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3"/>
  <workbookPr/>
  <mc:AlternateContent xmlns:mc="http://schemas.openxmlformats.org/markup-compatibility/2006">
    <mc:Choice Requires="x15">
      <x15ac:absPath xmlns:x15ac="http://schemas.microsoft.com/office/spreadsheetml/2010/11/ac" url="https://d.docs.live.net/46000ba851942a65/"/>
    </mc:Choice>
  </mc:AlternateContent>
  <xr:revisionPtr revIDLastSave="0" documentId="8_{769C638B-FBA3-4404-BA71-23023BC824BC}" xr6:coauthVersionLast="47" xr6:coauthVersionMax="47" xr10:uidLastSave="{00000000-0000-0000-0000-000000000000}"/>
  <bookViews>
    <workbookView xWindow="-120" yWindow="-120" windowWidth="29040" windowHeight="15720" firstSheet="1" activeTab="1" xr2:uid="{4E1E47F0-6A97-4C6B-835E-21CB456550CB}"/>
  </bookViews>
  <sheets>
    <sheet name="Conversor de países_Geral_UTF8_" sheetId="3" r:id="rId1"/>
    <sheet name="AnáliseContinentes" sheetId="12" r:id="rId2"/>
    <sheet name="Listas de Países" sheetId="1" r:id="rId3"/>
    <sheet name="Exportacao" sheetId="2" r:id="rId4"/>
    <sheet name="Importacao" sheetId="8" r:id="rId5"/>
    <sheet name="Interpolações" sheetId="9" r:id="rId6"/>
  </sheets>
  <definedNames>
    <definedName name="_xlnm._FilterDatabase" localSheetId="5" hidden="1">Interpolações!#REF!</definedName>
    <definedName name="_xlnm._FilterDatabase" localSheetId="2" hidden="1">'Listas de Países'!$A$1:$B$7399</definedName>
    <definedName name="DadosExternos_1" localSheetId="3" hidden="1">Exportacao!$A$1:$E$7399</definedName>
    <definedName name="DadosExternos_1" localSheetId="4" hidden="1">Importacao!$A$1:$E$3673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2" l="1"/>
  <c r="L31" i="12"/>
  <c r="K3" i="12"/>
  <c r="L21" i="12"/>
  <c r="L22" i="12"/>
  <c r="L23" i="12"/>
  <c r="L24" i="12"/>
  <c r="L25" i="12"/>
  <c r="L26" i="12"/>
  <c r="L27" i="12"/>
  <c r="L20" i="12"/>
  <c r="N21" i="12"/>
  <c r="N22" i="12"/>
  <c r="N23" i="12"/>
  <c r="N24" i="12"/>
  <c r="N25" i="12"/>
  <c r="N26" i="12"/>
  <c r="N27" i="12"/>
  <c r="N20" i="12"/>
  <c r="E14" i="12"/>
  <c r="C14" i="12"/>
  <c r="D14" i="12"/>
  <c r="B14" i="12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14" i="12" l="1"/>
  <c r="H14" i="12"/>
  <c r="H13" i="9" l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I33" i="9" s="1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210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F2" i="8"/>
  <c r="G2" i="8" s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758" i="8"/>
  <c r="G758" i="8" s="1"/>
  <c r="F759" i="8"/>
  <c r="G759" i="8" s="1"/>
  <c r="F760" i="8"/>
  <c r="G760" i="8" s="1"/>
  <c r="F761" i="8"/>
  <c r="G761" i="8" s="1"/>
  <c r="F762" i="8"/>
  <c r="G762" i="8" s="1"/>
  <c r="F763" i="8"/>
  <c r="G763" i="8" s="1"/>
  <c r="F764" i="8"/>
  <c r="G764" i="8" s="1"/>
  <c r="F765" i="8"/>
  <c r="G765" i="8" s="1"/>
  <c r="F766" i="8"/>
  <c r="G766" i="8" s="1"/>
  <c r="F767" i="8"/>
  <c r="G767" i="8" s="1"/>
  <c r="F768" i="8"/>
  <c r="G768" i="8" s="1"/>
  <c r="F769" i="8"/>
  <c r="G769" i="8" s="1"/>
  <c r="F770" i="8"/>
  <c r="G770" i="8" s="1"/>
  <c r="F771" i="8"/>
  <c r="G771" i="8" s="1"/>
  <c r="F772" i="8"/>
  <c r="G772" i="8" s="1"/>
  <c r="F773" i="8"/>
  <c r="G773" i="8" s="1"/>
  <c r="F774" i="8"/>
  <c r="G774" i="8" s="1"/>
  <c r="F775" i="8"/>
  <c r="G775" i="8" s="1"/>
  <c r="F776" i="8"/>
  <c r="G776" i="8" s="1"/>
  <c r="F777" i="8"/>
  <c r="G777" i="8" s="1"/>
  <c r="F778" i="8"/>
  <c r="G778" i="8" s="1"/>
  <c r="F779" i="8"/>
  <c r="G779" i="8" s="1"/>
  <c r="F780" i="8"/>
  <c r="G780" i="8" s="1"/>
  <c r="F781" i="8"/>
  <c r="G781" i="8" s="1"/>
  <c r="F782" i="8"/>
  <c r="G782" i="8" s="1"/>
  <c r="F783" i="8"/>
  <c r="G783" i="8" s="1"/>
  <c r="F784" i="8"/>
  <c r="G784" i="8" s="1"/>
  <c r="F785" i="8"/>
  <c r="G785" i="8" s="1"/>
  <c r="F786" i="8"/>
  <c r="G786" i="8" s="1"/>
  <c r="F787" i="8"/>
  <c r="G787" i="8" s="1"/>
  <c r="F788" i="8"/>
  <c r="G788" i="8" s="1"/>
  <c r="F789" i="8"/>
  <c r="G789" i="8" s="1"/>
  <c r="F790" i="8"/>
  <c r="G790" i="8" s="1"/>
  <c r="F791" i="8"/>
  <c r="G791" i="8" s="1"/>
  <c r="F792" i="8"/>
  <c r="G792" i="8" s="1"/>
  <c r="F793" i="8"/>
  <c r="G793" i="8" s="1"/>
  <c r="F794" i="8"/>
  <c r="G794" i="8" s="1"/>
  <c r="F795" i="8"/>
  <c r="G795" i="8" s="1"/>
  <c r="F796" i="8"/>
  <c r="G796" i="8" s="1"/>
  <c r="F797" i="8"/>
  <c r="G797" i="8" s="1"/>
  <c r="F798" i="8"/>
  <c r="G798" i="8" s="1"/>
  <c r="F799" i="8"/>
  <c r="G799" i="8" s="1"/>
  <c r="F800" i="8"/>
  <c r="G800" i="8" s="1"/>
  <c r="F801" i="8"/>
  <c r="G801" i="8" s="1"/>
  <c r="F802" i="8"/>
  <c r="G802" i="8" s="1"/>
  <c r="F803" i="8"/>
  <c r="G803" i="8" s="1"/>
  <c r="F804" i="8"/>
  <c r="G804" i="8" s="1"/>
  <c r="F805" i="8"/>
  <c r="G805" i="8" s="1"/>
  <c r="F806" i="8"/>
  <c r="G806" i="8" s="1"/>
  <c r="F807" i="8"/>
  <c r="G807" i="8" s="1"/>
  <c r="F808" i="8"/>
  <c r="G808" i="8" s="1"/>
  <c r="F809" i="8"/>
  <c r="G809" i="8" s="1"/>
  <c r="F810" i="8"/>
  <c r="G810" i="8" s="1"/>
  <c r="F811" i="8"/>
  <c r="G811" i="8" s="1"/>
  <c r="F920" i="8"/>
  <c r="G920" i="8" s="1"/>
  <c r="F921" i="8"/>
  <c r="G921" i="8" s="1"/>
  <c r="F922" i="8"/>
  <c r="G922" i="8" s="1"/>
  <c r="F923" i="8"/>
  <c r="G923" i="8" s="1"/>
  <c r="F924" i="8"/>
  <c r="G924" i="8" s="1"/>
  <c r="F925" i="8"/>
  <c r="G925" i="8" s="1"/>
  <c r="F926" i="8"/>
  <c r="G926" i="8" s="1"/>
  <c r="F927" i="8"/>
  <c r="G927" i="8" s="1"/>
  <c r="F928" i="8"/>
  <c r="G928" i="8" s="1"/>
  <c r="F929" i="8"/>
  <c r="G929" i="8" s="1"/>
  <c r="F930" i="8"/>
  <c r="G930" i="8" s="1"/>
  <c r="F931" i="8"/>
  <c r="G931" i="8" s="1"/>
  <c r="F932" i="8"/>
  <c r="G932" i="8" s="1"/>
  <c r="F933" i="8"/>
  <c r="G933" i="8" s="1"/>
  <c r="F934" i="8"/>
  <c r="G934" i="8" s="1"/>
  <c r="F935" i="8"/>
  <c r="G935" i="8" s="1"/>
  <c r="F936" i="8"/>
  <c r="G936" i="8" s="1"/>
  <c r="F937" i="8"/>
  <c r="G937" i="8" s="1"/>
  <c r="F938" i="8"/>
  <c r="G938" i="8" s="1"/>
  <c r="F939" i="8"/>
  <c r="G939" i="8" s="1"/>
  <c r="F940" i="8"/>
  <c r="G940" i="8" s="1"/>
  <c r="F941" i="8"/>
  <c r="G941" i="8" s="1"/>
  <c r="F942" i="8"/>
  <c r="G942" i="8" s="1"/>
  <c r="F943" i="8"/>
  <c r="G943" i="8" s="1"/>
  <c r="F944" i="8"/>
  <c r="G944" i="8" s="1"/>
  <c r="F945" i="8"/>
  <c r="G945" i="8" s="1"/>
  <c r="F946" i="8"/>
  <c r="G946" i="8" s="1"/>
  <c r="F947" i="8"/>
  <c r="G947" i="8" s="1"/>
  <c r="F948" i="8"/>
  <c r="G948" i="8" s="1"/>
  <c r="F949" i="8"/>
  <c r="G949" i="8" s="1"/>
  <c r="F950" i="8"/>
  <c r="G950" i="8" s="1"/>
  <c r="F951" i="8"/>
  <c r="G951" i="8" s="1"/>
  <c r="F952" i="8"/>
  <c r="G952" i="8" s="1"/>
  <c r="F953" i="8"/>
  <c r="G953" i="8" s="1"/>
  <c r="F954" i="8"/>
  <c r="G954" i="8" s="1"/>
  <c r="F955" i="8"/>
  <c r="G955" i="8" s="1"/>
  <c r="F956" i="8"/>
  <c r="G956" i="8" s="1"/>
  <c r="F957" i="8"/>
  <c r="G957" i="8" s="1"/>
  <c r="F958" i="8"/>
  <c r="G958" i="8" s="1"/>
  <c r="F959" i="8"/>
  <c r="G959" i="8" s="1"/>
  <c r="F960" i="8"/>
  <c r="G960" i="8" s="1"/>
  <c r="F961" i="8"/>
  <c r="G961" i="8" s="1"/>
  <c r="F962" i="8"/>
  <c r="G962" i="8" s="1"/>
  <c r="F963" i="8"/>
  <c r="G963" i="8" s="1"/>
  <c r="F964" i="8"/>
  <c r="G964" i="8" s="1"/>
  <c r="F965" i="8"/>
  <c r="G965" i="8" s="1"/>
  <c r="F966" i="8"/>
  <c r="G966" i="8" s="1"/>
  <c r="F967" i="8"/>
  <c r="G967" i="8" s="1"/>
  <c r="F968" i="8"/>
  <c r="G968" i="8" s="1"/>
  <c r="F969" i="8"/>
  <c r="G969" i="8" s="1"/>
  <c r="F970" i="8"/>
  <c r="G970" i="8" s="1"/>
  <c r="F971" i="8"/>
  <c r="G971" i="8" s="1"/>
  <c r="F972" i="8"/>
  <c r="G972" i="8" s="1"/>
  <c r="F973" i="8"/>
  <c r="G973" i="8" s="1"/>
  <c r="F1460" i="8"/>
  <c r="G1460" i="8" s="1"/>
  <c r="F1461" i="8"/>
  <c r="G1461" i="8" s="1"/>
  <c r="F1462" i="8"/>
  <c r="G1462" i="8" s="1"/>
  <c r="F1463" i="8"/>
  <c r="G1463" i="8" s="1"/>
  <c r="F1464" i="8"/>
  <c r="G1464" i="8" s="1"/>
  <c r="F1465" i="8"/>
  <c r="G1465" i="8" s="1"/>
  <c r="F1466" i="8"/>
  <c r="G1466" i="8" s="1"/>
  <c r="F1467" i="8"/>
  <c r="G1467" i="8" s="1"/>
  <c r="F1468" i="8"/>
  <c r="G1468" i="8" s="1"/>
  <c r="F1469" i="8"/>
  <c r="G1469" i="8" s="1"/>
  <c r="F1470" i="8"/>
  <c r="G1470" i="8" s="1"/>
  <c r="F1471" i="8"/>
  <c r="G1471" i="8" s="1"/>
  <c r="F1472" i="8"/>
  <c r="G1472" i="8" s="1"/>
  <c r="F1473" i="8"/>
  <c r="G1473" i="8" s="1"/>
  <c r="F1474" i="8"/>
  <c r="G1474" i="8" s="1"/>
  <c r="F1475" i="8"/>
  <c r="G1475" i="8" s="1"/>
  <c r="F1476" i="8"/>
  <c r="G1476" i="8" s="1"/>
  <c r="F1477" i="8"/>
  <c r="G1477" i="8" s="1"/>
  <c r="F1478" i="8"/>
  <c r="G1478" i="8" s="1"/>
  <c r="F1479" i="8"/>
  <c r="G1479" i="8" s="1"/>
  <c r="F1480" i="8"/>
  <c r="G1480" i="8" s="1"/>
  <c r="F1481" i="8"/>
  <c r="G1481" i="8" s="1"/>
  <c r="F1482" i="8"/>
  <c r="G1482" i="8" s="1"/>
  <c r="F1483" i="8"/>
  <c r="G1483" i="8" s="1"/>
  <c r="F1484" i="8"/>
  <c r="G1484" i="8" s="1"/>
  <c r="F1485" i="8"/>
  <c r="G1485" i="8" s="1"/>
  <c r="F1486" i="8"/>
  <c r="G1486" i="8" s="1"/>
  <c r="F1487" i="8"/>
  <c r="G1487" i="8" s="1"/>
  <c r="F1488" i="8"/>
  <c r="G1488" i="8" s="1"/>
  <c r="F1489" i="8"/>
  <c r="G1489" i="8" s="1"/>
  <c r="F1490" i="8"/>
  <c r="G1490" i="8" s="1"/>
  <c r="F1491" i="8"/>
  <c r="G1491" i="8" s="1"/>
  <c r="F1492" i="8"/>
  <c r="G1492" i="8" s="1"/>
  <c r="F1493" i="8"/>
  <c r="G1493" i="8" s="1"/>
  <c r="F1494" i="8"/>
  <c r="G1494" i="8" s="1"/>
  <c r="F1495" i="8"/>
  <c r="G1495" i="8" s="1"/>
  <c r="F1496" i="8"/>
  <c r="G1496" i="8" s="1"/>
  <c r="F1497" i="8"/>
  <c r="G1497" i="8" s="1"/>
  <c r="F1498" i="8"/>
  <c r="G1498" i="8" s="1"/>
  <c r="F1499" i="8"/>
  <c r="G1499" i="8" s="1"/>
  <c r="F1500" i="8"/>
  <c r="G1500" i="8" s="1"/>
  <c r="F1501" i="8"/>
  <c r="G1501" i="8" s="1"/>
  <c r="F1502" i="8"/>
  <c r="G1502" i="8" s="1"/>
  <c r="F1503" i="8"/>
  <c r="G1503" i="8" s="1"/>
  <c r="F1504" i="8"/>
  <c r="G1504" i="8" s="1"/>
  <c r="F1505" i="8"/>
  <c r="G1505" i="8" s="1"/>
  <c r="F1506" i="8"/>
  <c r="G1506" i="8" s="1"/>
  <c r="F1507" i="8"/>
  <c r="G1507" i="8" s="1"/>
  <c r="F1508" i="8"/>
  <c r="G1508" i="8" s="1"/>
  <c r="F1509" i="8"/>
  <c r="G1509" i="8" s="1"/>
  <c r="F1510" i="8"/>
  <c r="G1510" i="8" s="1"/>
  <c r="F1511" i="8"/>
  <c r="G1511" i="8" s="1"/>
  <c r="F1512" i="8"/>
  <c r="G1512" i="8" s="1"/>
  <c r="F1513" i="8"/>
  <c r="G1513" i="8" s="1"/>
  <c r="F2486" i="8"/>
  <c r="G2486" i="8" s="1"/>
  <c r="F2487" i="8"/>
  <c r="G2487" i="8" s="1"/>
  <c r="F2488" i="8"/>
  <c r="G2488" i="8" s="1"/>
  <c r="F2489" i="8"/>
  <c r="G2489" i="8" s="1"/>
  <c r="F2490" i="8"/>
  <c r="G2490" i="8" s="1"/>
  <c r="F2491" i="8"/>
  <c r="G2491" i="8" s="1"/>
  <c r="F2492" i="8"/>
  <c r="G2492" i="8" s="1"/>
  <c r="F2493" i="8"/>
  <c r="G2493" i="8" s="1"/>
  <c r="F2494" i="8"/>
  <c r="G2494" i="8" s="1"/>
  <c r="F2495" i="8"/>
  <c r="G2495" i="8" s="1"/>
  <c r="F2496" i="8"/>
  <c r="G2496" i="8" s="1"/>
  <c r="F2497" i="8"/>
  <c r="G2497" i="8" s="1"/>
  <c r="F2498" i="8"/>
  <c r="G2498" i="8" s="1"/>
  <c r="F2499" i="8"/>
  <c r="G2499" i="8" s="1"/>
  <c r="F2500" i="8"/>
  <c r="G2500" i="8" s="1"/>
  <c r="F2501" i="8"/>
  <c r="G2501" i="8" s="1"/>
  <c r="F2502" i="8"/>
  <c r="G2502" i="8" s="1"/>
  <c r="F2503" i="8"/>
  <c r="G2503" i="8" s="1"/>
  <c r="F2504" i="8"/>
  <c r="G2504" i="8" s="1"/>
  <c r="F2505" i="8"/>
  <c r="G2505" i="8" s="1"/>
  <c r="F2506" i="8"/>
  <c r="G2506" i="8" s="1"/>
  <c r="F2507" i="8"/>
  <c r="G2507" i="8" s="1"/>
  <c r="F2508" i="8"/>
  <c r="G2508" i="8" s="1"/>
  <c r="F2509" i="8"/>
  <c r="G2509" i="8" s="1"/>
  <c r="F2510" i="8"/>
  <c r="G2510" i="8" s="1"/>
  <c r="F2511" i="8"/>
  <c r="G2511" i="8" s="1"/>
  <c r="F2512" i="8"/>
  <c r="G2512" i="8" s="1"/>
  <c r="F2513" i="8"/>
  <c r="G2513" i="8" s="1"/>
  <c r="F2514" i="8"/>
  <c r="G2514" i="8" s="1"/>
  <c r="F2515" i="8"/>
  <c r="G2515" i="8" s="1"/>
  <c r="F2516" i="8"/>
  <c r="G2516" i="8" s="1"/>
  <c r="F2517" i="8"/>
  <c r="G2517" i="8" s="1"/>
  <c r="F2518" i="8"/>
  <c r="G2518" i="8" s="1"/>
  <c r="F2519" i="8"/>
  <c r="G2519" i="8" s="1"/>
  <c r="F2520" i="8"/>
  <c r="G2520" i="8" s="1"/>
  <c r="F2521" i="8"/>
  <c r="G2521" i="8" s="1"/>
  <c r="F2522" i="8"/>
  <c r="G2522" i="8" s="1"/>
  <c r="F2523" i="8"/>
  <c r="G2523" i="8" s="1"/>
  <c r="F2524" i="8"/>
  <c r="G2524" i="8" s="1"/>
  <c r="F2525" i="8"/>
  <c r="G2525" i="8" s="1"/>
  <c r="F2526" i="8"/>
  <c r="G2526" i="8" s="1"/>
  <c r="F2527" i="8"/>
  <c r="G2527" i="8" s="1"/>
  <c r="F2528" i="8"/>
  <c r="G2528" i="8" s="1"/>
  <c r="F2529" i="8"/>
  <c r="G2529" i="8" s="1"/>
  <c r="F2530" i="8"/>
  <c r="G2530" i="8" s="1"/>
  <c r="F2531" i="8"/>
  <c r="G2531" i="8" s="1"/>
  <c r="F2532" i="8"/>
  <c r="G2532" i="8" s="1"/>
  <c r="F2533" i="8"/>
  <c r="G2533" i="8" s="1"/>
  <c r="F2534" i="8"/>
  <c r="G2534" i="8" s="1"/>
  <c r="F2535" i="8"/>
  <c r="G2535" i="8" s="1"/>
  <c r="F2536" i="8"/>
  <c r="G2536" i="8" s="1"/>
  <c r="F2537" i="8"/>
  <c r="G2537" i="8" s="1"/>
  <c r="F2538" i="8"/>
  <c r="G2538" i="8" s="1"/>
  <c r="F2539" i="8"/>
  <c r="G2539" i="8" s="1"/>
  <c r="F2810" i="8"/>
  <c r="G2810" i="8" s="1"/>
  <c r="F2811" i="8"/>
  <c r="G2811" i="8" s="1"/>
  <c r="F2812" i="8"/>
  <c r="G2812" i="8" s="1"/>
  <c r="F2813" i="8"/>
  <c r="G2813" i="8" s="1"/>
  <c r="F2814" i="8"/>
  <c r="G2814" i="8" s="1"/>
  <c r="F2815" i="8"/>
  <c r="G2815" i="8" s="1"/>
  <c r="F2816" i="8"/>
  <c r="G2816" i="8" s="1"/>
  <c r="F2817" i="8"/>
  <c r="G2817" i="8" s="1"/>
  <c r="F2818" i="8"/>
  <c r="G2818" i="8" s="1"/>
  <c r="F2819" i="8"/>
  <c r="G2819" i="8" s="1"/>
  <c r="F2820" i="8"/>
  <c r="G2820" i="8" s="1"/>
  <c r="F2821" i="8"/>
  <c r="G2821" i="8" s="1"/>
  <c r="F2822" i="8"/>
  <c r="G2822" i="8" s="1"/>
  <c r="F2823" i="8"/>
  <c r="G2823" i="8" s="1"/>
  <c r="F2824" i="8"/>
  <c r="G2824" i="8" s="1"/>
  <c r="F2825" i="8"/>
  <c r="G2825" i="8" s="1"/>
  <c r="F2826" i="8"/>
  <c r="G2826" i="8" s="1"/>
  <c r="F2827" i="8"/>
  <c r="G2827" i="8" s="1"/>
  <c r="F2828" i="8"/>
  <c r="G2828" i="8" s="1"/>
  <c r="F2829" i="8"/>
  <c r="G2829" i="8" s="1"/>
  <c r="F2830" i="8"/>
  <c r="G2830" i="8" s="1"/>
  <c r="F2831" i="8"/>
  <c r="G2831" i="8" s="1"/>
  <c r="F2832" i="8"/>
  <c r="G2832" i="8" s="1"/>
  <c r="F2833" i="8"/>
  <c r="G2833" i="8" s="1"/>
  <c r="F2834" i="8"/>
  <c r="G2834" i="8" s="1"/>
  <c r="F2835" i="8"/>
  <c r="G2835" i="8" s="1"/>
  <c r="F2836" i="8"/>
  <c r="G2836" i="8" s="1"/>
  <c r="F2837" i="8"/>
  <c r="G2837" i="8" s="1"/>
  <c r="F2838" i="8"/>
  <c r="G2838" i="8" s="1"/>
  <c r="F2839" i="8"/>
  <c r="G2839" i="8" s="1"/>
  <c r="F2840" i="8"/>
  <c r="G2840" i="8" s="1"/>
  <c r="F2841" i="8"/>
  <c r="G2841" i="8" s="1"/>
  <c r="F2842" i="8"/>
  <c r="G2842" i="8" s="1"/>
  <c r="F2843" i="8"/>
  <c r="G2843" i="8" s="1"/>
  <c r="F2844" i="8"/>
  <c r="G2844" i="8" s="1"/>
  <c r="F2845" i="8"/>
  <c r="G2845" i="8" s="1"/>
  <c r="F2846" i="8"/>
  <c r="G2846" i="8" s="1"/>
  <c r="F2847" i="8"/>
  <c r="G2847" i="8" s="1"/>
  <c r="F2848" i="8"/>
  <c r="G2848" i="8" s="1"/>
  <c r="F2849" i="8"/>
  <c r="G2849" i="8" s="1"/>
  <c r="F2850" i="8"/>
  <c r="G2850" i="8" s="1"/>
  <c r="F2851" i="8"/>
  <c r="G2851" i="8" s="1"/>
  <c r="F2852" i="8"/>
  <c r="G2852" i="8" s="1"/>
  <c r="F2853" i="8"/>
  <c r="G2853" i="8" s="1"/>
  <c r="F2854" i="8"/>
  <c r="G2854" i="8" s="1"/>
  <c r="F2855" i="8"/>
  <c r="G2855" i="8" s="1"/>
  <c r="F2856" i="8"/>
  <c r="G2856" i="8" s="1"/>
  <c r="F2857" i="8"/>
  <c r="G2857" i="8" s="1"/>
  <c r="F2858" i="8"/>
  <c r="G2858" i="8" s="1"/>
  <c r="F2859" i="8"/>
  <c r="G2859" i="8" s="1"/>
  <c r="F2860" i="8"/>
  <c r="G2860" i="8" s="1"/>
  <c r="F2861" i="8"/>
  <c r="G2861" i="8" s="1"/>
  <c r="F2862" i="8"/>
  <c r="G2862" i="8" s="1"/>
  <c r="F2863" i="8"/>
  <c r="G2863" i="8" s="1"/>
  <c r="F3242" i="8"/>
  <c r="G3242" i="8" s="1"/>
  <c r="F3243" i="8"/>
  <c r="G3243" i="8" s="1"/>
  <c r="F3244" i="8"/>
  <c r="G3244" i="8" s="1"/>
  <c r="F3245" i="8"/>
  <c r="G3245" i="8" s="1"/>
  <c r="F3246" i="8"/>
  <c r="G3246" i="8" s="1"/>
  <c r="F3247" i="8"/>
  <c r="G3247" i="8" s="1"/>
  <c r="F3248" i="8"/>
  <c r="G3248" i="8" s="1"/>
  <c r="F3249" i="8"/>
  <c r="G3249" i="8" s="1"/>
  <c r="F3250" i="8"/>
  <c r="G3250" i="8" s="1"/>
  <c r="F3251" i="8"/>
  <c r="G3251" i="8" s="1"/>
  <c r="F3252" i="8"/>
  <c r="G3252" i="8" s="1"/>
  <c r="F3253" i="8"/>
  <c r="G3253" i="8" s="1"/>
  <c r="F3254" i="8"/>
  <c r="G3254" i="8" s="1"/>
  <c r="F3255" i="8"/>
  <c r="G3255" i="8" s="1"/>
  <c r="F3256" i="8"/>
  <c r="G3256" i="8" s="1"/>
  <c r="F3257" i="8"/>
  <c r="G3257" i="8" s="1"/>
  <c r="F3258" i="8"/>
  <c r="G3258" i="8" s="1"/>
  <c r="F3259" i="8"/>
  <c r="G3259" i="8" s="1"/>
  <c r="F3260" i="8"/>
  <c r="G3260" i="8" s="1"/>
  <c r="F3261" i="8"/>
  <c r="G3261" i="8" s="1"/>
  <c r="F3262" i="8"/>
  <c r="G3262" i="8" s="1"/>
  <c r="F3263" i="8"/>
  <c r="G3263" i="8" s="1"/>
  <c r="F3264" i="8"/>
  <c r="G3264" i="8" s="1"/>
  <c r="F3265" i="8"/>
  <c r="G3265" i="8" s="1"/>
  <c r="F3266" i="8"/>
  <c r="G3266" i="8" s="1"/>
  <c r="F3267" i="8"/>
  <c r="G3267" i="8" s="1"/>
  <c r="F3268" i="8"/>
  <c r="G3268" i="8" s="1"/>
  <c r="F3269" i="8"/>
  <c r="G3269" i="8" s="1"/>
  <c r="F3270" i="8"/>
  <c r="G3270" i="8" s="1"/>
  <c r="F3271" i="8"/>
  <c r="G3271" i="8" s="1"/>
  <c r="F3272" i="8"/>
  <c r="G3272" i="8" s="1"/>
  <c r="F3273" i="8"/>
  <c r="G3273" i="8" s="1"/>
  <c r="F3274" i="8"/>
  <c r="G3274" i="8" s="1"/>
  <c r="F3275" i="8"/>
  <c r="G3275" i="8" s="1"/>
  <c r="F3276" i="8"/>
  <c r="G3276" i="8" s="1"/>
  <c r="F3277" i="8"/>
  <c r="G3277" i="8" s="1"/>
  <c r="F3278" i="8"/>
  <c r="G3278" i="8" s="1"/>
  <c r="F3279" i="8"/>
  <c r="G3279" i="8" s="1"/>
  <c r="F3280" i="8"/>
  <c r="G3280" i="8" s="1"/>
  <c r="F3281" i="8"/>
  <c r="G3281" i="8" s="1"/>
  <c r="F3282" i="8"/>
  <c r="G3282" i="8" s="1"/>
  <c r="F3283" i="8"/>
  <c r="G3283" i="8" s="1"/>
  <c r="F3284" i="8"/>
  <c r="G3284" i="8" s="1"/>
  <c r="F3285" i="8"/>
  <c r="G3285" i="8" s="1"/>
  <c r="F3286" i="8"/>
  <c r="G3286" i="8" s="1"/>
  <c r="F3287" i="8"/>
  <c r="G3287" i="8" s="1"/>
  <c r="F3288" i="8"/>
  <c r="G3288" i="8" s="1"/>
  <c r="F3289" i="8"/>
  <c r="G3289" i="8" s="1"/>
  <c r="F3290" i="8"/>
  <c r="G3290" i="8" s="1"/>
  <c r="F3291" i="8"/>
  <c r="G3291" i="8" s="1"/>
  <c r="F3292" i="8"/>
  <c r="G3292" i="8" s="1"/>
  <c r="F3293" i="8"/>
  <c r="G3293" i="8" s="1"/>
  <c r="F3294" i="8"/>
  <c r="G3294" i="8" s="1"/>
  <c r="F3295" i="8"/>
  <c r="G3295" i="8" s="1"/>
  <c r="F3512" i="8"/>
  <c r="G3512" i="8" s="1"/>
  <c r="F3513" i="8"/>
  <c r="G3513" i="8" s="1"/>
  <c r="F3514" i="8"/>
  <c r="G3514" i="8" s="1"/>
  <c r="F3515" i="8"/>
  <c r="G3515" i="8" s="1"/>
  <c r="F3516" i="8"/>
  <c r="G3516" i="8" s="1"/>
  <c r="F3517" i="8"/>
  <c r="G3517" i="8" s="1"/>
  <c r="F3518" i="8"/>
  <c r="G3518" i="8" s="1"/>
  <c r="F3519" i="8"/>
  <c r="G3519" i="8" s="1"/>
  <c r="F3520" i="8"/>
  <c r="G3520" i="8" s="1"/>
  <c r="F3521" i="8"/>
  <c r="G3521" i="8" s="1"/>
  <c r="F3522" i="8"/>
  <c r="G3522" i="8" s="1"/>
  <c r="F3523" i="8"/>
  <c r="G3523" i="8" s="1"/>
  <c r="F3524" i="8"/>
  <c r="G3524" i="8" s="1"/>
  <c r="F3525" i="8"/>
  <c r="G3525" i="8" s="1"/>
  <c r="F3526" i="8"/>
  <c r="G3526" i="8" s="1"/>
  <c r="F3527" i="8"/>
  <c r="G3527" i="8" s="1"/>
  <c r="F3528" i="8"/>
  <c r="G3528" i="8" s="1"/>
  <c r="F3529" i="8"/>
  <c r="G3529" i="8" s="1"/>
  <c r="F3530" i="8"/>
  <c r="G3530" i="8" s="1"/>
  <c r="F3531" i="8"/>
  <c r="G3531" i="8" s="1"/>
  <c r="F3532" i="8"/>
  <c r="G3532" i="8" s="1"/>
  <c r="F3533" i="8"/>
  <c r="G3533" i="8" s="1"/>
  <c r="F3534" i="8"/>
  <c r="G3534" i="8" s="1"/>
  <c r="F3535" i="8"/>
  <c r="G3535" i="8" s="1"/>
  <c r="F3536" i="8"/>
  <c r="G3536" i="8" s="1"/>
  <c r="F3537" i="8"/>
  <c r="G3537" i="8" s="1"/>
  <c r="F3538" i="8"/>
  <c r="G3538" i="8" s="1"/>
  <c r="F3539" i="8"/>
  <c r="G3539" i="8" s="1"/>
  <c r="F3540" i="8"/>
  <c r="G3540" i="8" s="1"/>
  <c r="F3541" i="8"/>
  <c r="G3541" i="8" s="1"/>
  <c r="F3542" i="8"/>
  <c r="G3542" i="8" s="1"/>
  <c r="F3543" i="8"/>
  <c r="G3543" i="8" s="1"/>
  <c r="F3544" i="8"/>
  <c r="G3544" i="8" s="1"/>
  <c r="F3545" i="8"/>
  <c r="G3545" i="8" s="1"/>
  <c r="F3546" i="8"/>
  <c r="G3546" i="8" s="1"/>
  <c r="F3547" i="8"/>
  <c r="G3547" i="8" s="1"/>
  <c r="F3548" i="8"/>
  <c r="G3548" i="8" s="1"/>
  <c r="F3549" i="8"/>
  <c r="G3549" i="8" s="1"/>
  <c r="F3550" i="8"/>
  <c r="G3550" i="8" s="1"/>
  <c r="F3551" i="8"/>
  <c r="G3551" i="8" s="1"/>
  <c r="F3552" i="8"/>
  <c r="G3552" i="8" s="1"/>
  <c r="F3553" i="8"/>
  <c r="G3553" i="8" s="1"/>
  <c r="F3554" i="8"/>
  <c r="G3554" i="8" s="1"/>
  <c r="F3555" i="8"/>
  <c r="G3555" i="8" s="1"/>
  <c r="F3556" i="8"/>
  <c r="G3556" i="8" s="1"/>
  <c r="F3557" i="8"/>
  <c r="G3557" i="8" s="1"/>
  <c r="F3558" i="8"/>
  <c r="G3558" i="8" s="1"/>
  <c r="F3559" i="8"/>
  <c r="G3559" i="8" s="1"/>
  <c r="F3560" i="8"/>
  <c r="G3560" i="8" s="1"/>
  <c r="F3561" i="8"/>
  <c r="G3561" i="8" s="1"/>
  <c r="F3562" i="8"/>
  <c r="G3562" i="8" s="1"/>
  <c r="F3563" i="8"/>
  <c r="G3563" i="8" s="1"/>
  <c r="F3564" i="8"/>
  <c r="G3564" i="8" s="1"/>
  <c r="F3565" i="8"/>
  <c r="G3565" i="8" s="1"/>
  <c r="F3566" i="8"/>
  <c r="G3566" i="8" s="1"/>
  <c r="F3567" i="8"/>
  <c r="G3567" i="8" s="1"/>
  <c r="F3568" i="8"/>
  <c r="G3568" i="8" s="1"/>
  <c r="F3569" i="8"/>
  <c r="G3569" i="8" s="1"/>
  <c r="F3570" i="8"/>
  <c r="G3570" i="8" s="1"/>
  <c r="F3571" i="8"/>
  <c r="G3571" i="8" s="1"/>
  <c r="F3572" i="8"/>
  <c r="G3572" i="8" s="1"/>
  <c r="F3573" i="8"/>
  <c r="G3573" i="8" s="1"/>
  <c r="F3574" i="8"/>
  <c r="G3574" i="8" s="1"/>
  <c r="F3575" i="8"/>
  <c r="G3575" i="8" s="1"/>
  <c r="F3576" i="8"/>
  <c r="G3576" i="8" s="1"/>
  <c r="F3577" i="8"/>
  <c r="G3577" i="8" s="1"/>
  <c r="F3578" i="8"/>
  <c r="G3578" i="8" s="1"/>
  <c r="F3579" i="8"/>
  <c r="G3579" i="8" s="1"/>
  <c r="F3580" i="8"/>
  <c r="G3580" i="8" s="1"/>
  <c r="F3581" i="8"/>
  <c r="G3581" i="8" s="1"/>
  <c r="F3582" i="8"/>
  <c r="G3582" i="8" s="1"/>
  <c r="F3583" i="8"/>
  <c r="G3583" i="8" s="1"/>
  <c r="F3584" i="8"/>
  <c r="G3584" i="8" s="1"/>
  <c r="F3585" i="8"/>
  <c r="G3585" i="8" s="1"/>
  <c r="F3586" i="8"/>
  <c r="G3586" i="8" s="1"/>
  <c r="F3587" i="8"/>
  <c r="G3587" i="8" s="1"/>
  <c r="F3588" i="8"/>
  <c r="G3588" i="8" s="1"/>
  <c r="F3589" i="8"/>
  <c r="G3589" i="8" s="1"/>
  <c r="F3590" i="8"/>
  <c r="G3590" i="8" s="1"/>
  <c r="F3591" i="8"/>
  <c r="G3591" i="8" s="1"/>
  <c r="F3592" i="8"/>
  <c r="G3592" i="8" s="1"/>
  <c r="F3593" i="8"/>
  <c r="G3593" i="8" s="1"/>
  <c r="F3594" i="8"/>
  <c r="G3594" i="8" s="1"/>
  <c r="F3595" i="8"/>
  <c r="G3595" i="8" s="1"/>
  <c r="F3596" i="8"/>
  <c r="G3596" i="8" s="1"/>
  <c r="F3597" i="8"/>
  <c r="G3597" i="8" s="1"/>
  <c r="F3598" i="8"/>
  <c r="G3598" i="8" s="1"/>
  <c r="F3599" i="8"/>
  <c r="G3599" i="8" s="1"/>
  <c r="F3600" i="8"/>
  <c r="G3600" i="8" s="1"/>
  <c r="F3601" i="8"/>
  <c r="G3601" i="8" s="1"/>
  <c r="F3602" i="8"/>
  <c r="G3602" i="8" s="1"/>
  <c r="F3603" i="8"/>
  <c r="G3603" i="8" s="1"/>
  <c r="F3604" i="8"/>
  <c r="G3604" i="8" s="1"/>
  <c r="F3605" i="8"/>
  <c r="G3605" i="8" s="1"/>
  <c r="F3606" i="8"/>
  <c r="G3606" i="8" s="1"/>
  <c r="F3607" i="8"/>
  <c r="G3607" i="8" s="1"/>
  <c r="F3608" i="8"/>
  <c r="G3608" i="8" s="1"/>
  <c r="F3609" i="8"/>
  <c r="G3609" i="8" s="1"/>
  <c r="F3610" i="8"/>
  <c r="G3610" i="8" s="1"/>
  <c r="F3611" i="8"/>
  <c r="G3611" i="8" s="1"/>
  <c r="F3612" i="8"/>
  <c r="G3612" i="8" s="1"/>
  <c r="F3613" i="8"/>
  <c r="G3613" i="8" s="1"/>
  <c r="F3614" i="8"/>
  <c r="G3614" i="8" s="1"/>
  <c r="F3615" i="8"/>
  <c r="G3615" i="8" s="1"/>
  <c r="F3616" i="8"/>
  <c r="G3616" i="8" s="1"/>
  <c r="F3617" i="8"/>
  <c r="G3617" i="8" s="1"/>
  <c r="F3618" i="8"/>
  <c r="G3618" i="8" s="1"/>
  <c r="F3619" i="8"/>
  <c r="G3619" i="8" s="1"/>
  <c r="F3620" i="8"/>
  <c r="G3620" i="8" s="1"/>
  <c r="F3621" i="8"/>
  <c r="G3621" i="8" s="1"/>
  <c r="F3622" i="8"/>
  <c r="G3622" i="8" s="1"/>
  <c r="F3623" i="8"/>
  <c r="G3623" i="8" s="1"/>
  <c r="F3624" i="8"/>
  <c r="G3624" i="8" s="1"/>
  <c r="F3625" i="8"/>
  <c r="G3625" i="8" s="1"/>
  <c r="F3626" i="8"/>
  <c r="G3626" i="8" s="1"/>
  <c r="F3627" i="8"/>
  <c r="G3627" i="8" s="1"/>
  <c r="F3628" i="8"/>
  <c r="G3628" i="8" s="1"/>
  <c r="F3629" i="8"/>
  <c r="G3629" i="8" s="1"/>
  <c r="F3630" i="8"/>
  <c r="G3630" i="8" s="1"/>
  <c r="F3631" i="8"/>
  <c r="G3631" i="8" s="1"/>
  <c r="F3632" i="8"/>
  <c r="G3632" i="8" s="1"/>
  <c r="F3633" i="8"/>
  <c r="G3633" i="8" s="1"/>
  <c r="F3634" i="8"/>
  <c r="G3634" i="8" s="1"/>
  <c r="F3635" i="8"/>
  <c r="G3635" i="8" s="1"/>
  <c r="F3636" i="8"/>
  <c r="G3636" i="8" s="1"/>
  <c r="F3637" i="8"/>
  <c r="G3637" i="8" s="1"/>
  <c r="F3638" i="8"/>
  <c r="G3638" i="8" s="1"/>
  <c r="F3639" i="8"/>
  <c r="G3639" i="8" s="1"/>
  <c r="F3640" i="8"/>
  <c r="G3640" i="8" s="1"/>
  <c r="F3641" i="8"/>
  <c r="G3641" i="8" s="1"/>
  <c r="F3642" i="8"/>
  <c r="G3642" i="8" s="1"/>
  <c r="F3643" i="8"/>
  <c r="G3643" i="8" s="1"/>
  <c r="F3644" i="8"/>
  <c r="G3644" i="8" s="1"/>
  <c r="F3645" i="8"/>
  <c r="G3645" i="8" s="1"/>
  <c r="F3646" i="8"/>
  <c r="G3646" i="8" s="1"/>
  <c r="F3647" i="8"/>
  <c r="G3647" i="8" s="1"/>
  <c r="F3648" i="8"/>
  <c r="G3648" i="8" s="1"/>
  <c r="F3649" i="8"/>
  <c r="G3649" i="8" s="1"/>
  <c r="F3650" i="8"/>
  <c r="G3650" i="8" s="1"/>
  <c r="F3651" i="8"/>
  <c r="G3651" i="8" s="1"/>
  <c r="F3652" i="8"/>
  <c r="G3652" i="8" s="1"/>
  <c r="F3653" i="8"/>
  <c r="G3653" i="8" s="1"/>
  <c r="F3654" i="8"/>
  <c r="G3654" i="8" s="1"/>
  <c r="F3655" i="8"/>
  <c r="G3655" i="8" s="1"/>
  <c r="F3656" i="8"/>
  <c r="G3656" i="8" s="1"/>
  <c r="F3657" i="8"/>
  <c r="G3657" i="8" s="1"/>
  <c r="F3658" i="8"/>
  <c r="G3658" i="8" s="1"/>
  <c r="F3659" i="8"/>
  <c r="G3659" i="8" s="1"/>
  <c r="F3660" i="8"/>
  <c r="G3660" i="8" s="1"/>
  <c r="F3661" i="8"/>
  <c r="G3661" i="8" s="1"/>
  <c r="F3662" i="8"/>
  <c r="G3662" i="8" s="1"/>
  <c r="F3663" i="8"/>
  <c r="G3663" i="8" s="1"/>
  <c r="F3664" i="8"/>
  <c r="G3664" i="8" s="1"/>
  <c r="F3665" i="8"/>
  <c r="G3665" i="8" s="1"/>
  <c r="F3666" i="8"/>
  <c r="G3666" i="8" s="1"/>
  <c r="F3667" i="8"/>
  <c r="G3667" i="8" s="1"/>
  <c r="F3668" i="8"/>
  <c r="G3668" i="8" s="1"/>
  <c r="F3669" i="8"/>
  <c r="G3669" i="8" s="1"/>
  <c r="F3670" i="8"/>
  <c r="G3670" i="8" s="1"/>
  <c r="F3671" i="8"/>
  <c r="G3671" i="8" s="1"/>
  <c r="F3672" i="8"/>
  <c r="G3672" i="8" s="1"/>
  <c r="F3673" i="8"/>
  <c r="G3673" i="8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730" i="2"/>
  <c r="G1730" i="2" s="1"/>
  <c r="F1731" i="2"/>
  <c r="G1731" i="2" s="1"/>
  <c r="F1732" i="2"/>
  <c r="G1732" i="2" s="1"/>
  <c r="F1733" i="2"/>
  <c r="G1733" i="2" s="1"/>
  <c r="F1734" i="2"/>
  <c r="G1734" i="2" s="1"/>
  <c r="F1735" i="2"/>
  <c r="G1735" i="2" s="1"/>
  <c r="F1736" i="2"/>
  <c r="G1736" i="2" s="1"/>
  <c r="F1737" i="2"/>
  <c r="G1737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 s="1"/>
  <c r="F1746" i="2"/>
  <c r="G1746" i="2" s="1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G1769" i="2" s="1"/>
  <c r="F1770" i="2"/>
  <c r="G1770" i="2" s="1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G1777" i="2" s="1"/>
  <c r="F1778" i="2"/>
  <c r="G1778" i="2" s="1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 s="1"/>
  <c r="F1795" i="2"/>
  <c r="G1795" i="2" s="1"/>
  <c r="F1796" i="2"/>
  <c r="G1796" i="2" s="1"/>
  <c r="F1797" i="2"/>
  <c r="G1797" i="2" s="1"/>
  <c r="F1798" i="2"/>
  <c r="G1798" i="2" s="1"/>
  <c r="F1799" i="2"/>
  <c r="G1799" i="2" s="1"/>
  <c r="F1800" i="2"/>
  <c r="G1800" i="2" s="1"/>
  <c r="F1801" i="2"/>
  <c r="G1801" i="2" s="1"/>
  <c r="F1802" i="2"/>
  <c r="G1802" i="2" s="1"/>
  <c r="F1803" i="2"/>
  <c r="G1803" i="2" s="1"/>
  <c r="F1804" i="2"/>
  <c r="G1804" i="2" s="1"/>
  <c r="F1805" i="2"/>
  <c r="G1805" i="2" s="1"/>
  <c r="F1806" i="2"/>
  <c r="G1806" i="2" s="1"/>
  <c r="F1807" i="2"/>
  <c r="G1807" i="2" s="1"/>
  <c r="F1808" i="2"/>
  <c r="G1808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G1827" i="2" s="1"/>
  <c r="F1828" i="2"/>
  <c r="G1828" i="2" s="1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G2009" i="2" s="1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G2016" i="2" s="1"/>
  <c r="F2017" i="2"/>
  <c r="G2017" i="2" s="1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5" i="2"/>
  <c r="G2025" i="2" s="1"/>
  <c r="F2026" i="2"/>
  <c r="G2026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6" i="2"/>
  <c r="G2036" i="2" s="1"/>
  <c r="F2037" i="2"/>
  <c r="G2037" i="2" s="1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G2043" i="2" s="1"/>
  <c r="F2044" i="2"/>
  <c r="G2044" i="2" s="1"/>
  <c r="F2045" i="2"/>
  <c r="G2045" i="2" s="1"/>
  <c r="F2046" i="2"/>
  <c r="G2046" i="2" s="1"/>
  <c r="F2047" i="2"/>
  <c r="G2047" i="2" s="1"/>
  <c r="F2048" i="2"/>
  <c r="G2048" i="2" s="1"/>
  <c r="F2049" i="2"/>
  <c r="G2049" i="2" s="1"/>
  <c r="F2050" i="2"/>
  <c r="G2050" i="2" s="1"/>
  <c r="F2051" i="2"/>
  <c r="G2051" i="2" s="1"/>
  <c r="F2052" i="2"/>
  <c r="G2052" i="2" s="1"/>
  <c r="F2053" i="2"/>
  <c r="G2053" i="2" s="1"/>
  <c r="F2486" i="2"/>
  <c r="G2486" i="2" s="1"/>
  <c r="F2487" i="2"/>
  <c r="G2487" i="2" s="1"/>
  <c r="F2488" i="2"/>
  <c r="G2488" i="2" s="1"/>
  <c r="F2489" i="2"/>
  <c r="G2489" i="2" s="1"/>
  <c r="F2490" i="2"/>
  <c r="G2490" i="2" s="1"/>
  <c r="F2491" i="2"/>
  <c r="G2491" i="2" s="1"/>
  <c r="F2492" i="2"/>
  <c r="G2492" i="2" s="1"/>
  <c r="F2493" i="2"/>
  <c r="G2493" i="2" s="1"/>
  <c r="F2494" i="2"/>
  <c r="G2494" i="2" s="1"/>
  <c r="F2495" i="2"/>
  <c r="G2495" i="2" s="1"/>
  <c r="F2496" i="2"/>
  <c r="G2496" i="2" s="1"/>
  <c r="F2497" i="2"/>
  <c r="G2497" i="2" s="1"/>
  <c r="F2498" i="2"/>
  <c r="G2498" i="2" s="1"/>
  <c r="F2499" i="2"/>
  <c r="G2499" i="2" s="1"/>
  <c r="F2500" i="2"/>
  <c r="G2500" i="2" s="1"/>
  <c r="F2501" i="2"/>
  <c r="G2501" i="2" s="1"/>
  <c r="F2502" i="2"/>
  <c r="G2502" i="2" s="1"/>
  <c r="F2503" i="2"/>
  <c r="G2503" i="2" s="1"/>
  <c r="F2504" i="2"/>
  <c r="G2504" i="2" s="1"/>
  <c r="F2505" i="2"/>
  <c r="G2505" i="2" s="1"/>
  <c r="F2506" i="2"/>
  <c r="G2506" i="2" s="1"/>
  <c r="F2507" i="2"/>
  <c r="G2507" i="2" s="1"/>
  <c r="F2508" i="2"/>
  <c r="G2508" i="2" s="1"/>
  <c r="F2509" i="2"/>
  <c r="G2509" i="2" s="1"/>
  <c r="F2510" i="2"/>
  <c r="G2510" i="2" s="1"/>
  <c r="F2511" i="2"/>
  <c r="G2511" i="2" s="1"/>
  <c r="F2512" i="2"/>
  <c r="G2512" i="2" s="1"/>
  <c r="F2513" i="2"/>
  <c r="G2513" i="2" s="1"/>
  <c r="F2514" i="2"/>
  <c r="G2514" i="2" s="1"/>
  <c r="F2515" i="2"/>
  <c r="G2515" i="2" s="1"/>
  <c r="F2516" i="2"/>
  <c r="G2516" i="2" s="1"/>
  <c r="F2517" i="2"/>
  <c r="G2517" i="2" s="1"/>
  <c r="F2518" i="2"/>
  <c r="G2518" i="2" s="1"/>
  <c r="F2519" i="2"/>
  <c r="G2519" i="2" s="1"/>
  <c r="F2520" i="2"/>
  <c r="G2520" i="2" s="1"/>
  <c r="F2521" i="2"/>
  <c r="G2521" i="2" s="1"/>
  <c r="F2522" i="2"/>
  <c r="G2522" i="2" s="1"/>
  <c r="F2523" i="2"/>
  <c r="G2523" i="2" s="1"/>
  <c r="F2524" i="2"/>
  <c r="G2524" i="2" s="1"/>
  <c r="F2525" i="2"/>
  <c r="G2525" i="2" s="1"/>
  <c r="F2526" i="2"/>
  <c r="G2526" i="2" s="1"/>
  <c r="F2527" i="2"/>
  <c r="G2527" i="2" s="1"/>
  <c r="F2528" i="2"/>
  <c r="G2528" i="2" s="1"/>
  <c r="F2529" i="2"/>
  <c r="G2529" i="2" s="1"/>
  <c r="F2530" i="2"/>
  <c r="G2530" i="2" s="1"/>
  <c r="F2531" i="2"/>
  <c r="G2531" i="2" s="1"/>
  <c r="F2532" i="2"/>
  <c r="G2532" i="2" s="1"/>
  <c r="F2533" i="2"/>
  <c r="G2533" i="2" s="1"/>
  <c r="F2534" i="2"/>
  <c r="G2534" i="2" s="1"/>
  <c r="F2535" i="2"/>
  <c r="G2535" i="2" s="1"/>
  <c r="F2536" i="2"/>
  <c r="G2536" i="2" s="1"/>
  <c r="F2537" i="2"/>
  <c r="G2537" i="2" s="1"/>
  <c r="F2538" i="2"/>
  <c r="G2538" i="2" s="1"/>
  <c r="F2539" i="2"/>
  <c r="G2539" i="2" s="1"/>
  <c r="F2594" i="2"/>
  <c r="G2594" i="2" s="1"/>
  <c r="F2595" i="2"/>
  <c r="G2595" i="2" s="1"/>
  <c r="F2596" i="2"/>
  <c r="G2596" i="2" s="1"/>
  <c r="F2597" i="2"/>
  <c r="G2597" i="2" s="1"/>
  <c r="F2598" i="2"/>
  <c r="G2598" i="2" s="1"/>
  <c r="F2599" i="2"/>
  <c r="G2599" i="2" s="1"/>
  <c r="F2600" i="2"/>
  <c r="G2600" i="2" s="1"/>
  <c r="F2601" i="2"/>
  <c r="G2601" i="2" s="1"/>
  <c r="F2602" i="2"/>
  <c r="G2602" i="2" s="1"/>
  <c r="F2603" i="2"/>
  <c r="G2603" i="2" s="1"/>
  <c r="F2604" i="2"/>
  <c r="G2604" i="2" s="1"/>
  <c r="F2605" i="2"/>
  <c r="G2605" i="2" s="1"/>
  <c r="F2606" i="2"/>
  <c r="G2606" i="2" s="1"/>
  <c r="F2607" i="2"/>
  <c r="G2607" i="2" s="1"/>
  <c r="F2608" i="2"/>
  <c r="G2608" i="2" s="1"/>
  <c r="F2609" i="2"/>
  <c r="G2609" i="2" s="1"/>
  <c r="F2610" i="2"/>
  <c r="G2610" i="2" s="1"/>
  <c r="F2611" i="2"/>
  <c r="G2611" i="2" s="1"/>
  <c r="F2612" i="2"/>
  <c r="G2612" i="2" s="1"/>
  <c r="F2613" i="2"/>
  <c r="G2613" i="2" s="1"/>
  <c r="F2614" i="2"/>
  <c r="G2614" i="2" s="1"/>
  <c r="F2615" i="2"/>
  <c r="G2615" i="2" s="1"/>
  <c r="F2616" i="2"/>
  <c r="G2616" i="2" s="1"/>
  <c r="F2617" i="2"/>
  <c r="G2617" i="2" s="1"/>
  <c r="F2618" i="2"/>
  <c r="G2618" i="2" s="1"/>
  <c r="F2619" i="2"/>
  <c r="G2619" i="2" s="1"/>
  <c r="F2620" i="2"/>
  <c r="G2620" i="2" s="1"/>
  <c r="F2621" i="2"/>
  <c r="G2621" i="2" s="1"/>
  <c r="F2622" i="2"/>
  <c r="G2622" i="2" s="1"/>
  <c r="F2623" i="2"/>
  <c r="G2623" i="2" s="1"/>
  <c r="F2624" i="2"/>
  <c r="G2624" i="2" s="1"/>
  <c r="F2625" i="2"/>
  <c r="G2625" i="2" s="1"/>
  <c r="F2626" i="2"/>
  <c r="G2626" i="2" s="1"/>
  <c r="F2627" i="2"/>
  <c r="G2627" i="2" s="1"/>
  <c r="F2628" i="2"/>
  <c r="G2628" i="2" s="1"/>
  <c r="F2629" i="2"/>
  <c r="G2629" i="2" s="1"/>
  <c r="F2630" i="2"/>
  <c r="G2630" i="2" s="1"/>
  <c r="F2631" i="2"/>
  <c r="G2631" i="2" s="1"/>
  <c r="F2632" i="2"/>
  <c r="G2632" i="2" s="1"/>
  <c r="F2633" i="2"/>
  <c r="G2633" i="2" s="1"/>
  <c r="F2634" i="2"/>
  <c r="G2634" i="2" s="1"/>
  <c r="F2635" i="2"/>
  <c r="G2635" i="2" s="1"/>
  <c r="F2636" i="2"/>
  <c r="G2636" i="2" s="1"/>
  <c r="F2637" i="2"/>
  <c r="G2637" i="2" s="1"/>
  <c r="F2638" i="2"/>
  <c r="G2638" i="2" s="1"/>
  <c r="F2639" i="2"/>
  <c r="G2639" i="2" s="1"/>
  <c r="F2640" i="2"/>
  <c r="G2640" i="2" s="1"/>
  <c r="F2641" i="2"/>
  <c r="G2641" i="2" s="1"/>
  <c r="F2642" i="2"/>
  <c r="G2642" i="2" s="1"/>
  <c r="F2643" i="2"/>
  <c r="G2643" i="2" s="1"/>
  <c r="F2644" i="2"/>
  <c r="G2644" i="2" s="1"/>
  <c r="F2645" i="2"/>
  <c r="G2645" i="2" s="1"/>
  <c r="F2646" i="2"/>
  <c r="G2646" i="2" s="1"/>
  <c r="F2647" i="2"/>
  <c r="G2647" i="2" s="1"/>
  <c r="F3350" i="2"/>
  <c r="G3350" i="2" s="1"/>
  <c r="F3351" i="2"/>
  <c r="G3351" i="2" s="1"/>
  <c r="F3352" i="2"/>
  <c r="G3352" i="2" s="1"/>
  <c r="F3353" i="2"/>
  <c r="G3353" i="2" s="1"/>
  <c r="F3354" i="2"/>
  <c r="G3354" i="2" s="1"/>
  <c r="F3355" i="2"/>
  <c r="G3355" i="2" s="1"/>
  <c r="F3356" i="2"/>
  <c r="G3356" i="2" s="1"/>
  <c r="F3357" i="2"/>
  <c r="G3357" i="2" s="1"/>
  <c r="F3358" i="2"/>
  <c r="G3358" i="2" s="1"/>
  <c r="F3359" i="2"/>
  <c r="G3359" i="2" s="1"/>
  <c r="F3360" i="2"/>
  <c r="G3360" i="2" s="1"/>
  <c r="F3361" i="2"/>
  <c r="G3361" i="2" s="1"/>
  <c r="F3362" i="2"/>
  <c r="G3362" i="2" s="1"/>
  <c r="F3363" i="2"/>
  <c r="G3363" i="2" s="1"/>
  <c r="F3364" i="2"/>
  <c r="G3364" i="2" s="1"/>
  <c r="F3365" i="2"/>
  <c r="G3365" i="2" s="1"/>
  <c r="F3366" i="2"/>
  <c r="G3366" i="2" s="1"/>
  <c r="F3367" i="2"/>
  <c r="G3367" i="2" s="1"/>
  <c r="F3368" i="2"/>
  <c r="G3368" i="2" s="1"/>
  <c r="F3369" i="2"/>
  <c r="G3369" i="2" s="1"/>
  <c r="F3370" i="2"/>
  <c r="G3370" i="2" s="1"/>
  <c r="F3371" i="2"/>
  <c r="G3371" i="2" s="1"/>
  <c r="F3372" i="2"/>
  <c r="G3372" i="2" s="1"/>
  <c r="F3373" i="2"/>
  <c r="G3373" i="2" s="1"/>
  <c r="F3374" i="2"/>
  <c r="G3374" i="2" s="1"/>
  <c r="F3375" i="2"/>
  <c r="G3375" i="2" s="1"/>
  <c r="F3376" i="2"/>
  <c r="G3376" i="2" s="1"/>
  <c r="F3377" i="2"/>
  <c r="G3377" i="2" s="1"/>
  <c r="F3378" i="2"/>
  <c r="G3378" i="2" s="1"/>
  <c r="F3379" i="2"/>
  <c r="G3379" i="2" s="1"/>
  <c r="F3380" i="2"/>
  <c r="G3380" i="2" s="1"/>
  <c r="F3381" i="2"/>
  <c r="G3381" i="2" s="1"/>
  <c r="F3382" i="2"/>
  <c r="G3382" i="2" s="1"/>
  <c r="F3383" i="2"/>
  <c r="G3383" i="2" s="1"/>
  <c r="F3384" i="2"/>
  <c r="G3384" i="2" s="1"/>
  <c r="F3385" i="2"/>
  <c r="G3385" i="2" s="1"/>
  <c r="F3386" i="2"/>
  <c r="G3386" i="2" s="1"/>
  <c r="F3387" i="2"/>
  <c r="G3387" i="2" s="1"/>
  <c r="F3388" i="2"/>
  <c r="G3388" i="2" s="1"/>
  <c r="F3389" i="2"/>
  <c r="G3389" i="2" s="1"/>
  <c r="F3390" i="2"/>
  <c r="G3390" i="2" s="1"/>
  <c r="F3391" i="2"/>
  <c r="G3391" i="2" s="1"/>
  <c r="F3392" i="2"/>
  <c r="G3392" i="2" s="1"/>
  <c r="F3393" i="2"/>
  <c r="G3393" i="2" s="1"/>
  <c r="F3394" i="2"/>
  <c r="G3394" i="2" s="1"/>
  <c r="F3395" i="2"/>
  <c r="G3395" i="2" s="1"/>
  <c r="F3396" i="2"/>
  <c r="G3396" i="2" s="1"/>
  <c r="F3397" i="2"/>
  <c r="G3397" i="2" s="1"/>
  <c r="F3398" i="2"/>
  <c r="G3398" i="2" s="1"/>
  <c r="F3399" i="2"/>
  <c r="G3399" i="2" s="1"/>
  <c r="F3400" i="2"/>
  <c r="G3400" i="2" s="1"/>
  <c r="F3401" i="2"/>
  <c r="G3401" i="2" s="1"/>
  <c r="F3402" i="2"/>
  <c r="G3402" i="2" s="1"/>
  <c r="F3403" i="2"/>
  <c r="G3403" i="2" s="1"/>
  <c r="F3404" i="2"/>
  <c r="G3404" i="2" s="1"/>
  <c r="F3405" i="2"/>
  <c r="G3405" i="2" s="1"/>
  <c r="F3406" i="2"/>
  <c r="G3406" i="2" s="1"/>
  <c r="F3407" i="2"/>
  <c r="G3407" i="2" s="1"/>
  <c r="F3408" i="2"/>
  <c r="G3408" i="2" s="1"/>
  <c r="F3409" i="2"/>
  <c r="G3409" i="2" s="1"/>
  <c r="F3410" i="2"/>
  <c r="G3410" i="2" s="1"/>
  <c r="F3411" i="2"/>
  <c r="G3411" i="2" s="1"/>
  <c r="F3412" i="2"/>
  <c r="G3412" i="2" s="1"/>
  <c r="F3413" i="2"/>
  <c r="G3413" i="2" s="1"/>
  <c r="F3414" i="2"/>
  <c r="G3414" i="2" s="1"/>
  <c r="F3415" i="2"/>
  <c r="G3415" i="2" s="1"/>
  <c r="F3416" i="2"/>
  <c r="G3416" i="2" s="1"/>
  <c r="F3417" i="2"/>
  <c r="G3417" i="2" s="1"/>
  <c r="F3418" i="2"/>
  <c r="G3418" i="2" s="1"/>
  <c r="F3419" i="2"/>
  <c r="G3419" i="2" s="1"/>
  <c r="F3420" i="2"/>
  <c r="G3420" i="2" s="1"/>
  <c r="F3421" i="2"/>
  <c r="G3421" i="2" s="1"/>
  <c r="F3422" i="2"/>
  <c r="G3422" i="2" s="1"/>
  <c r="F3423" i="2"/>
  <c r="G3423" i="2" s="1"/>
  <c r="F3424" i="2"/>
  <c r="G3424" i="2" s="1"/>
  <c r="F3425" i="2"/>
  <c r="G3425" i="2" s="1"/>
  <c r="F3426" i="2"/>
  <c r="G3426" i="2" s="1"/>
  <c r="F3427" i="2"/>
  <c r="G3427" i="2" s="1"/>
  <c r="F3428" i="2"/>
  <c r="G3428" i="2" s="1"/>
  <c r="F3429" i="2"/>
  <c r="G3429" i="2" s="1"/>
  <c r="F3430" i="2"/>
  <c r="G3430" i="2" s="1"/>
  <c r="F3431" i="2"/>
  <c r="G3431" i="2" s="1"/>
  <c r="F3432" i="2"/>
  <c r="G3432" i="2" s="1"/>
  <c r="F3433" i="2"/>
  <c r="G3433" i="2" s="1"/>
  <c r="F3434" i="2"/>
  <c r="G3434" i="2" s="1"/>
  <c r="F3435" i="2"/>
  <c r="G3435" i="2" s="1"/>
  <c r="F3436" i="2"/>
  <c r="G3436" i="2" s="1"/>
  <c r="F3437" i="2"/>
  <c r="G3437" i="2" s="1"/>
  <c r="F3438" i="2"/>
  <c r="G3438" i="2" s="1"/>
  <c r="F3439" i="2"/>
  <c r="G3439" i="2" s="1"/>
  <c r="F3440" i="2"/>
  <c r="G3440" i="2" s="1"/>
  <c r="F3441" i="2"/>
  <c r="G3441" i="2" s="1"/>
  <c r="F3442" i="2"/>
  <c r="G3442" i="2" s="1"/>
  <c r="F3443" i="2"/>
  <c r="G3443" i="2" s="1"/>
  <c r="F3444" i="2"/>
  <c r="G3444" i="2" s="1"/>
  <c r="F3445" i="2"/>
  <c r="G3445" i="2" s="1"/>
  <c r="F3446" i="2"/>
  <c r="G3446" i="2" s="1"/>
  <c r="F3447" i="2"/>
  <c r="G3447" i="2" s="1"/>
  <c r="F3448" i="2"/>
  <c r="G3448" i="2" s="1"/>
  <c r="F3449" i="2"/>
  <c r="G3449" i="2" s="1"/>
  <c r="F3450" i="2"/>
  <c r="G3450" i="2" s="1"/>
  <c r="F3451" i="2"/>
  <c r="G3451" i="2" s="1"/>
  <c r="F3452" i="2"/>
  <c r="G3452" i="2" s="1"/>
  <c r="F3453" i="2"/>
  <c r="G3453" i="2" s="1"/>
  <c r="F3454" i="2"/>
  <c r="G3454" i="2" s="1"/>
  <c r="F3455" i="2"/>
  <c r="G3455" i="2" s="1"/>
  <c r="F3456" i="2"/>
  <c r="G3456" i="2" s="1"/>
  <c r="F3457" i="2"/>
  <c r="G3457" i="2" s="1"/>
  <c r="F3782" i="2"/>
  <c r="G3782" i="2" s="1"/>
  <c r="F3783" i="2"/>
  <c r="G3783" i="2" s="1"/>
  <c r="F3784" i="2"/>
  <c r="G3784" i="2" s="1"/>
  <c r="F3785" i="2"/>
  <c r="G3785" i="2" s="1"/>
  <c r="F3786" i="2"/>
  <c r="G3786" i="2" s="1"/>
  <c r="F3787" i="2"/>
  <c r="G3787" i="2" s="1"/>
  <c r="F3788" i="2"/>
  <c r="G3788" i="2" s="1"/>
  <c r="F3789" i="2"/>
  <c r="G3789" i="2" s="1"/>
  <c r="F3790" i="2"/>
  <c r="G3790" i="2" s="1"/>
  <c r="F3791" i="2"/>
  <c r="G3791" i="2" s="1"/>
  <c r="F3792" i="2"/>
  <c r="G3792" i="2" s="1"/>
  <c r="F3793" i="2"/>
  <c r="G3793" i="2" s="1"/>
  <c r="F3794" i="2"/>
  <c r="G3794" i="2" s="1"/>
  <c r="F3795" i="2"/>
  <c r="G3795" i="2" s="1"/>
  <c r="F3796" i="2"/>
  <c r="G3796" i="2" s="1"/>
  <c r="F3797" i="2"/>
  <c r="G3797" i="2" s="1"/>
  <c r="F3798" i="2"/>
  <c r="G3798" i="2" s="1"/>
  <c r="F3799" i="2"/>
  <c r="G3799" i="2" s="1"/>
  <c r="F3800" i="2"/>
  <c r="G3800" i="2" s="1"/>
  <c r="F3801" i="2"/>
  <c r="G3801" i="2" s="1"/>
  <c r="F3802" i="2"/>
  <c r="G3802" i="2" s="1"/>
  <c r="F3803" i="2"/>
  <c r="G3803" i="2" s="1"/>
  <c r="F3804" i="2"/>
  <c r="G3804" i="2" s="1"/>
  <c r="F3805" i="2"/>
  <c r="G3805" i="2" s="1"/>
  <c r="F3806" i="2"/>
  <c r="G3806" i="2" s="1"/>
  <c r="F3807" i="2"/>
  <c r="G3807" i="2" s="1"/>
  <c r="F3808" i="2"/>
  <c r="G3808" i="2" s="1"/>
  <c r="F3809" i="2"/>
  <c r="G3809" i="2" s="1"/>
  <c r="F3810" i="2"/>
  <c r="G3810" i="2" s="1"/>
  <c r="F3811" i="2"/>
  <c r="G3811" i="2" s="1"/>
  <c r="F3812" i="2"/>
  <c r="G3812" i="2" s="1"/>
  <c r="F3813" i="2"/>
  <c r="G3813" i="2" s="1"/>
  <c r="F3814" i="2"/>
  <c r="G3814" i="2" s="1"/>
  <c r="F3815" i="2"/>
  <c r="G3815" i="2" s="1"/>
  <c r="F3816" i="2"/>
  <c r="G3816" i="2" s="1"/>
  <c r="F3817" i="2"/>
  <c r="G3817" i="2" s="1"/>
  <c r="F3818" i="2"/>
  <c r="G3818" i="2" s="1"/>
  <c r="F3819" i="2"/>
  <c r="G3819" i="2" s="1"/>
  <c r="F3820" i="2"/>
  <c r="G3820" i="2" s="1"/>
  <c r="F3821" i="2"/>
  <c r="G3821" i="2" s="1"/>
  <c r="F3822" i="2"/>
  <c r="G3822" i="2" s="1"/>
  <c r="F3823" i="2"/>
  <c r="G3823" i="2" s="1"/>
  <c r="F3824" i="2"/>
  <c r="G3824" i="2" s="1"/>
  <c r="F3825" i="2"/>
  <c r="G3825" i="2" s="1"/>
  <c r="F3826" i="2"/>
  <c r="G3826" i="2" s="1"/>
  <c r="F3827" i="2"/>
  <c r="G3827" i="2" s="1"/>
  <c r="F3828" i="2"/>
  <c r="G3828" i="2" s="1"/>
  <c r="F3829" i="2"/>
  <c r="G3829" i="2" s="1"/>
  <c r="F3830" i="2"/>
  <c r="G3830" i="2" s="1"/>
  <c r="F3831" i="2"/>
  <c r="G3831" i="2" s="1"/>
  <c r="F3832" i="2"/>
  <c r="G3832" i="2" s="1"/>
  <c r="F3833" i="2"/>
  <c r="G3833" i="2" s="1"/>
  <c r="F3834" i="2"/>
  <c r="G3834" i="2" s="1"/>
  <c r="F3835" i="2"/>
  <c r="G3835" i="2" s="1"/>
  <c r="F4592" i="2"/>
  <c r="G4592" i="2" s="1"/>
  <c r="F4593" i="2"/>
  <c r="G4593" i="2" s="1"/>
  <c r="F4594" i="2"/>
  <c r="G4594" i="2" s="1"/>
  <c r="F4595" i="2"/>
  <c r="G4595" i="2" s="1"/>
  <c r="F4596" i="2"/>
  <c r="G4596" i="2" s="1"/>
  <c r="F4597" i="2"/>
  <c r="G4597" i="2" s="1"/>
  <c r="F4598" i="2"/>
  <c r="G4598" i="2" s="1"/>
  <c r="F4599" i="2"/>
  <c r="G4599" i="2" s="1"/>
  <c r="F4600" i="2"/>
  <c r="G4600" i="2" s="1"/>
  <c r="F4601" i="2"/>
  <c r="G4601" i="2" s="1"/>
  <c r="F4602" i="2"/>
  <c r="G4602" i="2" s="1"/>
  <c r="F4603" i="2"/>
  <c r="G4603" i="2" s="1"/>
  <c r="F4604" i="2"/>
  <c r="G4604" i="2" s="1"/>
  <c r="F4605" i="2"/>
  <c r="G4605" i="2" s="1"/>
  <c r="F4606" i="2"/>
  <c r="G4606" i="2" s="1"/>
  <c r="F4607" i="2"/>
  <c r="G4607" i="2" s="1"/>
  <c r="F4608" i="2"/>
  <c r="G4608" i="2" s="1"/>
  <c r="F4609" i="2"/>
  <c r="G4609" i="2" s="1"/>
  <c r="F4610" i="2"/>
  <c r="G4610" i="2" s="1"/>
  <c r="F4611" i="2"/>
  <c r="G4611" i="2" s="1"/>
  <c r="F4612" i="2"/>
  <c r="G4612" i="2" s="1"/>
  <c r="F4613" i="2"/>
  <c r="G4613" i="2" s="1"/>
  <c r="F4614" i="2"/>
  <c r="G4614" i="2" s="1"/>
  <c r="F4615" i="2"/>
  <c r="G4615" i="2" s="1"/>
  <c r="F4616" i="2"/>
  <c r="G4616" i="2" s="1"/>
  <c r="F4617" i="2"/>
  <c r="G4617" i="2" s="1"/>
  <c r="F4618" i="2"/>
  <c r="G4618" i="2" s="1"/>
  <c r="F4619" i="2"/>
  <c r="G4619" i="2" s="1"/>
  <c r="F4620" i="2"/>
  <c r="G4620" i="2" s="1"/>
  <c r="F4621" i="2"/>
  <c r="G4621" i="2" s="1"/>
  <c r="F4622" i="2"/>
  <c r="G4622" i="2" s="1"/>
  <c r="F4623" i="2"/>
  <c r="G4623" i="2" s="1"/>
  <c r="F4624" i="2"/>
  <c r="G4624" i="2" s="1"/>
  <c r="F4625" i="2"/>
  <c r="G4625" i="2" s="1"/>
  <c r="F4626" i="2"/>
  <c r="G4626" i="2" s="1"/>
  <c r="F4627" i="2"/>
  <c r="G4627" i="2" s="1"/>
  <c r="F4628" i="2"/>
  <c r="G4628" i="2" s="1"/>
  <c r="F4629" i="2"/>
  <c r="G4629" i="2" s="1"/>
  <c r="F4630" i="2"/>
  <c r="G4630" i="2" s="1"/>
  <c r="F4631" i="2"/>
  <c r="G4631" i="2" s="1"/>
  <c r="F4632" i="2"/>
  <c r="G4632" i="2" s="1"/>
  <c r="F4633" i="2"/>
  <c r="G4633" i="2" s="1"/>
  <c r="F4634" i="2"/>
  <c r="G4634" i="2" s="1"/>
  <c r="F4635" i="2"/>
  <c r="G4635" i="2" s="1"/>
  <c r="F4636" i="2"/>
  <c r="G4636" i="2" s="1"/>
  <c r="F4637" i="2"/>
  <c r="G4637" i="2" s="1"/>
  <c r="F4638" i="2"/>
  <c r="G4638" i="2" s="1"/>
  <c r="F4639" i="2"/>
  <c r="G4639" i="2" s="1"/>
  <c r="F4640" i="2"/>
  <c r="G4640" i="2" s="1"/>
  <c r="F4641" i="2"/>
  <c r="G4641" i="2" s="1"/>
  <c r="F4642" i="2"/>
  <c r="G4642" i="2" s="1"/>
  <c r="F4643" i="2"/>
  <c r="G4643" i="2" s="1"/>
  <c r="F4644" i="2"/>
  <c r="G4644" i="2" s="1"/>
  <c r="F4645" i="2"/>
  <c r="G4645" i="2" s="1"/>
  <c r="F4700" i="2"/>
  <c r="G4700" i="2" s="1"/>
  <c r="F4701" i="2"/>
  <c r="G4701" i="2" s="1"/>
  <c r="F4702" i="2"/>
  <c r="G4702" i="2" s="1"/>
  <c r="F4703" i="2"/>
  <c r="G4703" i="2" s="1"/>
  <c r="F4704" i="2"/>
  <c r="G4704" i="2" s="1"/>
  <c r="F4705" i="2"/>
  <c r="G4705" i="2" s="1"/>
  <c r="F4706" i="2"/>
  <c r="G4706" i="2" s="1"/>
  <c r="F4707" i="2"/>
  <c r="G4707" i="2" s="1"/>
  <c r="F4708" i="2"/>
  <c r="G4708" i="2" s="1"/>
  <c r="F4709" i="2"/>
  <c r="G4709" i="2" s="1"/>
  <c r="F4710" i="2"/>
  <c r="G4710" i="2" s="1"/>
  <c r="F4711" i="2"/>
  <c r="G4711" i="2" s="1"/>
  <c r="F4712" i="2"/>
  <c r="G4712" i="2" s="1"/>
  <c r="F4713" i="2"/>
  <c r="G4713" i="2" s="1"/>
  <c r="F4714" i="2"/>
  <c r="G4714" i="2" s="1"/>
  <c r="F4715" i="2"/>
  <c r="G4715" i="2" s="1"/>
  <c r="F4716" i="2"/>
  <c r="G4716" i="2" s="1"/>
  <c r="F4717" i="2"/>
  <c r="G4717" i="2" s="1"/>
  <c r="F4718" i="2"/>
  <c r="G4718" i="2" s="1"/>
  <c r="F4719" i="2"/>
  <c r="G4719" i="2" s="1"/>
  <c r="F4720" i="2"/>
  <c r="G4720" i="2" s="1"/>
  <c r="F4721" i="2"/>
  <c r="G4721" i="2" s="1"/>
  <c r="F4722" i="2"/>
  <c r="G4722" i="2" s="1"/>
  <c r="F4723" i="2"/>
  <c r="G4723" i="2" s="1"/>
  <c r="F4724" i="2"/>
  <c r="G4724" i="2" s="1"/>
  <c r="F4725" i="2"/>
  <c r="G4725" i="2" s="1"/>
  <c r="F4726" i="2"/>
  <c r="G4726" i="2" s="1"/>
  <c r="F4727" i="2"/>
  <c r="G4727" i="2" s="1"/>
  <c r="F4728" i="2"/>
  <c r="G4728" i="2" s="1"/>
  <c r="F4729" i="2"/>
  <c r="G4729" i="2" s="1"/>
  <c r="F4730" i="2"/>
  <c r="G4730" i="2" s="1"/>
  <c r="F4731" i="2"/>
  <c r="G4731" i="2" s="1"/>
  <c r="F4732" i="2"/>
  <c r="G4732" i="2" s="1"/>
  <c r="F4733" i="2"/>
  <c r="G4733" i="2" s="1"/>
  <c r="F4734" i="2"/>
  <c r="G4734" i="2" s="1"/>
  <c r="F4735" i="2"/>
  <c r="G4735" i="2" s="1"/>
  <c r="F4736" i="2"/>
  <c r="G4736" i="2" s="1"/>
  <c r="F4737" i="2"/>
  <c r="G4737" i="2" s="1"/>
  <c r="F4738" i="2"/>
  <c r="G4738" i="2" s="1"/>
  <c r="F4739" i="2"/>
  <c r="G4739" i="2" s="1"/>
  <c r="F4740" i="2"/>
  <c r="G4740" i="2" s="1"/>
  <c r="F4741" i="2"/>
  <c r="G4741" i="2" s="1"/>
  <c r="F4742" i="2"/>
  <c r="G4742" i="2" s="1"/>
  <c r="F4743" i="2"/>
  <c r="G4743" i="2" s="1"/>
  <c r="F4744" i="2"/>
  <c r="G4744" i="2" s="1"/>
  <c r="F4745" i="2"/>
  <c r="G4745" i="2" s="1"/>
  <c r="F4746" i="2"/>
  <c r="G4746" i="2" s="1"/>
  <c r="F4747" i="2"/>
  <c r="G4747" i="2" s="1"/>
  <c r="F4748" i="2"/>
  <c r="G4748" i="2" s="1"/>
  <c r="F4749" i="2"/>
  <c r="G4749" i="2" s="1"/>
  <c r="F4750" i="2"/>
  <c r="G4750" i="2" s="1"/>
  <c r="F4751" i="2"/>
  <c r="G4751" i="2" s="1"/>
  <c r="F4752" i="2"/>
  <c r="G4752" i="2" s="1"/>
  <c r="F4753" i="2"/>
  <c r="G4753" i="2" s="1"/>
  <c r="F5637" i="2"/>
  <c r="G5637" i="2" s="1"/>
  <c r="F5672" i="2"/>
  <c r="G5672" i="2" s="1"/>
  <c r="F5673" i="2"/>
  <c r="G5673" i="2" s="1"/>
  <c r="F5674" i="2"/>
  <c r="G5674" i="2" s="1"/>
  <c r="F5675" i="2"/>
  <c r="G5675" i="2" s="1"/>
  <c r="F5676" i="2"/>
  <c r="G5676" i="2" s="1"/>
  <c r="F5677" i="2"/>
  <c r="G5677" i="2" s="1"/>
  <c r="F5678" i="2"/>
  <c r="G5678" i="2" s="1"/>
  <c r="F5679" i="2"/>
  <c r="G5679" i="2" s="1"/>
  <c r="F5680" i="2"/>
  <c r="G5680" i="2" s="1"/>
  <c r="F5681" i="2"/>
  <c r="G5681" i="2" s="1"/>
  <c r="F5682" i="2"/>
  <c r="G5682" i="2" s="1"/>
  <c r="F5683" i="2"/>
  <c r="G5683" i="2" s="1"/>
  <c r="F5684" i="2"/>
  <c r="G5684" i="2" s="1"/>
  <c r="F5685" i="2"/>
  <c r="G5685" i="2" s="1"/>
  <c r="F5686" i="2"/>
  <c r="G5686" i="2" s="1"/>
  <c r="F5687" i="2"/>
  <c r="G5687" i="2" s="1"/>
  <c r="F5688" i="2"/>
  <c r="G5688" i="2" s="1"/>
  <c r="F5689" i="2"/>
  <c r="G5689" i="2" s="1"/>
  <c r="F5690" i="2"/>
  <c r="G5690" i="2" s="1"/>
  <c r="F5691" i="2"/>
  <c r="G5691" i="2" s="1"/>
  <c r="F5692" i="2"/>
  <c r="G5692" i="2" s="1"/>
  <c r="F5693" i="2"/>
  <c r="G5693" i="2" s="1"/>
  <c r="F5694" i="2"/>
  <c r="G5694" i="2" s="1"/>
  <c r="F5695" i="2"/>
  <c r="G5695" i="2" s="1"/>
  <c r="F5696" i="2"/>
  <c r="G5696" i="2" s="1"/>
  <c r="F5697" i="2"/>
  <c r="G5697" i="2" s="1"/>
  <c r="F5698" i="2"/>
  <c r="G5698" i="2" s="1"/>
  <c r="F5699" i="2"/>
  <c r="G5699" i="2" s="1"/>
  <c r="F5700" i="2"/>
  <c r="G5700" i="2" s="1"/>
  <c r="F5701" i="2"/>
  <c r="G5701" i="2" s="1"/>
  <c r="F5702" i="2"/>
  <c r="G5702" i="2" s="1"/>
  <c r="F5703" i="2"/>
  <c r="G5703" i="2" s="1"/>
  <c r="F5704" i="2"/>
  <c r="G5704" i="2" s="1"/>
  <c r="F5705" i="2"/>
  <c r="G5705" i="2" s="1"/>
  <c r="F5706" i="2"/>
  <c r="G5706" i="2" s="1"/>
  <c r="F5707" i="2"/>
  <c r="G5707" i="2" s="1"/>
  <c r="F5708" i="2"/>
  <c r="G5708" i="2" s="1"/>
  <c r="F5709" i="2"/>
  <c r="G5709" i="2" s="1"/>
  <c r="F5710" i="2"/>
  <c r="G5710" i="2" s="1"/>
  <c r="F5711" i="2"/>
  <c r="G5711" i="2" s="1"/>
  <c r="F5712" i="2"/>
  <c r="G5712" i="2" s="1"/>
  <c r="F5713" i="2"/>
  <c r="G5713" i="2" s="1"/>
  <c r="F5714" i="2"/>
  <c r="G5714" i="2" s="1"/>
  <c r="F5715" i="2"/>
  <c r="G5715" i="2" s="1"/>
  <c r="F5716" i="2"/>
  <c r="G5716" i="2" s="1"/>
  <c r="F5717" i="2"/>
  <c r="G5717" i="2" s="1"/>
  <c r="F5718" i="2"/>
  <c r="G5718" i="2" s="1"/>
  <c r="F5719" i="2"/>
  <c r="G5719" i="2" s="1"/>
  <c r="F5720" i="2"/>
  <c r="G5720" i="2" s="1"/>
  <c r="F5721" i="2"/>
  <c r="G5721" i="2" s="1"/>
  <c r="F5722" i="2"/>
  <c r="G5722" i="2" s="1"/>
  <c r="F5723" i="2"/>
  <c r="G5723" i="2" s="1"/>
  <c r="F5724" i="2"/>
  <c r="G5724" i="2" s="1"/>
  <c r="F5725" i="2"/>
  <c r="G5725" i="2" s="1"/>
  <c r="F6639" i="2"/>
  <c r="G6639" i="2" s="1"/>
  <c r="F6698" i="2"/>
  <c r="G6698" i="2" s="1"/>
  <c r="F6699" i="2"/>
  <c r="G6699" i="2" s="1"/>
  <c r="F6700" i="2"/>
  <c r="G6700" i="2" s="1"/>
  <c r="F6701" i="2"/>
  <c r="G6701" i="2" s="1"/>
  <c r="F6702" i="2"/>
  <c r="G6702" i="2" s="1"/>
  <c r="F6703" i="2"/>
  <c r="G6703" i="2" s="1"/>
  <c r="F6704" i="2"/>
  <c r="G6704" i="2" s="1"/>
  <c r="F6705" i="2"/>
  <c r="G6705" i="2" s="1"/>
  <c r="F6706" i="2"/>
  <c r="G6706" i="2" s="1"/>
  <c r="F6707" i="2"/>
  <c r="G6707" i="2" s="1"/>
  <c r="F6708" i="2"/>
  <c r="G6708" i="2" s="1"/>
  <c r="F6709" i="2"/>
  <c r="G6709" i="2" s="1"/>
  <c r="F6710" i="2"/>
  <c r="G6710" i="2" s="1"/>
  <c r="F6711" i="2"/>
  <c r="G6711" i="2" s="1"/>
  <c r="F6712" i="2"/>
  <c r="G6712" i="2" s="1"/>
  <c r="F6713" i="2"/>
  <c r="G6713" i="2" s="1"/>
  <c r="F6714" i="2"/>
  <c r="G6714" i="2" s="1"/>
  <c r="F6715" i="2"/>
  <c r="G6715" i="2" s="1"/>
  <c r="F6716" i="2"/>
  <c r="G6716" i="2" s="1"/>
  <c r="F6717" i="2"/>
  <c r="G6717" i="2" s="1"/>
  <c r="F6718" i="2"/>
  <c r="G6718" i="2" s="1"/>
  <c r="F6719" i="2"/>
  <c r="G6719" i="2" s="1"/>
  <c r="F6720" i="2"/>
  <c r="G6720" i="2" s="1"/>
  <c r="F6721" i="2"/>
  <c r="G6721" i="2" s="1"/>
  <c r="F6722" i="2"/>
  <c r="G6722" i="2" s="1"/>
  <c r="F6723" i="2"/>
  <c r="G6723" i="2" s="1"/>
  <c r="F6724" i="2"/>
  <c r="G6724" i="2" s="1"/>
  <c r="F6725" i="2"/>
  <c r="G6725" i="2" s="1"/>
  <c r="F6726" i="2"/>
  <c r="G6726" i="2" s="1"/>
  <c r="F6727" i="2"/>
  <c r="G6727" i="2" s="1"/>
  <c r="F6728" i="2"/>
  <c r="G6728" i="2" s="1"/>
  <c r="F6729" i="2"/>
  <c r="G6729" i="2" s="1"/>
  <c r="F6730" i="2"/>
  <c r="G6730" i="2" s="1"/>
  <c r="F6731" i="2"/>
  <c r="G6731" i="2" s="1"/>
  <c r="F6732" i="2"/>
  <c r="G6732" i="2" s="1"/>
  <c r="F6733" i="2"/>
  <c r="G6733" i="2" s="1"/>
  <c r="F6734" i="2"/>
  <c r="G6734" i="2" s="1"/>
  <c r="F6735" i="2"/>
  <c r="G6735" i="2" s="1"/>
  <c r="F6736" i="2"/>
  <c r="G6736" i="2" s="1"/>
  <c r="F6737" i="2"/>
  <c r="G6737" i="2" s="1"/>
  <c r="F6738" i="2"/>
  <c r="G6738" i="2" s="1"/>
  <c r="F6739" i="2"/>
  <c r="G6739" i="2" s="1"/>
  <c r="F6740" i="2"/>
  <c r="G6740" i="2" s="1"/>
  <c r="F6741" i="2"/>
  <c r="G6741" i="2" s="1"/>
  <c r="F6742" i="2"/>
  <c r="G6742" i="2" s="1"/>
  <c r="F6743" i="2"/>
  <c r="G6743" i="2" s="1"/>
  <c r="F6744" i="2"/>
  <c r="G6744" i="2" s="1"/>
  <c r="F6745" i="2"/>
  <c r="G6745" i="2" s="1"/>
  <c r="F6746" i="2"/>
  <c r="G6746" i="2" s="1"/>
  <c r="F6747" i="2"/>
  <c r="G6747" i="2" s="1"/>
  <c r="F6748" i="2"/>
  <c r="G6748" i="2" s="1"/>
  <c r="F6749" i="2"/>
  <c r="G6749" i="2" s="1"/>
  <c r="F6750" i="2"/>
  <c r="G6750" i="2" s="1"/>
  <c r="F6751" i="2"/>
  <c r="G6751" i="2" s="1"/>
  <c r="F6806" i="2"/>
  <c r="G6806" i="2" s="1"/>
  <c r="F6807" i="2"/>
  <c r="G6807" i="2" s="1"/>
  <c r="F6808" i="2"/>
  <c r="G6808" i="2" s="1"/>
  <c r="F6809" i="2"/>
  <c r="G6809" i="2" s="1"/>
  <c r="F6810" i="2"/>
  <c r="G6810" i="2" s="1"/>
  <c r="F6811" i="2"/>
  <c r="G6811" i="2" s="1"/>
  <c r="F6812" i="2"/>
  <c r="G6812" i="2" s="1"/>
  <c r="F6813" i="2"/>
  <c r="G6813" i="2" s="1"/>
  <c r="F6814" i="2"/>
  <c r="G6814" i="2" s="1"/>
  <c r="F6815" i="2"/>
  <c r="G6815" i="2" s="1"/>
  <c r="F6816" i="2"/>
  <c r="G6816" i="2" s="1"/>
  <c r="F6817" i="2"/>
  <c r="G6817" i="2" s="1"/>
  <c r="F6818" i="2"/>
  <c r="G6818" i="2" s="1"/>
  <c r="F6819" i="2"/>
  <c r="G6819" i="2" s="1"/>
  <c r="F6820" i="2"/>
  <c r="G6820" i="2" s="1"/>
  <c r="F6821" i="2"/>
  <c r="G6821" i="2" s="1"/>
  <c r="F6822" i="2"/>
  <c r="G6822" i="2" s="1"/>
  <c r="F6823" i="2"/>
  <c r="G6823" i="2" s="1"/>
  <c r="F6824" i="2"/>
  <c r="G6824" i="2" s="1"/>
  <c r="F6825" i="2"/>
  <c r="G6825" i="2" s="1"/>
  <c r="F6826" i="2"/>
  <c r="G6826" i="2" s="1"/>
  <c r="F6827" i="2"/>
  <c r="G6827" i="2" s="1"/>
  <c r="F6828" i="2"/>
  <c r="G6828" i="2" s="1"/>
  <c r="F6829" i="2"/>
  <c r="G6829" i="2" s="1"/>
  <c r="F6830" i="2"/>
  <c r="G6830" i="2" s="1"/>
  <c r="F6831" i="2"/>
  <c r="G6831" i="2" s="1"/>
  <c r="F6832" i="2"/>
  <c r="G6832" i="2" s="1"/>
  <c r="F6833" i="2"/>
  <c r="G6833" i="2" s="1"/>
  <c r="F6834" i="2"/>
  <c r="G6834" i="2" s="1"/>
  <c r="F6835" i="2"/>
  <c r="G6835" i="2" s="1"/>
  <c r="F6836" i="2"/>
  <c r="G6836" i="2" s="1"/>
  <c r="F6837" i="2"/>
  <c r="G6837" i="2" s="1"/>
  <c r="F6838" i="2"/>
  <c r="G6838" i="2" s="1"/>
  <c r="F6839" i="2"/>
  <c r="G6839" i="2" s="1"/>
  <c r="F6840" i="2"/>
  <c r="G6840" i="2" s="1"/>
  <c r="F6841" i="2"/>
  <c r="G6841" i="2" s="1"/>
  <c r="F6842" i="2"/>
  <c r="G6842" i="2" s="1"/>
  <c r="F6843" i="2"/>
  <c r="G6843" i="2" s="1"/>
  <c r="F6844" i="2"/>
  <c r="G6844" i="2" s="1"/>
  <c r="F6845" i="2"/>
  <c r="G6845" i="2" s="1"/>
  <c r="F6846" i="2"/>
  <c r="G6846" i="2" s="1"/>
  <c r="F6847" i="2"/>
  <c r="G6847" i="2" s="1"/>
  <c r="F6848" i="2"/>
  <c r="G6848" i="2" s="1"/>
  <c r="F6849" i="2"/>
  <c r="G6849" i="2" s="1"/>
  <c r="F6850" i="2"/>
  <c r="G6850" i="2" s="1"/>
  <c r="F6851" i="2"/>
  <c r="G6851" i="2" s="1"/>
  <c r="F6852" i="2"/>
  <c r="G6852" i="2" s="1"/>
  <c r="F6853" i="2"/>
  <c r="G6853" i="2" s="1"/>
  <c r="F6854" i="2"/>
  <c r="G6854" i="2" s="1"/>
  <c r="F6855" i="2"/>
  <c r="G6855" i="2" s="1"/>
  <c r="F6856" i="2"/>
  <c r="G6856" i="2" s="1"/>
  <c r="F6857" i="2"/>
  <c r="G6857" i="2" s="1"/>
  <c r="F6858" i="2"/>
  <c r="G6858" i="2" s="1"/>
  <c r="F6859" i="2"/>
  <c r="G6859" i="2" s="1"/>
  <c r="F6868" i="2"/>
  <c r="G6868" i="2" s="1"/>
  <c r="F6968" i="2"/>
  <c r="G6968" i="2" s="1"/>
  <c r="F6969" i="2"/>
  <c r="G6969" i="2" s="1"/>
  <c r="F6970" i="2"/>
  <c r="G6970" i="2" s="1"/>
  <c r="F6971" i="2"/>
  <c r="G6971" i="2" s="1"/>
  <c r="F6972" i="2"/>
  <c r="G6972" i="2" s="1"/>
  <c r="F6973" i="2"/>
  <c r="G6973" i="2" s="1"/>
  <c r="F6974" i="2"/>
  <c r="G6974" i="2" s="1"/>
  <c r="F6975" i="2"/>
  <c r="G6975" i="2" s="1"/>
  <c r="F6976" i="2"/>
  <c r="G6976" i="2" s="1"/>
  <c r="F6977" i="2"/>
  <c r="G6977" i="2" s="1"/>
  <c r="F6978" i="2"/>
  <c r="G6978" i="2" s="1"/>
  <c r="F6979" i="2"/>
  <c r="G6979" i="2" s="1"/>
  <c r="F6980" i="2"/>
  <c r="G6980" i="2" s="1"/>
  <c r="F6981" i="2"/>
  <c r="G6981" i="2" s="1"/>
  <c r="F6982" i="2"/>
  <c r="G6982" i="2" s="1"/>
  <c r="F6983" i="2"/>
  <c r="G6983" i="2" s="1"/>
  <c r="F6984" i="2"/>
  <c r="G6984" i="2" s="1"/>
  <c r="F6985" i="2"/>
  <c r="G6985" i="2" s="1"/>
  <c r="F6986" i="2"/>
  <c r="G6986" i="2" s="1"/>
  <c r="F6987" i="2"/>
  <c r="G6987" i="2" s="1"/>
  <c r="F6988" i="2"/>
  <c r="G6988" i="2" s="1"/>
  <c r="F6989" i="2"/>
  <c r="G6989" i="2" s="1"/>
  <c r="F6990" i="2"/>
  <c r="G6990" i="2" s="1"/>
  <c r="F6991" i="2"/>
  <c r="G6991" i="2" s="1"/>
  <c r="F6992" i="2"/>
  <c r="G6992" i="2" s="1"/>
  <c r="F6993" i="2"/>
  <c r="G6993" i="2" s="1"/>
  <c r="F6994" i="2"/>
  <c r="G6994" i="2" s="1"/>
  <c r="F6995" i="2"/>
  <c r="G6995" i="2" s="1"/>
  <c r="F6996" i="2"/>
  <c r="G6996" i="2" s="1"/>
  <c r="F6997" i="2"/>
  <c r="G6997" i="2" s="1"/>
  <c r="F6998" i="2"/>
  <c r="G6998" i="2" s="1"/>
  <c r="F6999" i="2"/>
  <c r="G6999" i="2" s="1"/>
  <c r="F7000" i="2"/>
  <c r="G7000" i="2" s="1"/>
  <c r="F7001" i="2"/>
  <c r="G7001" i="2" s="1"/>
  <c r="F7002" i="2"/>
  <c r="G7002" i="2" s="1"/>
  <c r="F7003" i="2"/>
  <c r="G7003" i="2" s="1"/>
  <c r="F7004" i="2"/>
  <c r="G7004" i="2" s="1"/>
  <c r="F7005" i="2"/>
  <c r="G7005" i="2" s="1"/>
  <c r="F7006" i="2"/>
  <c r="G7006" i="2" s="1"/>
  <c r="F7007" i="2"/>
  <c r="G7007" i="2" s="1"/>
  <c r="F7008" i="2"/>
  <c r="G7008" i="2" s="1"/>
  <c r="F7009" i="2"/>
  <c r="G7009" i="2" s="1"/>
  <c r="F7010" i="2"/>
  <c r="G7010" i="2" s="1"/>
  <c r="F7011" i="2"/>
  <c r="G7011" i="2" s="1"/>
  <c r="F7012" i="2"/>
  <c r="G7012" i="2" s="1"/>
  <c r="F7013" i="2"/>
  <c r="G7013" i="2" s="1"/>
  <c r="F7014" i="2"/>
  <c r="G7014" i="2" s="1"/>
  <c r="F7015" i="2"/>
  <c r="G7015" i="2" s="1"/>
  <c r="F7016" i="2"/>
  <c r="G7016" i="2" s="1"/>
  <c r="F7017" i="2"/>
  <c r="G7017" i="2" s="1"/>
  <c r="F7018" i="2"/>
  <c r="G7018" i="2" s="1"/>
  <c r="F7019" i="2"/>
  <c r="G7019" i="2" s="1"/>
  <c r="F7020" i="2"/>
  <c r="G7020" i="2" s="1"/>
  <c r="F7021" i="2"/>
  <c r="G7021" i="2" s="1"/>
  <c r="F7053" i="2"/>
  <c r="G7053" i="2" s="1"/>
  <c r="F7113" i="2"/>
  <c r="G7113" i="2" s="1"/>
  <c r="F7137" i="2"/>
  <c r="G7137" i="2" s="1"/>
  <c r="F7161" i="2"/>
  <c r="G7161" i="2" s="1"/>
  <c r="F7233" i="2"/>
  <c r="G7233" i="2" s="1"/>
  <c r="F7245" i="2"/>
  <c r="G7245" i="2" s="1"/>
  <c r="F7257" i="2"/>
  <c r="G7257" i="2" s="1"/>
  <c r="F7269" i="2"/>
  <c r="G7269" i="2" s="1"/>
  <c r="F7293" i="2"/>
  <c r="G7293" i="2" s="1"/>
  <c r="F7341" i="2"/>
  <c r="G7341" i="2" s="1"/>
  <c r="F7347" i="2"/>
  <c r="G7347" i="2" s="1"/>
  <c r="F7353" i="2"/>
  <c r="G7353" i="2" s="1"/>
  <c r="F7365" i="2"/>
  <c r="G7365" i="2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F5058" i="2" s="1"/>
  <c r="G5058" i="2" s="1"/>
  <c r="D15" i="1"/>
  <c r="D16" i="1"/>
  <c r="F5923" i="2" s="1"/>
  <c r="G5923" i="2" s="1"/>
  <c r="D17" i="1"/>
  <c r="F6183" i="2" s="1"/>
  <c r="G6183" i="2" s="1"/>
  <c r="D18" i="1"/>
  <c r="D19" i="1"/>
  <c r="F6363" i="2" s="1"/>
  <c r="G6363" i="2" s="1"/>
  <c r="D20" i="1"/>
  <c r="F6435" i="2" s="1"/>
  <c r="G6435" i="2" s="1"/>
  <c r="D21" i="1"/>
  <c r="F6771" i="2" s="1"/>
  <c r="G6771" i="2" s="1"/>
  <c r="D22" i="1"/>
  <c r="F6871" i="2" s="1"/>
  <c r="G6871" i="2" s="1"/>
  <c r="D23" i="1"/>
  <c r="F7031" i="2" s="1"/>
  <c r="G7031" i="2" s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F6003" i="2" s="1"/>
  <c r="G6003" i="2" s="1"/>
  <c r="D47" i="1"/>
  <c r="F6111" i="2" s="1"/>
  <c r="G6111" i="2" s="1"/>
  <c r="D48" i="1"/>
  <c r="F6219" i="2" s="1"/>
  <c r="G6219" i="2" s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F6591" i="2" s="1"/>
  <c r="G6591" i="2" s="1"/>
  <c r="D63" i="1"/>
  <c r="F7187" i="2" s="1"/>
  <c r="G7187" i="2" s="1"/>
  <c r="D64" i="1"/>
  <c r="F7295" i="2" s="1"/>
  <c r="G7295" i="2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F6387" i="2" s="1"/>
  <c r="G6387" i="2" s="1"/>
  <c r="D83" i="1"/>
  <c r="F6687" i="2" s="1"/>
  <c r="G6687" i="2" s="1"/>
  <c r="D84" i="1"/>
  <c r="F7355" i="2" s="1"/>
  <c r="G7355" i="2" s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F5205" i="2" s="1"/>
  <c r="G5205" i="2" s="1"/>
  <c r="D107" i="1"/>
  <c r="D108" i="1"/>
  <c r="F5745" i="2" s="1"/>
  <c r="G5745" i="2" s="1"/>
  <c r="D109" i="1"/>
  <c r="F5860" i="2" s="1"/>
  <c r="G5860" i="2" s="1"/>
  <c r="D110" i="1"/>
  <c r="F5967" i="2" s="1"/>
  <c r="G5967" i="2" s="1"/>
  <c r="D111" i="1"/>
  <c r="F6051" i="2" s="1"/>
  <c r="G6051" i="2" s="1"/>
  <c r="D112" i="1"/>
  <c r="F6483" i="2" s="1"/>
  <c r="G6483" i="2" s="1"/>
  <c r="D113" i="1"/>
  <c r="D114" i="1"/>
  <c r="F7079" i="2" s="1"/>
  <c r="G7079" i="2" s="1"/>
  <c r="D115" i="1"/>
  <c r="D116" i="1"/>
  <c r="D117" i="1"/>
  <c r="D118" i="1"/>
  <c r="F5493" i="2" s="1"/>
  <c r="G5493" i="2" s="1"/>
  <c r="D119" i="1"/>
  <c r="F6925" i="2" s="1"/>
  <c r="G6925" i="2" s="1"/>
  <c r="D120" i="1"/>
  <c r="F7139" i="2" s="1"/>
  <c r="G7139" i="2" s="1"/>
  <c r="D121" i="1"/>
  <c r="F7247" i="2" s="1"/>
  <c r="G7247" i="2" s="1"/>
  <c r="G28" i="1"/>
  <c r="H28" i="1" s="1"/>
  <c r="G2" i="1"/>
  <c r="H2" i="1" s="1"/>
  <c r="G18" i="1"/>
  <c r="H18" i="1" s="1"/>
  <c r="G12" i="1"/>
  <c r="H12" i="1" s="1"/>
  <c r="G19" i="1"/>
  <c r="H19" i="1" s="1"/>
  <c r="G58" i="1"/>
  <c r="H58" i="1" s="1"/>
  <c r="G29" i="1"/>
  <c r="H29" i="1" s="1"/>
  <c r="G6" i="1"/>
  <c r="H6" i="1" s="1"/>
  <c r="G30" i="1"/>
  <c r="H30" i="1" s="1"/>
  <c r="G13" i="1"/>
  <c r="H13" i="1" s="1"/>
  <c r="G31" i="1"/>
  <c r="H31" i="1" s="1"/>
  <c r="G14" i="1"/>
  <c r="H14" i="1" s="1"/>
  <c r="G32" i="1"/>
  <c r="H32" i="1" s="1"/>
  <c r="G61" i="1"/>
  <c r="H61" i="1" s="1"/>
  <c r="G15" i="1"/>
  <c r="H15" i="1" s="1"/>
  <c r="G20" i="1"/>
  <c r="H20" i="1" s="1"/>
  <c r="G62" i="1"/>
  <c r="H62" i="1" s="1"/>
  <c r="G33" i="1"/>
  <c r="G7" i="1"/>
  <c r="H7" i="1" s="1"/>
  <c r="G21" i="1"/>
  <c r="G34" i="1"/>
  <c r="H34" i="1" s="1"/>
  <c r="G35" i="1"/>
  <c r="H35" i="1" s="1"/>
  <c r="G36" i="1"/>
  <c r="H36" i="1" s="1"/>
  <c r="G10" i="1"/>
  <c r="G37" i="1"/>
  <c r="H37" i="1" s="1"/>
  <c r="G38" i="1"/>
  <c r="H38" i="1" s="1"/>
  <c r="G63" i="1"/>
  <c r="H63" i="1" s="1"/>
  <c r="G39" i="1"/>
  <c r="H39" i="1" s="1"/>
  <c r="G22" i="1"/>
  <c r="H22" i="1" s="1"/>
  <c r="G40" i="1"/>
  <c r="H40" i="1" s="1"/>
  <c r="G23" i="1"/>
  <c r="H23" i="1" s="1"/>
  <c r="G41" i="1"/>
  <c r="H41" i="1" s="1"/>
  <c r="G24" i="1"/>
  <c r="H24" i="1" s="1"/>
  <c r="G42" i="1"/>
  <c r="H42" i="1" s="1"/>
  <c r="G25" i="1"/>
  <c r="H25" i="1" s="1"/>
  <c r="G43" i="1"/>
  <c r="H43" i="1" s="1"/>
  <c r="G26" i="1"/>
  <c r="H26" i="1" s="1"/>
  <c r="G44" i="1"/>
  <c r="H44" i="1" s="1"/>
  <c r="G45" i="1"/>
  <c r="H45" i="1" s="1"/>
  <c r="G3" i="1"/>
  <c r="H3" i="1" s="1"/>
  <c r="G11" i="1"/>
  <c r="H11" i="1" s="1"/>
  <c r="G46" i="1"/>
  <c r="H46" i="1" s="1"/>
  <c r="G47" i="1"/>
  <c r="H47" i="1" s="1"/>
  <c r="G48" i="1"/>
  <c r="H48" i="1" s="1"/>
  <c r="G59" i="1"/>
  <c r="H59" i="1" s="1"/>
  <c r="G64" i="1"/>
  <c r="H64" i="1" s="1"/>
  <c r="G8" i="1"/>
  <c r="H8" i="1" s="1"/>
  <c r="G16" i="1"/>
  <c r="H16" i="1" s="1"/>
  <c r="G9" i="1"/>
  <c r="H9" i="1" s="1"/>
  <c r="G49" i="1"/>
  <c r="H49" i="1" s="1"/>
  <c r="G50" i="1"/>
  <c r="H50" i="1" s="1"/>
  <c r="G65" i="1"/>
  <c r="H65" i="1" s="1"/>
  <c r="G51" i="1"/>
  <c r="H51" i="1" s="1"/>
  <c r="G52" i="1"/>
  <c r="H52" i="1" s="1"/>
  <c r="G53" i="1"/>
  <c r="H53" i="1" s="1"/>
  <c r="G54" i="1"/>
  <c r="H54" i="1" s="1"/>
  <c r="G27" i="1"/>
  <c r="H27" i="1" s="1"/>
  <c r="G4" i="1"/>
  <c r="H4" i="1" s="1"/>
  <c r="G55" i="1"/>
  <c r="H55" i="1" s="1"/>
  <c r="G66" i="1"/>
  <c r="H66" i="1" s="1"/>
  <c r="G5" i="1"/>
  <c r="H5" i="1" s="1"/>
  <c r="G56" i="1"/>
  <c r="H56" i="1" s="1"/>
  <c r="G57" i="1"/>
  <c r="H57" i="1" s="1"/>
  <c r="G17" i="1"/>
  <c r="H17" i="1" s="1"/>
  <c r="G67" i="1"/>
  <c r="G68" i="1"/>
  <c r="G69" i="1"/>
  <c r="G60" i="1"/>
  <c r="H60" i="1" s="1"/>
  <c r="B2" i="1"/>
  <c r="C2" i="1" s="1"/>
  <c r="B122" i="1"/>
  <c r="C122" i="1" s="1"/>
  <c r="B3" i="1"/>
  <c r="C3" i="1" s="1"/>
  <c r="B24" i="1"/>
  <c r="C24" i="1" s="1"/>
  <c r="B25" i="1"/>
  <c r="C25" i="1" s="1"/>
  <c r="B26" i="1"/>
  <c r="C26" i="1" s="1"/>
  <c r="B66" i="1"/>
  <c r="C66" i="1" s="1"/>
  <c r="B52" i="1"/>
  <c r="C52" i="1" s="1"/>
  <c r="B27" i="1"/>
  <c r="C27" i="1" s="1"/>
  <c r="B115" i="1"/>
  <c r="C115" i="1" s="1"/>
  <c r="B85" i="1"/>
  <c r="C85" i="1" s="1"/>
  <c r="B28" i="1"/>
  <c r="C28" i="1" s="1"/>
  <c r="B67" i="1"/>
  <c r="C67" i="1" s="1"/>
  <c r="B29" i="1"/>
  <c r="C29" i="1" s="1"/>
  <c r="B68" i="1"/>
  <c r="C68" i="1" s="1"/>
  <c r="B86" i="1"/>
  <c r="C86" i="1" s="1"/>
  <c r="B123" i="1"/>
  <c r="C123" i="1" s="1"/>
  <c r="B4" i="1"/>
  <c r="C4" i="1" s="1"/>
  <c r="B30" i="1"/>
  <c r="C30" i="1" s="1"/>
  <c r="B53" i="1"/>
  <c r="C53" i="1" s="1"/>
  <c r="B87" i="1"/>
  <c r="C87" i="1" s="1"/>
  <c r="B54" i="1"/>
  <c r="C54" i="1" s="1"/>
  <c r="B88" i="1"/>
  <c r="C88" i="1" s="1"/>
  <c r="B5" i="1"/>
  <c r="C5" i="1" s="1"/>
  <c r="B6" i="1"/>
  <c r="C6" i="1" s="1"/>
  <c r="B49" i="1"/>
  <c r="C49" i="1" s="1"/>
  <c r="B69" i="1"/>
  <c r="C69" i="1" s="1"/>
  <c r="B124" i="1"/>
  <c r="C124" i="1" s="1"/>
  <c r="B55" i="1"/>
  <c r="C55" i="1" s="1"/>
  <c r="B70" i="1"/>
  <c r="C70" i="1" s="1"/>
  <c r="B89" i="1"/>
  <c r="C89" i="1" s="1"/>
  <c r="B125" i="1"/>
  <c r="C125" i="1" s="1"/>
  <c r="B126" i="1"/>
  <c r="C126" i="1" s="1"/>
  <c r="B56" i="1"/>
  <c r="C56" i="1" s="1"/>
  <c r="B7" i="1"/>
  <c r="C7" i="1" s="1"/>
  <c r="B8" i="1"/>
  <c r="C8" i="1" s="1"/>
  <c r="B127" i="1"/>
  <c r="C127" i="1" s="1"/>
  <c r="B9" i="1"/>
  <c r="C9" i="1" s="1"/>
  <c r="B31" i="1"/>
  <c r="C31" i="1" s="1"/>
  <c r="B90" i="1"/>
  <c r="C90" i="1" s="1"/>
  <c r="B32" i="1"/>
  <c r="C32" i="1" s="1"/>
  <c r="B33" i="1"/>
  <c r="C33" i="1" s="1"/>
  <c r="B91" i="1"/>
  <c r="C91" i="1" s="1"/>
  <c r="B34" i="1"/>
  <c r="C34" i="1" s="1"/>
  <c r="B35" i="1"/>
  <c r="C35" i="1" s="1"/>
  <c r="B128" i="1"/>
  <c r="C128" i="1" s="1"/>
  <c r="B57" i="1"/>
  <c r="C57" i="1" s="1"/>
  <c r="B129" i="1"/>
  <c r="C129" i="1" s="1"/>
  <c r="B92" i="1"/>
  <c r="C92" i="1" s="1"/>
  <c r="B50" i="1"/>
  <c r="C50" i="1" s="1"/>
  <c r="B93" i="1"/>
  <c r="C93" i="1" s="1"/>
  <c r="B71" i="1"/>
  <c r="C71" i="1" s="1"/>
  <c r="B94" i="1"/>
  <c r="C94" i="1" s="1"/>
  <c r="B95" i="1"/>
  <c r="C95" i="1" s="1"/>
  <c r="B10" i="1"/>
  <c r="C10" i="1" s="1"/>
  <c r="B96" i="1"/>
  <c r="C96" i="1" s="1"/>
  <c r="B36" i="1"/>
  <c r="C36" i="1" s="1"/>
  <c r="B97" i="1"/>
  <c r="C97" i="1" s="1"/>
  <c r="B37" i="1"/>
  <c r="C37" i="1" s="1"/>
  <c r="B58" i="1"/>
  <c r="C58" i="1" s="1"/>
  <c r="B59" i="1"/>
  <c r="C59" i="1" s="1"/>
  <c r="B130" i="1"/>
  <c r="C130" i="1" s="1"/>
  <c r="B131" i="1"/>
  <c r="C131" i="1" s="1"/>
  <c r="B38" i="1"/>
  <c r="C38" i="1" s="1"/>
  <c r="B39" i="1"/>
  <c r="C39" i="1" s="1"/>
  <c r="B72" i="1"/>
  <c r="C72" i="1" s="1"/>
  <c r="B98" i="1"/>
  <c r="C98" i="1" s="1"/>
  <c r="B99" i="1"/>
  <c r="C99" i="1" s="1"/>
  <c r="B40" i="1"/>
  <c r="C40" i="1" s="1"/>
  <c r="B132" i="1"/>
  <c r="C132" i="1" s="1"/>
  <c r="B73" i="1"/>
  <c r="C73" i="1" s="1"/>
  <c r="B74" i="1"/>
  <c r="C74" i="1" s="1"/>
  <c r="B75" i="1"/>
  <c r="C75" i="1" s="1"/>
  <c r="B100" i="1"/>
  <c r="C100" i="1" s="1"/>
  <c r="B101" i="1"/>
  <c r="C101" i="1" s="1"/>
  <c r="B41" i="1"/>
  <c r="C41" i="1" s="1"/>
  <c r="B76" i="1"/>
  <c r="C76" i="1" s="1"/>
  <c r="B77" i="1"/>
  <c r="C77" i="1" s="1"/>
  <c r="B102" i="1"/>
  <c r="C102" i="1" s="1"/>
  <c r="B78" i="1"/>
  <c r="C78" i="1" s="1"/>
  <c r="B11" i="1"/>
  <c r="C11" i="1" s="1"/>
  <c r="B103" i="1"/>
  <c r="C103" i="1" s="1"/>
  <c r="B79" i="1"/>
  <c r="C79" i="1" s="1"/>
  <c r="B80" i="1"/>
  <c r="C80" i="1" s="1"/>
  <c r="B133" i="1"/>
  <c r="C133" i="1" s="1"/>
  <c r="B104" i="1"/>
  <c r="C104" i="1" s="1"/>
  <c r="B134" i="1"/>
  <c r="C134" i="1" s="1"/>
  <c r="B42" i="1"/>
  <c r="C42" i="1" s="1"/>
  <c r="B12" i="1"/>
  <c r="C12" i="1" s="1"/>
  <c r="B51" i="1"/>
  <c r="C51" i="1" s="1"/>
  <c r="B13" i="1"/>
  <c r="C13" i="1" s="1"/>
  <c r="B105" i="1"/>
  <c r="C105" i="1" s="1"/>
  <c r="B14" i="1"/>
  <c r="C14" i="1" s="1"/>
  <c r="B43" i="1"/>
  <c r="C43" i="1" s="1"/>
  <c r="B15" i="1"/>
  <c r="C15" i="1" s="1"/>
  <c r="B106" i="1"/>
  <c r="C106" i="1" s="1"/>
  <c r="B116" i="1"/>
  <c r="C116" i="1" s="1"/>
  <c r="B117" i="1"/>
  <c r="C117" i="1" s="1"/>
  <c r="B81" i="1"/>
  <c r="C81" i="1" s="1"/>
  <c r="B107" i="1"/>
  <c r="C107" i="1" s="1"/>
  <c r="B118" i="1"/>
  <c r="C118" i="1" s="1"/>
  <c r="B44" i="1"/>
  <c r="C44" i="1" s="1"/>
  <c r="B60" i="1"/>
  <c r="C60" i="1" s="1"/>
  <c r="B61" i="1"/>
  <c r="C61" i="1" s="1"/>
  <c r="B135" i="1"/>
  <c r="C135" i="1" s="1"/>
  <c r="B108" i="1"/>
  <c r="C108" i="1" s="1"/>
  <c r="B45" i="1"/>
  <c r="C45" i="1" s="1"/>
  <c r="B109" i="1"/>
  <c r="C109" i="1" s="1"/>
  <c r="B16" i="1"/>
  <c r="C16" i="1" s="1"/>
  <c r="B110" i="1"/>
  <c r="C110" i="1" s="1"/>
  <c r="B46" i="1"/>
  <c r="C46" i="1" s="1"/>
  <c r="B111" i="1"/>
  <c r="C111" i="1" s="1"/>
  <c r="B47" i="1"/>
  <c r="C47" i="1" s="1"/>
  <c r="B17" i="1"/>
  <c r="C17" i="1" s="1"/>
  <c r="B48" i="1"/>
  <c r="C48" i="1" s="1"/>
  <c r="B18" i="1"/>
  <c r="C18" i="1" s="1"/>
  <c r="B19" i="1"/>
  <c r="C19" i="1" s="1"/>
  <c r="B82" i="1"/>
  <c r="C82" i="1" s="1"/>
  <c r="B20" i="1"/>
  <c r="C20" i="1" s="1"/>
  <c r="B112" i="1"/>
  <c r="C112" i="1" s="1"/>
  <c r="B113" i="1"/>
  <c r="C113" i="1" s="1"/>
  <c r="B62" i="1"/>
  <c r="C62" i="1" s="1"/>
  <c r="B83" i="1"/>
  <c r="C83" i="1" s="1"/>
  <c r="B136" i="1"/>
  <c r="C136" i="1" s="1"/>
  <c r="B21" i="1"/>
  <c r="C21" i="1" s="1"/>
  <c r="B137" i="1"/>
  <c r="C137" i="1" s="1"/>
  <c r="B22" i="1"/>
  <c r="C22" i="1" s="1"/>
  <c r="B119" i="1"/>
  <c r="C119" i="1" s="1"/>
  <c r="B138" i="1"/>
  <c r="C138" i="1" s="1"/>
  <c r="B23" i="1"/>
  <c r="C23" i="1" s="1"/>
  <c r="B114" i="1"/>
  <c r="C114" i="1" s="1"/>
  <c r="B120" i="1"/>
  <c r="C120" i="1" s="1"/>
  <c r="B63" i="1"/>
  <c r="C63" i="1" s="1"/>
  <c r="B121" i="1"/>
  <c r="C121" i="1" s="1"/>
  <c r="B64" i="1"/>
  <c r="C64" i="1" s="1"/>
  <c r="B84" i="1"/>
  <c r="C84" i="1" s="1"/>
  <c r="B65" i="1"/>
  <c r="C65" i="1" s="1"/>
  <c r="E411" i="8" l="1"/>
  <c r="D33" i="9"/>
  <c r="D411" i="8" s="1"/>
  <c r="H411" i="8" s="1"/>
  <c r="F7383" i="2"/>
  <c r="G7383" i="2" s="1"/>
  <c r="F7311" i="2"/>
  <c r="G7311" i="2" s="1"/>
  <c r="F7197" i="2"/>
  <c r="G7197" i="2" s="1"/>
  <c r="F6919" i="2"/>
  <c r="G6919" i="2" s="1"/>
  <c r="F7377" i="2"/>
  <c r="G7377" i="2" s="1"/>
  <c r="F7305" i="2"/>
  <c r="G7305" i="2" s="1"/>
  <c r="F7185" i="2"/>
  <c r="G7185" i="2" s="1"/>
  <c r="F7041" i="2"/>
  <c r="G7041" i="2" s="1"/>
  <c r="F6905" i="2"/>
  <c r="G6905" i="2" s="1"/>
  <c r="F7371" i="2"/>
  <c r="G7371" i="2" s="1"/>
  <c r="F7299" i="2"/>
  <c r="G7299" i="2" s="1"/>
  <c r="F7173" i="2"/>
  <c r="G7173" i="2" s="1"/>
  <c r="F7029" i="2"/>
  <c r="G7029" i="2" s="1"/>
  <c r="F6889" i="2"/>
  <c r="G6889" i="2" s="1"/>
  <c r="F7359" i="2"/>
  <c r="G7359" i="2" s="1"/>
  <c r="F7281" i="2"/>
  <c r="G7281" i="2" s="1"/>
  <c r="F7149" i="2"/>
  <c r="G7149" i="2" s="1"/>
  <c r="F7125" i="2"/>
  <c r="G7125" i="2" s="1"/>
  <c r="F6495" i="2"/>
  <c r="G6495" i="2" s="1"/>
  <c r="F6351" i="2"/>
  <c r="G6351" i="2" s="1"/>
  <c r="F7335" i="2"/>
  <c r="G7335" i="2" s="1"/>
  <c r="F7101" i="2"/>
  <c r="G7101" i="2" s="1"/>
  <c r="F6207" i="2"/>
  <c r="G6207" i="2" s="1"/>
  <c r="F7329" i="2"/>
  <c r="G7329" i="2" s="1"/>
  <c r="F7227" i="2"/>
  <c r="G7227" i="2" s="1"/>
  <c r="F7089" i="2"/>
  <c r="G7089" i="2" s="1"/>
  <c r="F6957" i="2"/>
  <c r="G6957" i="2" s="1"/>
  <c r="F6063" i="2"/>
  <c r="G6063" i="2" s="1"/>
  <c r="F7395" i="2"/>
  <c r="G7395" i="2" s="1"/>
  <c r="F7323" i="2"/>
  <c r="G7323" i="2" s="1"/>
  <c r="F7221" i="2"/>
  <c r="G7221" i="2" s="1"/>
  <c r="F7077" i="2"/>
  <c r="G7077" i="2" s="1"/>
  <c r="F6945" i="2"/>
  <c r="G6945" i="2" s="1"/>
  <c r="F5905" i="2"/>
  <c r="G5905" i="2" s="1"/>
  <c r="F7389" i="2"/>
  <c r="G7389" i="2" s="1"/>
  <c r="F7317" i="2"/>
  <c r="G7317" i="2" s="1"/>
  <c r="F7209" i="2"/>
  <c r="G7209" i="2" s="1"/>
  <c r="F7065" i="2"/>
  <c r="G7065" i="2" s="1"/>
  <c r="F6933" i="2"/>
  <c r="G6933" i="2" s="1"/>
  <c r="F4544" i="2"/>
  <c r="G4544" i="2" s="1"/>
  <c r="F4556" i="2"/>
  <c r="G4556" i="2" s="1"/>
  <c r="F4568" i="2"/>
  <c r="G4568" i="2" s="1"/>
  <c r="F4580" i="2"/>
  <c r="G4580" i="2" s="1"/>
  <c r="F4545" i="2"/>
  <c r="G4545" i="2" s="1"/>
  <c r="F4557" i="2"/>
  <c r="G4557" i="2" s="1"/>
  <c r="F4569" i="2"/>
  <c r="G4569" i="2" s="1"/>
  <c r="F4581" i="2"/>
  <c r="G4581" i="2" s="1"/>
  <c r="F4546" i="2"/>
  <c r="G4546" i="2" s="1"/>
  <c r="F4558" i="2"/>
  <c r="G4558" i="2" s="1"/>
  <c r="F4570" i="2"/>
  <c r="G4570" i="2" s="1"/>
  <c r="F4582" i="2"/>
  <c r="G4582" i="2" s="1"/>
  <c r="F4547" i="2"/>
  <c r="G4547" i="2" s="1"/>
  <c r="F4559" i="2"/>
  <c r="G4559" i="2" s="1"/>
  <c r="F4571" i="2"/>
  <c r="G4571" i="2" s="1"/>
  <c r="F4583" i="2"/>
  <c r="G4583" i="2" s="1"/>
  <c r="F4548" i="2"/>
  <c r="G4548" i="2" s="1"/>
  <c r="F4560" i="2"/>
  <c r="G4560" i="2" s="1"/>
  <c r="F4572" i="2"/>
  <c r="G4572" i="2" s="1"/>
  <c r="F4584" i="2"/>
  <c r="G4584" i="2" s="1"/>
  <c r="F4549" i="2"/>
  <c r="G4549" i="2" s="1"/>
  <c r="F4561" i="2"/>
  <c r="G4561" i="2" s="1"/>
  <c r="F4573" i="2"/>
  <c r="G4573" i="2" s="1"/>
  <c r="F4585" i="2"/>
  <c r="G4585" i="2" s="1"/>
  <c r="F4538" i="2"/>
  <c r="G4538" i="2" s="1"/>
  <c r="F4550" i="2"/>
  <c r="G4550" i="2" s="1"/>
  <c r="F4562" i="2"/>
  <c r="G4562" i="2" s="1"/>
  <c r="F4574" i="2"/>
  <c r="G4574" i="2" s="1"/>
  <c r="F4586" i="2"/>
  <c r="G4586" i="2" s="1"/>
  <c r="F4539" i="2"/>
  <c r="G4539" i="2" s="1"/>
  <c r="F4551" i="2"/>
  <c r="G4551" i="2" s="1"/>
  <c r="F4563" i="2"/>
  <c r="G4563" i="2" s="1"/>
  <c r="F4575" i="2"/>
  <c r="G4575" i="2" s="1"/>
  <c r="F4587" i="2"/>
  <c r="G4587" i="2" s="1"/>
  <c r="F4540" i="2"/>
  <c r="G4540" i="2" s="1"/>
  <c r="F4552" i="2"/>
  <c r="G4552" i="2" s="1"/>
  <c r="F4564" i="2"/>
  <c r="G4564" i="2" s="1"/>
  <c r="F4576" i="2"/>
  <c r="G4576" i="2" s="1"/>
  <c r="F4588" i="2"/>
  <c r="G4588" i="2" s="1"/>
  <c r="F4541" i="2"/>
  <c r="G4541" i="2" s="1"/>
  <c r="F4553" i="2"/>
  <c r="G4553" i="2" s="1"/>
  <c r="F4565" i="2"/>
  <c r="G4565" i="2" s="1"/>
  <c r="F4577" i="2"/>
  <c r="G4577" i="2" s="1"/>
  <c r="F4589" i="2"/>
  <c r="G4589" i="2" s="1"/>
  <c r="F4542" i="2"/>
  <c r="G4542" i="2" s="1"/>
  <c r="F4554" i="2"/>
  <c r="G4554" i="2" s="1"/>
  <c r="F4566" i="2"/>
  <c r="G4566" i="2" s="1"/>
  <c r="F4578" i="2"/>
  <c r="G4578" i="2" s="1"/>
  <c r="F4590" i="2"/>
  <c r="G4590" i="2" s="1"/>
  <c r="F4579" i="2"/>
  <c r="G4579" i="2" s="1"/>
  <c r="F4591" i="2"/>
  <c r="G4591" i="2" s="1"/>
  <c r="F4543" i="2"/>
  <c r="G4543" i="2" s="1"/>
  <c r="F4567" i="2"/>
  <c r="G4567" i="2" s="1"/>
  <c r="F4555" i="2"/>
  <c r="G4555" i="2" s="1"/>
  <c r="F5303" i="2"/>
  <c r="G5303" i="2" s="1"/>
  <c r="F5315" i="2"/>
  <c r="G5315" i="2" s="1"/>
  <c r="F5327" i="2"/>
  <c r="G5327" i="2" s="1"/>
  <c r="F5339" i="2"/>
  <c r="G5339" i="2" s="1"/>
  <c r="F5304" i="2"/>
  <c r="G5304" i="2" s="1"/>
  <c r="F5316" i="2"/>
  <c r="G5316" i="2" s="1"/>
  <c r="F5328" i="2"/>
  <c r="G5328" i="2" s="1"/>
  <c r="F5340" i="2"/>
  <c r="G5340" i="2" s="1"/>
  <c r="F5305" i="2"/>
  <c r="G5305" i="2" s="1"/>
  <c r="F5317" i="2"/>
  <c r="G5317" i="2" s="1"/>
  <c r="F5329" i="2"/>
  <c r="G5329" i="2" s="1"/>
  <c r="F5341" i="2"/>
  <c r="G5341" i="2" s="1"/>
  <c r="F5294" i="2"/>
  <c r="G5294" i="2" s="1"/>
  <c r="F5306" i="2"/>
  <c r="G5306" i="2" s="1"/>
  <c r="F5318" i="2"/>
  <c r="G5318" i="2" s="1"/>
  <c r="F5330" i="2"/>
  <c r="G5330" i="2" s="1"/>
  <c r="F5342" i="2"/>
  <c r="G5342" i="2" s="1"/>
  <c r="F5295" i="2"/>
  <c r="G5295" i="2" s="1"/>
  <c r="F5307" i="2"/>
  <c r="G5307" i="2" s="1"/>
  <c r="F5319" i="2"/>
  <c r="G5319" i="2" s="1"/>
  <c r="F5331" i="2"/>
  <c r="G5331" i="2" s="1"/>
  <c r="F5343" i="2"/>
  <c r="G5343" i="2" s="1"/>
  <c r="F5296" i="2"/>
  <c r="G5296" i="2" s="1"/>
  <c r="F5308" i="2"/>
  <c r="G5308" i="2" s="1"/>
  <c r="F5320" i="2"/>
  <c r="G5320" i="2" s="1"/>
  <c r="F5332" i="2"/>
  <c r="G5332" i="2" s="1"/>
  <c r="F5344" i="2"/>
  <c r="G5344" i="2" s="1"/>
  <c r="F5297" i="2"/>
  <c r="G5297" i="2" s="1"/>
  <c r="F5309" i="2"/>
  <c r="G5309" i="2" s="1"/>
  <c r="F5321" i="2"/>
  <c r="G5321" i="2" s="1"/>
  <c r="F5333" i="2"/>
  <c r="G5333" i="2" s="1"/>
  <c r="F5345" i="2"/>
  <c r="G5345" i="2" s="1"/>
  <c r="F5298" i="2"/>
  <c r="G5298" i="2" s="1"/>
  <c r="F5310" i="2"/>
  <c r="G5310" i="2" s="1"/>
  <c r="F5322" i="2"/>
  <c r="G5322" i="2" s="1"/>
  <c r="F5334" i="2"/>
  <c r="G5334" i="2" s="1"/>
  <c r="F5346" i="2"/>
  <c r="G5346" i="2" s="1"/>
  <c r="F5299" i="2"/>
  <c r="G5299" i="2" s="1"/>
  <c r="F5311" i="2"/>
  <c r="G5311" i="2" s="1"/>
  <c r="F5323" i="2"/>
  <c r="G5323" i="2" s="1"/>
  <c r="F5335" i="2"/>
  <c r="G5335" i="2" s="1"/>
  <c r="F5347" i="2"/>
  <c r="G5347" i="2" s="1"/>
  <c r="F5300" i="2"/>
  <c r="G5300" i="2" s="1"/>
  <c r="F5312" i="2"/>
  <c r="G5312" i="2" s="1"/>
  <c r="F5324" i="2"/>
  <c r="G5324" i="2" s="1"/>
  <c r="F5336" i="2"/>
  <c r="G5336" i="2" s="1"/>
  <c r="F5302" i="2"/>
  <c r="G5302" i="2" s="1"/>
  <c r="F5314" i="2"/>
  <c r="G5314" i="2" s="1"/>
  <c r="F5326" i="2"/>
  <c r="G5326" i="2" s="1"/>
  <c r="F5338" i="2"/>
  <c r="G5338" i="2" s="1"/>
  <c r="F5301" i="2"/>
  <c r="G5301" i="2" s="1"/>
  <c r="F5313" i="2"/>
  <c r="G5313" i="2" s="1"/>
  <c r="F5325" i="2"/>
  <c r="G5325" i="2" s="1"/>
  <c r="F5337" i="2"/>
  <c r="G5337" i="2" s="1"/>
  <c r="F4976" i="2"/>
  <c r="G4976" i="2" s="1"/>
  <c r="F4988" i="2"/>
  <c r="G4988" i="2" s="1"/>
  <c r="F5000" i="2"/>
  <c r="G5000" i="2" s="1"/>
  <c r="F5012" i="2"/>
  <c r="G5012" i="2" s="1"/>
  <c r="F4977" i="2"/>
  <c r="G4977" i="2" s="1"/>
  <c r="F4989" i="2"/>
  <c r="G4989" i="2" s="1"/>
  <c r="F5001" i="2"/>
  <c r="G5001" i="2" s="1"/>
  <c r="F5013" i="2"/>
  <c r="G5013" i="2" s="1"/>
  <c r="F4978" i="2"/>
  <c r="G4978" i="2" s="1"/>
  <c r="F4990" i="2"/>
  <c r="G4990" i="2" s="1"/>
  <c r="F5002" i="2"/>
  <c r="G5002" i="2" s="1"/>
  <c r="F5014" i="2"/>
  <c r="G5014" i="2" s="1"/>
  <c r="F4979" i="2"/>
  <c r="G4979" i="2" s="1"/>
  <c r="F4991" i="2"/>
  <c r="G4991" i="2" s="1"/>
  <c r="F5003" i="2"/>
  <c r="G5003" i="2" s="1"/>
  <c r="F5015" i="2"/>
  <c r="G5015" i="2" s="1"/>
  <c r="F4970" i="2"/>
  <c r="G4970" i="2" s="1"/>
  <c r="F4982" i="2"/>
  <c r="G4982" i="2" s="1"/>
  <c r="F4994" i="2"/>
  <c r="G4994" i="2" s="1"/>
  <c r="F5006" i="2"/>
  <c r="G5006" i="2" s="1"/>
  <c r="F5018" i="2"/>
  <c r="G5018" i="2" s="1"/>
  <c r="F4972" i="2"/>
  <c r="G4972" i="2" s="1"/>
  <c r="F4984" i="2"/>
  <c r="G4984" i="2" s="1"/>
  <c r="F4996" i="2"/>
  <c r="G4996" i="2" s="1"/>
  <c r="F4973" i="2"/>
  <c r="G4973" i="2" s="1"/>
  <c r="F4985" i="2"/>
  <c r="G4985" i="2" s="1"/>
  <c r="F4997" i="2"/>
  <c r="G4997" i="2" s="1"/>
  <c r="F5009" i="2"/>
  <c r="G5009" i="2" s="1"/>
  <c r="F5021" i="2"/>
  <c r="G5021" i="2" s="1"/>
  <c r="F4983" i="2"/>
  <c r="G4983" i="2" s="1"/>
  <c r="F5010" i="2"/>
  <c r="G5010" i="2" s="1"/>
  <c r="F4986" i="2"/>
  <c r="G4986" i="2" s="1"/>
  <c r="F5011" i="2"/>
  <c r="G5011" i="2" s="1"/>
  <c r="F4987" i="2"/>
  <c r="G4987" i="2" s="1"/>
  <c r="F5016" i="2"/>
  <c r="G5016" i="2" s="1"/>
  <c r="F4992" i="2"/>
  <c r="G4992" i="2" s="1"/>
  <c r="F5017" i="2"/>
  <c r="G5017" i="2" s="1"/>
  <c r="F4993" i="2"/>
  <c r="G4993" i="2" s="1"/>
  <c r="F5019" i="2"/>
  <c r="G5019" i="2" s="1"/>
  <c r="F4995" i="2"/>
  <c r="G4995" i="2" s="1"/>
  <c r="F5020" i="2"/>
  <c r="G5020" i="2" s="1"/>
  <c r="F4998" i="2"/>
  <c r="G4998" i="2" s="1"/>
  <c r="F5022" i="2"/>
  <c r="G5022" i="2" s="1"/>
  <c r="F4971" i="2"/>
  <c r="G4971" i="2" s="1"/>
  <c r="F4999" i="2"/>
  <c r="G4999" i="2" s="1"/>
  <c r="F5023" i="2"/>
  <c r="G5023" i="2" s="1"/>
  <c r="F4974" i="2"/>
  <c r="G4974" i="2" s="1"/>
  <c r="F5004" i="2"/>
  <c r="G5004" i="2" s="1"/>
  <c r="F4975" i="2"/>
  <c r="G4975" i="2" s="1"/>
  <c r="F5005" i="2"/>
  <c r="G5005" i="2" s="1"/>
  <c r="F4981" i="2"/>
  <c r="G4981" i="2" s="1"/>
  <c r="F5008" i="2"/>
  <c r="G5008" i="2" s="1"/>
  <c r="F4980" i="2"/>
  <c r="G4980" i="2" s="1"/>
  <c r="F5007" i="2"/>
  <c r="G5007" i="2" s="1"/>
  <c r="F2762" i="2"/>
  <c r="G2762" i="2" s="1"/>
  <c r="F2774" i="2"/>
  <c r="G2774" i="2" s="1"/>
  <c r="F2786" i="2"/>
  <c r="G2786" i="2" s="1"/>
  <c r="F2798" i="2"/>
  <c r="G2798" i="2" s="1"/>
  <c r="F2763" i="2"/>
  <c r="G2763" i="2" s="1"/>
  <c r="F2775" i="2"/>
  <c r="G2775" i="2" s="1"/>
  <c r="F2787" i="2"/>
  <c r="G2787" i="2" s="1"/>
  <c r="F2799" i="2"/>
  <c r="G2799" i="2" s="1"/>
  <c r="F2764" i="2"/>
  <c r="G2764" i="2" s="1"/>
  <c r="F2776" i="2"/>
  <c r="G2776" i="2" s="1"/>
  <c r="F2788" i="2"/>
  <c r="G2788" i="2" s="1"/>
  <c r="F2800" i="2"/>
  <c r="G2800" i="2" s="1"/>
  <c r="F2766" i="2"/>
  <c r="G2766" i="2" s="1"/>
  <c r="F2778" i="2"/>
  <c r="G2778" i="2" s="1"/>
  <c r="F2790" i="2"/>
  <c r="G2790" i="2" s="1"/>
  <c r="F2802" i="2"/>
  <c r="G2802" i="2" s="1"/>
  <c r="F2767" i="2"/>
  <c r="G2767" i="2" s="1"/>
  <c r="F2779" i="2"/>
  <c r="G2779" i="2" s="1"/>
  <c r="F2791" i="2"/>
  <c r="G2791" i="2" s="1"/>
  <c r="F2803" i="2"/>
  <c r="G2803" i="2" s="1"/>
  <c r="F2756" i="2"/>
  <c r="G2756" i="2" s="1"/>
  <c r="F2768" i="2"/>
  <c r="G2768" i="2" s="1"/>
  <c r="F2780" i="2"/>
  <c r="G2780" i="2" s="1"/>
  <c r="F2792" i="2"/>
  <c r="G2792" i="2" s="1"/>
  <c r="F2804" i="2"/>
  <c r="G2804" i="2" s="1"/>
  <c r="F2757" i="2"/>
  <c r="G2757" i="2" s="1"/>
  <c r="F2769" i="2"/>
  <c r="G2769" i="2" s="1"/>
  <c r="F2781" i="2"/>
  <c r="G2781" i="2" s="1"/>
  <c r="F2793" i="2"/>
  <c r="G2793" i="2" s="1"/>
  <c r="F2805" i="2"/>
  <c r="G2805" i="2" s="1"/>
  <c r="F2758" i="2"/>
  <c r="G2758" i="2" s="1"/>
  <c r="F2770" i="2"/>
  <c r="G2770" i="2" s="1"/>
  <c r="F2782" i="2"/>
  <c r="G2782" i="2" s="1"/>
  <c r="F2794" i="2"/>
  <c r="G2794" i="2" s="1"/>
  <c r="F2806" i="2"/>
  <c r="G2806" i="2" s="1"/>
  <c r="F2759" i="2"/>
  <c r="G2759" i="2" s="1"/>
  <c r="F2771" i="2"/>
  <c r="G2771" i="2" s="1"/>
  <c r="F2783" i="2"/>
  <c r="G2783" i="2" s="1"/>
  <c r="F2795" i="2"/>
  <c r="G2795" i="2" s="1"/>
  <c r="F2807" i="2"/>
  <c r="G2807" i="2" s="1"/>
  <c r="F2760" i="2"/>
  <c r="G2760" i="2" s="1"/>
  <c r="F2772" i="2"/>
  <c r="G2772" i="2" s="1"/>
  <c r="F2784" i="2"/>
  <c r="G2784" i="2" s="1"/>
  <c r="F2796" i="2"/>
  <c r="G2796" i="2" s="1"/>
  <c r="F2808" i="2"/>
  <c r="G2808" i="2" s="1"/>
  <c r="F2797" i="2"/>
  <c r="G2797" i="2" s="1"/>
  <c r="F2801" i="2"/>
  <c r="G2801" i="2" s="1"/>
  <c r="F2809" i="2"/>
  <c r="G2809" i="2" s="1"/>
  <c r="F2761" i="2"/>
  <c r="G2761" i="2" s="1"/>
  <c r="F2765" i="2"/>
  <c r="G2765" i="2" s="1"/>
  <c r="F2773" i="2"/>
  <c r="G2773" i="2" s="1"/>
  <c r="F2789" i="2"/>
  <c r="G2789" i="2" s="1"/>
  <c r="F2777" i="2"/>
  <c r="G2777" i="2" s="1"/>
  <c r="F2785" i="2"/>
  <c r="G2785" i="2" s="1"/>
  <c r="F5351" i="2"/>
  <c r="G5351" i="2" s="1"/>
  <c r="F5363" i="2"/>
  <c r="G5363" i="2" s="1"/>
  <c r="F5375" i="2"/>
  <c r="G5375" i="2" s="1"/>
  <c r="F5387" i="2"/>
  <c r="G5387" i="2" s="1"/>
  <c r="F5399" i="2"/>
  <c r="G5399" i="2" s="1"/>
  <c r="F5352" i="2"/>
  <c r="G5352" i="2" s="1"/>
  <c r="F5364" i="2"/>
  <c r="G5364" i="2" s="1"/>
  <c r="F5376" i="2"/>
  <c r="G5376" i="2" s="1"/>
  <c r="F5388" i="2"/>
  <c r="G5388" i="2" s="1"/>
  <c r="F5400" i="2"/>
  <c r="G5400" i="2" s="1"/>
  <c r="F5353" i="2"/>
  <c r="G5353" i="2" s="1"/>
  <c r="F5365" i="2"/>
  <c r="G5365" i="2" s="1"/>
  <c r="F5377" i="2"/>
  <c r="G5377" i="2" s="1"/>
  <c r="F5389" i="2"/>
  <c r="G5389" i="2" s="1"/>
  <c r="F5401" i="2"/>
  <c r="G5401" i="2" s="1"/>
  <c r="F5354" i="2"/>
  <c r="G5354" i="2" s="1"/>
  <c r="F5366" i="2"/>
  <c r="G5366" i="2" s="1"/>
  <c r="F5378" i="2"/>
  <c r="G5378" i="2" s="1"/>
  <c r="F5390" i="2"/>
  <c r="G5390" i="2" s="1"/>
  <c r="F5355" i="2"/>
  <c r="G5355" i="2" s="1"/>
  <c r="F5367" i="2"/>
  <c r="G5367" i="2" s="1"/>
  <c r="F5379" i="2"/>
  <c r="G5379" i="2" s="1"/>
  <c r="F5391" i="2"/>
  <c r="G5391" i="2" s="1"/>
  <c r="F5356" i="2"/>
  <c r="G5356" i="2" s="1"/>
  <c r="F5368" i="2"/>
  <c r="G5368" i="2" s="1"/>
  <c r="F5380" i="2"/>
  <c r="G5380" i="2" s="1"/>
  <c r="F5392" i="2"/>
  <c r="G5392" i="2" s="1"/>
  <c r="F5357" i="2"/>
  <c r="G5357" i="2" s="1"/>
  <c r="F5369" i="2"/>
  <c r="G5369" i="2" s="1"/>
  <c r="F5381" i="2"/>
  <c r="G5381" i="2" s="1"/>
  <c r="F5393" i="2"/>
  <c r="G5393" i="2" s="1"/>
  <c r="F5358" i="2"/>
  <c r="G5358" i="2" s="1"/>
  <c r="F5370" i="2"/>
  <c r="G5370" i="2" s="1"/>
  <c r="F5382" i="2"/>
  <c r="G5382" i="2" s="1"/>
  <c r="F5394" i="2"/>
  <c r="G5394" i="2" s="1"/>
  <c r="F5359" i="2"/>
  <c r="G5359" i="2" s="1"/>
  <c r="F5371" i="2"/>
  <c r="G5371" i="2" s="1"/>
  <c r="F5383" i="2"/>
  <c r="G5383" i="2" s="1"/>
  <c r="F5395" i="2"/>
  <c r="G5395" i="2" s="1"/>
  <c r="F5348" i="2"/>
  <c r="G5348" i="2" s="1"/>
  <c r="F5360" i="2"/>
  <c r="G5360" i="2" s="1"/>
  <c r="F5372" i="2"/>
  <c r="G5372" i="2" s="1"/>
  <c r="F5384" i="2"/>
  <c r="G5384" i="2" s="1"/>
  <c r="F5396" i="2"/>
  <c r="G5396" i="2" s="1"/>
  <c r="F5350" i="2"/>
  <c r="G5350" i="2" s="1"/>
  <c r="F5362" i="2"/>
  <c r="G5362" i="2" s="1"/>
  <c r="F5374" i="2"/>
  <c r="G5374" i="2" s="1"/>
  <c r="F5386" i="2"/>
  <c r="G5386" i="2" s="1"/>
  <c r="F5398" i="2"/>
  <c r="G5398" i="2" s="1"/>
  <c r="F5373" i="2"/>
  <c r="G5373" i="2" s="1"/>
  <c r="F5385" i="2"/>
  <c r="G5385" i="2" s="1"/>
  <c r="F5397" i="2"/>
  <c r="G5397" i="2" s="1"/>
  <c r="F5361" i="2"/>
  <c r="G5361" i="2" s="1"/>
  <c r="F1467" i="2"/>
  <c r="G1467" i="2" s="1"/>
  <c r="F1479" i="2"/>
  <c r="G1479" i="2" s="1"/>
  <c r="F1491" i="2"/>
  <c r="G1491" i="2" s="1"/>
  <c r="F1503" i="2"/>
  <c r="G1503" i="2" s="1"/>
  <c r="F1468" i="2"/>
  <c r="G1468" i="2" s="1"/>
  <c r="F1480" i="2"/>
  <c r="G1480" i="2" s="1"/>
  <c r="F1492" i="2"/>
  <c r="G1492" i="2" s="1"/>
  <c r="F1504" i="2"/>
  <c r="G1504" i="2" s="1"/>
  <c r="F1469" i="2"/>
  <c r="G1469" i="2" s="1"/>
  <c r="F1481" i="2"/>
  <c r="G1481" i="2" s="1"/>
  <c r="F1493" i="2"/>
  <c r="G1493" i="2" s="1"/>
  <c r="F1505" i="2"/>
  <c r="G1505" i="2" s="1"/>
  <c r="F1470" i="2"/>
  <c r="G1470" i="2" s="1"/>
  <c r="F1482" i="2"/>
  <c r="G1482" i="2" s="1"/>
  <c r="F1494" i="2"/>
  <c r="G1494" i="2" s="1"/>
  <c r="F1506" i="2"/>
  <c r="G1506" i="2" s="1"/>
  <c r="F1471" i="2"/>
  <c r="G1471" i="2" s="1"/>
  <c r="F1483" i="2"/>
  <c r="G1483" i="2" s="1"/>
  <c r="F1495" i="2"/>
  <c r="G1495" i="2" s="1"/>
  <c r="F1507" i="2"/>
  <c r="G1507" i="2" s="1"/>
  <c r="F1460" i="2"/>
  <c r="G1460" i="2" s="1"/>
  <c r="F1472" i="2"/>
  <c r="G1472" i="2" s="1"/>
  <c r="F1484" i="2"/>
  <c r="G1484" i="2" s="1"/>
  <c r="F1496" i="2"/>
  <c r="G1496" i="2" s="1"/>
  <c r="F1508" i="2"/>
  <c r="G1508" i="2" s="1"/>
  <c r="F1461" i="2"/>
  <c r="G1461" i="2" s="1"/>
  <c r="F1473" i="2"/>
  <c r="G1473" i="2" s="1"/>
  <c r="F1485" i="2"/>
  <c r="G1485" i="2" s="1"/>
  <c r="F1497" i="2"/>
  <c r="G1497" i="2" s="1"/>
  <c r="F1509" i="2"/>
  <c r="G1509" i="2" s="1"/>
  <c r="F1462" i="2"/>
  <c r="G1462" i="2" s="1"/>
  <c r="F1474" i="2"/>
  <c r="G1474" i="2" s="1"/>
  <c r="F1486" i="2"/>
  <c r="G1486" i="2" s="1"/>
  <c r="F1498" i="2"/>
  <c r="G1498" i="2" s="1"/>
  <c r="F1510" i="2"/>
  <c r="G1510" i="2" s="1"/>
  <c r="F1463" i="2"/>
  <c r="G1463" i="2" s="1"/>
  <c r="F1475" i="2"/>
  <c r="G1475" i="2" s="1"/>
  <c r="F1487" i="2"/>
  <c r="G1487" i="2" s="1"/>
  <c r="F1499" i="2"/>
  <c r="G1499" i="2" s="1"/>
  <c r="F1511" i="2"/>
  <c r="G1511" i="2" s="1"/>
  <c r="F1464" i="2"/>
  <c r="G1464" i="2" s="1"/>
  <c r="F1476" i="2"/>
  <c r="G1476" i="2" s="1"/>
  <c r="F1488" i="2"/>
  <c r="G1488" i="2" s="1"/>
  <c r="F1500" i="2"/>
  <c r="G1500" i="2" s="1"/>
  <c r="F1512" i="2"/>
  <c r="G1512" i="2" s="1"/>
  <c r="F1466" i="2"/>
  <c r="G1466" i="2" s="1"/>
  <c r="F1478" i="2"/>
  <c r="G1478" i="2" s="1"/>
  <c r="F1490" i="2"/>
  <c r="G1490" i="2" s="1"/>
  <c r="F1502" i="2"/>
  <c r="G1502" i="2" s="1"/>
  <c r="F1465" i="2"/>
  <c r="G1465" i="2" s="1"/>
  <c r="F1477" i="2"/>
  <c r="G1477" i="2" s="1"/>
  <c r="F1489" i="2"/>
  <c r="G1489" i="2" s="1"/>
  <c r="F1501" i="2"/>
  <c r="G1501" i="2" s="1"/>
  <c r="F1513" i="2"/>
  <c r="G1513" i="2" s="1"/>
  <c r="F2546" i="2"/>
  <c r="G2546" i="2" s="1"/>
  <c r="F2558" i="2"/>
  <c r="G2558" i="2" s="1"/>
  <c r="F2570" i="2"/>
  <c r="G2570" i="2" s="1"/>
  <c r="F2582" i="2"/>
  <c r="G2582" i="2" s="1"/>
  <c r="F2547" i="2"/>
  <c r="G2547" i="2" s="1"/>
  <c r="F2559" i="2"/>
  <c r="G2559" i="2" s="1"/>
  <c r="F2571" i="2"/>
  <c r="G2571" i="2" s="1"/>
  <c r="F2583" i="2"/>
  <c r="G2583" i="2" s="1"/>
  <c r="F2548" i="2"/>
  <c r="G2548" i="2" s="1"/>
  <c r="F2560" i="2"/>
  <c r="G2560" i="2" s="1"/>
  <c r="F2572" i="2"/>
  <c r="G2572" i="2" s="1"/>
  <c r="F2584" i="2"/>
  <c r="G2584" i="2" s="1"/>
  <c r="F2549" i="2"/>
  <c r="G2549" i="2" s="1"/>
  <c r="F2561" i="2"/>
  <c r="G2561" i="2" s="1"/>
  <c r="F2573" i="2"/>
  <c r="G2573" i="2" s="1"/>
  <c r="F2585" i="2"/>
  <c r="G2585" i="2" s="1"/>
  <c r="F2550" i="2"/>
  <c r="G2550" i="2" s="1"/>
  <c r="F2562" i="2"/>
  <c r="G2562" i="2" s="1"/>
  <c r="F2574" i="2"/>
  <c r="G2574" i="2" s="1"/>
  <c r="F2586" i="2"/>
  <c r="G2586" i="2" s="1"/>
  <c r="F2551" i="2"/>
  <c r="G2551" i="2" s="1"/>
  <c r="F2563" i="2"/>
  <c r="G2563" i="2" s="1"/>
  <c r="F2575" i="2"/>
  <c r="G2575" i="2" s="1"/>
  <c r="F2587" i="2"/>
  <c r="G2587" i="2" s="1"/>
  <c r="F2540" i="2"/>
  <c r="G2540" i="2" s="1"/>
  <c r="F2552" i="2"/>
  <c r="G2552" i="2" s="1"/>
  <c r="F2564" i="2"/>
  <c r="G2564" i="2" s="1"/>
  <c r="F2576" i="2"/>
  <c r="G2576" i="2" s="1"/>
  <c r="F2588" i="2"/>
  <c r="G2588" i="2" s="1"/>
  <c r="F2541" i="2"/>
  <c r="G2541" i="2" s="1"/>
  <c r="F2553" i="2"/>
  <c r="G2553" i="2" s="1"/>
  <c r="F2565" i="2"/>
  <c r="G2565" i="2" s="1"/>
  <c r="F2577" i="2"/>
  <c r="G2577" i="2" s="1"/>
  <c r="F2589" i="2"/>
  <c r="G2589" i="2" s="1"/>
  <c r="F2542" i="2"/>
  <c r="G2542" i="2" s="1"/>
  <c r="F2554" i="2"/>
  <c r="G2554" i="2" s="1"/>
  <c r="F2566" i="2"/>
  <c r="G2566" i="2" s="1"/>
  <c r="F2578" i="2"/>
  <c r="G2578" i="2" s="1"/>
  <c r="F2590" i="2"/>
  <c r="G2590" i="2" s="1"/>
  <c r="F2543" i="2"/>
  <c r="G2543" i="2" s="1"/>
  <c r="F2555" i="2"/>
  <c r="G2555" i="2" s="1"/>
  <c r="F2567" i="2"/>
  <c r="G2567" i="2" s="1"/>
  <c r="F2579" i="2"/>
  <c r="G2579" i="2" s="1"/>
  <c r="F2591" i="2"/>
  <c r="G2591" i="2" s="1"/>
  <c r="F2544" i="2"/>
  <c r="G2544" i="2" s="1"/>
  <c r="F2556" i="2"/>
  <c r="G2556" i="2" s="1"/>
  <c r="F2568" i="2"/>
  <c r="G2568" i="2" s="1"/>
  <c r="F2580" i="2"/>
  <c r="G2580" i="2" s="1"/>
  <c r="F2592" i="2"/>
  <c r="G2592" i="2" s="1"/>
  <c r="F2545" i="2"/>
  <c r="G2545" i="2" s="1"/>
  <c r="F2557" i="2"/>
  <c r="G2557" i="2" s="1"/>
  <c r="F2569" i="2"/>
  <c r="G2569" i="2" s="1"/>
  <c r="F2581" i="2"/>
  <c r="G2581" i="2" s="1"/>
  <c r="F2593" i="2"/>
  <c r="G2593" i="2" s="1"/>
  <c r="F5783" i="2"/>
  <c r="G5783" i="2" s="1"/>
  <c r="F5795" i="2"/>
  <c r="G5795" i="2" s="1"/>
  <c r="F5807" i="2"/>
  <c r="G5807" i="2" s="1"/>
  <c r="F5819" i="2"/>
  <c r="G5819" i="2" s="1"/>
  <c r="F5831" i="2"/>
  <c r="G5831" i="2" s="1"/>
  <c r="F5784" i="2"/>
  <c r="G5784" i="2" s="1"/>
  <c r="F5785" i="2"/>
  <c r="G5785" i="2" s="1"/>
  <c r="F5797" i="2"/>
  <c r="G5797" i="2" s="1"/>
  <c r="F5809" i="2"/>
  <c r="G5809" i="2" s="1"/>
  <c r="F5821" i="2"/>
  <c r="G5821" i="2" s="1"/>
  <c r="F5833" i="2"/>
  <c r="G5833" i="2" s="1"/>
  <c r="F5786" i="2"/>
  <c r="G5786" i="2" s="1"/>
  <c r="F5798" i="2"/>
  <c r="G5798" i="2" s="1"/>
  <c r="F5810" i="2"/>
  <c r="G5810" i="2" s="1"/>
  <c r="F5822" i="2"/>
  <c r="G5822" i="2" s="1"/>
  <c r="F5787" i="2"/>
  <c r="G5787" i="2" s="1"/>
  <c r="F5799" i="2"/>
  <c r="G5799" i="2" s="1"/>
  <c r="F5811" i="2"/>
  <c r="G5811" i="2" s="1"/>
  <c r="F5823" i="2"/>
  <c r="G5823" i="2" s="1"/>
  <c r="F5789" i="2"/>
  <c r="G5789" i="2" s="1"/>
  <c r="F5801" i="2"/>
  <c r="G5801" i="2" s="1"/>
  <c r="F5813" i="2"/>
  <c r="G5813" i="2" s="1"/>
  <c r="F5790" i="2"/>
  <c r="G5790" i="2" s="1"/>
  <c r="F5802" i="2"/>
  <c r="G5802" i="2" s="1"/>
  <c r="F5814" i="2"/>
  <c r="G5814" i="2" s="1"/>
  <c r="F5826" i="2"/>
  <c r="G5826" i="2" s="1"/>
  <c r="F5791" i="2"/>
  <c r="G5791" i="2" s="1"/>
  <c r="F5803" i="2"/>
  <c r="G5803" i="2" s="1"/>
  <c r="F5815" i="2"/>
  <c r="G5815" i="2" s="1"/>
  <c r="F5827" i="2"/>
  <c r="G5827" i="2" s="1"/>
  <c r="F5780" i="2"/>
  <c r="G5780" i="2" s="1"/>
  <c r="F5792" i="2"/>
  <c r="G5792" i="2" s="1"/>
  <c r="F5804" i="2"/>
  <c r="G5804" i="2" s="1"/>
  <c r="F5816" i="2"/>
  <c r="G5816" i="2" s="1"/>
  <c r="F5828" i="2"/>
  <c r="G5828" i="2" s="1"/>
  <c r="F5805" i="2"/>
  <c r="G5805" i="2" s="1"/>
  <c r="F5806" i="2"/>
  <c r="G5806" i="2" s="1"/>
  <c r="F5808" i="2"/>
  <c r="G5808" i="2" s="1"/>
  <c r="F5812" i="2"/>
  <c r="G5812" i="2" s="1"/>
  <c r="F5817" i="2"/>
  <c r="G5817" i="2" s="1"/>
  <c r="F5781" i="2"/>
  <c r="G5781" i="2" s="1"/>
  <c r="F5818" i="2"/>
  <c r="G5818" i="2" s="1"/>
  <c r="F5782" i="2"/>
  <c r="G5782" i="2" s="1"/>
  <c r="F5820" i="2"/>
  <c r="G5820" i="2" s="1"/>
  <c r="F5788" i="2"/>
  <c r="G5788" i="2" s="1"/>
  <c r="F5824" i="2"/>
  <c r="G5824" i="2" s="1"/>
  <c r="F5793" i="2"/>
  <c r="G5793" i="2" s="1"/>
  <c r="F5825" i="2"/>
  <c r="G5825" i="2" s="1"/>
  <c r="F5794" i="2"/>
  <c r="G5794" i="2" s="1"/>
  <c r="F5829" i="2"/>
  <c r="G5829" i="2" s="1"/>
  <c r="F5800" i="2"/>
  <c r="G5800" i="2" s="1"/>
  <c r="F5832" i="2"/>
  <c r="G5832" i="2" s="1"/>
  <c r="F2270" i="2"/>
  <c r="G2270" i="2" s="1"/>
  <c r="F2282" i="2"/>
  <c r="G2282" i="2" s="1"/>
  <c r="F2294" i="2"/>
  <c r="G2294" i="2" s="1"/>
  <c r="F2306" i="2"/>
  <c r="G2306" i="2" s="1"/>
  <c r="F2318" i="2"/>
  <c r="G2318" i="2" s="1"/>
  <c r="F2271" i="2"/>
  <c r="G2271" i="2" s="1"/>
  <c r="F2283" i="2"/>
  <c r="G2283" i="2" s="1"/>
  <c r="F2295" i="2"/>
  <c r="G2295" i="2" s="1"/>
  <c r="F2307" i="2"/>
  <c r="G2307" i="2" s="1"/>
  <c r="F2319" i="2"/>
  <c r="G2319" i="2" s="1"/>
  <c r="F2272" i="2"/>
  <c r="G2272" i="2" s="1"/>
  <c r="F2284" i="2"/>
  <c r="G2284" i="2" s="1"/>
  <c r="F2296" i="2"/>
  <c r="G2296" i="2" s="1"/>
  <c r="F2308" i="2"/>
  <c r="G2308" i="2" s="1"/>
  <c r="F2320" i="2"/>
  <c r="G2320" i="2" s="1"/>
  <c r="F2273" i="2"/>
  <c r="G2273" i="2" s="1"/>
  <c r="F2285" i="2"/>
  <c r="G2285" i="2" s="1"/>
  <c r="F2297" i="2"/>
  <c r="G2297" i="2" s="1"/>
  <c r="F2309" i="2"/>
  <c r="G2309" i="2" s="1"/>
  <c r="F2321" i="2"/>
  <c r="G2321" i="2" s="1"/>
  <c r="F2274" i="2"/>
  <c r="G2274" i="2" s="1"/>
  <c r="F2286" i="2"/>
  <c r="G2286" i="2" s="1"/>
  <c r="F2298" i="2"/>
  <c r="G2298" i="2" s="1"/>
  <c r="F2310" i="2"/>
  <c r="G2310" i="2" s="1"/>
  <c r="F2322" i="2"/>
  <c r="G2322" i="2" s="1"/>
  <c r="F2275" i="2"/>
  <c r="G2275" i="2" s="1"/>
  <c r="F2287" i="2"/>
  <c r="G2287" i="2" s="1"/>
  <c r="F2299" i="2"/>
  <c r="G2299" i="2" s="1"/>
  <c r="F2311" i="2"/>
  <c r="G2311" i="2" s="1"/>
  <c r="F2323" i="2"/>
  <c r="G2323" i="2" s="1"/>
  <c r="F2276" i="2"/>
  <c r="G2276" i="2" s="1"/>
  <c r="F2288" i="2"/>
  <c r="G2288" i="2" s="1"/>
  <c r="F2300" i="2"/>
  <c r="G2300" i="2" s="1"/>
  <c r="F2312" i="2"/>
  <c r="G2312" i="2" s="1"/>
  <c r="F2277" i="2"/>
  <c r="G2277" i="2" s="1"/>
  <c r="F2289" i="2"/>
  <c r="G2289" i="2" s="1"/>
  <c r="F2301" i="2"/>
  <c r="G2301" i="2" s="1"/>
  <c r="F2313" i="2"/>
  <c r="G2313" i="2" s="1"/>
  <c r="F2278" i="2"/>
  <c r="G2278" i="2" s="1"/>
  <c r="F2290" i="2"/>
  <c r="G2290" i="2" s="1"/>
  <c r="F2302" i="2"/>
  <c r="G2302" i="2" s="1"/>
  <c r="F2314" i="2"/>
  <c r="G2314" i="2" s="1"/>
  <c r="F2279" i="2"/>
  <c r="G2279" i="2" s="1"/>
  <c r="F2291" i="2"/>
  <c r="G2291" i="2" s="1"/>
  <c r="F2303" i="2"/>
  <c r="G2303" i="2" s="1"/>
  <c r="F2315" i="2"/>
  <c r="G2315" i="2" s="1"/>
  <c r="F2280" i="2"/>
  <c r="G2280" i="2" s="1"/>
  <c r="F2292" i="2"/>
  <c r="G2292" i="2" s="1"/>
  <c r="F2304" i="2"/>
  <c r="G2304" i="2" s="1"/>
  <c r="F2316" i="2"/>
  <c r="G2316" i="2" s="1"/>
  <c r="F2281" i="2"/>
  <c r="G2281" i="2" s="1"/>
  <c r="F2293" i="2"/>
  <c r="G2293" i="2" s="1"/>
  <c r="F2305" i="2"/>
  <c r="G2305" i="2" s="1"/>
  <c r="F2317" i="2"/>
  <c r="G2317" i="2" s="1"/>
  <c r="F6761" i="2"/>
  <c r="G6761" i="2" s="1"/>
  <c r="F6773" i="2"/>
  <c r="G6773" i="2" s="1"/>
  <c r="F6785" i="2"/>
  <c r="G6785" i="2" s="1"/>
  <c r="F6797" i="2"/>
  <c r="G6797" i="2" s="1"/>
  <c r="F6762" i="2"/>
  <c r="G6762" i="2" s="1"/>
  <c r="F6774" i="2"/>
  <c r="G6774" i="2" s="1"/>
  <c r="F6786" i="2"/>
  <c r="G6786" i="2" s="1"/>
  <c r="F6798" i="2"/>
  <c r="G6798" i="2" s="1"/>
  <c r="F6763" i="2"/>
  <c r="G6763" i="2" s="1"/>
  <c r="F6775" i="2"/>
  <c r="G6775" i="2" s="1"/>
  <c r="F6787" i="2"/>
  <c r="G6787" i="2" s="1"/>
  <c r="F6799" i="2"/>
  <c r="G6799" i="2" s="1"/>
  <c r="F6752" i="2"/>
  <c r="G6752" i="2" s="1"/>
  <c r="F6764" i="2"/>
  <c r="G6764" i="2" s="1"/>
  <c r="F6776" i="2"/>
  <c r="G6776" i="2" s="1"/>
  <c r="F6788" i="2"/>
  <c r="G6788" i="2" s="1"/>
  <c r="F6800" i="2"/>
  <c r="G6800" i="2" s="1"/>
  <c r="F6753" i="2"/>
  <c r="G6753" i="2" s="1"/>
  <c r="F6765" i="2"/>
  <c r="G6765" i="2" s="1"/>
  <c r="F6777" i="2"/>
  <c r="G6777" i="2" s="1"/>
  <c r="F6789" i="2"/>
  <c r="G6789" i="2" s="1"/>
  <c r="F6801" i="2"/>
  <c r="G6801" i="2" s="1"/>
  <c r="F6754" i="2"/>
  <c r="G6754" i="2" s="1"/>
  <c r="F6766" i="2"/>
  <c r="G6766" i="2" s="1"/>
  <c r="F6778" i="2"/>
  <c r="G6778" i="2" s="1"/>
  <c r="F6790" i="2"/>
  <c r="G6790" i="2" s="1"/>
  <c r="F6802" i="2"/>
  <c r="G6802" i="2" s="1"/>
  <c r="F6755" i="2"/>
  <c r="G6755" i="2" s="1"/>
  <c r="F6767" i="2"/>
  <c r="G6767" i="2" s="1"/>
  <c r="F6779" i="2"/>
  <c r="G6779" i="2" s="1"/>
  <c r="F6791" i="2"/>
  <c r="G6791" i="2" s="1"/>
  <c r="F6803" i="2"/>
  <c r="G6803" i="2" s="1"/>
  <c r="F6756" i="2"/>
  <c r="G6756" i="2" s="1"/>
  <c r="F6768" i="2"/>
  <c r="G6768" i="2" s="1"/>
  <c r="F6780" i="2"/>
  <c r="G6780" i="2" s="1"/>
  <c r="F6792" i="2"/>
  <c r="G6792" i="2" s="1"/>
  <c r="F6804" i="2"/>
  <c r="G6804" i="2" s="1"/>
  <c r="F6757" i="2"/>
  <c r="G6757" i="2" s="1"/>
  <c r="F6769" i="2"/>
  <c r="G6769" i="2" s="1"/>
  <c r="F6781" i="2"/>
  <c r="G6781" i="2" s="1"/>
  <c r="F6793" i="2"/>
  <c r="G6793" i="2" s="1"/>
  <c r="F6805" i="2"/>
  <c r="G6805" i="2" s="1"/>
  <c r="F6758" i="2"/>
  <c r="G6758" i="2" s="1"/>
  <c r="F6770" i="2"/>
  <c r="G6770" i="2" s="1"/>
  <c r="F6782" i="2"/>
  <c r="G6782" i="2" s="1"/>
  <c r="F6794" i="2"/>
  <c r="G6794" i="2" s="1"/>
  <c r="F6760" i="2"/>
  <c r="G6760" i="2" s="1"/>
  <c r="F6772" i="2"/>
  <c r="G6772" i="2" s="1"/>
  <c r="F6784" i="2"/>
  <c r="G6784" i="2" s="1"/>
  <c r="F6796" i="2"/>
  <c r="G6796" i="2" s="1"/>
  <c r="F2055" i="2"/>
  <c r="G2055" i="2" s="1"/>
  <c r="F2067" i="2"/>
  <c r="G2067" i="2" s="1"/>
  <c r="F2079" i="2"/>
  <c r="G2079" i="2" s="1"/>
  <c r="F2091" i="2"/>
  <c r="G2091" i="2" s="1"/>
  <c r="F2103" i="2"/>
  <c r="G2103" i="2" s="1"/>
  <c r="F2056" i="2"/>
  <c r="G2056" i="2" s="1"/>
  <c r="F2068" i="2"/>
  <c r="G2068" i="2" s="1"/>
  <c r="F2080" i="2"/>
  <c r="G2080" i="2" s="1"/>
  <c r="F2092" i="2"/>
  <c r="G2092" i="2" s="1"/>
  <c r="F2104" i="2"/>
  <c r="G2104" i="2" s="1"/>
  <c r="F2057" i="2"/>
  <c r="G2057" i="2" s="1"/>
  <c r="F2069" i="2"/>
  <c r="G2069" i="2" s="1"/>
  <c r="F2081" i="2"/>
  <c r="G2081" i="2" s="1"/>
  <c r="F2093" i="2"/>
  <c r="G2093" i="2" s="1"/>
  <c r="F2105" i="2"/>
  <c r="G2105" i="2" s="1"/>
  <c r="F2058" i="2"/>
  <c r="G2058" i="2" s="1"/>
  <c r="F2070" i="2"/>
  <c r="G2070" i="2" s="1"/>
  <c r="F2082" i="2"/>
  <c r="G2082" i="2" s="1"/>
  <c r="F2094" i="2"/>
  <c r="G2094" i="2" s="1"/>
  <c r="F2106" i="2"/>
  <c r="G2106" i="2" s="1"/>
  <c r="F2059" i="2"/>
  <c r="G2059" i="2" s="1"/>
  <c r="F2071" i="2"/>
  <c r="G2071" i="2" s="1"/>
  <c r="F2083" i="2"/>
  <c r="G2083" i="2" s="1"/>
  <c r="F2095" i="2"/>
  <c r="G2095" i="2" s="1"/>
  <c r="F2107" i="2"/>
  <c r="G2107" i="2" s="1"/>
  <c r="F2060" i="2"/>
  <c r="G2060" i="2" s="1"/>
  <c r="F2072" i="2"/>
  <c r="G2072" i="2" s="1"/>
  <c r="F2084" i="2"/>
  <c r="G2084" i="2" s="1"/>
  <c r="F2096" i="2"/>
  <c r="G2096" i="2" s="1"/>
  <c r="F2061" i="2"/>
  <c r="G2061" i="2" s="1"/>
  <c r="F2073" i="2"/>
  <c r="G2073" i="2" s="1"/>
  <c r="F2085" i="2"/>
  <c r="G2085" i="2" s="1"/>
  <c r="F2097" i="2"/>
  <c r="G2097" i="2" s="1"/>
  <c r="F2062" i="2"/>
  <c r="G2062" i="2" s="1"/>
  <c r="F2074" i="2"/>
  <c r="G2074" i="2" s="1"/>
  <c r="F2086" i="2"/>
  <c r="G2086" i="2" s="1"/>
  <c r="F2098" i="2"/>
  <c r="G2098" i="2" s="1"/>
  <c r="F2063" i="2"/>
  <c r="G2063" i="2" s="1"/>
  <c r="F2075" i="2"/>
  <c r="G2075" i="2" s="1"/>
  <c r="F2087" i="2"/>
  <c r="G2087" i="2" s="1"/>
  <c r="F2099" i="2"/>
  <c r="G2099" i="2" s="1"/>
  <c r="F2064" i="2"/>
  <c r="G2064" i="2" s="1"/>
  <c r="F2076" i="2"/>
  <c r="G2076" i="2" s="1"/>
  <c r="F2088" i="2"/>
  <c r="G2088" i="2" s="1"/>
  <c r="F2054" i="2"/>
  <c r="G2054" i="2" s="1"/>
  <c r="F2066" i="2"/>
  <c r="G2066" i="2" s="1"/>
  <c r="F2078" i="2"/>
  <c r="G2078" i="2" s="1"/>
  <c r="F2090" i="2"/>
  <c r="G2090" i="2" s="1"/>
  <c r="F2102" i="2"/>
  <c r="G2102" i="2" s="1"/>
  <c r="F2101" i="2"/>
  <c r="G2101" i="2" s="1"/>
  <c r="F2065" i="2"/>
  <c r="G2065" i="2" s="1"/>
  <c r="F2077" i="2"/>
  <c r="G2077" i="2" s="1"/>
  <c r="F2089" i="2"/>
  <c r="G2089" i="2" s="1"/>
  <c r="F2100" i="2"/>
  <c r="G2100" i="2" s="1"/>
  <c r="F3360" i="8"/>
  <c r="G3360" i="8" s="1"/>
  <c r="F3372" i="8"/>
  <c r="G3372" i="8" s="1"/>
  <c r="F3384" i="8"/>
  <c r="G3384" i="8" s="1"/>
  <c r="F3396" i="8"/>
  <c r="G3396" i="8" s="1"/>
  <c r="F3361" i="8"/>
  <c r="G3361" i="8" s="1"/>
  <c r="F3373" i="8"/>
  <c r="G3373" i="8" s="1"/>
  <c r="F3385" i="8"/>
  <c r="G3385" i="8" s="1"/>
  <c r="F3397" i="8"/>
  <c r="G3397" i="8" s="1"/>
  <c r="F3350" i="8"/>
  <c r="G3350" i="8" s="1"/>
  <c r="F3362" i="8"/>
  <c r="G3362" i="8" s="1"/>
  <c r="F3374" i="8"/>
  <c r="G3374" i="8" s="1"/>
  <c r="F3386" i="8"/>
  <c r="G3386" i="8" s="1"/>
  <c r="F3398" i="8"/>
  <c r="G3398" i="8" s="1"/>
  <c r="F3351" i="8"/>
  <c r="G3351" i="8" s="1"/>
  <c r="F3363" i="8"/>
  <c r="G3363" i="8" s="1"/>
  <c r="F3375" i="8"/>
  <c r="G3375" i="8" s="1"/>
  <c r="F3387" i="8"/>
  <c r="G3387" i="8" s="1"/>
  <c r="F3399" i="8"/>
  <c r="G3399" i="8" s="1"/>
  <c r="F3352" i="8"/>
  <c r="G3352" i="8" s="1"/>
  <c r="F3364" i="8"/>
  <c r="G3364" i="8" s="1"/>
  <c r="F3376" i="8"/>
  <c r="G3376" i="8" s="1"/>
  <c r="F3388" i="8"/>
  <c r="G3388" i="8" s="1"/>
  <c r="F3400" i="8"/>
  <c r="G3400" i="8" s="1"/>
  <c r="F3353" i="8"/>
  <c r="G3353" i="8" s="1"/>
  <c r="F3365" i="8"/>
  <c r="G3365" i="8" s="1"/>
  <c r="F3377" i="8"/>
  <c r="G3377" i="8" s="1"/>
  <c r="F3389" i="8"/>
  <c r="G3389" i="8" s="1"/>
  <c r="F3401" i="8"/>
  <c r="G3401" i="8" s="1"/>
  <c r="F3354" i="8"/>
  <c r="G3354" i="8" s="1"/>
  <c r="F3366" i="8"/>
  <c r="G3366" i="8" s="1"/>
  <c r="F3378" i="8"/>
  <c r="G3378" i="8" s="1"/>
  <c r="F3390" i="8"/>
  <c r="G3390" i="8" s="1"/>
  <c r="F3402" i="8"/>
  <c r="G3402" i="8" s="1"/>
  <c r="F3355" i="8"/>
  <c r="G3355" i="8" s="1"/>
  <c r="F3367" i="8"/>
  <c r="G3367" i="8" s="1"/>
  <c r="F3379" i="8"/>
  <c r="G3379" i="8" s="1"/>
  <c r="F3391" i="8"/>
  <c r="G3391" i="8" s="1"/>
  <c r="F3403" i="8"/>
  <c r="G3403" i="8" s="1"/>
  <c r="F3356" i="8"/>
  <c r="G3356" i="8" s="1"/>
  <c r="F3368" i="8"/>
  <c r="G3368" i="8" s="1"/>
  <c r="F3380" i="8"/>
  <c r="G3380" i="8" s="1"/>
  <c r="F3392" i="8"/>
  <c r="G3392" i="8" s="1"/>
  <c r="F3357" i="8"/>
  <c r="G3357" i="8" s="1"/>
  <c r="F3369" i="8"/>
  <c r="G3369" i="8" s="1"/>
  <c r="F3381" i="8"/>
  <c r="G3381" i="8" s="1"/>
  <c r="F3393" i="8"/>
  <c r="G3393" i="8" s="1"/>
  <c r="F3358" i="8"/>
  <c r="G3358" i="8" s="1"/>
  <c r="F3370" i="8"/>
  <c r="G3370" i="8" s="1"/>
  <c r="F3382" i="8"/>
  <c r="G3382" i="8" s="1"/>
  <c r="F3394" i="8"/>
  <c r="G3394" i="8" s="1"/>
  <c r="F3359" i="8"/>
  <c r="G3359" i="8" s="1"/>
  <c r="F3371" i="8"/>
  <c r="G3371" i="8" s="1"/>
  <c r="F3383" i="8"/>
  <c r="G3383" i="8" s="1"/>
  <c r="F3395" i="8"/>
  <c r="G3395" i="8" s="1"/>
  <c r="F2062" i="8"/>
  <c r="G2062" i="8" s="1"/>
  <c r="F2074" i="8"/>
  <c r="G2074" i="8" s="1"/>
  <c r="F2086" i="8"/>
  <c r="G2086" i="8" s="1"/>
  <c r="F2098" i="8"/>
  <c r="G2098" i="8" s="1"/>
  <c r="F2063" i="8"/>
  <c r="G2063" i="8" s="1"/>
  <c r="F2075" i="8"/>
  <c r="G2075" i="8" s="1"/>
  <c r="F2087" i="8"/>
  <c r="G2087" i="8" s="1"/>
  <c r="F2099" i="8"/>
  <c r="G2099" i="8" s="1"/>
  <c r="F2064" i="8"/>
  <c r="G2064" i="8" s="1"/>
  <c r="F2076" i="8"/>
  <c r="G2076" i="8" s="1"/>
  <c r="F2088" i="8"/>
  <c r="G2088" i="8" s="1"/>
  <c r="F2100" i="8"/>
  <c r="G2100" i="8" s="1"/>
  <c r="F2065" i="8"/>
  <c r="G2065" i="8" s="1"/>
  <c r="F2077" i="8"/>
  <c r="G2077" i="8" s="1"/>
  <c r="F2089" i="8"/>
  <c r="G2089" i="8" s="1"/>
  <c r="F2101" i="8"/>
  <c r="G2101" i="8" s="1"/>
  <c r="F2054" i="8"/>
  <c r="G2054" i="8" s="1"/>
  <c r="F2066" i="8"/>
  <c r="G2066" i="8" s="1"/>
  <c r="F2078" i="8"/>
  <c r="G2078" i="8" s="1"/>
  <c r="F2090" i="8"/>
  <c r="G2090" i="8" s="1"/>
  <c r="F2102" i="8"/>
  <c r="G2102" i="8" s="1"/>
  <c r="F2055" i="8"/>
  <c r="G2055" i="8" s="1"/>
  <c r="F2067" i="8"/>
  <c r="G2067" i="8" s="1"/>
  <c r="F2079" i="8"/>
  <c r="G2079" i="8" s="1"/>
  <c r="F2091" i="8"/>
  <c r="G2091" i="8" s="1"/>
  <c r="F2103" i="8"/>
  <c r="G2103" i="8" s="1"/>
  <c r="F2056" i="8"/>
  <c r="G2056" i="8" s="1"/>
  <c r="F2068" i="8"/>
  <c r="G2068" i="8" s="1"/>
  <c r="F2080" i="8"/>
  <c r="G2080" i="8" s="1"/>
  <c r="F2092" i="8"/>
  <c r="G2092" i="8" s="1"/>
  <c r="F2104" i="8"/>
  <c r="G2104" i="8" s="1"/>
  <c r="F2057" i="8"/>
  <c r="G2057" i="8" s="1"/>
  <c r="F2069" i="8"/>
  <c r="G2069" i="8" s="1"/>
  <c r="F2081" i="8"/>
  <c r="G2081" i="8" s="1"/>
  <c r="F2093" i="8"/>
  <c r="G2093" i="8" s="1"/>
  <c r="F2105" i="8"/>
  <c r="G2105" i="8" s="1"/>
  <c r="F2059" i="8"/>
  <c r="G2059" i="8" s="1"/>
  <c r="F2071" i="8"/>
  <c r="G2071" i="8" s="1"/>
  <c r="F2083" i="8"/>
  <c r="G2083" i="8" s="1"/>
  <c r="F2095" i="8"/>
  <c r="G2095" i="8" s="1"/>
  <c r="F2107" i="8"/>
  <c r="G2107" i="8" s="1"/>
  <c r="F2060" i="8"/>
  <c r="G2060" i="8" s="1"/>
  <c r="F2072" i="8"/>
  <c r="G2072" i="8" s="1"/>
  <c r="F2084" i="8"/>
  <c r="G2084" i="8" s="1"/>
  <c r="F2096" i="8"/>
  <c r="G2096" i="8" s="1"/>
  <c r="F2058" i="8"/>
  <c r="G2058" i="8" s="1"/>
  <c r="F2061" i="8"/>
  <c r="G2061" i="8" s="1"/>
  <c r="F2070" i="8"/>
  <c r="G2070" i="8" s="1"/>
  <c r="F2073" i="8"/>
  <c r="G2073" i="8" s="1"/>
  <c r="F2082" i="8"/>
  <c r="G2082" i="8" s="1"/>
  <c r="F2085" i="8"/>
  <c r="G2085" i="8" s="1"/>
  <c r="F2094" i="8"/>
  <c r="G2094" i="8" s="1"/>
  <c r="F2097" i="8"/>
  <c r="G2097" i="8" s="1"/>
  <c r="F2106" i="8"/>
  <c r="G2106" i="8" s="1"/>
  <c r="F705" i="8"/>
  <c r="G705" i="8" s="1"/>
  <c r="F717" i="8"/>
  <c r="G717" i="8" s="1"/>
  <c r="F729" i="8"/>
  <c r="G729" i="8" s="1"/>
  <c r="F741" i="8"/>
  <c r="G741" i="8" s="1"/>
  <c r="F753" i="8"/>
  <c r="G753" i="8" s="1"/>
  <c r="F706" i="8"/>
  <c r="G706" i="8" s="1"/>
  <c r="F718" i="8"/>
  <c r="G718" i="8" s="1"/>
  <c r="F730" i="8"/>
  <c r="G730" i="8" s="1"/>
  <c r="F742" i="8"/>
  <c r="G742" i="8" s="1"/>
  <c r="F754" i="8"/>
  <c r="G754" i="8" s="1"/>
  <c r="F707" i="8"/>
  <c r="G707" i="8" s="1"/>
  <c r="F719" i="8"/>
  <c r="G719" i="8" s="1"/>
  <c r="F731" i="8"/>
  <c r="G731" i="8" s="1"/>
  <c r="F743" i="8"/>
  <c r="G743" i="8" s="1"/>
  <c r="F755" i="8"/>
  <c r="G755" i="8" s="1"/>
  <c r="F708" i="8"/>
  <c r="G708" i="8" s="1"/>
  <c r="F720" i="8"/>
  <c r="G720" i="8" s="1"/>
  <c r="F732" i="8"/>
  <c r="G732" i="8" s="1"/>
  <c r="F744" i="8"/>
  <c r="G744" i="8" s="1"/>
  <c r="F756" i="8"/>
  <c r="G756" i="8" s="1"/>
  <c r="F709" i="8"/>
  <c r="G709" i="8" s="1"/>
  <c r="F721" i="8"/>
  <c r="G721" i="8" s="1"/>
  <c r="F733" i="8"/>
  <c r="G733" i="8" s="1"/>
  <c r="F745" i="8"/>
  <c r="G745" i="8" s="1"/>
  <c r="F757" i="8"/>
  <c r="G757" i="8" s="1"/>
  <c r="F710" i="8"/>
  <c r="G710" i="8" s="1"/>
  <c r="F722" i="8"/>
  <c r="G722" i="8" s="1"/>
  <c r="F734" i="8"/>
  <c r="G734" i="8" s="1"/>
  <c r="F746" i="8"/>
  <c r="G746" i="8" s="1"/>
  <c r="F711" i="8"/>
  <c r="G711" i="8" s="1"/>
  <c r="F723" i="8"/>
  <c r="G723" i="8" s="1"/>
  <c r="F735" i="8"/>
  <c r="G735" i="8" s="1"/>
  <c r="F747" i="8"/>
  <c r="G747" i="8" s="1"/>
  <c r="F712" i="8"/>
  <c r="G712" i="8" s="1"/>
  <c r="F724" i="8"/>
  <c r="G724" i="8" s="1"/>
  <c r="F736" i="8"/>
  <c r="G736" i="8" s="1"/>
  <c r="F748" i="8"/>
  <c r="G748" i="8" s="1"/>
  <c r="F713" i="8"/>
  <c r="G713" i="8" s="1"/>
  <c r="F725" i="8"/>
  <c r="G725" i="8" s="1"/>
  <c r="F737" i="8"/>
  <c r="G737" i="8" s="1"/>
  <c r="F749" i="8"/>
  <c r="G749" i="8" s="1"/>
  <c r="F714" i="8"/>
  <c r="G714" i="8" s="1"/>
  <c r="F726" i="8"/>
  <c r="G726" i="8" s="1"/>
  <c r="F738" i="8"/>
  <c r="G738" i="8" s="1"/>
  <c r="F750" i="8"/>
  <c r="G750" i="8" s="1"/>
  <c r="F704" i="8"/>
  <c r="G704" i="8" s="1"/>
  <c r="F716" i="8"/>
  <c r="G716" i="8" s="1"/>
  <c r="F728" i="8"/>
  <c r="G728" i="8" s="1"/>
  <c r="F740" i="8"/>
  <c r="G740" i="8" s="1"/>
  <c r="F752" i="8"/>
  <c r="G752" i="8" s="1"/>
  <c r="F715" i="8"/>
  <c r="G715" i="8" s="1"/>
  <c r="F727" i="8"/>
  <c r="G727" i="8" s="1"/>
  <c r="F739" i="8"/>
  <c r="G739" i="8" s="1"/>
  <c r="F751" i="8"/>
  <c r="G751" i="8" s="1"/>
  <c r="F873" i="8"/>
  <c r="G873" i="8" s="1"/>
  <c r="F885" i="8"/>
  <c r="G885" i="8" s="1"/>
  <c r="F897" i="8"/>
  <c r="G897" i="8" s="1"/>
  <c r="F909" i="8"/>
  <c r="G909" i="8" s="1"/>
  <c r="F875" i="8"/>
  <c r="G875" i="8" s="1"/>
  <c r="F887" i="8"/>
  <c r="G887" i="8" s="1"/>
  <c r="F899" i="8"/>
  <c r="G899" i="8" s="1"/>
  <c r="F911" i="8"/>
  <c r="G911" i="8" s="1"/>
  <c r="F876" i="8"/>
  <c r="G876" i="8" s="1"/>
  <c r="F888" i="8"/>
  <c r="G888" i="8" s="1"/>
  <c r="F900" i="8"/>
  <c r="G900" i="8" s="1"/>
  <c r="F912" i="8"/>
  <c r="G912" i="8" s="1"/>
  <c r="F877" i="8"/>
  <c r="G877" i="8" s="1"/>
  <c r="F889" i="8"/>
  <c r="G889" i="8" s="1"/>
  <c r="F901" i="8"/>
  <c r="G901" i="8" s="1"/>
  <c r="F913" i="8"/>
  <c r="G913" i="8" s="1"/>
  <c r="F866" i="8"/>
  <c r="G866" i="8" s="1"/>
  <c r="F878" i="8"/>
  <c r="G878" i="8" s="1"/>
  <c r="F890" i="8"/>
  <c r="G890" i="8" s="1"/>
  <c r="F902" i="8"/>
  <c r="G902" i="8" s="1"/>
  <c r="F914" i="8"/>
  <c r="G914" i="8" s="1"/>
  <c r="F869" i="8"/>
  <c r="G869" i="8" s="1"/>
  <c r="F881" i="8"/>
  <c r="G881" i="8" s="1"/>
  <c r="F893" i="8"/>
  <c r="G893" i="8" s="1"/>
  <c r="F905" i="8"/>
  <c r="G905" i="8" s="1"/>
  <c r="F917" i="8"/>
  <c r="G917" i="8" s="1"/>
  <c r="F868" i="8"/>
  <c r="G868" i="8" s="1"/>
  <c r="F892" i="8"/>
  <c r="G892" i="8" s="1"/>
  <c r="F916" i="8"/>
  <c r="G916" i="8" s="1"/>
  <c r="F870" i="8"/>
  <c r="G870" i="8" s="1"/>
  <c r="F894" i="8"/>
  <c r="G894" i="8" s="1"/>
  <c r="F918" i="8"/>
  <c r="G918" i="8" s="1"/>
  <c r="F871" i="8"/>
  <c r="G871" i="8" s="1"/>
  <c r="F895" i="8"/>
  <c r="G895" i="8" s="1"/>
  <c r="F919" i="8"/>
  <c r="G919" i="8" s="1"/>
  <c r="F872" i="8"/>
  <c r="G872" i="8" s="1"/>
  <c r="F896" i="8"/>
  <c r="G896" i="8" s="1"/>
  <c r="F879" i="8"/>
  <c r="G879" i="8" s="1"/>
  <c r="F903" i="8"/>
  <c r="G903" i="8" s="1"/>
  <c r="F880" i="8"/>
  <c r="G880" i="8" s="1"/>
  <c r="F904" i="8"/>
  <c r="G904" i="8" s="1"/>
  <c r="F882" i="8"/>
  <c r="G882" i="8" s="1"/>
  <c r="F906" i="8"/>
  <c r="G906" i="8" s="1"/>
  <c r="F883" i="8"/>
  <c r="G883" i="8" s="1"/>
  <c r="F907" i="8"/>
  <c r="G907" i="8" s="1"/>
  <c r="F884" i="8"/>
  <c r="G884" i="8" s="1"/>
  <c r="F908" i="8"/>
  <c r="G908" i="8" s="1"/>
  <c r="F867" i="8"/>
  <c r="G867" i="8" s="1"/>
  <c r="F891" i="8"/>
  <c r="G891" i="8" s="1"/>
  <c r="F915" i="8"/>
  <c r="G915" i="8" s="1"/>
  <c r="F886" i="8"/>
  <c r="G886" i="8" s="1"/>
  <c r="F898" i="8"/>
  <c r="G898" i="8" s="1"/>
  <c r="F910" i="8"/>
  <c r="G910" i="8" s="1"/>
  <c r="F874" i="8"/>
  <c r="G874" i="8" s="1"/>
  <c r="F2542" i="8"/>
  <c r="G2542" i="8" s="1"/>
  <c r="F2554" i="8"/>
  <c r="G2554" i="8" s="1"/>
  <c r="F2566" i="8"/>
  <c r="G2566" i="8" s="1"/>
  <c r="F2578" i="8"/>
  <c r="G2578" i="8" s="1"/>
  <c r="F2590" i="8"/>
  <c r="G2590" i="8" s="1"/>
  <c r="F2544" i="8"/>
  <c r="G2544" i="8" s="1"/>
  <c r="F2556" i="8"/>
  <c r="G2556" i="8" s="1"/>
  <c r="F2568" i="8"/>
  <c r="G2568" i="8" s="1"/>
  <c r="F2580" i="8"/>
  <c r="G2580" i="8" s="1"/>
  <c r="F2592" i="8"/>
  <c r="G2592" i="8" s="1"/>
  <c r="F2545" i="8"/>
  <c r="G2545" i="8" s="1"/>
  <c r="F2557" i="8"/>
  <c r="G2557" i="8" s="1"/>
  <c r="F2569" i="8"/>
  <c r="G2569" i="8" s="1"/>
  <c r="F2581" i="8"/>
  <c r="G2581" i="8" s="1"/>
  <c r="F2593" i="8"/>
  <c r="G2593" i="8" s="1"/>
  <c r="F2546" i="8"/>
  <c r="G2546" i="8" s="1"/>
  <c r="F2558" i="8"/>
  <c r="G2558" i="8" s="1"/>
  <c r="F2570" i="8"/>
  <c r="G2570" i="8" s="1"/>
  <c r="F2582" i="8"/>
  <c r="G2582" i="8" s="1"/>
  <c r="F2548" i="8"/>
  <c r="G2548" i="8" s="1"/>
  <c r="F2560" i="8"/>
  <c r="G2560" i="8" s="1"/>
  <c r="F2572" i="8"/>
  <c r="G2572" i="8" s="1"/>
  <c r="F2584" i="8"/>
  <c r="G2584" i="8" s="1"/>
  <c r="F2551" i="8"/>
  <c r="G2551" i="8" s="1"/>
  <c r="F2563" i="8"/>
  <c r="G2563" i="8" s="1"/>
  <c r="F2575" i="8"/>
  <c r="G2575" i="8" s="1"/>
  <c r="F2587" i="8"/>
  <c r="G2587" i="8" s="1"/>
  <c r="F2540" i="8"/>
  <c r="G2540" i="8" s="1"/>
  <c r="F2552" i="8"/>
  <c r="G2552" i="8" s="1"/>
  <c r="F2564" i="8"/>
  <c r="G2564" i="8" s="1"/>
  <c r="F2576" i="8"/>
  <c r="G2576" i="8" s="1"/>
  <c r="F2588" i="8"/>
  <c r="G2588" i="8" s="1"/>
  <c r="F2550" i="8"/>
  <c r="G2550" i="8" s="1"/>
  <c r="F2579" i="8"/>
  <c r="G2579" i="8" s="1"/>
  <c r="F2553" i="8"/>
  <c r="G2553" i="8" s="1"/>
  <c r="F2583" i="8"/>
  <c r="G2583" i="8" s="1"/>
  <c r="F2555" i="8"/>
  <c r="G2555" i="8" s="1"/>
  <c r="F2585" i="8"/>
  <c r="G2585" i="8" s="1"/>
  <c r="F2559" i="8"/>
  <c r="G2559" i="8" s="1"/>
  <c r="F2586" i="8"/>
  <c r="G2586" i="8" s="1"/>
  <c r="F2561" i="8"/>
  <c r="G2561" i="8" s="1"/>
  <c r="F2589" i="8"/>
  <c r="G2589" i="8" s="1"/>
  <c r="F2562" i="8"/>
  <c r="G2562" i="8" s="1"/>
  <c r="F2591" i="8"/>
  <c r="G2591" i="8" s="1"/>
  <c r="F2565" i="8"/>
  <c r="G2565" i="8" s="1"/>
  <c r="F2567" i="8"/>
  <c r="G2567" i="8" s="1"/>
  <c r="F2541" i="8"/>
  <c r="G2541" i="8" s="1"/>
  <c r="F2571" i="8"/>
  <c r="G2571" i="8" s="1"/>
  <c r="F2543" i="8"/>
  <c r="G2543" i="8" s="1"/>
  <c r="F2573" i="8"/>
  <c r="G2573" i="8" s="1"/>
  <c r="F2547" i="8"/>
  <c r="G2547" i="8" s="1"/>
  <c r="F2574" i="8"/>
  <c r="G2574" i="8" s="1"/>
  <c r="F2549" i="8"/>
  <c r="G2549" i="8" s="1"/>
  <c r="F2577" i="8"/>
  <c r="G2577" i="8" s="1"/>
  <c r="F7390" i="2"/>
  <c r="G7390" i="2" s="1"/>
  <c r="F7378" i="2"/>
  <c r="G7378" i="2" s="1"/>
  <c r="F7366" i="2"/>
  <c r="G7366" i="2" s="1"/>
  <c r="F7354" i="2"/>
  <c r="G7354" i="2" s="1"/>
  <c r="F7342" i="2"/>
  <c r="G7342" i="2" s="1"/>
  <c r="F7330" i="2"/>
  <c r="G7330" i="2" s="1"/>
  <c r="F7318" i="2"/>
  <c r="G7318" i="2" s="1"/>
  <c r="F7306" i="2"/>
  <c r="G7306" i="2" s="1"/>
  <c r="F7294" i="2"/>
  <c r="G7294" i="2" s="1"/>
  <c r="F7282" i="2"/>
  <c r="G7282" i="2" s="1"/>
  <c r="F7270" i="2"/>
  <c r="G7270" i="2" s="1"/>
  <c r="F7258" i="2"/>
  <c r="G7258" i="2" s="1"/>
  <c r="F7246" i="2"/>
  <c r="G7246" i="2" s="1"/>
  <c r="F7234" i="2"/>
  <c r="G7234" i="2" s="1"/>
  <c r="F7222" i="2"/>
  <c r="G7222" i="2" s="1"/>
  <c r="F7210" i="2"/>
  <c r="G7210" i="2" s="1"/>
  <c r="F7198" i="2"/>
  <c r="G7198" i="2" s="1"/>
  <c r="F7186" i="2"/>
  <c r="G7186" i="2" s="1"/>
  <c r="F7174" i="2"/>
  <c r="G7174" i="2" s="1"/>
  <c r="F7162" i="2"/>
  <c r="G7162" i="2" s="1"/>
  <c r="F7150" i="2"/>
  <c r="G7150" i="2" s="1"/>
  <c r="F7138" i="2"/>
  <c r="G7138" i="2" s="1"/>
  <c r="F7126" i="2"/>
  <c r="G7126" i="2" s="1"/>
  <c r="F7114" i="2"/>
  <c r="G7114" i="2" s="1"/>
  <c r="F7102" i="2"/>
  <c r="G7102" i="2" s="1"/>
  <c r="F7090" i="2"/>
  <c r="G7090" i="2" s="1"/>
  <c r="F7078" i="2"/>
  <c r="G7078" i="2" s="1"/>
  <c r="F7066" i="2"/>
  <c r="G7066" i="2" s="1"/>
  <c r="F7054" i="2"/>
  <c r="G7054" i="2" s="1"/>
  <c r="F7042" i="2"/>
  <c r="G7042" i="2" s="1"/>
  <c r="F7030" i="2"/>
  <c r="G7030" i="2" s="1"/>
  <c r="F6958" i="2"/>
  <c r="G6958" i="2" s="1"/>
  <c r="F6946" i="2"/>
  <c r="G6946" i="2" s="1"/>
  <c r="F6934" i="2"/>
  <c r="G6934" i="2" s="1"/>
  <c r="F6921" i="2"/>
  <c r="G6921" i="2" s="1"/>
  <c r="F6906" i="2"/>
  <c r="G6906" i="2" s="1"/>
  <c r="F6890" i="2"/>
  <c r="G6890" i="2" s="1"/>
  <c r="F6869" i="2"/>
  <c r="G6869" i="2" s="1"/>
  <c r="F6783" i="2"/>
  <c r="G6783" i="2" s="1"/>
  <c r="F6651" i="2"/>
  <c r="G6651" i="2" s="1"/>
  <c r="F6507" i="2"/>
  <c r="G6507" i="2" s="1"/>
  <c r="F6075" i="2"/>
  <c r="G6075" i="2" s="1"/>
  <c r="F4652" i="2"/>
  <c r="G4652" i="2" s="1"/>
  <c r="F4664" i="2"/>
  <c r="G4664" i="2" s="1"/>
  <c r="F4676" i="2"/>
  <c r="G4676" i="2" s="1"/>
  <c r="F4688" i="2"/>
  <c r="G4688" i="2" s="1"/>
  <c r="F4653" i="2"/>
  <c r="G4653" i="2" s="1"/>
  <c r="F4665" i="2"/>
  <c r="G4665" i="2" s="1"/>
  <c r="F4677" i="2"/>
  <c r="G4677" i="2" s="1"/>
  <c r="F4689" i="2"/>
  <c r="G4689" i="2" s="1"/>
  <c r="F4654" i="2"/>
  <c r="G4654" i="2" s="1"/>
  <c r="F4666" i="2"/>
  <c r="G4666" i="2" s="1"/>
  <c r="F4678" i="2"/>
  <c r="G4678" i="2" s="1"/>
  <c r="F4690" i="2"/>
  <c r="G4690" i="2" s="1"/>
  <c r="F4655" i="2"/>
  <c r="G4655" i="2" s="1"/>
  <c r="F4667" i="2"/>
  <c r="G4667" i="2" s="1"/>
  <c r="F4679" i="2"/>
  <c r="G4679" i="2" s="1"/>
  <c r="F4691" i="2"/>
  <c r="G4691" i="2" s="1"/>
  <c r="F4656" i="2"/>
  <c r="G4656" i="2" s="1"/>
  <c r="F4668" i="2"/>
  <c r="G4668" i="2" s="1"/>
  <c r="F4680" i="2"/>
  <c r="G4680" i="2" s="1"/>
  <c r="F4657" i="2"/>
  <c r="G4657" i="2" s="1"/>
  <c r="F4669" i="2"/>
  <c r="G4669" i="2" s="1"/>
  <c r="F4681" i="2"/>
  <c r="G4681" i="2" s="1"/>
  <c r="F4693" i="2"/>
  <c r="G4693" i="2" s="1"/>
  <c r="F4646" i="2"/>
  <c r="G4646" i="2" s="1"/>
  <c r="F4658" i="2"/>
  <c r="G4658" i="2" s="1"/>
  <c r="F4670" i="2"/>
  <c r="G4670" i="2" s="1"/>
  <c r="F4682" i="2"/>
  <c r="G4682" i="2" s="1"/>
  <c r="F4694" i="2"/>
  <c r="G4694" i="2" s="1"/>
  <c r="F4648" i="2"/>
  <c r="G4648" i="2" s="1"/>
  <c r="F4660" i="2"/>
  <c r="G4660" i="2" s="1"/>
  <c r="F4672" i="2"/>
  <c r="G4672" i="2" s="1"/>
  <c r="F4684" i="2"/>
  <c r="G4684" i="2" s="1"/>
  <c r="F4696" i="2"/>
  <c r="G4696" i="2" s="1"/>
  <c r="F4649" i="2"/>
  <c r="G4649" i="2" s="1"/>
  <c r="F4661" i="2"/>
  <c r="G4661" i="2" s="1"/>
  <c r="F4673" i="2"/>
  <c r="G4673" i="2" s="1"/>
  <c r="F4685" i="2"/>
  <c r="G4685" i="2" s="1"/>
  <c r="F4697" i="2"/>
  <c r="G4697" i="2" s="1"/>
  <c r="F4650" i="2"/>
  <c r="G4650" i="2" s="1"/>
  <c r="F4662" i="2"/>
  <c r="G4662" i="2" s="1"/>
  <c r="F4674" i="2"/>
  <c r="G4674" i="2" s="1"/>
  <c r="F4686" i="2"/>
  <c r="G4686" i="2" s="1"/>
  <c r="F4698" i="2"/>
  <c r="G4698" i="2" s="1"/>
  <c r="F4671" i="2"/>
  <c r="G4671" i="2" s="1"/>
  <c r="F4675" i="2"/>
  <c r="G4675" i="2" s="1"/>
  <c r="F4683" i="2"/>
  <c r="G4683" i="2" s="1"/>
  <c r="F4687" i="2"/>
  <c r="G4687" i="2" s="1"/>
  <c r="F4692" i="2"/>
  <c r="G4692" i="2" s="1"/>
  <c r="F4695" i="2"/>
  <c r="G4695" i="2" s="1"/>
  <c r="F4699" i="2"/>
  <c r="G4699" i="2" s="1"/>
  <c r="F4647" i="2"/>
  <c r="G4647" i="2" s="1"/>
  <c r="F4651" i="2"/>
  <c r="G4651" i="2" s="1"/>
  <c r="F4663" i="2"/>
  <c r="G4663" i="2" s="1"/>
  <c r="F4659" i="2"/>
  <c r="G4659" i="2" s="1"/>
  <c r="F816" i="2"/>
  <c r="G816" i="2" s="1"/>
  <c r="F828" i="2"/>
  <c r="G828" i="2" s="1"/>
  <c r="F840" i="2"/>
  <c r="G840" i="2" s="1"/>
  <c r="F852" i="2"/>
  <c r="G852" i="2" s="1"/>
  <c r="F864" i="2"/>
  <c r="G864" i="2" s="1"/>
  <c r="F817" i="2"/>
  <c r="G817" i="2" s="1"/>
  <c r="F829" i="2"/>
  <c r="G829" i="2" s="1"/>
  <c r="F841" i="2"/>
  <c r="G841" i="2" s="1"/>
  <c r="F853" i="2"/>
  <c r="G853" i="2" s="1"/>
  <c r="F865" i="2"/>
  <c r="G865" i="2" s="1"/>
  <c r="F818" i="2"/>
  <c r="G818" i="2" s="1"/>
  <c r="F830" i="2"/>
  <c r="G830" i="2" s="1"/>
  <c r="F842" i="2"/>
  <c r="G842" i="2" s="1"/>
  <c r="F854" i="2"/>
  <c r="G854" i="2" s="1"/>
  <c r="F819" i="2"/>
  <c r="G819" i="2" s="1"/>
  <c r="F831" i="2"/>
  <c r="G831" i="2" s="1"/>
  <c r="F843" i="2"/>
  <c r="G843" i="2" s="1"/>
  <c r="F855" i="2"/>
  <c r="G855" i="2" s="1"/>
  <c r="F820" i="2"/>
  <c r="G820" i="2" s="1"/>
  <c r="F832" i="2"/>
  <c r="G832" i="2" s="1"/>
  <c r="F844" i="2"/>
  <c r="G844" i="2" s="1"/>
  <c r="F856" i="2"/>
  <c r="G856" i="2" s="1"/>
  <c r="F821" i="2"/>
  <c r="G821" i="2" s="1"/>
  <c r="F833" i="2"/>
  <c r="G833" i="2" s="1"/>
  <c r="F845" i="2"/>
  <c r="G845" i="2" s="1"/>
  <c r="F857" i="2"/>
  <c r="G857" i="2" s="1"/>
  <c r="F822" i="2"/>
  <c r="G822" i="2" s="1"/>
  <c r="F834" i="2"/>
  <c r="G834" i="2" s="1"/>
  <c r="F846" i="2"/>
  <c r="G846" i="2" s="1"/>
  <c r="F858" i="2"/>
  <c r="G858" i="2" s="1"/>
  <c r="F823" i="2"/>
  <c r="G823" i="2" s="1"/>
  <c r="F835" i="2"/>
  <c r="G835" i="2" s="1"/>
  <c r="F847" i="2"/>
  <c r="G847" i="2" s="1"/>
  <c r="F859" i="2"/>
  <c r="G859" i="2" s="1"/>
  <c r="F812" i="2"/>
  <c r="G812" i="2" s="1"/>
  <c r="F824" i="2"/>
  <c r="G824" i="2" s="1"/>
  <c r="F836" i="2"/>
  <c r="G836" i="2" s="1"/>
  <c r="F848" i="2"/>
  <c r="G848" i="2" s="1"/>
  <c r="F860" i="2"/>
  <c r="G860" i="2" s="1"/>
  <c r="F813" i="2"/>
  <c r="G813" i="2" s="1"/>
  <c r="F825" i="2"/>
  <c r="G825" i="2" s="1"/>
  <c r="F837" i="2"/>
  <c r="G837" i="2" s="1"/>
  <c r="F849" i="2"/>
  <c r="G849" i="2" s="1"/>
  <c r="F861" i="2"/>
  <c r="G861" i="2" s="1"/>
  <c r="F815" i="2"/>
  <c r="G815" i="2" s="1"/>
  <c r="F827" i="2"/>
  <c r="G827" i="2" s="1"/>
  <c r="F839" i="2"/>
  <c r="G839" i="2" s="1"/>
  <c r="F851" i="2"/>
  <c r="G851" i="2" s="1"/>
  <c r="F814" i="2"/>
  <c r="G814" i="2" s="1"/>
  <c r="F826" i="2"/>
  <c r="G826" i="2" s="1"/>
  <c r="F838" i="2"/>
  <c r="G838" i="2" s="1"/>
  <c r="F850" i="2"/>
  <c r="G850" i="2" s="1"/>
  <c r="F862" i="2"/>
  <c r="G862" i="2" s="1"/>
  <c r="F863" i="2"/>
  <c r="G863" i="2" s="1"/>
  <c r="F2223" i="2"/>
  <c r="G2223" i="2" s="1"/>
  <c r="F2235" i="2"/>
  <c r="G2235" i="2" s="1"/>
  <c r="F2225" i="2"/>
  <c r="G2225" i="2" s="1"/>
  <c r="F2216" i="2"/>
  <c r="G2216" i="2" s="1"/>
  <c r="F2228" i="2"/>
  <c r="G2228" i="2" s="1"/>
  <c r="F2217" i="2"/>
  <c r="G2217" i="2" s="1"/>
  <c r="F2229" i="2"/>
  <c r="G2229" i="2" s="1"/>
  <c r="F2219" i="2"/>
  <c r="G2219" i="2" s="1"/>
  <c r="F2231" i="2"/>
  <c r="G2231" i="2" s="1"/>
  <c r="F2222" i="2"/>
  <c r="G2222" i="2" s="1"/>
  <c r="F2234" i="2"/>
  <c r="G2234" i="2" s="1"/>
  <c r="F2232" i="2"/>
  <c r="G2232" i="2" s="1"/>
  <c r="F2246" i="2"/>
  <c r="G2246" i="2" s="1"/>
  <c r="F2258" i="2"/>
  <c r="G2258" i="2" s="1"/>
  <c r="F2233" i="2"/>
  <c r="G2233" i="2" s="1"/>
  <c r="F2247" i="2"/>
  <c r="G2247" i="2" s="1"/>
  <c r="F2259" i="2"/>
  <c r="G2259" i="2" s="1"/>
  <c r="F2236" i="2"/>
  <c r="G2236" i="2" s="1"/>
  <c r="F2248" i="2"/>
  <c r="G2248" i="2" s="1"/>
  <c r="F2260" i="2"/>
  <c r="G2260" i="2" s="1"/>
  <c r="F2237" i="2"/>
  <c r="G2237" i="2" s="1"/>
  <c r="F2249" i="2"/>
  <c r="G2249" i="2" s="1"/>
  <c r="F2261" i="2"/>
  <c r="G2261" i="2" s="1"/>
  <c r="F2238" i="2"/>
  <c r="G2238" i="2" s="1"/>
  <c r="F2250" i="2"/>
  <c r="G2250" i="2" s="1"/>
  <c r="F2262" i="2"/>
  <c r="G2262" i="2" s="1"/>
  <c r="F2218" i="2"/>
  <c r="G2218" i="2" s="1"/>
  <c r="F2239" i="2"/>
  <c r="G2239" i="2" s="1"/>
  <c r="F2251" i="2"/>
  <c r="G2251" i="2" s="1"/>
  <c r="F2263" i="2"/>
  <c r="G2263" i="2" s="1"/>
  <c r="F2220" i="2"/>
  <c r="G2220" i="2" s="1"/>
  <c r="F2240" i="2"/>
  <c r="G2240" i="2" s="1"/>
  <c r="F2252" i="2"/>
  <c r="G2252" i="2" s="1"/>
  <c r="F2264" i="2"/>
  <c r="G2264" i="2" s="1"/>
  <c r="F2221" i="2"/>
  <c r="G2221" i="2" s="1"/>
  <c r="F2241" i="2"/>
  <c r="G2241" i="2" s="1"/>
  <c r="F2253" i="2"/>
  <c r="G2253" i="2" s="1"/>
  <c r="F2265" i="2"/>
  <c r="G2265" i="2" s="1"/>
  <c r="F2224" i="2"/>
  <c r="G2224" i="2" s="1"/>
  <c r="F2242" i="2"/>
  <c r="G2242" i="2" s="1"/>
  <c r="F2254" i="2"/>
  <c r="G2254" i="2" s="1"/>
  <c r="F2266" i="2"/>
  <c r="G2266" i="2" s="1"/>
  <c r="F2226" i="2"/>
  <c r="G2226" i="2" s="1"/>
  <c r="F2243" i="2"/>
  <c r="G2243" i="2" s="1"/>
  <c r="F2255" i="2"/>
  <c r="G2255" i="2" s="1"/>
  <c r="F2267" i="2"/>
  <c r="G2267" i="2" s="1"/>
  <c r="F2227" i="2"/>
  <c r="G2227" i="2" s="1"/>
  <c r="F2244" i="2"/>
  <c r="G2244" i="2" s="1"/>
  <c r="F2256" i="2"/>
  <c r="G2256" i="2" s="1"/>
  <c r="F2268" i="2"/>
  <c r="G2268" i="2" s="1"/>
  <c r="F2269" i="2"/>
  <c r="G2269" i="2" s="1"/>
  <c r="F2257" i="2"/>
  <c r="G2257" i="2" s="1"/>
  <c r="F2230" i="2"/>
  <c r="G2230" i="2" s="1"/>
  <c r="F2245" i="2"/>
  <c r="G2245" i="2" s="1"/>
  <c r="F1947" i="2"/>
  <c r="G1947" i="2" s="1"/>
  <c r="F1959" i="2"/>
  <c r="G1959" i="2" s="1"/>
  <c r="F1971" i="2"/>
  <c r="G1971" i="2" s="1"/>
  <c r="F1983" i="2"/>
  <c r="G1983" i="2" s="1"/>
  <c r="F1995" i="2"/>
  <c r="G1995" i="2" s="1"/>
  <c r="F1948" i="2"/>
  <c r="G1948" i="2" s="1"/>
  <c r="F1960" i="2"/>
  <c r="G1960" i="2" s="1"/>
  <c r="F1972" i="2"/>
  <c r="G1972" i="2" s="1"/>
  <c r="F1984" i="2"/>
  <c r="G1984" i="2" s="1"/>
  <c r="F1996" i="2"/>
  <c r="G1996" i="2" s="1"/>
  <c r="F1949" i="2"/>
  <c r="G1949" i="2" s="1"/>
  <c r="F1961" i="2"/>
  <c r="G1961" i="2" s="1"/>
  <c r="F1973" i="2"/>
  <c r="G1973" i="2" s="1"/>
  <c r="F1985" i="2"/>
  <c r="G1985" i="2" s="1"/>
  <c r="F1997" i="2"/>
  <c r="G1997" i="2" s="1"/>
  <c r="F1950" i="2"/>
  <c r="G1950" i="2" s="1"/>
  <c r="F1962" i="2"/>
  <c r="G1962" i="2" s="1"/>
  <c r="F1974" i="2"/>
  <c r="G1974" i="2" s="1"/>
  <c r="F1986" i="2"/>
  <c r="G1986" i="2" s="1"/>
  <c r="F1998" i="2"/>
  <c r="G1998" i="2" s="1"/>
  <c r="F1951" i="2"/>
  <c r="G1951" i="2" s="1"/>
  <c r="F1963" i="2"/>
  <c r="G1963" i="2" s="1"/>
  <c r="F1975" i="2"/>
  <c r="G1975" i="2" s="1"/>
  <c r="F1987" i="2"/>
  <c r="G1987" i="2" s="1"/>
  <c r="F1999" i="2"/>
  <c r="G1999" i="2" s="1"/>
  <c r="F1952" i="2"/>
  <c r="G1952" i="2" s="1"/>
  <c r="F1964" i="2"/>
  <c r="G1964" i="2" s="1"/>
  <c r="F1976" i="2"/>
  <c r="G1976" i="2" s="1"/>
  <c r="F1988" i="2"/>
  <c r="G1988" i="2" s="1"/>
  <c r="F1953" i="2"/>
  <c r="G1953" i="2" s="1"/>
  <c r="F1965" i="2"/>
  <c r="G1965" i="2" s="1"/>
  <c r="F1977" i="2"/>
  <c r="G1977" i="2" s="1"/>
  <c r="F1989" i="2"/>
  <c r="G1989" i="2" s="1"/>
  <c r="F1954" i="2"/>
  <c r="G1954" i="2" s="1"/>
  <c r="F1966" i="2"/>
  <c r="G1966" i="2" s="1"/>
  <c r="F1978" i="2"/>
  <c r="G1978" i="2" s="1"/>
  <c r="F1990" i="2"/>
  <c r="G1990" i="2" s="1"/>
  <c r="F1955" i="2"/>
  <c r="G1955" i="2" s="1"/>
  <c r="F1967" i="2"/>
  <c r="G1967" i="2" s="1"/>
  <c r="F1979" i="2"/>
  <c r="G1979" i="2" s="1"/>
  <c r="F1991" i="2"/>
  <c r="G1991" i="2" s="1"/>
  <c r="F1956" i="2"/>
  <c r="G1956" i="2" s="1"/>
  <c r="F1968" i="2"/>
  <c r="G1968" i="2" s="1"/>
  <c r="F1980" i="2"/>
  <c r="G1980" i="2" s="1"/>
  <c r="F1992" i="2"/>
  <c r="G1992" i="2" s="1"/>
  <c r="F1946" i="2"/>
  <c r="G1946" i="2" s="1"/>
  <c r="F1958" i="2"/>
  <c r="G1958" i="2" s="1"/>
  <c r="F1970" i="2"/>
  <c r="G1970" i="2" s="1"/>
  <c r="F1982" i="2"/>
  <c r="G1982" i="2" s="1"/>
  <c r="F1994" i="2"/>
  <c r="G1994" i="2" s="1"/>
  <c r="F1981" i="2"/>
  <c r="G1981" i="2" s="1"/>
  <c r="F1993" i="2"/>
  <c r="G1993" i="2" s="1"/>
  <c r="F1957" i="2"/>
  <c r="G1957" i="2" s="1"/>
  <c r="F1969" i="2"/>
  <c r="G1969" i="2" s="1"/>
  <c r="F1956" i="8"/>
  <c r="G1956" i="8" s="1"/>
  <c r="F1968" i="8"/>
  <c r="G1968" i="8" s="1"/>
  <c r="F1980" i="8"/>
  <c r="G1980" i="8" s="1"/>
  <c r="F1992" i="8"/>
  <c r="G1992" i="8" s="1"/>
  <c r="F1957" i="8"/>
  <c r="G1957" i="8" s="1"/>
  <c r="F1946" i="8"/>
  <c r="G1946" i="8" s="1"/>
  <c r="F1958" i="8"/>
  <c r="G1958" i="8" s="1"/>
  <c r="F1970" i="8"/>
  <c r="G1970" i="8" s="1"/>
  <c r="F1982" i="8"/>
  <c r="G1982" i="8" s="1"/>
  <c r="F1994" i="8"/>
  <c r="G1994" i="8" s="1"/>
  <c r="F1947" i="8"/>
  <c r="G1947" i="8" s="1"/>
  <c r="F1959" i="8"/>
  <c r="G1959" i="8" s="1"/>
  <c r="F1971" i="8"/>
  <c r="G1971" i="8" s="1"/>
  <c r="F1955" i="8"/>
  <c r="G1955" i="8" s="1"/>
  <c r="F1974" i="8"/>
  <c r="G1974" i="8" s="1"/>
  <c r="F1988" i="8"/>
  <c r="G1988" i="8" s="1"/>
  <c r="F1960" i="8"/>
  <c r="G1960" i="8" s="1"/>
  <c r="F1975" i="8"/>
  <c r="G1975" i="8" s="1"/>
  <c r="F1989" i="8"/>
  <c r="G1989" i="8" s="1"/>
  <c r="F1961" i="8"/>
  <c r="G1961" i="8" s="1"/>
  <c r="F1976" i="8"/>
  <c r="G1976" i="8" s="1"/>
  <c r="F1990" i="8"/>
  <c r="G1990" i="8" s="1"/>
  <c r="F1962" i="8"/>
  <c r="G1962" i="8" s="1"/>
  <c r="F1977" i="8"/>
  <c r="G1977" i="8" s="1"/>
  <c r="F1991" i="8"/>
  <c r="G1991" i="8" s="1"/>
  <c r="F1963" i="8"/>
  <c r="G1963" i="8" s="1"/>
  <c r="F1978" i="8"/>
  <c r="G1978" i="8" s="1"/>
  <c r="F1993" i="8"/>
  <c r="G1993" i="8" s="1"/>
  <c r="F1948" i="8"/>
  <c r="G1948" i="8" s="1"/>
  <c r="F1964" i="8"/>
  <c r="G1964" i="8" s="1"/>
  <c r="F1979" i="8"/>
  <c r="G1979" i="8" s="1"/>
  <c r="F1995" i="8"/>
  <c r="G1995" i="8" s="1"/>
  <c r="F1949" i="8"/>
  <c r="G1949" i="8" s="1"/>
  <c r="F1965" i="8"/>
  <c r="G1965" i="8" s="1"/>
  <c r="F1981" i="8"/>
  <c r="G1981" i="8" s="1"/>
  <c r="F1996" i="8"/>
  <c r="G1996" i="8" s="1"/>
  <c r="F1950" i="8"/>
  <c r="G1950" i="8" s="1"/>
  <c r="F1966" i="8"/>
  <c r="G1966" i="8" s="1"/>
  <c r="F1983" i="8"/>
  <c r="G1983" i="8" s="1"/>
  <c r="F1997" i="8"/>
  <c r="G1997" i="8" s="1"/>
  <c r="F1952" i="8"/>
  <c r="G1952" i="8" s="1"/>
  <c r="F1969" i="8"/>
  <c r="G1969" i="8" s="1"/>
  <c r="F1985" i="8"/>
  <c r="G1985" i="8" s="1"/>
  <c r="F1999" i="8"/>
  <c r="G1999" i="8" s="1"/>
  <c r="F1953" i="8"/>
  <c r="G1953" i="8" s="1"/>
  <c r="F1972" i="8"/>
  <c r="G1972" i="8" s="1"/>
  <c r="F1986" i="8"/>
  <c r="G1986" i="8" s="1"/>
  <c r="F1967" i="8"/>
  <c r="G1967" i="8" s="1"/>
  <c r="F1973" i="8"/>
  <c r="G1973" i="8" s="1"/>
  <c r="F1984" i="8"/>
  <c r="G1984" i="8" s="1"/>
  <c r="F1987" i="8"/>
  <c r="G1987" i="8" s="1"/>
  <c r="F1998" i="8"/>
  <c r="G1998" i="8" s="1"/>
  <c r="F1951" i="8"/>
  <c r="G1951" i="8" s="1"/>
  <c r="F1954" i="8"/>
  <c r="G1954" i="8" s="1"/>
  <c r="F1029" i="8"/>
  <c r="G1029" i="8" s="1"/>
  <c r="F1041" i="8"/>
  <c r="G1041" i="8" s="1"/>
  <c r="F1053" i="8"/>
  <c r="G1053" i="8" s="1"/>
  <c r="F1065" i="8"/>
  <c r="G1065" i="8" s="1"/>
  <c r="F1077" i="8"/>
  <c r="G1077" i="8" s="1"/>
  <c r="F1031" i="8"/>
  <c r="G1031" i="8" s="1"/>
  <c r="F1043" i="8"/>
  <c r="G1043" i="8" s="1"/>
  <c r="F1055" i="8"/>
  <c r="G1055" i="8" s="1"/>
  <c r="F1067" i="8"/>
  <c r="G1067" i="8" s="1"/>
  <c r="F1079" i="8"/>
  <c r="G1079" i="8" s="1"/>
  <c r="F1033" i="8"/>
  <c r="G1033" i="8" s="1"/>
  <c r="F1045" i="8"/>
  <c r="G1045" i="8" s="1"/>
  <c r="F1057" i="8"/>
  <c r="G1057" i="8" s="1"/>
  <c r="F1069" i="8"/>
  <c r="G1069" i="8" s="1"/>
  <c r="F1081" i="8"/>
  <c r="G1081" i="8" s="1"/>
  <c r="F1034" i="8"/>
  <c r="G1034" i="8" s="1"/>
  <c r="F1046" i="8"/>
  <c r="G1046" i="8" s="1"/>
  <c r="F1058" i="8"/>
  <c r="G1058" i="8" s="1"/>
  <c r="F1070" i="8"/>
  <c r="G1070" i="8" s="1"/>
  <c r="F1037" i="8"/>
  <c r="G1037" i="8" s="1"/>
  <c r="F1049" i="8"/>
  <c r="G1049" i="8" s="1"/>
  <c r="F1061" i="8"/>
  <c r="G1061" i="8" s="1"/>
  <c r="F1073" i="8"/>
  <c r="G1073" i="8" s="1"/>
  <c r="F1044" i="8"/>
  <c r="G1044" i="8" s="1"/>
  <c r="F1064" i="8"/>
  <c r="G1064" i="8" s="1"/>
  <c r="F1047" i="8"/>
  <c r="G1047" i="8" s="1"/>
  <c r="F1066" i="8"/>
  <c r="G1066" i="8" s="1"/>
  <c r="F1048" i="8"/>
  <c r="G1048" i="8" s="1"/>
  <c r="F1068" i="8"/>
  <c r="G1068" i="8" s="1"/>
  <c r="F1028" i="8"/>
  <c r="G1028" i="8" s="1"/>
  <c r="F1050" i="8"/>
  <c r="G1050" i="8" s="1"/>
  <c r="F1071" i="8"/>
  <c r="G1071" i="8" s="1"/>
  <c r="F1032" i="8"/>
  <c r="G1032" i="8" s="1"/>
  <c r="F1052" i="8"/>
  <c r="G1052" i="8" s="1"/>
  <c r="F1074" i="8"/>
  <c r="G1074" i="8" s="1"/>
  <c r="F1035" i="8"/>
  <c r="G1035" i="8" s="1"/>
  <c r="F1054" i="8"/>
  <c r="G1054" i="8" s="1"/>
  <c r="F1075" i="8"/>
  <c r="G1075" i="8" s="1"/>
  <c r="F1036" i="8"/>
  <c r="G1036" i="8" s="1"/>
  <c r="F1056" i="8"/>
  <c r="G1056" i="8" s="1"/>
  <c r="F1076" i="8"/>
  <c r="G1076" i="8" s="1"/>
  <c r="F1038" i="8"/>
  <c r="G1038" i="8" s="1"/>
  <c r="F1059" i="8"/>
  <c r="G1059" i="8" s="1"/>
  <c r="F1078" i="8"/>
  <c r="G1078" i="8" s="1"/>
  <c r="F1039" i="8"/>
  <c r="G1039" i="8" s="1"/>
  <c r="F1060" i="8"/>
  <c r="G1060" i="8" s="1"/>
  <c r="F1080" i="8"/>
  <c r="G1080" i="8" s="1"/>
  <c r="F1042" i="8"/>
  <c r="G1042" i="8" s="1"/>
  <c r="F1063" i="8"/>
  <c r="G1063" i="8" s="1"/>
  <c r="F1030" i="8"/>
  <c r="G1030" i="8" s="1"/>
  <c r="F1040" i="8"/>
  <c r="G1040" i="8" s="1"/>
  <c r="F1051" i="8"/>
  <c r="G1051" i="8" s="1"/>
  <c r="F1062" i="8"/>
  <c r="G1062" i="8" s="1"/>
  <c r="F1072" i="8"/>
  <c r="G1072" i="8" s="1"/>
  <c r="F552" i="2"/>
  <c r="G552" i="2" s="1"/>
  <c r="F564" i="2"/>
  <c r="G564" i="2" s="1"/>
  <c r="F576" i="2"/>
  <c r="G576" i="2" s="1"/>
  <c r="F588" i="2"/>
  <c r="G588" i="2" s="1"/>
  <c r="F553" i="2"/>
  <c r="G553" i="2" s="1"/>
  <c r="F565" i="2"/>
  <c r="G565" i="2" s="1"/>
  <c r="F577" i="2"/>
  <c r="G577" i="2" s="1"/>
  <c r="F589" i="2"/>
  <c r="G589" i="2" s="1"/>
  <c r="F542" i="2"/>
  <c r="G542" i="2" s="1"/>
  <c r="F554" i="2"/>
  <c r="G554" i="2" s="1"/>
  <c r="F566" i="2"/>
  <c r="G566" i="2" s="1"/>
  <c r="F578" i="2"/>
  <c r="G578" i="2" s="1"/>
  <c r="F590" i="2"/>
  <c r="G590" i="2" s="1"/>
  <c r="F543" i="2"/>
  <c r="G543" i="2" s="1"/>
  <c r="F555" i="2"/>
  <c r="G555" i="2" s="1"/>
  <c r="F567" i="2"/>
  <c r="G567" i="2" s="1"/>
  <c r="F579" i="2"/>
  <c r="G579" i="2" s="1"/>
  <c r="F591" i="2"/>
  <c r="G591" i="2" s="1"/>
  <c r="F544" i="2"/>
  <c r="G544" i="2" s="1"/>
  <c r="F556" i="2"/>
  <c r="G556" i="2" s="1"/>
  <c r="F568" i="2"/>
  <c r="G568" i="2" s="1"/>
  <c r="F580" i="2"/>
  <c r="G580" i="2" s="1"/>
  <c r="F592" i="2"/>
  <c r="G592" i="2" s="1"/>
  <c r="F545" i="2"/>
  <c r="G545" i="2" s="1"/>
  <c r="F557" i="2"/>
  <c r="G557" i="2" s="1"/>
  <c r="F569" i="2"/>
  <c r="G569" i="2" s="1"/>
  <c r="F581" i="2"/>
  <c r="G581" i="2" s="1"/>
  <c r="F593" i="2"/>
  <c r="G593" i="2" s="1"/>
  <c r="F546" i="2"/>
  <c r="G546" i="2" s="1"/>
  <c r="F558" i="2"/>
  <c r="G558" i="2" s="1"/>
  <c r="F570" i="2"/>
  <c r="G570" i="2" s="1"/>
  <c r="F582" i="2"/>
  <c r="G582" i="2" s="1"/>
  <c r="F594" i="2"/>
  <c r="G594" i="2" s="1"/>
  <c r="F547" i="2"/>
  <c r="G547" i="2" s="1"/>
  <c r="F559" i="2"/>
  <c r="G559" i="2" s="1"/>
  <c r="F571" i="2"/>
  <c r="G571" i="2" s="1"/>
  <c r="F583" i="2"/>
  <c r="G583" i="2" s="1"/>
  <c r="F595" i="2"/>
  <c r="G595" i="2" s="1"/>
  <c r="F548" i="2"/>
  <c r="G548" i="2" s="1"/>
  <c r="F560" i="2"/>
  <c r="G560" i="2" s="1"/>
  <c r="F572" i="2"/>
  <c r="G572" i="2" s="1"/>
  <c r="F584" i="2"/>
  <c r="G584" i="2" s="1"/>
  <c r="F549" i="2"/>
  <c r="G549" i="2" s="1"/>
  <c r="F561" i="2"/>
  <c r="G561" i="2" s="1"/>
  <c r="F573" i="2"/>
  <c r="G573" i="2" s="1"/>
  <c r="F585" i="2"/>
  <c r="G585" i="2" s="1"/>
  <c r="F551" i="2"/>
  <c r="G551" i="2" s="1"/>
  <c r="F563" i="2"/>
  <c r="G563" i="2" s="1"/>
  <c r="F575" i="2"/>
  <c r="G575" i="2" s="1"/>
  <c r="F587" i="2"/>
  <c r="G587" i="2" s="1"/>
  <c r="F550" i="2"/>
  <c r="G550" i="2" s="1"/>
  <c r="F562" i="2"/>
  <c r="G562" i="2" s="1"/>
  <c r="F574" i="2"/>
  <c r="G574" i="2" s="1"/>
  <c r="F586" i="2"/>
  <c r="G586" i="2" s="1"/>
  <c r="F4436" i="2"/>
  <c r="G4436" i="2" s="1"/>
  <c r="F4448" i="2"/>
  <c r="G4448" i="2" s="1"/>
  <c r="F4460" i="2"/>
  <c r="G4460" i="2" s="1"/>
  <c r="F4472" i="2"/>
  <c r="G4472" i="2" s="1"/>
  <c r="F4437" i="2"/>
  <c r="G4437" i="2" s="1"/>
  <c r="F4449" i="2"/>
  <c r="G4449" i="2" s="1"/>
  <c r="F4461" i="2"/>
  <c r="G4461" i="2" s="1"/>
  <c r="F4473" i="2"/>
  <c r="G4473" i="2" s="1"/>
  <c r="F4438" i="2"/>
  <c r="G4438" i="2" s="1"/>
  <c r="F4450" i="2"/>
  <c r="G4450" i="2" s="1"/>
  <c r="F4462" i="2"/>
  <c r="G4462" i="2" s="1"/>
  <c r="F4474" i="2"/>
  <c r="G4474" i="2" s="1"/>
  <c r="F4439" i="2"/>
  <c r="G4439" i="2" s="1"/>
  <c r="F4451" i="2"/>
  <c r="G4451" i="2" s="1"/>
  <c r="F4463" i="2"/>
  <c r="G4463" i="2" s="1"/>
  <c r="F4475" i="2"/>
  <c r="G4475" i="2" s="1"/>
  <c r="F4440" i="2"/>
  <c r="G4440" i="2" s="1"/>
  <c r="F4452" i="2"/>
  <c r="G4452" i="2" s="1"/>
  <c r="F4464" i="2"/>
  <c r="G4464" i="2" s="1"/>
  <c r="F4476" i="2"/>
  <c r="G4476" i="2" s="1"/>
  <c r="F4441" i="2"/>
  <c r="G4441" i="2" s="1"/>
  <c r="F4453" i="2"/>
  <c r="G4453" i="2" s="1"/>
  <c r="F4465" i="2"/>
  <c r="G4465" i="2" s="1"/>
  <c r="F4477" i="2"/>
  <c r="G4477" i="2" s="1"/>
  <c r="F4430" i="2"/>
  <c r="G4430" i="2" s="1"/>
  <c r="F4442" i="2"/>
  <c r="G4442" i="2" s="1"/>
  <c r="F4454" i="2"/>
  <c r="G4454" i="2" s="1"/>
  <c r="F4466" i="2"/>
  <c r="G4466" i="2" s="1"/>
  <c r="F4478" i="2"/>
  <c r="G4478" i="2" s="1"/>
  <c r="F4431" i="2"/>
  <c r="G4431" i="2" s="1"/>
  <c r="F4443" i="2"/>
  <c r="G4443" i="2" s="1"/>
  <c r="F4455" i="2"/>
  <c r="G4455" i="2" s="1"/>
  <c r="F4467" i="2"/>
  <c r="G4467" i="2" s="1"/>
  <c r="F4479" i="2"/>
  <c r="G4479" i="2" s="1"/>
  <c r="F4432" i="2"/>
  <c r="G4432" i="2" s="1"/>
  <c r="F4444" i="2"/>
  <c r="G4444" i="2" s="1"/>
  <c r="F4456" i="2"/>
  <c r="G4456" i="2" s="1"/>
  <c r="F4468" i="2"/>
  <c r="G4468" i="2" s="1"/>
  <c r="F4480" i="2"/>
  <c r="G4480" i="2" s="1"/>
  <c r="F4433" i="2"/>
  <c r="G4433" i="2" s="1"/>
  <c r="F4445" i="2"/>
  <c r="G4445" i="2" s="1"/>
  <c r="F4457" i="2"/>
  <c r="G4457" i="2" s="1"/>
  <c r="F4469" i="2"/>
  <c r="G4469" i="2" s="1"/>
  <c r="F4481" i="2"/>
  <c r="G4481" i="2" s="1"/>
  <c r="F4434" i="2"/>
  <c r="G4434" i="2" s="1"/>
  <c r="F4446" i="2"/>
  <c r="G4446" i="2" s="1"/>
  <c r="F4458" i="2"/>
  <c r="G4458" i="2" s="1"/>
  <c r="F4470" i="2"/>
  <c r="G4470" i="2" s="1"/>
  <c r="F4482" i="2"/>
  <c r="G4482" i="2" s="1"/>
  <c r="F4435" i="2"/>
  <c r="G4435" i="2" s="1"/>
  <c r="F4447" i="2"/>
  <c r="G4447" i="2" s="1"/>
  <c r="F4459" i="2"/>
  <c r="G4459" i="2" s="1"/>
  <c r="F4471" i="2"/>
  <c r="G4471" i="2" s="1"/>
  <c r="F4483" i="2"/>
  <c r="G4483" i="2" s="1"/>
  <c r="F2330" i="2"/>
  <c r="G2330" i="2" s="1"/>
  <c r="F2342" i="2"/>
  <c r="G2342" i="2" s="1"/>
  <c r="F2354" i="2"/>
  <c r="G2354" i="2" s="1"/>
  <c r="F2366" i="2"/>
  <c r="G2366" i="2" s="1"/>
  <c r="F2331" i="2"/>
  <c r="G2331" i="2" s="1"/>
  <c r="F2343" i="2"/>
  <c r="G2343" i="2" s="1"/>
  <c r="F2355" i="2"/>
  <c r="G2355" i="2" s="1"/>
  <c r="F2367" i="2"/>
  <c r="G2367" i="2" s="1"/>
  <c r="F2332" i="2"/>
  <c r="G2332" i="2" s="1"/>
  <c r="F2344" i="2"/>
  <c r="G2344" i="2" s="1"/>
  <c r="F2356" i="2"/>
  <c r="G2356" i="2" s="1"/>
  <c r="F2368" i="2"/>
  <c r="G2368" i="2" s="1"/>
  <c r="F2333" i="2"/>
  <c r="G2333" i="2" s="1"/>
  <c r="F2345" i="2"/>
  <c r="G2345" i="2" s="1"/>
  <c r="F2357" i="2"/>
  <c r="G2357" i="2" s="1"/>
  <c r="F2369" i="2"/>
  <c r="G2369" i="2" s="1"/>
  <c r="F2334" i="2"/>
  <c r="G2334" i="2" s="1"/>
  <c r="F2346" i="2"/>
  <c r="G2346" i="2" s="1"/>
  <c r="F2358" i="2"/>
  <c r="G2358" i="2" s="1"/>
  <c r="F2370" i="2"/>
  <c r="G2370" i="2" s="1"/>
  <c r="F2335" i="2"/>
  <c r="G2335" i="2" s="1"/>
  <c r="F2347" i="2"/>
  <c r="G2347" i="2" s="1"/>
  <c r="F2359" i="2"/>
  <c r="G2359" i="2" s="1"/>
  <c r="F2371" i="2"/>
  <c r="G2371" i="2" s="1"/>
  <c r="F2324" i="2"/>
  <c r="G2324" i="2" s="1"/>
  <c r="F2336" i="2"/>
  <c r="G2336" i="2" s="1"/>
  <c r="F2348" i="2"/>
  <c r="G2348" i="2" s="1"/>
  <c r="F2360" i="2"/>
  <c r="G2360" i="2" s="1"/>
  <c r="F2372" i="2"/>
  <c r="G2372" i="2" s="1"/>
  <c r="F2325" i="2"/>
  <c r="G2325" i="2" s="1"/>
  <c r="F2337" i="2"/>
  <c r="G2337" i="2" s="1"/>
  <c r="F2349" i="2"/>
  <c r="G2349" i="2" s="1"/>
  <c r="F2361" i="2"/>
  <c r="G2361" i="2" s="1"/>
  <c r="F2373" i="2"/>
  <c r="G2373" i="2" s="1"/>
  <c r="F2326" i="2"/>
  <c r="G2326" i="2" s="1"/>
  <c r="F2338" i="2"/>
  <c r="G2338" i="2" s="1"/>
  <c r="F2350" i="2"/>
  <c r="G2350" i="2" s="1"/>
  <c r="F2362" i="2"/>
  <c r="G2362" i="2" s="1"/>
  <c r="F2374" i="2"/>
  <c r="G2374" i="2" s="1"/>
  <c r="F2327" i="2"/>
  <c r="G2327" i="2" s="1"/>
  <c r="F2339" i="2"/>
  <c r="G2339" i="2" s="1"/>
  <c r="F2351" i="2"/>
  <c r="G2351" i="2" s="1"/>
  <c r="F2363" i="2"/>
  <c r="G2363" i="2" s="1"/>
  <c r="F2375" i="2"/>
  <c r="G2375" i="2" s="1"/>
  <c r="F2328" i="2"/>
  <c r="G2328" i="2" s="1"/>
  <c r="F2340" i="2"/>
  <c r="G2340" i="2" s="1"/>
  <c r="F2352" i="2"/>
  <c r="G2352" i="2" s="1"/>
  <c r="F2364" i="2"/>
  <c r="G2364" i="2" s="1"/>
  <c r="F2376" i="2"/>
  <c r="G2376" i="2" s="1"/>
  <c r="F2329" i="2"/>
  <c r="G2329" i="2" s="1"/>
  <c r="F2341" i="2"/>
  <c r="G2341" i="2" s="1"/>
  <c r="F2353" i="2"/>
  <c r="G2353" i="2" s="1"/>
  <c r="F2365" i="2"/>
  <c r="G2365" i="2" s="1"/>
  <c r="F2377" i="2"/>
  <c r="G2377" i="2" s="1"/>
  <c r="F4484" i="2"/>
  <c r="G4484" i="2" s="1"/>
  <c r="F4496" i="2"/>
  <c r="G4496" i="2" s="1"/>
  <c r="F4508" i="2"/>
  <c r="G4508" i="2" s="1"/>
  <c r="F4520" i="2"/>
  <c r="G4520" i="2" s="1"/>
  <c r="F4532" i="2"/>
  <c r="G4532" i="2" s="1"/>
  <c r="F4485" i="2"/>
  <c r="G4485" i="2" s="1"/>
  <c r="F4497" i="2"/>
  <c r="G4497" i="2" s="1"/>
  <c r="F4509" i="2"/>
  <c r="G4509" i="2" s="1"/>
  <c r="F4521" i="2"/>
  <c r="G4521" i="2" s="1"/>
  <c r="F4533" i="2"/>
  <c r="G4533" i="2" s="1"/>
  <c r="F4486" i="2"/>
  <c r="G4486" i="2" s="1"/>
  <c r="F4498" i="2"/>
  <c r="G4498" i="2" s="1"/>
  <c r="F4510" i="2"/>
  <c r="G4510" i="2" s="1"/>
  <c r="F4522" i="2"/>
  <c r="G4522" i="2" s="1"/>
  <c r="F4534" i="2"/>
  <c r="G4534" i="2" s="1"/>
  <c r="F4487" i="2"/>
  <c r="G4487" i="2" s="1"/>
  <c r="F4499" i="2"/>
  <c r="G4499" i="2" s="1"/>
  <c r="F4511" i="2"/>
  <c r="G4511" i="2" s="1"/>
  <c r="F4523" i="2"/>
  <c r="G4523" i="2" s="1"/>
  <c r="F4535" i="2"/>
  <c r="G4535" i="2" s="1"/>
  <c r="F4488" i="2"/>
  <c r="G4488" i="2" s="1"/>
  <c r="F4500" i="2"/>
  <c r="G4500" i="2" s="1"/>
  <c r="F4512" i="2"/>
  <c r="G4512" i="2" s="1"/>
  <c r="F4524" i="2"/>
  <c r="G4524" i="2" s="1"/>
  <c r="F4536" i="2"/>
  <c r="G4536" i="2" s="1"/>
  <c r="F4489" i="2"/>
  <c r="G4489" i="2" s="1"/>
  <c r="F4501" i="2"/>
  <c r="G4501" i="2" s="1"/>
  <c r="F4513" i="2"/>
  <c r="G4513" i="2" s="1"/>
  <c r="F4525" i="2"/>
  <c r="G4525" i="2" s="1"/>
  <c r="F4537" i="2"/>
  <c r="G4537" i="2" s="1"/>
  <c r="F4490" i="2"/>
  <c r="G4490" i="2" s="1"/>
  <c r="F4502" i="2"/>
  <c r="G4502" i="2" s="1"/>
  <c r="F4514" i="2"/>
  <c r="G4514" i="2" s="1"/>
  <c r="F4526" i="2"/>
  <c r="G4526" i="2" s="1"/>
  <c r="F4491" i="2"/>
  <c r="G4491" i="2" s="1"/>
  <c r="F4503" i="2"/>
  <c r="G4503" i="2" s="1"/>
  <c r="F4515" i="2"/>
  <c r="G4515" i="2" s="1"/>
  <c r="F4527" i="2"/>
  <c r="G4527" i="2" s="1"/>
  <c r="F4492" i="2"/>
  <c r="G4492" i="2" s="1"/>
  <c r="F4504" i="2"/>
  <c r="G4504" i="2" s="1"/>
  <c r="F4516" i="2"/>
  <c r="G4516" i="2" s="1"/>
  <c r="F4528" i="2"/>
  <c r="G4528" i="2" s="1"/>
  <c r="F4493" i="2"/>
  <c r="G4493" i="2" s="1"/>
  <c r="F4505" i="2"/>
  <c r="G4505" i="2" s="1"/>
  <c r="F4517" i="2"/>
  <c r="G4517" i="2" s="1"/>
  <c r="F4529" i="2"/>
  <c r="G4529" i="2" s="1"/>
  <c r="F4494" i="2"/>
  <c r="G4494" i="2" s="1"/>
  <c r="F4506" i="2"/>
  <c r="G4506" i="2" s="1"/>
  <c r="F4518" i="2"/>
  <c r="G4518" i="2" s="1"/>
  <c r="F4530" i="2"/>
  <c r="G4530" i="2" s="1"/>
  <c r="F4495" i="2"/>
  <c r="G4495" i="2" s="1"/>
  <c r="F4507" i="2"/>
  <c r="G4507" i="2" s="1"/>
  <c r="F4519" i="2"/>
  <c r="G4519" i="2" s="1"/>
  <c r="F4531" i="2"/>
  <c r="G4531" i="2" s="1"/>
  <c r="F708" i="2"/>
  <c r="G708" i="2" s="1"/>
  <c r="F720" i="2"/>
  <c r="G720" i="2" s="1"/>
  <c r="F732" i="2"/>
  <c r="G732" i="2" s="1"/>
  <c r="F744" i="2"/>
  <c r="G744" i="2" s="1"/>
  <c r="F756" i="2"/>
  <c r="G756" i="2" s="1"/>
  <c r="F709" i="2"/>
  <c r="G709" i="2" s="1"/>
  <c r="F721" i="2"/>
  <c r="G721" i="2" s="1"/>
  <c r="F733" i="2"/>
  <c r="G733" i="2" s="1"/>
  <c r="F745" i="2"/>
  <c r="G745" i="2" s="1"/>
  <c r="F757" i="2"/>
  <c r="G757" i="2" s="1"/>
  <c r="F710" i="2"/>
  <c r="G710" i="2" s="1"/>
  <c r="F722" i="2"/>
  <c r="G722" i="2" s="1"/>
  <c r="F734" i="2"/>
  <c r="G734" i="2" s="1"/>
  <c r="F746" i="2"/>
  <c r="G746" i="2" s="1"/>
  <c r="F711" i="2"/>
  <c r="G711" i="2" s="1"/>
  <c r="F723" i="2"/>
  <c r="G723" i="2" s="1"/>
  <c r="F735" i="2"/>
  <c r="G735" i="2" s="1"/>
  <c r="F747" i="2"/>
  <c r="G747" i="2" s="1"/>
  <c r="F712" i="2"/>
  <c r="G712" i="2" s="1"/>
  <c r="F724" i="2"/>
  <c r="G724" i="2" s="1"/>
  <c r="F736" i="2"/>
  <c r="G736" i="2" s="1"/>
  <c r="F748" i="2"/>
  <c r="G748" i="2" s="1"/>
  <c r="F713" i="2"/>
  <c r="G713" i="2" s="1"/>
  <c r="F725" i="2"/>
  <c r="G725" i="2" s="1"/>
  <c r="F737" i="2"/>
  <c r="G737" i="2" s="1"/>
  <c r="F749" i="2"/>
  <c r="G749" i="2" s="1"/>
  <c r="F714" i="2"/>
  <c r="G714" i="2" s="1"/>
  <c r="F726" i="2"/>
  <c r="G726" i="2" s="1"/>
  <c r="F738" i="2"/>
  <c r="G738" i="2" s="1"/>
  <c r="F750" i="2"/>
  <c r="G750" i="2" s="1"/>
  <c r="F715" i="2"/>
  <c r="G715" i="2" s="1"/>
  <c r="F727" i="2"/>
  <c r="G727" i="2" s="1"/>
  <c r="F739" i="2"/>
  <c r="G739" i="2" s="1"/>
  <c r="F751" i="2"/>
  <c r="G751" i="2" s="1"/>
  <c r="F704" i="2"/>
  <c r="G704" i="2" s="1"/>
  <c r="F716" i="2"/>
  <c r="G716" i="2" s="1"/>
  <c r="F728" i="2"/>
  <c r="G728" i="2" s="1"/>
  <c r="F740" i="2"/>
  <c r="G740" i="2" s="1"/>
  <c r="F752" i="2"/>
  <c r="G752" i="2" s="1"/>
  <c r="F705" i="2"/>
  <c r="G705" i="2" s="1"/>
  <c r="F717" i="2"/>
  <c r="G717" i="2" s="1"/>
  <c r="F729" i="2"/>
  <c r="G729" i="2" s="1"/>
  <c r="F741" i="2"/>
  <c r="G741" i="2" s="1"/>
  <c r="F753" i="2"/>
  <c r="G753" i="2" s="1"/>
  <c r="F707" i="2"/>
  <c r="G707" i="2" s="1"/>
  <c r="F719" i="2"/>
  <c r="G719" i="2" s="1"/>
  <c r="F731" i="2"/>
  <c r="G731" i="2" s="1"/>
  <c r="F743" i="2"/>
  <c r="G743" i="2" s="1"/>
  <c r="F755" i="2"/>
  <c r="G755" i="2" s="1"/>
  <c r="F754" i="2"/>
  <c r="G754" i="2" s="1"/>
  <c r="F706" i="2"/>
  <c r="G706" i="2" s="1"/>
  <c r="F718" i="2"/>
  <c r="G718" i="2" s="1"/>
  <c r="F742" i="2"/>
  <c r="G742" i="2" s="1"/>
  <c r="F730" i="2"/>
  <c r="G730" i="2" s="1"/>
  <c r="F1575" i="2"/>
  <c r="G1575" i="2" s="1"/>
  <c r="F1587" i="2"/>
  <c r="G1587" i="2" s="1"/>
  <c r="F1599" i="2"/>
  <c r="G1599" i="2" s="1"/>
  <c r="F1611" i="2"/>
  <c r="G1611" i="2" s="1"/>
  <c r="F1576" i="2"/>
  <c r="G1576" i="2" s="1"/>
  <c r="F1588" i="2"/>
  <c r="G1588" i="2" s="1"/>
  <c r="F1600" i="2"/>
  <c r="G1600" i="2" s="1"/>
  <c r="F1612" i="2"/>
  <c r="G1612" i="2" s="1"/>
  <c r="F1577" i="2"/>
  <c r="G1577" i="2" s="1"/>
  <c r="F1589" i="2"/>
  <c r="G1589" i="2" s="1"/>
  <c r="F1601" i="2"/>
  <c r="G1601" i="2" s="1"/>
  <c r="F1613" i="2"/>
  <c r="G1613" i="2" s="1"/>
  <c r="F1578" i="2"/>
  <c r="G1578" i="2" s="1"/>
  <c r="F1590" i="2"/>
  <c r="G1590" i="2" s="1"/>
  <c r="F1602" i="2"/>
  <c r="G1602" i="2" s="1"/>
  <c r="F1614" i="2"/>
  <c r="G1614" i="2" s="1"/>
  <c r="F1579" i="2"/>
  <c r="G1579" i="2" s="1"/>
  <c r="F1591" i="2"/>
  <c r="G1591" i="2" s="1"/>
  <c r="F1603" i="2"/>
  <c r="G1603" i="2" s="1"/>
  <c r="F1615" i="2"/>
  <c r="G1615" i="2" s="1"/>
  <c r="F1568" i="2"/>
  <c r="G1568" i="2" s="1"/>
  <c r="F1580" i="2"/>
  <c r="G1580" i="2" s="1"/>
  <c r="F1592" i="2"/>
  <c r="G1592" i="2" s="1"/>
  <c r="F1604" i="2"/>
  <c r="G1604" i="2" s="1"/>
  <c r="F1616" i="2"/>
  <c r="G1616" i="2" s="1"/>
  <c r="F1569" i="2"/>
  <c r="G1569" i="2" s="1"/>
  <c r="F1581" i="2"/>
  <c r="G1581" i="2" s="1"/>
  <c r="F1593" i="2"/>
  <c r="G1593" i="2" s="1"/>
  <c r="F1605" i="2"/>
  <c r="G1605" i="2" s="1"/>
  <c r="F1617" i="2"/>
  <c r="G1617" i="2" s="1"/>
  <c r="F1570" i="2"/>
  <c r="G1570" i="2" s="1"/>
  <c r="F1582" i="2"/>
  <c r="G1582" i="2" s="1"/>
  <c r="F1594" i="2"/>
  <c r="G1594" i="2" s="1"/>
  <c r="F1606" i="2"/>
  <c r="G1606" i="2" s="1"/>
  <c r="F1618" i="2"/>
  <c r="G1618" i="2" s="1"/>
  <c r="F1571" i="2"/>
  <c r="G1571" i="2" s="1"/>
  <c r="F1583" i="2"/>
  <c r="G1583" i="2" s="1"/>
  <c r="F1595" i="2"/>
  <c r="G1595" i="2" s="1"/>
  <c r="F1607" i="2"/>
  <c r="G1607" i="2" s="1"/>
  <c r="F1619" i="2"/>
  <c r="G1619" i="2" s="1"/>
  <c r="F1572" i="2"/>
  <c r="G1572" i="2" s="1"/>
  <c r="F1584" i="2"/>
  <c r="G1584" i="2" s="1"/>
  <c r="F1596" i="2"/>
  <c r="G1596" i="2" s="1"/>
  <c r="F1608" i="2"/>
  <c r="G1608" i="2" s="1"/>
  <c r="F1620" i="2"/>
  <c r="G1620" i="2" s="1"/>
  <c r="F1574" i="2"/>
  <c r="G1574" i="2" s="1"/>
  <c r="F1586" i="2"/>
  <c r="G1586" i="2" s="1"/>
  <c r="F1598" i="2"/>
  <c r="G1598" i="2" s="1"/>
  <c r="F1610" i="2"/>
  <c r="G1610" i="2" s="1"/>
  <c r="F1585" i="2"/>
  <c r="G1585" i="2" s="1"/>
  <c r="F1597" i="2"/>
  <c r="G1597" i="2" s="1"/>
  <c r="F1609" i="2"/>
  <c r="G1609" i="2" s="1"/>
  <c r="F1621" i="2"/>
  <c r="G1621" i="2" s="1"/>
  <c r="F1573" i="2"/>
  <c r="G1573" i="2" s="1"/>
  <c r="F5087" i="2"/>
  <c r="G5087" i="2" s="1"/>
  <c r="F5099" i="2"/>
  <c r="G5099" i="2" s="1"/>
  <c r="F5111" i="2"/>
  <c r="G5111" i="2" s="1"/>
  <c r="F5123" i="2"/>
  <c r="G5123" i="2" s="1"/>
  <c r="F5088" i="2"/>
  <c r="G5088" i="2" s="1"/>
  <c r="F5100" i="2"/>
  <c r="G5100" i="2" s="1"/>
  <c r="F5112" i="2"/>
  <c r="G5112" i="2" s="1"/>
  <c r="F5124" i="2"/>
  <c r="G5124" i="2" s="1"/>
  <c r="F5089" i="2"/>
  <c r="G5089" i="2" s="1"/>
  <c r="F5101" i="2"/>
  <c r="G5101" i="2" s="1"/>
  <c r="F5113" i="2"/>
  <c r="G5113" i="2" s="1"/>
  <c r="F5125" i="2"/>
  <c r="G5125" i="2" s="1"/>
  <c r="F5078" i="2"/>
  <c r="G5078" i="2" s="1"/>
  <c r="F5090" i="2"/>
  <c r="G5090" i="2" s="1"/>
  <c r="F5102" i="2"/>
  <c r="G5102" i="2" s="1"/>
  <c r="F5114" i="2"/>
  <c r="G5114" i="2" s="1"/>
  <c r="F5126" i="2"/>
  <c r="G5126" i="2" s="1"/>
  <c r="F5079" i="2"/>
  <c r="G5079" i="2" s="1"/>
  <c r="F5091" i="2"/>
  <c r="G5091" i="2" s="1"/>
  <c r="F5103" i="2"/>
  <c r="G5103" i="2" s="1"/>
  <c r="F5115" i="2"/>
  <c r="G5115" i="2" s="1"/>
  <c r="F5127" i="2"/>
  <c r="G5127" i="2" s="1"/>
  <c r="F5080" i="2"/>
  <c r="G5080" i="2" s="1"/>
  <c r="F5092" i="2"/>
  <c r="G5092" i="2" s="1"/>
  <c r="F5104" i="2"/>
  <c r="G5104" i="2" s="1"/>
  <c r="F5116" i="2"/>
  <c r="G5116" i="2" s="1"/>
  <c r="F5128" i="2"/>
  <c r="G5128" i="2" s="1"/>
  <c r="F5081" i="2"/>
  <c r="G5081" i="2" s="1"/>
  <c r="F5093" i="2"/>
  <c r="G5093" i="2" s="1"/>
  <c r="F5105" i="2"/>
  <c r="G5105" i="2" s="1"/>
  <c r="F5117" i="2"/>
  <c r="G5117" i="2" s="1"/>
  <c r="F5129" i="2"/>
  <c r="G5129" i="2" s="1"/>
  <c r="F5082" i="2"/>
  <c r="G5082" i="2" s="1"/>
  <c r="F5094" i="2"/>
  <c r="G5094" i="2" s="1"/>
  <c r="F5106" i="2"/>
  <c r="G5106" i="2" s="1"/>
  <c r="F5118" i="2"/>
  <c r="G5118" i="2" s="1"/>
  <c r="F5130" i="2"/>
  <c r="G5130" i="2" s="1"/>
  <c r="F5083" i="2"/>
  <c r="G5083" i="2" s="1"/>
  <c r="F5095" i="2"/>
  <c r="G5095" i="2" s="1"/>
  <c r="F5107" i="2"/>
  <c r="G5107" i="2" s="1"/>
  <c r="F5119" i="2"/>
  <c r="G5119" i="2" s="1"/>
  <c r="F5131" i="2"/>
  <c r="G5131" i="2" s="1"/>
  <c r="F5084" i="2"/>
  <c r="G5084" i="2" s="1"/>
  <c r="F5096" i="2"/>
  <c r="G5096" i="2" s="1"/>
  <c r="F5108" i="2"/>
  <c r="G5108" i="2" s="1"/>
  <c r="F5120" i="2"/>
  <c r="G5120" i="2" s="1"/>
  <c r="F5086" i="2"/>
  <c r="G5086" i="2" s="1"/>
  <c r="F5098" i="2"/>
  <c r="G5098" i="2" s="1"/>
  <c r="F5110" i="2"/>
  <c r="G5110" i="2" s="1"/>
  <c r="F5122" i="2"/>
  <c r="G5122" i="2" s="1"/>
  <c r="F5085" i="2"/>
  <c r="G5085" i="2" s="1"/>
  <c r="F5097" i="2"/>
  <c r="G5097" i="2" s="1"/>
  <c r="F5109" i="2"/>
  <c r="G5109" i="2" s="1"/>
  <c r="F5121" i="2"/>
  <c r="G5121" i="2" s="1"/>
  <c r="F2115" i="2"/>
  <c r="G2115" i="2" s="1"/>
  <c r="F2127" i="2"/>
  <c r="G2127" i="2" s="1"/>
  <c r="F2139" i="2"/>
  <c r="G2139" i="2" s="1"/>
  <c r="F2151" i="2"/>
  <c r="G2151" i="2" s="1"/>
  <c r="F2116" i="2"/>
  <c r="G2116" i="2" s="1"/>
  <c r="F2128" i="2"/>
  <c r="G2128" i="2" s="1"/>
  <c r="F2140" i="2"/>
  <c r="G2140" i="2" s="1"/>
  <c r="F2152" i="2"/>
  <c r="G2152" i="2" s="1"/>
  <c r="F2117" i="2"/>
  <c r="G2117" i="2" s="1"/>
  <c r="F2129" i="2"/>
  <c r="G2129" i="2" s="1"/>
  <c r="F2141" i="2"/>
  <c r="G2141" i="2" s="1"/>
  <c r="F2153" i="2"/>
  <c r="G2153" i="2" s="1"/>
  <c r="F2118" i="2"/>
  <c r="G2118" i="2" s="1"/>
  <c r="F2130" i="2"/>
  <c r="G2130" i="2" s="1"/>
  <c r="F2142" i="2"/>
  <c r="G2142" i="2" s="1"/>
  <c r="F2154" i="2"/>
  <c r="G2154" i="2" s="1"/>
  <c r="F2119" i="2"/>
  <c r="G2119" i="2" s="1"/>
  <c r="F2131" i="2"/>
  <c r="G2131" i="2" s="1"/>
  <c r="F2143" i="2"/>
  <c r="G2143" i="2" s="1"/>
  <c r="F2155" i="2"/>
  <c r="G2155" i="2" s="1"/>
  <c r="F2108" i="2"/>
  <c r="G2108" i="2" s="1"/>
  <c r="F2120" i="2"/>
  <c r="G2120" i="2" s="1"/>
  <c r="F2132" i="2"/>
  <c r="G2132" i="2" s="1"/>
  <c r="F2144" i="2"/>
  <c r="G2144" i="2" s="1"/>
  <c r="F2156" i="2"/>
  <c r="G2156" i="2" s="1"/>
  <c r="F2109" i="2"/>
  <c r="G2109" i="2" s="1"/>
  <c r="F2121" i="2"/>
  <c r="G2121" i="2" s="1"/>
  <c r="F2133" i="2"/>
  <c r="G2133" i="2" s="1"/>
  <c r="F2145" i="2"/>
  <c r="G2145" i="2" s="1"/>
  <c r="F2157" i="2"/>
  <c r="G2157" i="2" s="1"/>
  <c r="F2110" i="2"/>
  <c r="G2110" i="2" s="1"/>
  <c r="F2122" i="2"/>
  <c r="G2122" i="2" s="1"/>
  <c r="F2134" i="2"/>
  <c r="G2134" i="2" s="1"/>
  <c r="F2146" i="2"/>
  <c r="G2146" i="2" s="1"/>
  <c r="F2158" i="2"/>
  <c r="G2158" i="2" s="1"/>
  <c r="F2111" i="2"/>
  <c r="G2111" i="2" s="1"/>
  <c r="F2123" i="2"/>
  <c r="G2123" i="2" s="1"/>
  <c r="F2135" i="2"/>
  <c r="G2135" i="2" s="1"/>
  <c r="F2147" i="2"/>
  <c r="G2147" i="2" s="1"/>
  <c r="F2159" i="2"/>
  <c r="G2159" i="2" s="1"/>
  <c r="F2114" i="2"/>
  <c r="G2114" i="2" s="1"/>
  <c r="F2126" i="2"/>
  <c r="G2126" i="2" s="1"/>
  <c r="F2138" i="2"/>
  <c r="G2138" i="2" s="1"/>
  <c r="F2150" i="2"/>
  <c r="G2150" i="2" s="1"/>
  <c r="F2112" i="2"/>
  <c r="G2112" i="2" s="1"/>
  <c r="F2113" i="2"/>
  <c r="G2113" i="2" s="1"/>
  <c r="F2124" i="2"/>
  <c r="G2124" i="2" s="1"/>
  <c r="F2125" i="2"/>
  <c r="G2125" i="2" s="1"/>
  <c r="F2136" i="2"/>
  <c r="G2136" i="2" s="1"/>
  <c r="F2137" i="2"/>
  <c r="G2137" i="2" s="1"/>
  <c r="F2148" i="2"/>
  <c r="G2148" i="2" s="1"/>
  <c r="F2149" i="2"/>
  <c r="G2149" i="2" s="1"/>
  <c r="F2160" i="2"/>
  <c r="G2160" i="2" s="1"/>
  <c r="F2161" i="2"/>
  <c r="G2161" i="2" s="1"/>
  <c r="F6329" i="2"/>
  <c r="G6329" i="2" s="1"/>
  <c r="F6341" i="2"/>
  <c r="G6341" i="2" s="1"/>
  <c r="F6353" i="2"/>
  <c r="G6353" i="2" s="1"/>
  <c r="F6365" i="2"/>
  <c r="G6365" i="2" s="1"/>
  <c r="F6330" i="2"/>
  <c r="G6330" i="2" s="1"/>
  <c r="F6342" i="2"/>
  <c r="G6342" i="2" s="1"/>
  <c r="F6354" i="2"/>
  <c r="G6354" i="2" s="1"/>
  <c r="F6366" i="2"/>
  <c r="G6366" i="2" s="1"/>
  <c r="F6331" i="2"/>
  <c r="G6331" i="2" s="1"/>
  <c r="F6343" i="2"/>
  <c r="G6343" i="2" s="1"/>
  <c r="F6355" i="2"/>
  <c r="G6355" i="2" s="1"/>
  <c r="F6367" i="2"/>
  <c r="G6367" i="2" s="1"/>
  <c r="F6320" i="2"/>
  <c r="G6320" i="2" s="1"/>
  <c r="F6332" i="2"/>
  <c r="G6332" i="2" s="1"/>
  <c r="F6344" i="2"/>
  <c r="G6344" i="2" s="1"/>
  <c r="F6356" i="2"/>
  <c r="G6356" i="2" s="1"/>
  <c r="F6368" i="2"/>
  <c r="G6368" i="2" s="1"/>
  <c r="F6321" i="2"/>
  <c r="G6321" i="2" s="1"/>
  <c r="F6333" i="2"/>
  <c r="G6333" i="2" s="1"/>
  <c r="F6345" i="2"/>
  <c r="G6345" i="2" s="1"/>
  <c r="F6357" i="2"/>
  <c r="G6357" i="2" s="1"/>
  <c r="F6369" i="2"/>
  <c r="G6369" i="2" s="1"/>
  <c r="F6322" i="2"/>
  <c r="G6322" i="2" s="1"/>
  <c r="F6334" i="2"/>
  <c r="G6334" i="2" s="1"/>
  <c r="F6346" i="2"/>
  <c r="G6346" i="2" s="1"/>
  <c r="F6358" i="2"/>
  <c r="G6358" i="2" s="1"/>
  <c r="F6370" i="2"/>
  <c r="G6370" i="2" s="1"/>
  <c r="F6323" i="2"/>
  <c r="G6323" i="2" s="1"/>
  <c r="F6335" i="2"/>
  <c r="G6335" i="2" s="1"/>
  <c r="F6347" i="2"/>
  <c r="G6347" i="2" s="1"/>
  <c r="F6359" i="2"/>
  <c r="G6359" i="2" s="1"/>
  <c r="F6371" i="2"/>
  <c r="G6371" i="2" s="1"/>
  <c r="F6324" i="2"/>
  <c r="G6324" i="2" s="1"/>
  <c r="F6336" i="2"/>
  <c r="G6336" i="2" s="1"/>
  <c r="F6348" i="2"/>
  <c r="G6348" i="2" s="1"/>
  <c r="F6360" i="2"/>
  <c r="G6360" i="2" s="1"/>
  <c r="F6372" i="2"/>
  <c r="G6372" i="2" s="1"/>
  <c r="F6325" i="2"/>
  <c r="G6325" i="2" s="1"/>
  <c r="F6337" i="2"/>
  <c r="G6337" i="2" s="1"/>
  <c r="F6349" i="2"/>
  <c r="G6349" i="2" s="1"/>
  <c r="F6361" i="2"/>
  <c r="G6361" i="2" s="1"/>
  <c r="F6373" i="2"/>
  <c r="G6373" i="2" s="1"/>
  <c r="F6326" i="2"/>
  <c r="G6326" i="2" s="1"/>
  <c r="F6338" i="2"/>
  <c r="G6338" i="2" s="1"/>
  <c r="F6350" i="2"/>
  <c r="G6350" i="2" s="1"/>
  <c r="F6362" i="2"/>
  <c r="G6362" i="2" s="1"/>
  <c r="F6328" i="2"/>
  <c r="G6328" i="2" s="1"/>
  <c r="F6340" i="2"/>
  <c r="G6340" i="2" s="1"/>
  <c r="F6352" i="2"/>
  <c r="G6352" i="2" s="1"/>
  <c r="F6364" i="2"/>
  <c r="G6364" i="2" s="1"/>
  <c r="F1899" i="2"/>
  <c r="G1899" i="2" s="1"/>
  <c r="F1911" i="2"/>
  <c r="G1911" i="2" s="1"/>
  <c r="F1923" i="2"/>
  <c r="G1923" i="2" s="1"/>
  <c r="F1935" i="2"/>
  <c r="G1935" i="2" s="1"/>
  <c r="F1900" i="2"/>
  <c r="G1900" i="2" s="1"/>
  <c r="F1912" i="2"/>
  <c r="G1912" i="2" s="1"/>
  <c r="F1924" i="2"/>
  <c r="G1924" i="2" s="1"/>
  <c r="F1936" i="2"/>
  <c r="G1936" i="2" s="1"/>
  <c r="F1901" i="2"/>
  <c r="G1901" i="2" s="1"/>
  <c r="F1913" i="2"/>
  <c r="G1913" i="2" s="1"/>
  <c r="F1925" i="2"/>
  <c r="G1925" i="2" s="1"/>
  <c r="F1937" i="2"/>
  <c r="G1937" i="2" s="1"/>
  <c r="F1902" i="2"/>
  <c r="G1902" i="2" s="1"/>
  <c r="F1914" i="2"/>
  <c r="G1914" i="2" s="1"/>
  <c r="F1926" i="2"/>
  <c r="G1926" i="2" s="1"/>
  <c r="F1938" i="2"/>
  <c r="G1938" i="2" s="1"/>
  <c r="F1903" i="2"/>
  <c r="G1903" i="2" s="1"/>
  <c r="F1915" i="2"/>
  <c r="G1915" i="2" s="1"/>
  <c r="F1927" i="2"/>
  <c r="G1927" i="2" s="1"/>
  <c r="F1939" i="2"/>
  <c r="G1939" i="2" s="1"/>
  <c r="F1892" i="2"/>
  <c r="G1892" i="2" s="1"/>
  <c r="F1904" i="2"/>
  <c r="G1904" i="2" s="1"/>
  <c r="F1916" i="2"/>
  <c r="G1916" i="2" s="1"/>
  <c r="F1928" i="2"/>
  <c r="G1928" i="2" s="1"/>
  <c r="F1940" i="2"/>
  <c r="G1940" i="2" s="1"/>
  <c r="F1893" i="2"/>
  <c r="G1893" i="2" s="1"/>
  <c r="F1905" i="2"/>
  <c r="G1905" i="2" s="1"/>
  <c r="F1917" i="2"/>
  <c r="G1917" i="2" s="1"/>
  <c r="F1929" i="2"/>
  <c r="G1929" i="2" s="1"/>
  <c r="F1941" i="2"/>
  <c r="G1941" i="2" s="1"/>
  <c r="F1894" i="2"/>
  <c r="G1894" i="2" s="1"/>
  <c r="F1906" i="2"/>
  <c r="G1906" i="2" s="1"/>
  <c r="F1918" i="2"/>
  <c r="G1918" i="2" s="1"/>
  <c r="F1930" i="2"/>
  <c r="G1930" i="2" s="1"/>
  <c r="F1942" i="2"/>
  <c r="G1942" i="2" s="1"/>
  <c r="F1895" i="2"/>
  <c r="G1895" i="2" s="1"/>
  <c r="F1907" i="2"/>
  <c r="G1907" i="2" s="1"/>
  <c r="F1919" i="2"/>
  <c r="G1919" i="2" s="1"/>
  <c r="F1931" i="2"/>
  <c r="G1931" i="2" s="1"/>
  <c r="F1943" i="2"/>
  <c r="G1943" i="2" s="1"/>
  <c r="F1896" i="2"/>
  <c r="G1896" i="2" s="1"/>
  <c r="F1908" i="2"/>
  <c r="G1908" i="2" s="1"/>
  <c r="F1920" i="2"/>
  <c r="G1920" i="2" s="1"/>
  <c r="F1932" i="2"/>
  <c r="G1932" i="2" s="1"/>
  <c r="F1944" i="2"/>
  <c r="G1944" i="2" s="1"/>
  <c r="F1898" i="2"/>
  <c r="G1898" i="2" s="1"/>
  <c r="F1910" i="2"/>
  <c r="G1910" i="2" s="1"/>
  <c r="F1922" i="2"/>
  <c r="G1922" i="2" s="1"/>
  <c r="F1934" i="2"/>
  <c r="G1934" i="2" s="1"/>
  <c r="F1897" i="2"/>
  <c r="G1897" i="2" s="1"/>
  <c r="F1909" i="2"/>
  <c r="G1909" i="2" s="1"/>
  <c r="F1921" i="2"/>
  <c r="G1921" i="2" s="1"/>
  <c r="F1933" i="2"/>
  <c r="G1933" i="2" s="1"/>
  <c r="F1945" i="2"/>
  <c r="G1945" i="2" s="1"/>
  <c r="F3036" i="8"/>
  <c r="G3036" i="8" s="1"/>
  <c r="F3048" i="8"/>
  <c r="G3048" i="8" s="1"/>
  <c r="F3060" i="8"/>
  <c r="G3060" i="8" s="1"/>
  <c r="F3072" i="8"/>
  <c r="G3072" i="8" s="1"/>
  <c r="F3037" i="8"/>
  <c r="G3037" i="8" s="1"/>
  <c r="F3049" i="8"/>
  <c r="G3049" i="8" s="1"/>
  <c r="F3061" i="8"/>
  <c r="G3061" i="8" s="1"/>
  <c r="F3073" i="8"/>
  <c r="G3073" i="8" s="1"/>
  <c r="F3026" i="8"/>
  <c r="G3026" i="8" s="1"/>
  <c r="F3038" i="8"/>
  <c r="G3038" i="8" s="1"/>
  <c r="F3050" i="8"/>
  <c r="G3050" i="8" s="1"/>
  <c r="F3062" i="8"/>
  <c r="G3062" i="8" s="1"/>
  <c r="F3074" i="8"/>
  <c r="G3074" i="8" s="1"/>
  <c r="F3027" i="8"/>
  <c r="G3027" i="8" s="1"/>
  <c r="F3039" i="8"/>
  <c r="G3039" i="8" s="1"/>
  <c r="F3051" i="8"/>
  <c r="G3051" i="8" s="1"/>
  <c r="F3063" i="8"/>
  <c r="G3063" i="8" s="1"/>
  <c r="F3075" i="8"/>
  <c r="G3075" i="8" s="1"/>
  <c r="F3028" i="8"/>
  <c r="G3028" i="8" s="1"/>
  <c r="F3040" i="8"/>
  <c r="G3040" i="8" s="1"/>
  <c r="F3052" i="8"/>
  <c r="G3052" i="8" s="1"/>
  <c r="F3064" i="8"/>
  <c r="G3064" i="8" s="1"/>
  <c r="F3076" i="8"/>
  <c r="G3076" i="8" s="1"/>
  <c r="F3029" i="8"/>
  <c r="G3029" i="8" s="1"/>
  <c r="F3041" i="8"/>
  <c r="G3041" i="8" s="1"/>
  <c r="F3053" i="8"/>
  <c r="G3053" i="8" s="1"/>
  <c r="F3065" i="8"/>
  <c r="G3065" i="8" s="1"/>
  <c r="F3077" i="8"/>
  <c r="G3077" i="8" s="1"/>
  <c r="F3030" i="8"/>
  <c r="G3030" i="8" s="1"/>
  <c r="F3042" i="8"/>
  <c r="G3042" i="8" s="1"/>
  <c r="F3054" i="8"/>
  <c r="G3054" i="8" s="1"/>
  <c r="F3066" i="8"/>
  <c r="G3066" i="8" s="1"/>
  <c r="F3078" i="8"/>
  <c r="G3078" i="8" s="1"/>
  <c r="F3031" i="8"/>
  <c r="G3031" i="8" s="1"/>
  <c r="F3043" i="8"/>
  <c r="G3043" i="8" s="1"/>
  <c r="F3055" i="8"/>
  <c r="G3055" i="8" s="1"/>
  <c r="F3067" i="8"/>
  <c r="G3067" i="8" s="1"/>
  <c r="F3079" i="8"/>
  <c r="G3079" i="8" s="1"/>
  <c r="F3032" i="8"/>
  <c r="G3032" i="8" s="1"/>
  <c r="F3044" i="8"/>
  <c r="G3044" i="8" s="1"/>
  <c r="F3056" i="8"/>
  <c r="G3056" i="8" s="1"/>
  <c r="F3068" i="8"/>
  <c r="G3068" i="8" s="1"/>
  <c r="F3033" i="8"/>
  <c r="G3033" i="8" s="1"/>
  <c r="F3045" i="8"/>
  <c r="G3045" i="8" s="1"/>
  <c r="F3057" i="8"/>
  <c r="G3057" i="8" s="1"/>
  <c r="F3069" i="8"/>
  <c r="G3069" i="8" s="1"/>
  <c r="F3034" i="8"/>
  <c r="G3034" i="8" s="1"/>
  <c r="F3046" i="8"/>
  <c r="G3046" i="8" s="1"/>
  <c r="F3058" i="8"/>
  <c r="G3058" i="8" s="1"/>
  <c r="F3070" i="8"/>
  <c r="G3070" i="8" s="1"/>
  <c r="F3035" i="8"/>
  <c r="G3035" i="8" s="1"/>
  <c r="F3047" i="8"/>
  <c r="G3047" i="8" s="1"/>
  <c r="F3059" i="8"/>
  <c r="G3059" i="8" s="1"/>
  <c r="F3071" i="8"/>
  <c r="G3071" i="8" s="1"/>
  <c r="F1848" i="8"/>
  <c r="G1848" i="8" s="1"/>
  <c r="F1860" i="8"/>
  <c r="G1860" i="8" s="1"/>
  <c r="F1872" i="8"/>
  <c r="G1872" i="8" s="1"/>
  <c r="F1884" i="8"/>
  <c r="G1884" i="8" s="1"/>
  <c r="F1849" i="8"/>
  <c r="G1849" i="8" s="1"/>
  <c r="F1861" i="8"/>
  <c r="G1861" i="8" s="1"/>
  <c r="F1873" i="8"/>
  <c r="G1873" i="8" s="1"/>
  <c r="F1885" i="8"/>
  <c r="G1885" i="8" s="1"/>
  <c r="F1838" i="8"/>
  <c r="G1838" i="8" s="1"/>
  <c r="F1850" i="8"/>
  <c r="G1850" i="8" s="1"/>
  <c r="F1862" i="8"/>
  <c r="G1862" i="8" s="1"/>
  <c r="F1874" i="8"/>
  <c r="G1874" i="8" s="1"/>
  <c r="F1886" i="8"/>
  <c r="G1886" i="8" s="1"/>
  <c r="F1839" i="8"/>
  <c r="G1839" i="8" s="1"/>
  <c r="F1851" i="8"/>
  <c r="G1851" i="8" s="1"/>
  <c r="F1863" i="8"/>
  <c r="G1863" i="8" s="1"/>
  <c r="F1875" i="8"/>
  <c r="G1875" i="8" s="1"/>
  <c r="F1887" i="8"/>
  <c r="G1887" i="8" s="1"/>
  <c r="F1841" i="8"/>
  <c r="G1841" i="8" s="1"/>
  <c r="F1842" i="8"/>
  <c r="G1842" i="8" s="1"/>
  <c r="F1854" i="8"/>
  <c r="G1854" i="8" s="1"/>
  <c r="F1866" i="8"/>
  <c r="G1866" i="8" s="1"/>
  <c r="F1844" i="8"/>
  <c r="G1844" i="8" s="1"/>
  <c r="F1856" i="8"/>
  <c r="G1856" i="8" s="1"/>
  <c r="F1868" i="8"/>
  <c r="G1868" i="8" s="1"/>
  <c r="F1845" i="8"/>
  <c r="G1845" i="8" s="1"/>
  <c r="F1857" i="8"/>
  <c r="G1857" i="8" s="1"/>
  <c r="F1869" i="8"/>
  <c r="G1869" i="8" s="1"/>
  <c r="F1881" i="8"/>
  <c r="G1881" i="8" s="1"/>
  <c r="F1847" i="8"/>
  <c r="G1847" i="8" s="1"/>
  <c r="F1859" i="8"/>
  <c r="G1859" i="8" s="1"/>
  <c r="F1871" i="8"/>
  <c r="G1871" i="8" s="1"/>
  <c r="F1883" i="8"/>
  <c r="G1883" i="8" s="1"/>
  <c r="F1840" i="8"/>
  <c r="G1840" i="8" s="1"/>
  <c r="F1877" i="8"/>
  <c r="G1877" i="8" s="1"/>
  <c r="F1843" i="8"/>
  <c r="G1843" i="8" s="1"/>
  <c r="F1878" i="8"/>
  <c r="G1878" i="8" s="1"/>
  <c r="F1846" i="8"/>
  <c r="G1846" i="8" s="1"/>
  <c r="F1879" i="8"/>
  <c r="G1879" i="8" s="1"/>
  <c r="F1852" i="8"/>
  <c r="G1852" i="8" s="1"/>
  <c r="F1880" i="8"/>
  <c r="G1880" i="8" s="1"/>
  <c r="F1853" i="8"/>
  <c r="G1853" i="8" s="1"/>
  <c r="F1882" i="8"/>
  <c r="G1882" i="8" s="1"/>
  <c r="F1855" i="8"/>
  <c r="G1855" i="8" s="1"/>
  <c r="F1888" i="8"/>
  <c r="G1888" i="8" s="1"/>
  <c r="F1858" i="8"/>
  <c r="G1858" i="8" s="1"/>
  <c r="F1889" i="8"/>
  <c r="G1889" i="8" s="1"/>
  <c r="F1864" i="8"/>
  <c r="G1864" i="8" s="1"/>
  <c r="F1890" i="8"/>
  <c r="G1890" i="8" s="1"/>
  <c r="F1867" i="8"/>
  <c r="G1867" i="8" s="1"/>
  <c r="F1870" i="8"/>
  <c r="G1870" i="8" s="1"/>
  <c r="F1876" i="8"/>
  <c r="G1876" i="8" s="1"/>
  <c r="F1865" i="8"/>
  <c r="G1865" i="8" s="1"/>
  <c r="F1891" i="8"/>
  <c r="G1891" i="8" s="1"/>
  <c r="F489" i="8"/>
  <c r="G489" i="8" s="1"/>
  <c r="F501" i="8"/>
  <c r="G501" i="8" s="1"/>
  <c r="F513" i="8"/>
  <c r="G513" i="8" s="1"/>
  <c r="F525" i="8"/>
  <c r="G525" i="8" s="1"/>
  <c r="F537" i="8"/>
  <c r="G537" i="8" s="1"/>
  <c r="F490" i="8"/>
  <c r="G490" i="8" s="1"/>
  <c r="F502" i="8"/>
  <c r="G502" i="8" s="1"/>
  <c r="F514" i="8"/>
  <c r="G514" i="8" s="1"/>
  <c r="F526" i="8"/>
  <c r="G526" i="8" s="1"/>
  <c r="F538" i="8"/>
  <c r="G538" i="8" s="1"/>
  <c r="F491" i="8"/>
  <c r="G491" i="8" s="1"/>
  <c r="F503" i="8"/>
  <c r="G503" i="8" s="1"/>
  <c r="F515" i="8"/>
  <c r="G515" i="8" s="1"/>
  <c r="F527" i="8"/>
  <c r="G527" i="8" s="1"/>
  <c r="F539" i="8"/>
  <c r="G539" i="8" s="1"/>
  <c r="F492" i="8"/>
  <c r="G492" i="8" s="1"/>
  <c r="F504" i="8"/>
  <c r="G504" i="8" s="1"/>
  <c r="F516" i="8"/>
  <c r="G516" i="8" s="1"/>
  <c r="F528" i="8"/>
  <c r="G528" i="8" s="1"/>
  <c r="F540" i="8"/>
  <c r="G540" i="8" s="1"/>
  <c r="F493" i="8"/>
  <c r="G493" i="8" s="1"/>
  <c r="F505" i="8"/>
  <c r="G505" i="8" s="1"/>
  <c r="F517" i="8"/>
  <c r="G517" i="8" s="1"/>
  <c r="F529" i="8"/>
  <c r="G529" i="8" s="1"/>
  <c r="F541" i="8"/>
  <c r="G541" i="8" s="1"/>
  <c r="F494" i="8"/>
  <c r="G494" i="8" s="1"/>
  <c r="F506" i="8"/>
  <c r="G506" i="8" s="1"/>
  <c r="F518" i="8"/>
  <c r="G518" i="8" s="1"/>
  <c r="F530" i="8"/>
  <c r="G530" i="8" s="1"/>
  <c r="F495" i="8"/>
  <c r="G495" i="8" s="1"/>
  <c r="F507" i="8"/>
  <c r="G507" i="8" s="1"/>
  <c r="F519" i="8"/>
  <c r="G519" i="8" s="1"/>
  <c r="F531" i="8"/>
  <c r="G531" i="8" s="1"/>
  <c r="F496" i="8"/>
  <c r="G496" i="8" s="1"/>
  <c r="F508" i="8"/>
  <c r="G508" i="8" s="1"/>
  <c r="F520" i="8"/>
  <c r="G520" i="8" s="1"/>
  <c r="F532" i="8"/>
  <c r="G532" i="8" s="1"/>
  <c r="F497" i="8"/>
  <c r="G497" i="8" s="1"/>
  <c r="F509" i="8"/>
  <c r="G509" i="8" s="1"/>
  <c r="F521" i="8"/>
  <c r="G521" i="8" s="1"/>
  <c r="F533" i="8"/>
  <c r="G533" i="8" s="1"/>
  <c r="F498" i="8"/>
  <c r="G498" i="8" s="1"/>
  <c r="F510" i="8"/>
  <c r="G510" i="8" s="1"/>
  <c r="F522" i="8"/>
  <c r="G522" i="8" s="1"/>
  <c r="F534" i="8"/>
  <c r="G534" i="8" s="1"/>
  <c r="F488" i="8"/>
  <c r="G488" i="8" s="1"/>
  <c r="F500" i="8"/>
  <c r="G500" i="8" s="1"/>
  <c r="F512" i="8"/>
  <c r="G512" i="8" s="1"/>
  <c r="F524" i="8"/>
  <c r="G524" i="8" s="1"/>
  <c r="F536" i="8"/>
  <c r="G536" i="8" s="1"/>
  <c r="F499" i="8"/>
  <c r="G499" i="8" s="1"/>
  <c r="F511" i="8"/>
  <c r="G511" i="8" s="1"/>
  <c r="F523" i="8"/>
  <c r="G523" i="8" s="1"/>
  <c r="F535" i="8"/>
  <c r="G535" i="8" s="1"/>
  <c r="F165" i="8"/>
  <c r="G165" i="8" s="1"/>
  <c r="F177" i="8"/>
  <c r="G177" i="8" s="1"/>
  <c r="F189" i="8"/>
  <c r="G189" i="8" s="1"/>
  <c r="F201" i="8"/>
  <c r="G201" i="8" s="1"/>
  <c r="F213" i="8"/>
  <c r="G213" i="8" s="1"/>
  <c r="F166" i="8"/>
  <c r="G166" i="8" s="1"/>
  <c r="F178" i="8"/>
  <c r="G178" i="8" s="1"/>
  <c r="F190" i="8"/>
  <c r="G190" i="8" s="1"/>
  <c r="F202" i="8"/>
  <c r="G202" i="8" s="1"/>
  <c r="F214" i="8"/>
  <c r="G214" i="8" s="1"/>
  <c r="F167" i="8"/>
  <c r="G167" i="8" s="1"/>
  <c r="F179" i="8"/>
  <c r="G179" i="8" s="1"/>
  <c r="F191" i="8"/>
  <c r="G191" i="8" s="1"/>
  <c r="F203" i="8"/>
  <c r="G203" i="8" s="1"/>
  <c r="F215" i="8"/>
  <c r="G215" i="8" s="1"/>
  <c r="F168" i="8"/>
  <c r="G168" i="8" s="1"/>
  <c r="F180" i="8"/>
  <c r="G180" i="8" s="1"/>
  <c r="F192" i="8"/>
  <c r="G192" i="8" s="1"/>
  <c r="F204" i="8"/>
  <c r="G204" i="8" s="1"/>
  <c r="F216" i="8"/>
  <c r="G216" i="8" s="1"/>
  <c r="F169" i="8"/>
  <c r="G169" i="8" s="1"/>
  <c r="F181" i="8"/>
  <c r="G181" i="8" s="1"/>
  <c r="F193" i="8"/>
  <c r="G193" i="8" s="1"/>
  <c r="F205" i="8"/>
  <c r="G205" i="8" s="1"/>
  <c r="F217" i="8"/>
  <c r="G217" i="8" s="1"/>
  <c r="F170" i="8"/>
  <c r="G170" i="8" s="1"/>
  <c r="F182" i="8"/>
  <c r="G182" i="8" s="1"/>
  <c r="F194" i="8"/>
  <c r="G194" i="8" s="1"/>
  <c r="F206" i="8"/>
  <c r="G206" i="8" s="1"/>
  <c r="F171" i="8"/>
  <c r="G171" i="8" s="1"/>
  <c r="F183" i="8"/>
  <c r="G183" i="8" s="1"/>
  <c r="F195" i="8"/>
  <c r="G195" i="8" s="1"/>
  <c r="F207" i="8"/>
  <c r="G207" i="8" s="1"/>
  <c r="F172" i="8"/>
  <c r="G172" i="8" s="1"/>
  <c r="F184" i="8"/>
  <c r="G184" i="8" s="1"/>
  <c r="F196" i="8"/>
  <c r="G196" i="8" s="1"/>
  <c r="F208" i="8"/>
  <c r="G208" i="8" s="1"/>
  <c r="F173" i="8"/>
  <c r="G173" i="8" s="1"/>
  <c r="F185" i="8"/>
  <c r="G185" i="8" s="1"/>
  <c r="F197" i="8"/>
  <c r="G197" i="8" s="1"/>
  <c r="F209" i="8"/>
  <c r="G209" i="8" s="1"/>
  <c r="F174" i="8"/>
  <c r="G174" i="8" s="1"/>
  <c r="F186" i="8"/>
  <c r="G186" i="8" s="1"/>
  <c r="F198" i="8"/>
  <c r="G198" i="8" s="1"/>
  <c r="F210" i="8"/>
  <c r="G210" i="8" s="1"/>
  <c r="F164" i="8"/>
  <c r="G164" i="8" s="1"/>
  <c r="F176" i="8"/>
  <c r="G176" i="8" s="1"/>
  <c r="F188" i="8"/>
  <c r="G188" i="8" s="1"/>
  <c r="F200" i="8"/>
  <c r="G200" i="8" s="1"/>
  <c r="F212" i="8"/>
  <c r="G212" i="8" s="1"/>
  <c r="F175" i="8"/>
  <c r="G175" i="8" s="1"/>
  <c r="F187" i="8"/>
  <c r="G187" i="8" s="1"/>
  <c r="F199" i="8"/>
  <c r="G199" i="8" s="1"/>
  <c r="F211" i="8"/>
  <c r="G211" i="8" s="1"/>
  <c r="F441" i="8"/>
  <c r="G441" i="8" s="1"/>
  <c r="F453" i="8"/>
  <c r="G453" i="8" s="1"/>
  <c r="F465" i="8"/>
  <c r="G465" i="8" s="1"/>
  <c r="F477" i="8"/>
  <c r="G477" i="8" s="1"/>
  <c r="F442" i="8"/>
  <c r="G442" i="8" s="1"/>
  <c r="F454" i="8"/>
  <c r="G454" i="8" s="1"/>
  <c r="F466" i="8"/>
  <c r="G466" i="8" s="1"/>
  <c r="F478" i="8"/>
  <c r="G478" i="8" s="1"/>
  <c r="F443" i="8"/>
  <c r="G443" i="8" s="1"/>
  <c r="F455" i="8"/>
  <c r="G455" i="8" s="1"/>
  <c r="F467" i="8"/>
  <c r="G467" i="8" s="1"/>
  <c r="F479" i="8"/>
  <c r="G479" i="8" s="1"/>
  <c r="F444" i="8"/>
  <c r="G444" i="8" s="1"/>
  <c r="F456" i="8"/>
  <c r="G456" i="8" s="1"/>
  <c r="F468" i="8"/>
  <c r="G468" i="8" s="1"/>
  <c r="F480" i="8"/>
  <c r="G480" i="8" s="1"/>
  <c r="F445" i="8"/>
  <c r="G445" i="8" s="1"/>
  <c r="F457" i="8"/>
  <c r="G457" i="8" s="1"/>
  <c r="F469" i="8"/>
  <c r="G469" i="8" s="1"/>
  <c r="F481" i="8"/>
  <c r="G481" i="8" s="1"/>
  <c r="F434" i="8"/>
  <c r="G434" i="8" s="1"/>
  <c r="F446" i="8"/>
  <c r="G446" i="8" s="1"/>
  <c r="F458" i="8"/>
  <c r="G458" i="8" s="1"/>
  <c r="F470" i="8"/>
  <c r="G470" i="8" s="1"/>
  <c r="F482" i="8"/>
  <c r="G482" i="8" s="1"/>
  <c r="F435" i="8"/>
  <c r="G435" i="8" s="1"/>
  <c r="F447" i="8"/>
  <c r="G447" i="8" s="1"/>
  <c r="F459" i="8"/>
  <c r="G459" i="8" s="1"/>
  <c r="F471" i="8"/>
  <c r="G471" i="8" s="1"/>
  <c r="F483" i="8"/>
  <c r="G483" i="8" s="1"/>
  <c r="F436" i="8"/>
  <c r="G436" i="8" s="1"/>
  <c r="F448" i="8"/>
  <c r="G448" i="8" s="1"/>
  <c r="F460" i="8"/>
  <c r="G460" i="8" s="1"/>
  <c r="F472" i="8"/>
  <c r="G472" i="8" s="1"/>
  <c r="F484" i="8"/>
  <c r="G484" i="8" s="1"/>
  <c r="F437" i="8"/>
  <c r="G437" i="8" s="1"/>
  <c r="F449" i="8"/>
  <c r="G449" i="8" s="1"/>
  <c r="F461" i="8"/>
  <c r="G461" i="8" s="1"/>
  <c r="F473" i="8"/>
  <c r="G473" i="8" s="1"/>
  <c r="F485" i="8"/>
  <c r="G485" i="8" s="1"/>
  <c r="F438" i="8"/>
  <c r="G438" i="8" s="1"/>
  <c r="F450" i="8"/>
  <c r="G450" i="8" s="1"/>
  <c r="F462" i="8"/>
  <c r="G462" i="8" s="1"/>
  <c r="F474" i="8"/>
  <c r="G474" i="8" s="1"/>
  <c r="F486" i="8"/>
  <c r="G486" i="8" s="1"/>
  <c r="F440" i="8"/>
  <c r="G440" i="8" s="1"/>
  <c r="F452" i="8"/>
  <c r="G452" i="8" s="1"/>
  <c r="F464" i="8"/>
  <c r="G464" i="8" s="1"/>
  <c r="F476" i="8"/>
  <c r="G476" i="8" s="1"/>
  <c r="F439" i="8"/>
  <c r="G439" i="8" s="1"/>
  <c r="F451" i="8"/>
  <c r="G451" i="8" s="1"/>
  <c r="F463" i="8"/>
  <c r="G463" i="8" s="1"/>
  <c r="F475" i="8"/>
  <c r="G475" i="8" s="1"/>
  <c r="F487" i="8"/>
  <c r="G487" i="8" s="1"/>
  <c r="F7388" i="2"/>
  <c r="G7388" i="2" s="1"/>
  <c r="F7376" i="2"/>
  <c r="G7376" i="2" s="1"/>
  <c r="F7364" i="2"/>
  <c r="G7364" i="2" s="1"/>
  <c r="F7352" i="2"/>
  <c r="G7352" i="2" s="1"/>
  <c r="F7340" i="2"/>
  <c r="G7340" i="2" s="1"/>
  <c r="F7328" i="2"/>
  <c r="G7328" i="2" s="1"/>
  <c r="F7316" i="2"/>
  <c r="G7316" i="2" s="1"/>
  <c r="F7304" i="2"/>
  <c r="G7304" i="2" s="1"/>
  <c r="F7292" i="2"/>
  <c r="G7292" i="2" s="1"/>
  <c r="F7280" i="2"/>
  <c r="G7280" i="2" s="1"/>
  <c r="F7268" i="2"/>
  <c r="G7268" i="2" s="1"/>
  <c r="F7256" i="2"/>
  <c r="G7256" i="2" s="1"/>
  <c r="F7244" i="2"/>
  <c r="G7244" i="2" s="1"/>
  <c r="F7232" i="2"/>
  <c r="G7232" i="2" s="1"/>
  <c r="F7220" i="2"/>
  <c r="G7220" i="2" s="1"/>
  <c r="F7208" i="2"/>
  <c r="G7208" i="2" s="1"/>
  <c r="F7196" i="2"/>
  <c r="G7196" i="2" s="1"/>
  <c r="F7184" i="2"/>
  <c r="G7184" i="2" s="1"/>
  <c r="F7172" i="2"/>
  <c r="G7172" i="2" s="1"/>
  <c r="F7160" i="2"/>
  <c r="G7160" i="2" s="1"/>
  <c r="F7148" i="2"/>
  <c r="G7148" i="2" s="1"/>
  <c r="F7136" i="2"/>
  <c r="G7136" i="2" s="1"/>
  <c r="F7124" i="2"/>
  <c r="G7124" i="2" s="1"/>
  <c r="F7112" i="2"/>
  <c r="G7112" i="2" s="1"/>
  <c r="F7100" i="2"/>
  <c r="G7100" i="2" s="1"/>
  <c r="F7088" i="2"/>
  <c r="G7088" i="2" s="1"/>
  <c r="F7076" i="2"/>
  <c r="G7076" i="2" s="1"/>
  <c r="F7064" i="2"/>
  <c r="G7064" i="2" s="1"/>
  <c r="F7052" i="2"/>
  <c r="G7052" i="2" s="1"/>
  <c r="F7040" i="2"/>
  <c r="G7040" i="2" s="1"/>
  <c r="F7028" i="2"/>
  <c r="G7028" i="2" s="1"/>
  <c r="F6956" i="2"/>
  <c r="G6956" i="2" s="1"/>
  <c r="F6944" i="2"/>
  <c r="G6944" i="2" s="1"/>
  <c r="F6932" i="2"/>
  <c r="G6932" i="2" s="1"/>
  <c r="F6918" i="2"/>
  <c r="G6918" i="2" s="1"/>
  <c r="F6904" i="2"/>
  <c r="G6904" i="2" s="1"/>
  <c r="F6888" i="2"/>
  <c r="G6888" i="2" s="1"/>
  <c r="F6867" i="2"/>
  <c r="G6867" i="2" s="1"/>
  <c r="F6759" i="2"/>
  <c r="G6759" i="2" s="1"/>
  <c r="F6627" i="2"/>
  <c r="G6627" i="2" s="1"/>
  <c r="F6339" i="2"/>
  <c r="G6339" i="2" s="1"/>
  <c r="F6195" i="2"/>
  <c r="G6195" i="2" s="1"/>
  <c r="F5884" i="2"/>
  <c r="G5884" i="2" s="1"/>
  <c r="F5519" i="2"/>
  <c r="G5519" i="2" s="1"/>
  <c r="F5531" i="2"/>
  <c r="G5531" i="2" s="1"/>
  <c r="F5543" i="2"/>
  <c r="G5543" i="2" s="1"/>
  <c r="F5555" i="2"/>
  <c r="G5555" i="2" s="1"/>
  <c r="F5520" i="2"/>
  <c r="G5520" i="2" s="1"/>
  <c r="F5532" i="2"/>
  <c r="G5532" i="2" s="1"/>
  <c r="F5544" i="2"/>
  <c r="G5544" i="2" s="1"/>
  <c r="F5556" i="2"/>
  <c r="G5556" i="2" s="1"/>
  <c r="F5521" i="2"/>
  <c r="G5521" i="2" s="1"/>
  <c r="F5533" i="2"/>
  <c r="G5533" i="2" s="1"/>
  <c r="F5545" i="2"/>
  <c r="G5545" i="2" s="1"/>
  <c r="F5557" i="2"/>
  <c r="G5557" i="2" s="1"/>
  <c r="F5510" i="2"/>
  <c r="G5510" i="2" s="1"/>
  <c r="F5522" i="2"/>
  <c r="G5522" i="2" s="1"/>
  <c r="F5534" i="2"/>
  <c r="G5534" i="2" s="1"/>
  <c r="F5546" i="2"/>
  <c r="G5546" i="2" s="1"/>
  <c r="F5558" i="2"/>
  <c r="G5558" i="2" s="1"/>
  <c r="F5511" i="2"/>
  <c r="G5511" i="2" s="1"/>
  <c r="F5523" i="2"/>
  <c r="G5523" i="2" s="1"/>
  <c r="F5535" i="2"/>
  <c r="G5535" i="2" s="1"/>
  <c r="F5547" i="2"/>
  <c r="G5547" i="2" s="1"/>
  <c r="F5559" i="2"/>
  <c r="G5559" i="2" s="1"/>
  <c r="F5512" i="2"/>
  <c r="G5512" i="2" s="1"/>
  <c r="F5524" i="2"/>
  <c r="G5524" i="2" s="1"/>
  <c r="F5536" i="2"/>
  <c r="G5536" i="2" s="1"/>
  <c r="F5548" i="2"/>
  <c r="G5548" i="2" s="1"/>
  <c r="F5560" i="2"/>
  <c r="G5560" i="2" s="1"/>
  <c r="F5513" i="2"/>
  <c r="G5513" i="2" s="1"/>
  <c r="F5525" i="2"/>
  <c r="G5525" i="2" s="1"/>
  <c r="F5537" i="2"/>
  <c r="G5537" i="2" s="1"/>
  <c r="F5549" i="2"/>
  <c r="G5549" i="2" s="1"/>
  <c r="F5561" i="2"/>
  <c r="G5561" i="2" s="1"/>
  <c r="F5514" i="2"/>
  <c r="G5514" i="2" s="1"/>
  <c r="F5526" i="2"/>
  <c r="G5526" i="2" s="1"/>
  <c r="F5538" i="2"/>
  <c r="G5538" i="2" s="1"/>
  <c r="F5550" i="2"/>
  <c r="G5550" i="2" s="1"/>
  <c r="F5562" i="2"/>
  <c r="G5562" i="2" s="1"/>
  <c r="F5515" i="2"/>
  <c r="G5515" i="2" s="1"/>
  <c r="F5527" i="2"/>
  <c r="G5527" i="2" s="1"/>
  <c r="F5539" i="2"/>
  <c r="G5539" i="2" s="1"/>
  <c r="F5551" i="2"/>
  <c r="G5551" i="2" s="1"/>
  <c r="F5563" i="2"/>
  <c r="G5563" i="2" s="1"/>
  <c r="F5516" i="2"/>
  <c r="G5516" i="2" s="1"/>
  <c r="F5528" i="2"/>
  <c r="G5528" i="2" s="1"/>
  <c r="F5540" i="2"/>
  <c r="G5540" i="2" s="1"/>
  <c r="F5552" i="2"/>
  <c r="G5552" i="2" s="1"/>
  <c r="F5518" i="2"/>
  <c r="G5518" i="2" s="1"/>
  <c r="F5530" i="2"/>
  <c r="G5530" i="2" s="1"/>
  <c r="F5542" i="2"/>
  <c r="G5542" i="2" s="1"/>
  <c r="F5554" i="2"/>
  <c r="G5554" i="2" s="1"/>
  <c r="F5517" i="2"/>
  <c r="G5517" i="2" s="1"/>
  <c r="F5529" i="2"/>
  <c r="G5529" i="2" s="1"/>
  <c r="F5541" i="2"/>
  <c r="G5541" i="2" s="1"/>
  <c r="F5553" i="2"/>
  <c r="G5553" i="2" s="1"/>
  <c r="F4268" i="2"/>
  <c r="G4268" i="2" s="1"/>
  <c r="F4280" i="2"/>
  <c r="G4280" i="2" s="1"/>
  <c r="F4292" i="2"/>
  <c r="G4292" i="2" s="1"/>
  <c r="F4304" i="2"/>
  <c r="G4304" i="2" s="1"/>
  <c r="F4316" i="2"/>
  <c r="G4316" i="2" s="1"/>
  <c r="F4269" i="2"/>
  <c r="G4269" i="2" s="1"/>
  <c r="F4281" i="2"/>
  <c r="G4281" i="2" s="1"/>
  <c r="F4293" i="2"/>
  <c r="G4293" i="2" s="1"/>
  <c r="F4305" i="2"/>
  <c r="G4305" i="2" s="1"/>
  <c r="F4317" i="2"/>
  <c r="G4317" i="2" s="1"/>
  <c r="F4270" i="2"/>
  <c r="G4270" i="2" s="1"/>
  <c r="F4282" i="2"/>
  <c r="G4282" i="2" s="1"/>
  <c r="F4294" i="2"/>
  <c r="G4294" i="2" s="1"/>
  <c r="F4306" i="2"/>
  <c r="G4306" i="2" s="1"/>
  <c r="F4318" i="2"/>
  <c r="G4318" i="2" s="1"/>
  <c r="F4271" i="2"/>
  <c r="G4271" i="2" s="1"/>
  <c r="F4283" i="2"/>
  <c r="G4283" i="2" s="1"/>
  <c r="F4295" i="2"/>
  <c r="G4295" i="2" s="1"/>
  <c r="F4307" i="2"/>
  <c r="G4307" i="2" s="1"/>
  <c r="F4319" i="2"/>
  <c r="G4319" i="2" s="1"/>
  <c r="F4272" i="2"/>
  <c r="G4272" i="2" s="1"/>
  <c r="F4284" i="2"/>
  <c r="G4284" i="2" s="1"/>
  <c r="F4296" i="2"/>
  <c r="G4296" i="2" s="1"/>
  <c r="F4308" i="2"/>
  <c r="G4308" i="2" s="1"/>
  <c r="F4320" i="2"/>
  <c r="G4320" i="2" s="1"/>
  <c r="F4273" i="2"/>
  <c r="G4273" i="2" s="1"/>
  <c r="F4285" i="2"/>
  <c r="G4285" i="2" s="1"/>
  <c r="F4297" i="2"/>
  <c r="G4297" i="2" s="1"/>
  <c r="F4309" i="2"/>
  <c r="G4309" i="2" s="1"/>
  <c r="F4321" i="2"/>
  <c r="G4321" i="2" s="1"/>
  <c r="F4274" i="2"/>
  <c r="G4274" i="2" s="1"/>
  <c r="F4286" i="2"/>
  <c r="G4286" i="2" s="1"/>
  <c r="F4298" i="2"/>
  <c r="G4298" i="2" s="1"/>
  <c r="F4310" i="2"/>
  <c r="G4310" i="2" s="1"/>
  <c r="F4275" i="2"/>
  <c r="G4275" i="2" s="1"/>
  <c r="F4287" i="2"/>
  <c r="G4287" i="2" s="1"/>
  <c r="F4299" i="2"/>
  <c r="G4299" i="2" s="1"/>
  <c r="F4311" i="2"/>
  <c r="G4311" i="2" s="1"/>
  <c r="F4276" i="2"/>
  <c r="G4276" i="2" s="1"/>
  <c r="F4288" i="2"/>
  <c r="G4288" i="2" s="1"/>
  <c r="F4300" i="2"/>
  <c r="G4300" i="2" s="1"/>
  <c r="F4312" i="2"/>
  <c r="G4312" i="2" s="1"/>
  <c r="F4277" i="2"/>
  <c r="G4277" i="2" s="1"/>
  <c r="F4289" i="2"/>
  <c r="G4289" i="2" s="1"/>
  <c r="F4301" i="2"/>
  <c r="G4301" i="2" s="1"/>
  <c r="F4313" i="2"/>
  <c r="G4313" i="2" s="1"/>
  <c r="F4278" i="2"/>
  <c r="G4278" i="2" s="1"/>
  <c r="F4290" i="2"/>
  <c r="G4290" i="2" s="1"/>
  <c r="F4302" i="2"/>
  <c r="G4302" i="2" s="1"/>
  <c r="F4314" i="2"/>
  <c r="G4314" i="2" s="1"/>
  <c r="F4291" i="2"/>
  <c r="G4291" i="2" s="1"/>
  <c r="F4303" i="2"/>
  <c r="G4303" i="2" s="1"/>
  <c r="F4315" i="2"/>
  <c r="G4315" i="2" s="1"/>
  <c r="F4279" i="2"/>
  <c r="G4279" i="2" s="1"/>
  <c r="F2163" i="2"/>
  <c r="G2163" i="2" s="1"/>
  <c r="F2175" i="2"/>
  <c r="G2175" i="2" s="1"/>
  <c r="F2187" i="2"/>
  <c r="G2187" i="2" s="1"/>
  <c r="F2199" i="2"/>
  <c r="G2199" i="2" s="1"/>
  <c r="F2211" i="2"/>
  <c r="G2211" i="2" s="1"/>
  <c r="F2164" i="2"/>
  <c r="G2164" i="2" s="1"/>
  <c r="F2176" i="2"/>
  <c r="G2176" i="2" s="1"/>
  <c r="F2188" i="2"/>
  <c r="G2188" i="2" s="1"/>
  <c r="F2200" i="2"/>
  <c r="G2200" i="2" s="1"/>
  <c r="F2165" i="2"/>
  <c r="G2165" i="2" s="1"/>
  <c r="F2177" i="2"/>
  <c r="G2177" i="2" s="1"/>
  <c r="F2189" i="2"/>
  <c r="G2189" i="2" s="1"/>
  <c r="F2201" i="2"/>
  <c r="G2201" i="2" s="1"/>
  <c r="F2213" i="2"/>
  <c r="G2213" i="2" s="1"/>
  <c r="F2166" i="2"/>
  <c r="G2166" i="2" s="1"/>
  <c r="F2178" i="2"/>
  <c r="G2178" i="2" s="1"/>
  <c r="F2190" i="2"/>
  <c r="G2190" i="2" s="1"/>
  <c r="F2168" i="2"/>
  <c r="G2168" i="2" s="1"/>
  <c r="F2180" i="2"/>
  <c r="G2180" i="2" s="1"/>
  <c r="F2192" i="2"/>
  <c r="G2192" i="2" s="1"/>
  <c r="F2204" i="2"/>
  <c r="G2204" i="2" s="1"/>
  <c r="F2169" i="2"/>
  <c r="G2169" i="2" s="1"/>
  <c r="F2181" i="2"/>
  <c r="G2181" i="2" s="1"/>
  <c r="F2193" i="2"/>
  <c r="G2193" i="2" s="1"/>
  <c r="F2205" i="2"/>
  <c r="G2205" i="2" s="1"/>
  <c r="F2170" i="2"/>
  <c r="G2170" i="2" s="1"/>
  <c r="F2182" i="2"/>
  <c r="G2182" i="2" s="1"/>
  <c r="F2171" i="2"/>
  <c r="G2171" i="2" s="1"/>
  <c r="F2183" i="2"/>
  <c r="G2183" i="2" s="1"/>
  <c r="F2195" i="2"/>
  <c r="G2195" i="2" s="1"/>
  <c r="F2207" i="2"/>
  <c r="G2207" i="2" s="1"/>
  <c r="F2162" i="2"/>
  <c r="G2162" i="2" s="1"/>
  <c r="F2174" i="2"/>
  <c r="G2174" i="2" s="1"/>
  <c r="F2186" i="2"/>
  <c r="G2186" i="2" s="1"/>
  <c r="F2198" i="2"/>
  <c r="G2198" i="2" s="1"/>
  <c r="F2210" i="2"/>
  <c r="G2210" i="2" s="1"/>
  <c r="F2172" i="2"/>
  <c r="G2172" i="2" s="1"/>
  <c r="F2208" i="2"/>
  <c r="G2208" i="2" s="1"/>
  <c r="F2173" i="2"/>
  <c r="G2173" i="2" s="1"/>
  <c r="F2209" i="2"/>
  <c r="G2209" i="2" s="1"/>
  <c r="F2179" i="2"/>
  <c r="G2179" i="2" s="1"/>
  <c r="F2212" i="2"/>
  <c r="G2212" i="2" s="1"/>
  <c r="F2184" i="2"/>
  <c r="G2184" i="2" s="1"/>
  <c r="F2214" i="2"/>
  <c r="G2214" i="2" s="1"/>
  <c r="F2185" i="2"/>
  <c r="G2185" i="2" s="1"/>
  <c r="F2215" i="2"/>
  <c r="G2215" i="2" s="1"/>
  <c r="F2191" i="2"/>
  <c r="G2191" i="2" s="1"/>
  <c r="F2194" i="2"/>
  <c r="G2194" i="2" s="1"/>
  <c r="F2196" i="2"/>
  <c r="G2196" i="2" s="1"/>
  <c r="F2197" i="2"/>
  <c r="G2197" i="2" s="1"/>
  <c r="F2202" i="2"/>
  <c r="G2202" i="2" s="1"/>
  <c r="F2203" i="2"/>
  <c r="G2203" i="2" s="1"/>
  <c r="F2167" i="2"/>
  <c r="G2167" i="2" s="1"/>
  <c r="F2206" i="2"/>
  <c r="G2206" i="2" s="1"/>
  <c r="F4328" i="2"/>
  <c r="G4328" i="2" s="1"/>
  <c r="F4340" i="2"/>
  <c r="G4340" i="2" s="1"/>
  <c r="F4352" i="2"/>
  <c r="G4352" i="2" s="1"/>
  <c r="F4364" i="2"/>
  <c r="G4364" i="2" s="1"/>
  <c r="F4329" i="2"/>
  <c r="G4329" i="2" s="1"/>
  <c r="F4341" i="2"/>
  <c r="G4341" i="2" s="1"/>
  <c r="F4353" i="2"/>
  <c r="G4353" i="2" s="1"/>
  <c r="F4365" i="2"/>
  <c r="G4365" i="2" s="1"/>
  <c r="F4330" i="2"/>
  <c r="G4330" i="2" s="1"/>
  <c r="F4342" i="2"/>
  <c r="G4342" i="2" s="1"/>
  <c r="F4354" i="2"/>
  <c r="G4354" i="2" s="1"/>
  <c r="F4366" i="2"/>
  <c r="G4366" i="2" s="1"/>
  <c r="F4331" i="2"/>
  <c r="G4331" i="2" s="1"/>
  <c r="F4343" i="2"/>
  <c r="G4343" i="2" s="1"/>
  <c r="F4355" i="2"/>
  <c r="G4355" i="2" s="1"/>
  <c r="F4367" i="2"/>
  <c r="G4367" i="2" s="1"/>
  <c r="F4332" i="2"/>
  <c r="G4332" i="2" s="1"/>
  <c r="F4344" i="2"/>
  <c r="G4344" i="2" s="1"/>
  <c r="F4356" i="2"/>
  <c r="G4356" i="2" s="1"/>
  <c r="F4368" i="2"/>
  <c r="G4368" i="2" s="1"/>
  <c r="F4333" i="2"/>
  <c r="G4333" i="2" s="1"/>
  <c r="F4345" i="2"/>
  <c r="G4345" i="2" s="1"/>
  <c r="F4357" i="2"/>
  <c r="G4357" i="2" s="1"/>
  <c r="F4369" i="2"/>
  <c r="G4369" i="2" s="1"/>
  <c r="F4322" i="2"/>
  <c r="G4322" i="2" s="1"/>
  <c r="F4334" i="2"/>
  <c r="G4334" i="2" s="1"/>
  <c r="F4346" i="2"/>
  <c r="G4346" i="2" s="1"/>
  <c r="F4358" i="2"/>
  <c r="G4358" i="2" s="1"/>
  <c r="F4370" i="2"/>
  <c r="G4370" i="2" s="1"/>
  <c r="F4323" i="2"/>
  <c r="G4323" i="2" s="1"/>
  <c r="F4335" i="2"/>
  <c r="G4335" i="2" s="1"/>
  <c r="F4347" i="2"/>
  <c r="G4347" i="2" s="1"/>
  <c r="F4359" i="2"/>
  <c r="G4359" i="2" s="1"/>
  <c r="F4371" i="2"/>
  <c r="G4371" i="2" s="1"/>
  <c r="F4324" i="2"/>
  <c r="G4324" i="2" s="1"/>
  <c r="F4336" i="2"/>
  <c r="G4336" i="2" s="1"/>
  <c r="F4348" i="2"/>
  <c r="G4348" i="2" s="1"/>
  <c r="F4360" i="2"/>
  <c r="G4360" i="2" s="1"/>
  <c r="F4372" i="2"/>
  <c r="G4372" i="2" s="1"/>
  <c r="F4325" i="2"/>
  <c r="G4325" i="2" s="1"/>
  <c r="F4337" i="2"/>
  <c r="G4337" i="2" s="1"/>
  <c r="F4349" i="2"/>
  <c r="G4349" i="2" s="1"/>
  <c r="F4361" i="2"/>
  <c r="G4361" i="2" s="1"/>
  <c r="F4373" i="2"/>
  <c r="G4373" i="2" s="1"/>
  <c r="F4326" i="2"/>
  <c r="G4326" i="2" s="1"/>
  <c r="F4338" i="2"/>
  <c r="G4338" i="2" s="1"/>
  <c r="F4350" i="2"/>
  <c r="G4350" i="2" s="1"/>
  <c r="F4362" i="2"/>
  <c r="G4362" i="2" s="1"/>
  <c r="F4374" i="2"/>
  <c r="G4374" i="2" s="1"/>
  <c r="F4327" i="2"/>
  <c r="G4327" i="2" s="1"/>
  <c r="F4339" i="2"/>
  <c r="G4339" i="2" s="1"/>
  <c r="F4351" i="2"/>
  <c r="G4351" i="2" s="1"/>
  <c r="F4363" i="2"/>
  <c r="G4363" i="2" s="1"/>
  <c r="F4375" i="2"/>
  <c r="G4375" i="2" s="1"/>
  <c r="F384" i="2"/>
  <c r="G384" i="2" s="1"/>
  <c r="F396" i="2"/>
  <c r="G396" i="2" s="1"/>
  <c r="F408" i="2"/>
  <c r="G408" i="2" s="1"/>
  <c r="F420" i="2"/>
  <c r="G420" i="2" s="1"/>
  <c r="F432" i="2"/>
  <c r="G432" i="2" s="1"/>
  <c r="F385" i="2"/>
  <c r="G385" i="2" s="1"/>
  <c r="F397" i="2"/>
  <c r="G397" i="2" s="1"/>
  <c r="F409" i="2"/>
  <c r="G409" i="2" s="1"/>
  <c r="F421" i="2"/>
  <c r="G421" i="2" s="1"/>
  <c r="F433" i="2"/>
  <c r="G433" i="2" s="1"/>
  <c r="F386" i="2"/>
  <c r="G386" i="2" s="1"/>
  <c r="F398" i="2"/>
  <c r="G398" i="2" s="1"/>
  <c r="F410" i="2"/>
  <c r="G410" i="2" s="1"/>
  <c r="F422" i="2"/>
  <c r="G422" i="2" s="1"/>
  <c r="F387" i="2"/>
  <c r="G387" i="2" s="1"/>
  <c r="F399" i="2"/>
  <c r="G399" i="2" s="1"/>
  <c r="F411" i="2"/>
  <c r="G411" i="2" s="1"/>
  <c r="F423" i="2"/>
  <c r="G423" i="2" s="1"/>
  <c r="F388" i="2"/>
  <c r="G388" i="2" s="1"/>
  <c r="F400" i="2"/>
  <c r="G400" i="2" s="1"/>
  <c r="F412" i="2"/>
  <c r="G412" i="2" s="1"/>
  <c r="F424" i="2"/>
  <c r="G424" i="2" s="1"/>
  <c r="F389" i="2"/>
  <c r="G389" i="2" s="1"/>
  <c r="F401" i="2"/>
  <c r="G401" i="2" s="1"/>
  <c r="F413" i="2"/>
  <c r="G413" i="2" s="1"/>
  <c r="F425" i="2"/>
  <c r="G425" i="2" s="1"/>
  <c r="F390" i="2"/>
  <c r="G390" i="2" s="1"/>
  <c r="F402" i="2"/>
  <c r="G402" i="2" s="1"/>
  <c r="F414" i="2"/>
  <c r="G414" i="2" s="1"/>
  <c r="F426" i="2"/>
  <c r="G426" i="2" s="1"/>
  <c r="F391" i="2"/>
  <c r="G391" i="2" s="1"/>
  <c r="F403" i="2"/>
  <c r="G403" i="2" s="1"/>
  <c r="F415" i="2"/>
  <c r="G415" i="2" s="1"/>
  <c r="F427" i="2"/>
  <c r="G427" i="2" s="1"/>
  <c r="F380" i="2"/>
  <c r="G380" i="2" s="1"/>
  <c r="F392" i="2"/>
  <c r="G392" i="2" s="1"/>
  <c r="F404" i="2"/>
  <c r="G404" i="2" s="1"/>
  <c r="F416" i="2"/>
  <c r="G416" i="2" s="1"/>
  <c r="F428" i="2"/>
  <c r="G428" i="2" s="1"/>
  <c r="F381" i="2"/>
  <c r="G381" i="2" s="1"/>
  <c r="F393" i="2"/>
  <c r="G393" i="2" s="1"/>
  <c r="F405" i="2"/>
  <c r="G405" i="2" s="1"/>
  <c r="F417" i="2"/>
  <c r="G417" i="2" s="1"/>
  <c r="F429" i="2"/>
  <c r="G429" i="2" s="1"/>
  <c r="F383" i="2"/>
  <c r="G383" i="2" s="1"/>
  <c r="F395" i="2"/>
  <c r="G395" i="2" s="1"/>
  <c r="F407" i="2"/>
  <c r="G407" i="2" s="1"/>
  <c r="F419" i="2"/>
  <c r="G419" i="2" s="1"/>
  <c r="F431" i="2"/>
  <c r="G431" i="2" s="1"/>
  <c r="F382" i="2"/>
  <c r="G382" i="2" s="1"/>
  <c r="F394" i="2"/>
  <c r="G394" i="2" s="1"/>
  <c r="F406" i="2"/>
  <c r="G406" i="2" s="1"/>
  <c r="F418" i="2"/>
  <c r="G418" i="2" s="1"/>
  <c r="F430" i="2"/>
  <c r="G430" i="2" s="1"/>
  <c r="F1191" i="2"/>
  <c r="G1191" i="2" s="1"/>
  <c r="F1203" i="2"/>
  <c r="G1203" i="2" s="1"/>
  <c r="F1215" i="2"/>
  <c r="G1215" i="2" s="1"/>
  <c r="F1227" i="2"/>
  <c r="G1227" i="2" s="1"/>
  <c r="F1239" i="2"/>
  <c r="G1239" i="2" s="1"/>
  <c r="F1192" i="2"/>
  <c r="G1192" i="2" s="1"/>
  <c r="F1204" i="2"/>
  <c r="G1204" i="2" s="1"/>
  <c r="F1216" i="2"/>
  <c r="G1216" i="2" s="1"/>
  <c r="F1228" i="2"/>
  <c r="G1228" i="2" s="1"/>
  <c r="F1240" i="2"/>
  <c r="G1240" i="2" s="1"/>
  <c r="F1193" i="2"/>
  <c r="G1193" i="2" s="1"/>
  <c r="F1205" i="2"/>
  <c r="G1205" i="2" s="1"/>
  <c r="F1217" i="2"/>
  <c r="G1217" i="2" s="1"/>
  <c r="F1229" i="2"/>
  <c r="G1229" i="2" s="1"/>
  <c r="F1241" i="2"/>
  <c r="G1241" i="2" s="1"/>
  <c r="F1194" i="2"/>
  <c r="G1194" i="2" s="1"/>
  <c r="F1206" i="2"/>
  <c r="G1206" i="2" s="1"/>
  <c r="F1218" i="2"/>
  <c r="G1218" i="2" s="1"/>
  <c r="F1230" i="2"/>
  <c r="G1230" i="2" s="1"/>
  <c r="F1242" i="2"/>
  <c r="G1242" i="2" s="1"/>
  <c r="F1195" i="2"/>
  <c r="G1195" i="2" s="1"/>
  <c r="F1207" i="2"/>
  <c r="G1207" i="2" s="1"/>
  <c r="F1219" i="2"/>
  <c r="G1219" i="2" s="1"/>
  <c r="F1231" i="2"/>
  <c r="G1231" i="2" s="1"/>
  <c r="F1243" i="2"/>
  <c r="G1243" i="2" s="1"/>
  <c r="F1196" i="2"/>
  <c r="G1196" i="2" s="1"/>
  <c r="F1208" i="2"/>
  <c r="G1208" i="2" s="1"/>
  <c r="F1220" i="2"/>
  <c r="G1220" i="2" s="1"/>
  <c r="F1232" i="2"/>
  <c r="G1232" i="2" s="1"/>
  <c r="F1197" i="2"/>
  <c r="G1197" i="2" s="1"/>
  <c r="F1209" i="2"/>
  <c r="G1209" i="2" s="1"/>
  <c r="F1221" i="2"/>
  <c r="G1221" i="2" s="1"/>
  <c r="F1233" i="2"/>
  <c r="G1233" i="2" s="1"/>
  <c r="F1198" i="2"/>
  <c r="G1198" i="2" s="1"/>
  <c r="F1210" i="2"/>
  <c r="G1210" i="2" s="1"/>
  <c r="F1222" i="2"/>
  <c r="G1222" i="2" s="1"/>
  <c r="F1234" i="2"/>
  <c r="G1234" i="2" s="1"/>
  <c r="F1199" i="2"/>
  <c r="G1199" i="2" s="1"/>
  <c r="F1211" i="2"/>
  <c r="G1211" i="2" s="1"/>
  <c r="F1223" i="2"/>
  <c r="G1223" i="2" s="1"/>
  <c r="F1235" i="2"/>
  <c r="G1235" i="2" s="1"/>
  <c r="F1200" i="2"/>
  <c r="G1200" i="2" s="1"/>
  <c r="F1212" i="2"/>
  <c r="G1212" i="2" s="1"/>
  <c r="F1224" i="2"/>
  <c r="G1224" i="2" s="1"/>
  <c r="F1236" i="2"/>
  <c r="G1236" i="2" s="1"/>
  <c r="F1190" i="2"/>
  <c r="G1190" i="2" s="1"/>
  <c r="F1202" i="2"/>
  <c r="G1202" i="2" s="1"/>
  <c r="F1214" i="2"/>
  <c r="G1214" i="2" s="1"/>
  <c r="F1226" i="2"/>
  <c r="G1226" i="2" s="1"/>
  <c r="F1238" i="2"/>
  <c r="G1238" i="2" s="1"/>
  <c r="F1201" i="2"/>
  <c r="G1201" i="2" s="1"/>
  <c r="F1213" i="2"/>
  <c r="G1213" i="2" s="1"/>
  <c r="F1225" i="2"/>
  <c r="G1225" i="2" s="1"/>
  <c r="F1237" i="2"/>
  <c r="G1237" i="2" s="1"/>
  <c r="F4760" i="2"/>
  <c r="G4760" i="2" s="1"/>
  <c r="F4772" i="2"/>
  <c r="G4772" i="2" s="1"/>
  <c r="F4784" i="2"/>
  <c r="G4784" i="2" s="1"/>
  <c r="F4796" i="2"/>
  <c r="G4796" i="2" s="1"/>
  <c r="F4761" i="2"/>
  <c r="G4761" i="2" s="1"/>
  <c r="F4773" i="2"/>
  <c r="G4773" i="2" s="1"/>
  <c r="F4785" i="2"/>
  <c r="G4785" i="2" s="1"/>
  <c r="F4797" i="2"/>
  <c r="G4797" i="2" s="1"/>
  <c r="F4762" i="2"/>
  <c r="G4762" i="2" s="1"/>
  <c r="F4774" i="2"/>
  <c r="G4774" i="2" s="1"/>
  <c r="F4786" i="2"/>
  <c r="G4786" i="2" s="1"/>
  <c r="F4798" i="2"/>
  <c r="G4798" i="2" s="1"/>
  <c r="F4763" i="2"/>
  <c r="G4763" i="2" s="1"/>
  <c r="F4775" i="2"/>
  <c r="G4775" i="2" s="1"/>
  <c r="F4787" i="2"/>
  <c r="G4787" i="2" s="1"/>
  <c r="F4799" i="2"/>
  <c r="G4799" i="2" s="1"/>
  <c r="F4754" i="2"/>
  <c r="G4754" i="2" s="1"/>
  <c r="F4766" i="2"/>
  <c r="G4766" i="2" s="1"/>
  <c r="F4778" i="2"/>
  <c r="G4778" i="2" s="1"/>
  <c r="F4790" i="2"/>
  <c r="G4790" i="2" s="1"/>
  <c r="F4802" i="2"/>
  <c r="G4802" i="2" s="1"/>
  <c r="F4756" i="2"/>
  <c r="G4756" i="2" s="1"/>
  <c r="F4768" i="2"/>
  <c r="G4768" i="2" s="1"/>
  <c r="F4780" i="2"/>
  <c r="G4780" i="2" s="1"/>
  <c r="F4792" i="2"/>
  <c r="G4792" i="2" s="1"/>
  <c r="F4804" i="2"/>
  <c r="G4804" i="2" s="1"/>
  <c r="F4757" i="2"/>
  <c r="G4757" i="2" s="1"/>
  <c r="F4769" i="2"/>
  <c r="G4769" i="2" s="1"/>
  <c r="F4781" i="2"/>
  <c r="G4781" i="2" s="1"/>
  <c r="F4793" i="2"/>
  <c r="G4793" i="2" s="1"/>
  <c r="F4805" i="2"/>
  <c r="G4805" i="2" s="1"/>
  <c r="F4782" i="2"/>
  <c r="G4782" i="2" s="1"/>
  <c r="F4755" i="2"/>
  <c r="G4755" i="2" s="1"/>
  <c r="F4783" i="2"/>
  <c r="G4783" i="2" s="1"/>
  <c r="F4758" i="2"/>
  <c r="G4758" i="2" s="1"/>
  <c r="F4788" i="2"/>
  <c r="G4788" i="2" s="1"/>
  <c r="F4759" i="2"/>
  <c r="G4759" i="2" s="1"/>
  <c r="F4789" i="2"/>
  <c r="G4789" i="2" s="1"/>
  <c r="F4764" i="2"/>
  <c r="G4764" i="2" s="1"/>
  <c r="F4791" i="2"/>
  <c r="G4791" i="2" s="1"/>
  <c r="F4765" i="2"/>
  <c r="G4765" i="2" s="1"/>
  <c r="F4794" i="2"/>
  <c r="G4794" i="2" s="1"/>
  <c r="F4767" i="2"/>
  <c r="G4767" i="2" s="1"/>
  <c r="F4795" i="2"/>
  <c r="G4795" i="2" s="1"/>
  <c r="F4770" i="2"/>
  <c r="G4770" i="2" s="1"/>
  <c r="F4800" i="2"/>
  <c r="G4800" i="2" s="1"/>
  <c r="F4771" i="2"/>
  <c r="G4771" i="2" s="1"/>
  <c r="F4801" i="2"/>
  <c r="G4801" i="2" s="1"/>
  <c r="F4776" i="2"/>
  <c r="G4776" i="2" s="1"/>
  <c r="F4803" i="2"/>
  <c r="G4803" i="2" s="1"/>
  <c r="F4779" i="2"/>
  <c r="G4779" i="2" s="1"/>
  <c r="F4807" i="2"/>
  <c r="G4807" i="2" s="1"/>
  <c r="F4806" i="2"/>
  <c r="G4806" i="2" s="1"/>
  <c r="F4777" i="2"/>
  <c r="G4777" i="2" s="1"/>
  <c r="F1032" i="2"/>
  <c r="G1032" i="2" s="1"/>
  <c r="F1044" i="2"/>
  <c r="G1044" i="2" s="1"/>
  <c r="F1056" i="2"/>
  <c r="G1056" i="2" s="1"/>
  <c r="F1068" i="2"/>
  <c r="G1068" i="2" s="1"/>
  <c r="F1080" i="2"/>
  <c r="G1080" i="2" s="1"/>
  <c r="F1033" i="2"/>
  <c r="G1033" i="2" s="1"/>
  <c r="F1045" i="2"/>
  <c r="G1045" i="2" s="1"/>
  <c r="F1057" i="2"/>
  <c r="G1057" i="2" s="1"/>
  <c r="F1069" i="2"/>
  <c r="G1069" i="2" s="1"/>
  <c r="F1081" i="2"/>
  <c r="G1081" i="2" s="1"/>
  <c r="F1034" i="2"/>
  <c r="G1034" i="2" s="1"/>
  <c r="F1046" i="2"/>
  <c r="G1046" i="2" s="1"/>
  <c r="F1058" i="2"/>
  <c r="G1058" i="2" s="1"/>
  <c r="F1070" i="2"/>
  <c r="G1070" i="2" s="1"/>
  <c r="F1035" i="2"/>
  <c r="G1035" i="2" s="1"/>
  <c r="F1047" i="2"/>
  <c r="G1047" i="2" s="1"/>
  <c r="F1059" i="2"/>
  <c r="G1059" i="2" s="1"/>
  <c r="F1036" i="2"/>
  <c r="G1036" i="2" s="1"/>
  <c r="F1048" i="2"/>
  <c r="G1048" i="2" s="1"/>
  <c r="F1038" i="2"/>
  <c r="G1038" i="2" s="1"/>
  <c r="F1050" i="2"/>
  <c r="G1050" i="2" s="1"/>
  <c r="F1062" i="2"/>
  <c r="G1062" i="2" s="1"/>
  <c r="F1074" i="2"/>
  <c r="G1074" i="2" s="1"/>
  <c r="F1039" i="2"/>
  <c r="G1039" i="2" s="1"/>
  <c r="F1051" i="2"/>
  <c r="G1051" i="2" s="1"/>
  <c r="F1028" i="2"/>
  <c r="G1028" i="2" s="1"/>
  <c r="F1040" i="2"/>
  <c r="G1040" i="2" s="1"/>
  <c r="F1052" i="2"/>
  <c r="G1052" i="2" s="1"/>
  <c r="F1064" i="2"/>
  <c r="G1064" i="2" s="1"/>
  <c r="F1076" i="2"/>
  <c r="G1076" i="2" s="1"/>
  <c r="F1029" i="2"/>
  <c r="G1029" i="2" s="1"/>
  <c r="F1041" i="2"/>
  <c r="G1041" i="2" s="1"/>
  <c r="F1053" i="2"/>
  <c r="G1053" i="2" s="1"/>
  <c r="F1065" i="2"/>
  <c r="G1065" i="2" s="1"/>
  <c r="F1077" i="2"/>
  <c r="G1077" i="2" s="1"/>
  <c r="F1063" i="2"/>
  <c r="G1063" i="2" s="1"/>
  <c r="F1066" i="2"/>
  <c r="G1066" i="2" s="1"/>
  <c r="F1030" i="2"/>
  <c r="G1030" i="2" s="1"/>
  <c r="F1067" i="2"/>
  <c r="G1067" i="2" s="1"/>
  <c r="F1031" i="2"/>
  <c r="G1031" i="2" s="1"/>
  <c r="F1071" i="2"/>
  <c r="G1071" i="2" s="1"/>
  <c r="F1037" i="2"/>
  <c r="G1037" i="2" s="1"/>
  <c r="F1072" i="2"/>
  <c r="G1072" i="2" s="1"/>
  <c r="F1042" i="2"/>
  <c r="G1042" i="2" s="1"/>
  <c r="F1073" i="2"/>
  <c r="G1073" i="2" s="1"/>
  <c r="F1043" i="2"/>
  <c r="G1043" i="2" s="1"/>
  <c r="F1075" i="2"/>
  <c r="G1075" i="2" s="1"/>
  <c r="F1049" i="2"/>
  <c r="G1049" i="2" s="1"/>
  <c r="F1078" i="2"/>
  <c r="G1078" i="2" s="1"/>
  <c r="F1054" i="2"/>
  <c r="G1054" i="2" s="1"/>
  <c r="F1079" i="2"/>
  <c r="G1079" i="2" s="1"/>
  <c r="F1055" i="2"/>
  <c r="G1055" i="2" s="1"/>
  <c r="F1061" i="2"/>
  <c r="G1061" i="2" s="1"/>
  <c r="F1060" i="2"/>
  <c r="G1060" i="2" s="1"/>
  <c r="F6269" i="2"/>
  <c r="G6269" i="2" s="1"/>
  <c r="F6281" i="2"/>
  <c r="G6281" i="2" s="1"/>
  <c r="F6293" i="2"/>
  <c r="G6293" i="2" s="1"/>
  <c r="F6305" i="2"/>
  <c r="G6305" i="2" s="1"/>
  <c r="F6317" i="2"/>
  <c r="G6317" i="2" s="1"/>
  <c r="F6270" i="2"/>
  <c r="G6270" i="2" s="1"/>
  <c r="F6282" i="2"/>
  <c r="G6282" i="2" s="1"/>
  <c r="F6294" i="2"/>
  <c r="G6294" i="2" s="1"/>
  <c r="F6306" i="2"/>
  <c r="G6306" i="2" s="1"/>
  <c r="F6318" i="2"/>
  <c r="G6318" i="2" s="1"/>
  <c r="F6271" i="2"/>
  <c r="G6271" i="2" s="1"/>
  <c r="F6283" i="2"/>
  <c r="G6283" i="2" s="1"/>
  <c r="F6295" i="2"/>
  <c r="G6295" i="2" s="1"/>
  <c r="F6307" i="2"/>
  <c r="G6307" i="2" s="1"/>
  <c r="F6319" i="2"/>
  <c r="G6319" i="2" s="1"/>
  <c r="F6272" i="2"/>
  <c r="G6272" i="2" s="1"/>
  <c r="F6284" i="2"/>
  <c r="G6284" i="2" s="1"/>
  <c r="F6296" i="2"/>
  <c r="G6296" i="2" s="1"/>
  <c r="F6308" i="2"/>
  <c r="G6308" i="2" s="1"/>
  <c r="F6273" i="2"/>
  <c r="G6273" i="2" s="1"/>
  <c r="F6285" i="2"/>
  <c r="G6285" i="2" s="1"/>
  <c r="F6297" i="2"/>
  <c r="G6297" i="2" s="1"/>
  <c r="F6309" i="2"/>
  <c r="G6309" i="2" s="1"/>
  <c r="F6274" i="2"/>
  <c r="G6274" i="2" s="1"/>
  <c r="F6286" i="2"/>
  <c r="G6286" i="2" s="1"/>
  <c r="F6298" i="2"/>
  <c r="G6298" i="2" s="1"/>
  <c r="F6310" i="2"/>
  <c r="G6310" i="2" s="1"/>
  <c r="F6275" i="2"/>
  <c r="G6275" i="2" s="1"/>
  <c r="F6287" i="2"/>
  <c r="G6287" i="2" s="1"/>
  <c r="F6299" i="2"/>
  <c r="G6299" i="2" s="1"/>
  <c r="F6311" i="2"/>
  <c r="G6311" i="2" s="1"/>
  <c r="F6276" i="2"/>
  <c r="G6276" i="2" s="1"/>
  <c r="F6288" i="2"/>
  <c r="G6288" i="2" s="1"/>
  <c r="F6300" i="2"/>
  <c r="G6300" i="2" s="1"/>
  <c r="F6312" i="2"/>
  <c r="G6312" i="2" s="1"/>
  <c r="F6277" i="2"/>
  <c r="G6277" i="2" s="1"/>
  <c r="F6289" i="2"/>
  <c r="G6289" i="2" s="1"/>
  <c r="F6301" i="2"/>
  <c r="G6301" i="2" s="1"/>
  <c r="F6313" i="2"/>
  <c r="G6313" i="2" s="1"/>
  <c r="F6266" i="2"/>
  <c r="G6266" i="2" s="1"/>
  <c r="F6278" i="2"/>
  <c r="G6278" i="2" s="1"/>
  <c r="F6290" i="2"/>
  <c r="G6290" i="2" s="1"/>
  <c r="F6302" i="2"/>
  <c r="G6302" i="2" s="1"/>
  <c r="F6314" i="2"/>
  <c r="G6314" i="2" s="1"/>
  <c r="F6268" i="2"/>
  <c r="G6268" i="2" s="1"/>
  <c r="F6280" i="2"/>
  <c r="G6280" i="2" s="1"/>
  <c r="F6292" i="2"/>
  <c r="G6292" i="2" s="1"/>
  <c r="F6304" i="2"/>
  <c r="G6304" i="2" s="1"/>
  <c r="F6316" i="2"/>
  <c r="G6316" i="2" s="1"/>
  <c r="F1359" i="2"/>
  <c r="G1359" i="2" s="1"/>
  <c r="F1371" i="2"/>
  <c r="G1371" i="2" s="1"/>
  <c r="F1383" i="2"/>
  <c r="G1383" i="2" s="1"/>
  <c r="F1395" i="2"/>
  <c r="G1395" i="2" s="1"/>
  <c r="F1360" i="2"/>
  <c r="G1360" i="2" s="1"/>
  <c r="F1372" i="2"/>
  <c r="G1372" i="2" s="1"/>
  <c r="F1384" i="2"/>
  <c r="G1384" i="2" s="1"/>
  <c r="F1396" i="2"/>
  <c r="G1396" i="2" s="1"/>
  <c r="F1361" i="2"/>
  <c r="G1361" i="2" s="1"/>
  <c r="F1373" i="2"/>
  <c r="G1373" i="2" s="1"/>
  <c r="F1385" i="2"/>
  <c r="G1385" i="2" s="1"/>
  <c r="F1397" i="2"/>
  <c r="G1397" i="2" s="1"/>
  <c r="F1362" i="2"/>
  <c r="G1362" i="2" s="1"/>
  <c r="F1374" i="2"/>
  <c r="G1374" i="2" s="1"/>
  <c r="F1386" i="2"/>
  <c r="G1386" i="2" s="1"/>
  <c r="F1398" i="2"/>
  <c r="G1398" i="2" s="1"/>
  <c r="F1363" i="2"/>
  <c r="G1363" i="2" s="1"/>
  <c r="F1375" i="2"/>
  <c r="G1375" i="2" s="1"/>
  <c r="F1387" i="2"/>
  <c r="G1387" i="2" s="1"/>
  <c r="F1399" i="2"/>
  <c r="G1399" i="2" s="1"/>
  <c r="F1352" i="2"/>
  <c r="G1352" i="2" s="1"/>
  <c r="F1364" i="2"/>
  <c r="G1364" i="2" s="1"/>
  <c r="F1376" i="2"/>
  <c r="G1376" i="2" s="1"/>
  <c r="F1388" i="2"/>
  <c r="G1388" i="2" s="1"/>
  <c r="F1400" i="2"/>
  <c r="G1400" i="2" s="1"/>
  <c r="F1353" i="2"/>
  <c r="G1353" i="2" s="1"/>
  <c r="F1365" i="2"/>
  <c r="G1365" i="2" s="1"/>
  <c r="F1377" i="2"/>
  <c r="G1377" i="2" s="1"/>
  <c r="F1389" i="2"/>
  <c r="G1389" i="2" s="1"/>
  <c r="F1401" i="2"/>
  <c r="G1401" i="2" s="1"/>
  <c r="F1354" i="2"/>
  <c r="G1354" i="2" s="1"/>
  <c r="F1366" i="2"/>
  <c r="G1366" i="2" s="1"/>
  <c r="F1378" i="2"/>
  <c r="G1378" i="2" s="1"/>
  <c r="F1390" i="2"/>
  <c r="G1390" i="2" s="1"/>
  <c r="F1402" i="2"/>
  <c r="G1402" i="2" s="1"/>
  <c r="F1355" i="2"/>
  <c r="G1355" i="2" s="1"/>
  <c r="F1367" i="2"/>
  <c r="G1367" i="2" s="1"/>
  <c r="F1379" i="2"/>
  <c r="G1379" i="2" s="1"/>
  <c r="F1391" i="2"/>
  <c r="G1391" i="2" s="1"/>
  <c r="F1403" i="2"/>
  <c r="G1403" i="2" s="1"/>
  <c r="F1356" i="2"/>
  <c r="G1356" i="2" s="1"/>
  <c r="F1368" i="2"/>
  <c r="G1368" i="2" s="1"/>
  <c r="F1380" i="2"/>
  <c r="G1380" i="2" s="1"/>
  <c r="F1392" i="2"/>
  <c r="G1392" i="2" s="1"/>
  <c r="F1404" i="2"/>
  <c r="G1404" i="2" s="1"/>
  <c r="F1358" i="2"/>
  <c r="G1358" i="2" s="1"/>
  <c r="F1370" i="2"/>
  <c r="G1370" i="2" s="1"/>
  <c r="F1382" i="2"/>
  <c r="G1382" i="2" s="1"/>
  <c r="F1394" i="2"/>
  <c r="G1394" i="2" s="1"/>
  <c r="F1357" i="2"/>
  <c r="G1357" i="2" s="1"/>
  <c r="F1369" i="2"/>
  <c r="G1369" i="2" s="1"/>
  <c r="F1381" i="2"/>
  <c r="G1381" i="2" s="1"/>
  <c r="F1393" i="2"/>
  <c r="G1393" i="2" s="1"/>
  <c r="F1405" i="2"/>
  <c r="G1405" i="2" s="1"/>
  <c r="F2976" i="8"/>
  <c r="G2976" i="8" s="1"/>
  <c r="F2988" i="8"/>
  <c r="G2988" i="8" s="1"/>
  <c r="F3000" i="8"/>
  <c r="G3000" i="8" s="1"/>
  <c r="F3012" i="8"/>
  <c r="G3012" i="8" s="1"/>
  <c r="F3024" i="8"/>
  <c r="G3024" i="8" s="1"/>
  <c r="F2977" i="8"/>
  <c r="G2977" i="8" s="1"/>
  <c r="F2989" i="8"/>
  <c r="G2989" i="8" s="1"/>
  <c r="F3001" i="8"/>
  <c r="G3001" i="8" s="1"/>
  <c r="F3013" i="8"/>
  <c r="G3013" i="8" s="1"/>
  <c r="F3025" i="8"/>
  <c r="G3025" i="8" s="1"/>
  <c r="F2978" i="8"/>
  <c r="G2978" i="8" s="1"/>
  <c r="F2990" i="8"/>
  <c r="G2990" i="8" s="1"/>
  <c r="F3002" i="8"/>
  <c r="G3002" i="8" s="1"/>
  <c r="F3014" i="8"/>
  <c r="G3014" i="8" s="1"/>
  <c r="F2979" i="8"/>
  <c r="G2979" i="8" s="1"/>
  <c r="F2991" i="8"/>
  <c r="G2991" i="8" s="1"/>
  <c r="F3003" i="8"/>
  <c r="G3003" i="8" s="1"/>
  <c r="F3015" i="8"/>
  <c r="G3015" i="8" s="1"/>
  <c r="F2980" i="8"/>
  <c r="G2980" i="8" s="1"/>
  <c r="F2992" i="8"/>
  <c r="G2992" i="8" s="1"/>
  <c r="F3004" i="8"/>
  <c r="G3004" i="8" s="1"/>
  <c r="F3016" i="8"/>
  <c r="G3016" i="8" s="1"/>
  <c r="F2981" i="8"/>
  <c r="G2981" i="8" s="1"/>
  <c r="F2993" i="8"/>
  <c r="G2993" i="8" s="1"/>
  <c r="F3005" i="8"/>
  <c r="G3005" i="8" s="1"/>
  <c r="F3017" i="8"/>
  <c r="G3017" i="8" s="1"/>
  <c r="F2982" i="8"/>
  <c r="G2982" i="8" s="1"/>
  <c r="F2994" i="8"/>
  <c r="G2994" i="8" s="1"/>
  <c r="F3006" i="8"/>
  <c r="G3006" i="8" s="1"/>
  <c r="F3018" i="8"/>
  <c r="G3018" i="8" s="1"/>
  <c r="F2983" i="8"/>
  <c r="G2983" i="8" s="1"/>
  <c r="F2995" i="8"/>
  <c r="G2995" i="8" s="1"/>
  <c r="F3007" i="8"/>
  <c r="G3007" i="8" s="1"/>
  <c r="F3019" i="8"/>
  <c r="G3019" i="8" s="1"/>
  <c r="F2972" i="8"/>
  <c r="G2972" i="8" s="1"/>
  <c r="F2984" i="8"/>
  <c r="G2984" i="8" s="1"/>
  <c r="F2996" i="8"/>
  <c r="G2996" i="8" s="1"/>
  <c r="F3008" i="8"/>
  <c r="G3008" i="8" s="1"/>
  <c r="F3020" i="8"/>
  <c r="G3020" i="8" s="1"/>
  <c r="F2973" i="8"/>
  <c r="G2973" i="8" s="1"/>
  <c r="F2985" i="8"/>
  <c r="G2985" i="8" s="1"/>
  <c r="F2997" i="8"/>
  <c r="G2997" i="8" s="1"/>
  <c r="F3009" i="8"/>
  <c r="G3009" i="8" s="1"/>
  <c r="F3021" i="8"/>
  <c r="G3021" i="8" s="1"/>
  <c r="F2974" i="8"/>
  <c r="G2974" i="8" s="1"/>
  <c r="F2986" i="8"/>
  <c r="G2986" i="8" s="1"/>
  <c r="F2998" i="8"/>
  <c r="G2998" i="8" s="1"/>
  <c r="F3010" i="8"/>
  <c r="G3010" i="8" s="1"/>
  <c r="F3022" i="8"/>
  <c r="G3022" i="8" s="1"/>
  <c r="F3011" i="8"/>
  <c r="G3011" i="8" s="1"/>
  <c r="F3023" i="8"/>
  <c r="G3023" i="8" s="1"/>
  <c r="F2975" i="8"/>
  <c r="G2975" i="8" s="1"/>
  <c r="F2999" i="8"/>
  <c r="G2999" i="8" s="1"/>
  <c r="F2987" i="8"/>
  <c r="G2987" i="8" s="1"/>
  <c r="F1740" i="8"/>
  <c r="G1740" i="8" s="1"/>
  <c r="F1752" i="8"/>
  <c r="G1752" i="8" s="1"/>
  <c r="F1764" i="8"/>
  <c r="G1764" i="8" s="1"/>
  <c r="F1776" i="8"/>
  <c r="G1776" i="8" s="1"/>
  <c r="F1741" i="8"/>
  <c r="G1741" i="8" s="1"/>
  <c r="F1753" i="8"/>
  <c r="G1753" i="8" s="1"/>
  <c r="F1765" i="8"/>
  <c r="G1765" i="8" s="1"/>
  <c r="F1777" i="8"/>
  <c r="G1777" i="8" s="1"/>
  <c r="F1730" i="8"/>
  <c r="G1730" i="8" s="1"/>
  <c r="F1742" i="8"/>
  <c r="G1742" i="8" s="1"/>
  <c r="F1754" i="8"/>
  <c r="G1754" i="8" s="1"/>
  <c r="F1766" i="8"/>
  <c r="G1766" i="8" s="1"/>
  <c r="F1778" i="8"/>
  <c r="G1778" i="8" s="1"/>
  <c r="F1731" i="8"/>
  <c r="G1731" i="8" s="1"/>
  <c r="F1743" i="8"/>
  <c r="G1743" i="8" s="1"/>
  <c r="F1755" i="8"/>
  <c r="G1755" i="8" s="1"/>
  <c r="F1767" i="8"/>
  <c r="G1767" i="8" s="1"/>
  <c r="F1779" i="8"/>
  <c r="G1779" i="8" s="1"/>
  <c r="F1733" i="8"/>
  <c r="G1733" i="8" s="1"/>
  <c r="F1745" i="8"/>
  <c r="G1745" i="8" s="1"/>
  <c r="F1757" i="8"/>
  <c r="G1757" i="8" s="1"/>
  <c r="F1769" i="8"/>
  <c r="G1769" i="8" s="1"/>
  <c r="F1781" i="8"/>
  <c r="G1781" i="8" s="1"/>
  <c r="F1734" i="8"/>
  <c r="G1734" i="8" s="1"/>
  <c r="F1746" i="8"/>
  <c r="G1746" i="8" s="1"/>
  <c r="F1758" i="8"/>
  <c r="G1758" i="8" s="1"/>
  <c r="F1770" i="8"/>
  <c r="G1770" i="8" s="1"/>
  <c r="F1782" i="8"/>
  <c r="G1782" i="8" s="1"/>
  <c r="F1736" i="8"/>
  <c r="G1736" i="8" s="1"/>
  <c r="F1748" i="8"/>
  <c r="G1748" i="8" s="1"/>
  <c r="F1760" i="8"/>
  <c r="G1760" i="8" s="1"/>
  <c r="F1772" i="8"/>
  <c r="G1772" i="8" s="1"/>
  <c r="F1737" i="8"/>
  <c r="G1737" i="8" s="1"/>
  <c r="F1749" i="8"/>
  <c r="G1749" i="8" s="1"/>
  <c r="F1761" i="8"/>
  <c r="G1761" i="8" s="1"/>
  <c r="F1773" i="8"/>
  <c r="G1773" i="8" s="1"/>
  <c r="F1739" i="8"/>
  <c r="G1739" i="8" s="1"/>
  <c r="F1751" i="8"/>
  <c r="G1751" i="8" s="1"/>
  <c r="F1763" i="8"/>
  <c r="G1763" i="8" s="1"/>
  <c r="F1775" i="8"/>
  <c r="G1775" i="8" s="1"/>
  <c r="F1744" i="8"/>
  <c r="G1744" i="8" s="1"/>
  <c r="F1747" i="8"/>
  <c r="G1747" i="8" s="1"/>
  <c r="F1750" i="8"/>
  <c r="G1750" i="8" s="1"/>
  <c r="F1756" i="8"/>
  <c r="G1756" i="8" s="1"/>
  <c r="F1759" i="8"/>
  <c r="G1759" i="8" s="1"/>
  <c r="F1762" i="8"/>
  <c r="G1762" i="8" s="1"/>
  <c r="F1768" i="8"/>
  <c r="G1768" i="8" s="1"/>
  <c r="F1771" i="8"/>
  <c r="G1771" i="8" s="1"/>
  <c r="F1732" i="8"/>
  <c r="G1732" i="8" s="1"/>
  <c r="F1780" i="8"/>
  <c r="G1780" i="8" s="1"/>
  <c r="F1735" i="8"/>
  <c r="G1735" i="8" s="1"/>
  <c r="F1783" i="8"/>
  <c r="G1783" i="8" s="1"/>
  <c r="F1738" i="8"/>
  <c r="G1738" i="8" s="1"/>
  <c r="F1774" i="8"/>
  <c r="G1774" i="8" s="1"/>
  <c r="F381" i="8"/>
  <c r="G381" i="8" s="1"/>
  <c r="F393" i="8"/>
  <c r="G393" i="8" s="1"/>
  <c r="F405" i="8"/>
  <c r="G405" i="8" s="1"/>
  <c r="F417" i="8"/>
  <c r="G417" i="8" s="1"/>
  <c r="F429" i="8"/>
  <c r="G429" i="8" s="1"/>
  <c r="F382" i="8"/>
  <c r="G382" i="8" s="1"/>
  <c r="F394" i="8"/>
  <c r="G394" i="8" s="1"/>
  <c r="F406" i="8"/>
  <c r="G406" i="8" s="1"/>
  <c r="F418" i="8"/>
  <c r="G418" i="8" s="1"/>
  <c r="F430" i="8"/>
  <c r="G430" i="8" s="1"/>
  <c r="F383" i="8"/>
  <c r="G383" i="8" s="1"/>
  <c r="F395" i="8"/>
  <c r="G395" i="8" s="1"/>
  <c r="F407" i="8"/>
  <c r="G407" i="8" s="1"/>
  <c r="F419" i="8"/>
  <c r="G419" i="8" s="1"/>
  <c r="F431" i="8"/>
  <c r="G431" i="8" s="1"/>
  <c r="F384" i="8"/>
  <c r="G384" i="8" s="1"/>
  <c r="F396" i="8"/>
  <c r="G396" i="8" s="1"/>
  <c r="F408" i="8"/>
  <c r="G408" i="8" s="1"/>
  <c r="F420" i="8"/>
  <c r="G420" i="8" s="1"/>
  <c r="F432" i="8"/>
  <c r="G432" i="8" s="1"/>
  <c r="F385" i="8"/>
  <c r="G385" i="8" s="1"/>
  <c r="F397" i="8"/>
  <c r="G397" i="8" s="1"/>
  <c r="F409" i="8"/>
  <c r="G409" i="8" s="1"/>
  <c r="F421" i="8"/>
  <c r="G421" i="8" s="1"/>
  <c r="F433" i="8"/>
  <c r="G433" i="8" s="1"/>
  <c r="F386" i="8"/>
  <c r="G386" i="8" s="1"/>
  <c r="F398" i="8"/>
  <c r="G398" i="8" s="1"/>
  <c r="F410" i="8"/>
  <c r="G410" i="8" s="1"/>
  <c r="F422" i="8"/>
  <c r="G422" i="8" s="1"/>
  <c r="F387" i="8"/>
  <c r="G387" i="8" s="1"/>
  <c r="F399" i="8"/>
  <c r="G399" i="8" s="1"/>
  <c r="F411" i="8"/>
  <c r="G411" i="8" s="1"/>
  <c r="F423" i="8"/>
  <c r="G423" i="8" s="1"/>
  <c r="F388" i="8"/>
  <c r="G388" i="8" s="1"/>
  <c r="F400" i="8"/>
  <c r="G400" i="8" s="1"/>
  <c r="F412" i="8"/>
  <c r="G412" i="8" s="1"/>
  <c r="F424" i="8"/>
  <c r="G424" i="8" s="1"/>
  <c r="F389" i="8"/>
  <c r="G389" i="8" s="1"/>
  <c r="F401" i="8"/>
  <c r="G401" i="8" s="1"/>
  <c r="F413" i="8"/>
  <c r="G413" i="8" s="1"/>
  <c r="F425" i="8"/>
  <c r="G425" i="8" s="1"/>
  <c r="F390" i="8"/>
  <c r="G390" i="8" s="1"/>
  <c r="F402" i="8"/>
  <c r="G402" i="8" s="1"/>
  <c r="F414" i="8"/>
  <c r="G414" i="8" s="1"/>
  <c r="F426" i="8"/>
  <c r="G426" i="8" s="1"/>
  <c r="F380" i="8"/>
  <c r="G380" i="8" s="1"/>
  <c r="F392" i="8"/>
  <c r="G392" i="8" s="1"/>
  <c r="F404" i="8"/>
  <c r="G404" i="8" s="1"/>
  <c r="F416" i="8"/>
  <c r="G416" i="8" s="1"/>
  <c r="F428" i="8"/>
  <c r="G428" i="8" s="1"/>
  <c r="F415" i="8"/>
  <c r="G415" i="8" s="1"/>
  <c r="F427" i="8"/>
  <c r="G427" i="8" s="1"/>
  <c r="F403" i="8"/>
  <c r="G403" i="8" s="1"/>
  <c r="F391" i="8"/>
  <c r="G391" i="8" s="1"/>
  <c r="F3468" i="8"/>
  <c r="G3468" i="8" s="1"/>
  <c r="F3480" i="8"/>
  <c r="G3480" i="8" s="1"/>
  <c r="F3492" i="8"/>
  <c r="G3492" i="8" s="1"/>
  <c r="F3504" i="8"/>
  <c r="G3504" i="8" s="1"/>
  <c r="F3469" i="8"/>
  <c r="G3469" i="8" s="1"/>
  <c r="F3481" i="8"/>
  <c r="G3481" i="8" s="1"/>
  <c r="F3493" i="8"/>
  <c r="G3493" i="8" s="1"/>
  <c r="F3505" i="8"/>
  <c r="G3505" i="8" s="1"/>
  <c r="F3458" i="8"/>
  <c r="G3458" i="8" s="1"/>
  <c r="F3470" i="8"/>
  <c r="G3470" i="8" s="1"/>
  <c r="F3482" i="8"/>
  <c r="G3482" i="8" s="1"/>
  <c r="F3494" i="8"/>
  <c r="G3494" i="8" s="1"/>
  <c r="F3506" i="8"/>
  <c r="G3506" i="8" s="1"/>
  <c r="F3459" i="8"/>
  <c r="G3459" i="8" s="1"/>
  <c r="F3471" i="8"/>
  <c r="G3471" i="8" s="1"/>
  <c r="F3483" i="8"/>
  <c r="G3483" i="8" s="1"/>
  <c r="F3495" i="8"/>
  <c r="G3495" i="8" s="1"/>
  <c r="F3507" i="8"/>
  <c r="G3507" i="8" s="1"/>
  <c r="F3460" i="8"/>
  <c r="G3460" i="8" s="1"/>
  <c r="F3472" i="8"/>
  <c r="G3472" i="8" s="1"/>
  <c r="F3484" i="8"/>
  <c r="G3484" i="8" s="1"/>
  <c r="F3496" i="8"/>
  <c r="G3496" i="8" s="1"/>
  <c r="F3508" i="8"/>
  <c r="G3508" i="8" s="1"/>
  <c r="F3461" i="8"/>
  <c r="G3461" i="8" s="1"/>
  <c r="F3473" i="8"/>
  <c r="G3473" i="8" s="1"/>
  <c r="F3485" i="8"/>
  <c r="G3485" i="8" s="1"/>
  <c r="F3497" i="8"/>
  <c r="G3497" i="8" s="1"/>
  <c r="F3509" i="8"/>
  <c r="G3509" i="8" s="1"/>
  <c r="F3462" i="8"/>
  <c r="G3462" i="8" s="1"/>
  <c r="F3474" i="8"/>
  <c r="G3474" i="8" s="1"/>
  <c r="F3486" i="8"/>
  <c r="G3486" i="8" s="1"/>
  <c r="F3498" i="8"/>
  <c r="G3498" i="8" s="1"/>
  <c r="F3510" i="8"/>
  <c r="G3510" i="8" s="1"/>
  <c r="F3463" i="8"/>
  <c r="G3463" i="8" s="1"/>
  <c r="F3475" i="8"/>
  <c r="G3475" i="8" s="1"/>
  <c r="F3487" i="8"/>
  <c r="G3487" i="8" s="1"/>
  <c r="F3499" i="8"/>
  <c r="G3499" i="8" s="1"/>
  <c r="F3511" i="8"/>
  <c r="G3511" i="8" s="1"/>
  <c r="F3464" i="8"/>
  <c r="G3464" i="8" s="1"/>
  <c r="F3476" i="8"/>
  <c r="G3476" i="8" s="1"/>
  <c r="F3488" i="8"/>
  <c r="G3488" i="8" s="1"/>
  <c r="F3500" i="8"/>
  <c r="G3500" i="8" s="1"/>
  <c r="F3465" i="8"/>
  <c r="G3465" i="8" s="1"/>
  <c r="F3477" i="8"/>
  <c r="G3477" i="8" s="1"/>
  <c r="F3489" i="8"/>
  <c r="G3489" i="8" s="1"/>
  <c r="F3501" i="8"/>
  <c r="G3501" i="8" s="1"/>
  <c r="F3466" i="8"/>
  <c r="G3466" i="8" s="1"/>
  <c r="F3478" i="8"/>
  <c r="G3478" i="8" s="1"/>
  <c r="F3490" i="8"/>
  <c r="G3490" i="8" s="1"/>
  <c r="F3502" i="8"/>
  <c r="G3502" i="8" s="1"/>
  <c r="F3467" i="8"/>
  <c r="G3467" i="8" s="1"/>
  <c r="F3479" i="8"/>
  <c r="G3479" i="8" s="1"/>
  <c r="F3491" i="8"/>
  <c r="G3491" i="8" s="1"/>
  <c r="F3503" i="8"/>
  <c r="G3503" i="8" s="1"/>
  <c r="F3300" i="8"/>
  <c r="G3300" i="8" s="1"/>
  <c r="F3312" i="8"/>
  <c r="G3312" i="8" s="1"/>
  <c r="F3324" i="8"/>
  <c r="G3324" i="8" s="1"/>
  <c r="F3336" i="8"/>
  <c r="G3336" i="8" s="1"/>
  <c r="F3348" i="8"/>
  <c r="G3348" i="8" s="1"/>
  <c r="F3301" i="8"/>
  <c r="G3301" i="8" s="1"/>
  <c r="F3313" i="8"/>
  <c r="G3313" i="8" s="1"/>
  <c r="F3325" i="8"/>
  <c r="G3325" i="8" s="1"/>
  <c r="F3337" i="8"/>
  <c r="G3337" i="8" s="1"/>
  <c r="F3349" i="8"/>
  <c r="G3349" i="8" s="1"/>
  <c r="F3302" i="8"/>
  <c r="G3302" i="8" s="1"/>
  <c r="F3314" i="8"/>
  <c r="G3314" i="8" s="1"/>
  <c r="F3326" i="8"/>
  <c r="G3326" i="8" s="1"/>
  <c r="F3338" i="8"/>
  <c r="G3338" i="8" s="1"/>
  <c r="F3303" i="8"/>
  <c r="G3303" i="8" s="1"/>
  <c r="F3315" i="8"/>
  <c r="G3315" i="8" s="1"/>
  <c r="F3327" i="8"/>
  <c r="G3327" i="8" s="1"/>
  <c r="F3339" i="8"/>
  <c r="G3339" i="8" s="1"/>
  <c r="F3304" i="8"/>
  <c r="G3304" i="8" s="1"/>
  <c r="F3316" i="8"/>
  <c r="G3316" i="8" s="1"/>
  <c r="F3328" i="8"/>
  <c r="G3328" i="8" s="1"/>
  <c r="F3340" i="8"/>
  <c r="G3340" i="8" s="1"/>
  <c r="F3305" i="8"/>
  <c r="G3305" i="8" s="1"/>
  <c r="F3317" i="8"/>
  <c r="G3317" i="8" s="1"/>
  <c r="F3329" i="8"/>
  <c r="G3329" i="8" s="1"/>
  <c r="F3341" i="8"/>
  <c r="G3341" i="8" s="1"/>
  <c r="F3306" i="8"/>
  <c r="G3306" i="8" s="1"/>
  <c r="F3318" i="8"/>
  <c r="G3318" i="8" s="1"/>
  <c r="F3330" i="8"/>
  <c r="G3330" i="8" s="1"/>
  <c r="F3342" i="8"/>
  <c r="G3342" i="8" s="1"/>
  <c r="F3307" i="8"/>
  <c r="G3307" i="8" s="1"/>
  <c r="F3319" i="8"/>
  <c r="G3319" i="8" s="1"/>
  <c r="F3331" i="8"/>
  <c r="G3331" i="8" s="1"/>
  <c r="F3343" i="8"/>
  <c r="G3343" i="8" s="1"/>
  <c r="F3296" i="8"/>
  <c r="G3296" i="8" s="1"/>
  <c r="F3308" i="8"/>
  <c r="G3308" i="8" s="1"/>
  <c r="F3320" i="8"/>
  <c r="G3320" i="8" s="1"/>
  <c r="F3332" i="8"/>
  <c r="G3332" i="8" s="1"/>
  <c r="F3344" i="8"/>
  <c r="G3344" i="8" s="1"/>
  <c r="F3297" i="8"/>
  <c r="G3297" i="8" s="1"/>
  <c r="F3309" i="8"/>
  <c r="G3309" i="8" s="1"/>
  <c r="F3321" i="8"/>
  <c r="G3321" i="8" s="1"/>
  <c r="F3333" i="8"/>
  <c r="G3333" i="8" s="1"/>
  <c r="F3345" i="8"/>
  <c r="G3345" i="8" s="1"/>
  <c r="F3298" i="8"/>
  <c r="G3298" i="8" s="1"/>
  <c r="F3310" i="8"/>
  <c r="G3310" i="8" s="1"/>
  <c r="F3322" i="8"/>
  <c r="G3322" i="8" s="1"/>
  <c r="F3334" i="8"/>
  <c r="G3334" i="8" s="1"/>
  <c r="F3346" i="8"/>
  <c r="G3346" i="8" s="1"/>
  <c r="F3299" i="8"/>
  <c r="G3299" i="8" s="1"/>
  <c r="F3311" i="8"/>
  <c r="G3311" i="8" s="1"/>
  <c r="F3323" i="8"/>
  <c r="G3323" i="8" s="1"/>
  <c r="F3335" i="8"/>
  <c r="G3335" i="8" s="1"/>
  <c r="F3347" i="8"/>
  <c r="G3347" i="8" s="1"/>
  <c r="F7399" i="2"/>
  <c r="G7399" i="2" s="1"/>
  <c r="F7387" i="2"/>
  <c r="G7387" i="2" s="1"/>
  <c r="F7375" i="2"/>
  <c r="G7375" i="2" s="1"/>
  <c r="F7363" i="2"/>
  <c r="G7363" i="2" s="1"/>
  <c r="F7351" i="2"/>
  <c r="G7351" i="2" s="1"/>
  <c r="F7339" i="2"/>
  <c r="G7339" i="2" s="1"/>
  <c r="F7327" i="2"/>
  <c r="G7327" i="2" s="1"/>
  <c r="F7315" i="2"/>
  <c r="G7315" i="2" s="1"/>
  <c r="F7303" i="2"/>
  <c r="G7303" i="2" s="1"/>
  <c r="F7291" i="2"/>
  <c r="G7291" i="2" s="1"/>
  <c r="F7279" i="2"/>
  <c r="G7279" i="2" s="1"/>
  <c r="F7267" i="2"/>
  <c r="G7267" i="2" s="1"/>
  <c r="F7255" i="2"/>
  <c r="G7255" i="2" s="1"/>
  <c r="F7243" i="2"/>
  <c r="G7243" i="2" s="1"/>
  <c r="F7231" i="2"/>
  <c r="G7231" i="2" s="1"/>
  <c r="F7219" i="2"/>
  <c r="G7219" i="2" s="1"/>
  <c r="F7207" i="2"/>
  <c r="G7207" i="2" s="1"/>
  <c r="F7195" i="2"/>
  <c r="G7195" i="2" s="1"/>
  <c r="F7183" i="2"/>
  <c r="G7183" i="2" s="1"/>
  <c r="F7171" i="2"/>
  <c r="G7171" i="2" s="1"/>
  <c r="F7159" i="2"/>
  <c r="G7159" i="2" s="1"/>
  <c r="F7147" i="2"/>
  <c r="G7147" i="2" s="1"/>
  <c r="F7135" i="2"/>
  <c r="G7135" i="2" s="1"/>
  <c r="F7123" i="2"/>
  <c r="G7123" i="2" s="1"/>
  <c r="F7111" i="2"/>
  <c r="G7111" i="2" s="1"/>
  <c r="F7099" i="2"/>
  <c r="G7099" i="2" s="1"/>
  <c r="F7087" i="2"/>
  <c r="G7087" i="2" s="1"/>
  <c r="F7075" i="2"/>
  <c r="G7075" i="2" s="1"/>
  <c r="F7063" i="2"/>
  <c r="G7063" i="2" s="1"/>
  <c r="F7051" i="2"/>
  <c r="G7051" i="2" s="1"/>
  <c r="F7039" i="2"/>
  <c r="G7039" i="2" s="1"/>
  <c r="F7027" i="2"/>
  <c r="G7027" i="2" s="1"/>
  <c r="F6967" i="2"/>
  <c r="G6967" i="2" s="1"/>
  <c r="F6955" i="2"/>
  <c r="G6955" i="2" s="1"/>
  <c r="F6943" i="2"/>
  <c r="G6943" i="2" s="1"/>
  <c r="F6931" i="2"/>
  <c r="G6931" i="2" s="1"/>
  <c r="F6917" i="2"/>
  <c r="G6917" i="2" s="1"/>
  <c r="F6903" i="2"/>
  <c r="G6903" i="2" s="1"/>
  <c r="F6883" i="2"/>
  <c r="G6883" i="2" s="1"/>
  <c r="F6866" i="2"/>
  <c r="G6866" i="2" s="1"/>
  <c r="F6615" i="2"/>
  <c r="G6615" i="2" s="1"/>
  <c r="F6471" i="2"/>
  <c r="G6471" i="2" s="1"/>
  <c r="F6327" i="2"/>
  <c r="G6327" i="2" s="1"/>
  <c r="F6039" i="2"/>
  <c r="G6039" i="2" s="1"/>
  <c r="F5349" i="2"/>
  <c r="G5349" i="2" s="1"/>
  <c r="F6545" i="2"/>
  <c r="G6545" i="2" s="1"/>
  <c r="F6557" i="2"/>
  <c r="G6557" i="2" s="1"/>
  <c r="F6569" i="2"/>
  <c r="G6569" i="2" s="1"/>
  <c r="F6581" i="2"/>
  <c r="G6581" i="2" s="1"/>
  <c r="F6546" i="2"/>
  <c r="G6546" i="2" s="1"/>
  <c r="F6558" i="2"/>
  <c r="G6558" i="2" s="1"/>
  <c r="F6570" i="2"/>
  <c r="G6570" i="2" s="1"/>
  <c r="F6582" i="2"/>
  <c r="G6582" i="2" s="1"/>
  <c r="F6547" i="2"/>
  <c r="G6547" i="2" s="1"/>
  <c r="F6559" i="2"/>
  <c r="G6559" i="2" s="1"/>
  <c r="F6571" i="2"/>
  <c r="G6571" i="2" s="1"/>
  <c r="F6583" i="2"/>
  <c r="G6583" i="2" s="1"/>
  <c r="F6536" i="2"/>
  <c r="G6536" i="2" s="1"/>
  <c r="F6548" i="2"/>
  <c r="G6548" i="2" s="1"/>
  <c r="F6560" i="2"/>
  <c r="G6560" i="2" s="1"/>
  <c r="F6572" i="2"/>
  <c r="G6572" i="2" s="1"/>
  <c r="F6584" i="2"/>
  <c r="G6584" i="2" s="1"/>
  <c r="F6537" i="2"/>
  <c r="G6537" i="2" s="1"/>
  <c r="F6549" i="2"/>
  <c r="G6549" i="2" s="1"/>
  <c r="F6561" i="2"/>
  <c r="G6561" i="2" s="1"/>
  <c r="F6573" i="2"/>
  <c r="G6573" i="2" s="1"/>
  <c r="F6585" i="2"/>
  <c r="G6585" i="2" s="1"/>
  <c r="F6538" i="2"/>
  <c r="G6538" i="2" s="1"/>
  <c r="F6550" i="2"/>
  <c r="G6550" i="2" s="1"/>
  <c r="F6562" i="2"/>
  <c r="G6562" i="2" s="1"/>
  <c r="F6574" i="2"/>
  <c r="G6574" i="2" s="1"/>
  <c r="F6586" i="2"/>
  <c r="G6586" i="2" s="1"/>
  <c r="F6539" i="2"/>
  <c r="G6539" i="2" s="1"/>
  <c r="F6551" i="2"/>
  <c r="G6551" i="2" s="1"/>
  <c r="F6563" i="2"/>
  <c r="G6563" i="2" s="1"/>
  <c r="F6575" i="2"/>
  <c r="G6575" i="2" s="1"/>
  <c r="F6587" i="2"/>
  <c r="G6587" i="2" s="1"/>
  <c r="F6540" i="2"/>
  <c r="G6540" i="2" s="1"/>
  <c r="F6552" i="2"/>
  <c r="G6552" i="2" s="1"/>
  <c r="F6564" i="2"/>
  <c r="G6564" i="2" s="1"/>
  <c r="F6576" i="2"/>
  <c r="G6576" i="2" s="1"/>
  <c r="F6588" i="2"/>
  <c r="G6588" i="2" s="1"/>
  <c r="F6541" i="2"/>
  <c r="G6541" i="2" s="1"/>
  <c r="F6553" i="2"/>
  <c r="G6553" i="2" s="1"/>
  <c r="F6565" i="2"/>
  <c r="G6565" i="2" s="1"/>
  <c r="F6577" i="2"/>
  <c r="G6577" i="2" s="1"/>
  <c r="F6589" i="2"/>
  <c r="G6589" i="2" s="1"/>
  <c r="F6542" i="2"/>
  <c r="G6542" i="2" s="1"/>
  <c r="F6554" i="2"/>
  <c r="G6554" i="2" s="1"/>
  <c r="F6566" i="2"/>
  <c r="G6566" i="2" s="1"/>
  <c r="F6578" i="2"/>
  <c r="G6578" i="2" s="1"/>
  <c r="F6544" i="2"/>
  <c r="G6544" i="2" s="1"/>
  <c r="F6556" i="2"/>
  <c r="G6556" i="2" s="1"/>
  <c r="F6568" i="2"/>
  <c r="G6568" i="2" s="1"/>
  <c r="F6580" i="2"/>
  <c r="G6580" i="2" s="1"/>
  <c r="F4056" i="2"/>
  <c r="G4056" i="2" s="1"/>
  <c r="F4068" i="2"/>
  <c r="G4068" i="2" s="1"/>
  <c r="F4080" i="2"/>
  <c r="G4080" i="2" s="1"/>
  <c r="F4092" i="2"/>
  <c r="G4092" i="2" s="1"/>
  <c r="F4104" i="2"/>
  <c r="G4104" i="2" s="1"/>
  <c r="F4057" i="2"/>
  <c r="G4057" i="2" s="1"/>
  <c r="F4069" i="2"/>
  <c r="G4069" i="2" s="1"/>
  <c r="F4081" i="2"/>
  <c r="G4081" i="2" s="1"/>
  <c r="F4093" i="2"/>
  <c r="G4093" i="2" s="1"/>
  <c r="F4105" i="2"/>
  <c r="G4105" i="2" s="1"/>
  <c r="F4058" i="2"/>
  <c r="G4058" i="2" s="1"/>
  <c r="F4070" i="2"/>
  <c r="G4070" i="2" s="1"/>
  <c r="F4082" i="2"/>
  <c r="G4082" i="2" s="1"/>
  <c r="F4094" i="2"/>
  <c r="G4094" i="2" s="1"/>
  <c r="F4059" i="2"/>
  <c r="G4059" i="2" s="1"/>
  <c r="F4071" i="2"/>
  <c r="G4071" i="2" s="1"/>
  <c r="F4083" i="2"/>
  <c r="G4083" i="2" s="1"/>
  <c r="F4095" i="2"/>
  <c r="G4095" i="2" s="1"/>
  <c r="F4060" i="2"/>
  <c r="G4060" i="2" s="1"/>
  <c r="F4072" i="2"/>
  <c r="G4072" i="2" s="1"/>
  <c r="F4084" i="2"/>
  <c r="G4084" i="2" s="1"/>
  <c r="F4096" i="2"/>
  <c r="G4096" i="2" s="1"/>
  <c r="F4061" i="2"/>
  <c r="G4061" i="2" s="1"/>
  <c r="F4062" i="2"/>
  <c r="G4062" i="2" s="1"/>
  <c r="F4055" i="2"/>
  <c r="G4055" i="2" s="1"/>
  <c r="F4067" i="2"/>
  <c r="G4067" i="2" s="1"/>
  <c r="F4079" i="2"/>
  <c r="G4079" i="2" s="1"/>
  <c r="F4091" i="2"/>
  <c r="G4091" i="2" s="1"/>
  <c r="F4103" i="2"/>
  <c r="G4103" i="2" s="1"/>
  <c r="F4064" i="2"/>
  <c r="G4064" i="2" s="1"/>
  <c r="F4088" i="2"/>
  <c r="G4088" i="2" s="1"/>
  <c r="F4065" i="2"/>
  <c r="G4065" i="2" s="1"/>
  <c r="F4089" i="2"/>
  <c r="G4089" i="2" s="1"/>
  <c r="F4066" i="2"/>
  <c r="G4066" i="2" s="1"/>
  <c r="F4090" i="2"/>
  <c r="G4090" i="2" s="1"/>
  <c r="F4073" i="2"/>
  <c r="G4073" i="2" s="1"/>
  <c r="F4097" i="2"/>
  <c r="G4097" i="2" s="1"/>
  <c r="F4074" i="2"/>
  <c r="G4074" i="2" s="1"/>
  <c r="F4098" i="2"/>
  <c r="G4098" i="2" s="1"/>
  <c r="F4075" i="2"/>
  <c r="G4075" i="2" s="1"/>
  <c r="F4099" i="2"/>
  <c r="G4099" i="2" s="1"/>
  <c r="F4076" i="2"/>
  <c r="G4076" i="2" s="1"/>
  <c r="F4100" i="2"/>
  <c r="G4100" i="2" s="1"/>
  <c r="F4077" i="2"/>
  <c r="G4077" i="2" s="1"/>
  <c r="F4101" i="2"/>
  <c r="G4101" i="2" s="1"/>
  <c r="F4052" i="2"/>
  <c r="G4052" i="2" s="1"/>
  <c r="F4078" i="2"/>
  <c r="G4078" i="2" s="1"/>
  <c r="F4102" i="2"/>
  <c r="G4102" i="2" s="1"/>
  <c r="F4053" i="2"/>
  <c r="G4053" i="2" s="1"/>
  <c r="F4085" i="2"/>
  <c r="G4085" i="2" s="1"/>
  <c r="F4054" i="2"/>
  <c r="G4054" i="2" s="1"/>
  <c r="F4086" i="2"/>
  <c r="G4086" i="2" s="1"/>
  <c r="F4063" i="2"/>
  <c r="G4063" i="2" s="1"/>
  <c r="F4087" i="2"/>
  <c r="G4087" i="2" s="1"/>
  <c r="F1683" i="2"/>
  <c r="G1683" i="2" s="1"/>
  <c r="F1695" i="2"/>
  <c r="G1695" i="2" s="1"/>
  <c r="F1707" i="2"/>
  <c r="G1707" i="2" s="1"/>
  <c r="F1719" i="2"/>
  <c r="G1719" i="2" s="1"/>
  <c r="F1684" i="2"/>
  <c r="G1684" i="2" s="1"/>
  <c r="F1696" i="2"/>
  <c r="G1696" i="2" s="1"/>
  <c r="F1708" i="2"/>
  <c r="G1708" i="2" s="1"/>
  <c r="F1720" i="2"/>
  <c r="G1720" i="2" s="1"/>
  <c r="F1685" i="2"/>
  <c r="G1685" i="2" s="1"/>
  <c r="F1697" i="2"/>
  <c r="G1697" i="2" s="1"/>
  <c r="F1709" i="2"/>
  <c r="G1709" i="2" s="1"/>
  <c r="F1721" i="2"/>
  <c r="G1721" i="2" s="1"/>
  <c r="F1686" i="2"/>
  <c r="G1686" i="2" s="1"/>
  <c r="F1698" i="2"/>
  <c r="G1698" i="2" s="1"/>
  <c r="F1710" i="2"/>
  <c r="G1710" i="2" s="1"/>
  <c r="F1722" i="2"/>
  <c r="G1722" i="2" s="1"/>
  <c r="F1687" i="2"/>
  <c r="G1687" i="2" s="1"/>
  <c r="F1699" i="2"/>
  <c r="G1699" i="2" s="1"/>
  <c r="F1711" i="2"/>
  <c r="G1711" i="2" s="1"/>
  <c r="F1723" i="2"/>
  <c r="G1723" i="2" s="1"/>
  <c r="F1676" i="2"/>
  <c r="G1676" i="2" s="1"/>
  <c r="F1688" i="2"/>
  <c r="G1688" i="2" s="1"/>
  <c r="F1700" i="2"/>
  <c r="G1700" i="2" s="1"/>
  <c r="F1712" i="2"/>
  <c r="G1712" i="2" s="1"/>
  <c r="F1724" i="2"/>
  <c r="G1724" i="2" s="1"/>
  <c r="F1677" i="2"/>
  <c r="G1677" i="2" s="1"/>
  <c r="F1689" i="2"/>
  <c r="G1689" i="2" s="1"/>
  <c r="F1701" i="2"/>
  <c r="G1701" i="2" s="1"/>
  <c r="F1713" i="2"/>
  <c r="G1713" i="2" s="1"/>
  <c r="F1725" i="2"/>
  <c r="G1725" i="2" s="1"/>
  <c r="F1678" i="2"/>
  <c r="G1678" i="2" s="1"/>
  <c r="F1690" i="2"/>
  <c r="G1690" i="2" s="1"/>
  <c r="F1702" i="2"/>
  <c r="G1702" i="2" s="1"/>
  <c r="F1714" i="2"/>
  <c r="G1714" i="2" s="1"/>
  <c r="F1726" i="2"/>
  <c r="G1726" i="2" s="1"/>
  <c r="F1679" i="2"/>
  <c r="G1679" i="2" s="1"/>
  <c r="F1691" i="2"/>
  <c r="G1691" i="2" s="1"/>
  <c r="F1703" i="2"/>
  <c r="G1703" i="2" s="1"/>
  <c r="F1715" i="2"/>
  <c r="G1715" i="2" s="1"/>
  <c r="F1727" i="2"/>
  <c r="G1727" i="2" s="1"/>
  <c r="F1680" i="2"/>
  <c r="G1680" i="2" s="1"/>
  <c r="F1692" i="2"/>
  <c r="G1692" i="2" s="1"/>
  <c r="F1704" i="2"/>
  <c r="G1704" i="2" s="1"/>
  <c r="F1716" i="2"/>
  <c r="G1716" i="2" s="1"/>
  <c r="F1728" i="2"/>
  <c r="G1728" i="2" s="1"/>
  <c r="F1682" i="2"/>
  <c r="G1682" i="2" s="1"/>
  <c r="F1694" i="2"/>
  <c r="G1694" i="2" s="1"/>
  <c r="F1706" i="2"/>
  <c r="G1706" i="2" s="1"/>
  <c r="F1718" i="2"/>
  <c r="G1718" i="2" s="1"/>
  <c r="F1729" i="2"/>
  <c r="G1729" i="2" s="1"/>
  <c r="F1681" i="2"/>
  <c r="G1681" i="2" s="1"/>
  <c r="F1693" i="2"/>
  <c r="G1693" i="2" s="1"/>
  <c r="F1705" i="2"/>
  <c r="G1705" i="2" s="1"/>
  <c r="F1717" i="2"/>
  <c r="G1717" i="2" s="1"/>
  <c r="F4220" i="2"/>
  <c r="G4220" i="2" s="1"/>
  <c r="F4232" i="2"/>
  <c r="G4232" i="2" s="1"/>
  <c r="F4244" i="2"/>
  <c r="G4244" i="2" s="1"/>
  <c r="F4256" i="2"/>
  <c r="G4256" i="2" s="1"/>
  <c r="F4221" i="2"/>
  <c r="G4221" i="2" s="1"/>
  <c r="F4233" i="2"/>
  <c r="G4233" i="2" s="1"/>
  <c r="F4245" i="2"/>
  <c r="G4245" i="2" s="1"/>
  <c r="F4257" i="2"/>
  <c r="G4257" i="2" s="1"/>
  <c r="F4222" i="2"/>
  <c r="G4222" i="2" s="1"/>
  <c r="F4234" i="2"/>
  <c r="G4234" i="2" s="1"/>
  <c r="F4246" i="2"/>
  <c r="G4246" i="2" s="1"/>
  <c r="F4258" i="2"/>
  <c r="G4258" i="2" s="1"/>
  <c r="F4223" i="2"/>
  <c r="G4223" i="2" s="1"/>
  <c r="F4235" i="2"/>
  <c r="G4235" i="2" s="1"/>
  <c r="F4247" i="2"/>
  <c r="G4247" i="2" s="1"/>
  <c r="F4259" i="2"/>
  <c r="G4259" i="2" s="1"/>
  <c r="F4224" i="2"/>
  <c r="G4224" i="2" s="1"/>
  <c r="F4236" i="2"/>
  <c r="G4236" i="2" s="1"/>
  <c r="F4248" i="2"/>
  <c r="G4248" i="2" s="1"/>
  <c r="F4260" i="2"/>
  <c r="G4260" i="2" s="1"/>
  <c r="F4225" i="2"/>
  <c r="G4225" i="2" s="1"/>
  <c r="F4237" i="2"/>
  <c r="G4237" i="2" s="1"/>
  <c r="F4249" i="2"/>
  <c r="G4249" i="2" s="1"/>
  <c r="F4261" i="2"/>
  <c r="G4261" i="2" s="1"/>
  <c r="F4214" i="2"/>
  <c r="G4214" i="2" s="1"/>
  <c r="F4226" i="2"/>
  <c r="G4226" i="2" s="1"/>
  <c r="F4238" i="2"/>
  <c r="G4238" i="2" s="1"/>
  <c r="F4250" i="2"/>
  <c r="G4250" i="2" s="1"/>
  <c r="F4262" i="2"/>
  <c r="G4262" i="2" s="1"/>
  <c r="F4215" i="2"/>
  <c r="G4215" i="2" s="1"/>
  <c r="F4227" i="2"/>
  <c r="G4227" i="2" s="1"/>
  <c r="F4239" i="2"/>
  <c r="G4239" i="2" s="1"/>
  <c r="F4251" i="2"/>
  <c r="G4251" i="2" s="1"/>
  <c r="F4263" i="2"/>
  <c r="G4263" i="2" s="1"/>
  <c r="F4216" i="2"/>
  <c r="G4216" i="2" s="1"/>
  <c r="F4228" i="2"/>
  <c r="G4228" i="2" s="1"/>
  <c r="F4240" i="2"/>
  <c r="G4240" i="2" s="1"/>
  <c r="F4252" i="2"/>
  <c r="G4252" i="2" s="1"/>
  <c r="F4264" i="2"/>
  <c r="G4264" i="2" s="1"/>
  <c r="F4217" i="2"/>
  <c r="G4217" i="2" s="1"/>
  <c r="F4229" i="2"/>
  <c r="G4229" i="2" s="1"/>
  <c r="F4241" i="2"/>
  <c r="G4241" i="2" s="1"/>
  <c r="F4253" i="2"/>
  <c r="G4253" i="2" s="1"/>
  <c r="F4265" i="2"/>
  <c r="G4265" i="2" s="1"/>
  <c r="F4218" i="2"/>
  <c r="G4218" i="2" s="1"/>
  <c r="F4230" i="2"/>
  <c r="G4230" i="2" s="1"/>
  <c r="F4242" i="2"/>
  <c r="G4242" i="2" s="1"/>
  <c r="F4254" i="2"/>
  <c r="G4254" i="2" s="1"/>
  <c r="F4266" i="2"/>
  <c r="G4266" i="2" s="1"/>
  <c r="F4219" i="2"/>
  <c r="G4219" i="2" s="1"/>
  <c r="F4231" i="2"/>
  <c r="G4231" i="2" s="1"/>
  <c r="F4243" i="2"/>
  <c r="G4243" i="2" s="1"/>
  <c r="F4255" i="2"/>
  <c r="G4255" i="2" s="1"/>
  <c r="F4267" i="2"/>
  <c r="G4267" i="2" s="1"/>
  <c r="F12" i="2"/>
  <c r="G12" i="2" s="1"/>
  <c r="F24" i="2"/>
  <c r="G24" i="2" s="1"/>
  <c r="F36" i="2"/>
  <c r="G36" i="2" s="1"/>
  <c r="F48" i="2"/>
  <c r="G48" i="2" s="1"/>
  <c r="F13" i="2"/>
  <c r="G13" i="2" s="1"/>
  <c r="F25" i="2"/>
  <c r="G25" i="2" s="1"/>
  <c r="F37" i="2"/>
  <c r="G37" i="2" s="1"/>
  <c r="F49" i="2"/>
  <c r="G49" i="2" s="1"/>
  <c r="F2" i="2"/>
  <c r="F14" i="2"/>
  <c r="G14" i="2" s="1"/>
  <c r="F26" i="2"/>
  <c r="G26" i="2" s="1"/>
  <c r="F38" i="2"/>
  <c r="G38" i="2" s="1"/>
  <c r="F50" i="2"/>
  <c r="G50" i="2" s="1"/>
  <c r="F3" i="2"/>
  <c r="G3" i="2" s="1"/>
  <c r="F15" i="2"/>
  <c r="G15" i="2" s="1"/>
  <c r="F27" i="2"/>
  <c r="G27" i="2" s="1"/>
  <c r="F39" i="2"/>
  <c r="G39" i="2" s="1"/>
  <c r="F51" i="2"/>
  <c r="G51" i="2" s="1"/>
  <c r="F4" i="2"/>
  <c r="G4" i="2" s="1"/>
  <c r="F16" i="2"/>
  <c r="G16" i="2" s="1"/>
  <c r="F28" i="2"/>
  <c r="G28" i="2" s="1"/>
  <c r="F40" i="2"/>
  <c r="G40" i="2" s="1"/>
  <c r="F52" i="2"/>
  <c r="G52" i="2" s="1"/>
  <c r="F5" i="2"/>
  <c r="G5" i="2" s="1"/>
  <c r="F17" i="2"/>
  <c r="G17" i="2" s="1"/>
  <c r="F29" i="2"/>
  <c r="G29" i="2" s="1"/>
  <c r="F41" i="2"/>
  <c r="G41" i="2" s="1"/>
  <c r="F53" i="2"/>
  <c r="G53" i="2" s="1"/>
  <c r="F6" i="2"/>
  <c r="G6" i="2" s="1"/>
  <c r="F18" i="2"/>
  <c r="G18" i="2" s="1"/>
  <c r="F30" i="2"/>
  <c r="G30" i="2" s="1"/>
  <c r="F42" i="2"/>
  <c r="G42" i="2" s="1"/>
  <c r="F54" i="2"/>
  <c r="G54" i="2" s="1"/>
  <c r="F8" i="2"/>
  <c r="G8" i="2" s="1"/>
  <c r="F20" i="2"/>
  <c r="G20" i="2" s="1"/>
  <c r="F32" i="2"/>
  <c r="G32" i="2" s="1"/>
  <c r="F44" i="2"/>
  <c r="G44" i="2" s="1"/>
  <c r="F9" i="2"/>
  <c r="G9" i="2" s="1"/>
  <c r="F21" i="2"/>
  <c r="G21" i="2" s="1"/>
  <c r="F33" i="2"/>
  <c r="G33" i="2" s="1"/>
  <c r="F45" i="2"/>
  <c r="G45" i="2" s="1"/>
  <c r="F10" i="2"/>
  <c r="G10" i="2" s="1"/>
  <c r="F22" i="2"/>
  <c r="G22" i="2" s="1"/>
  <c r="F34" i="2"/>
  <c r="G34" i="2" s="1"/>
  <c r="F46" i="2"/>
  <c r="G46" i="2" s="1"/>
  <c r="F7" i="2"/>
  <c r="G7" i="2" s="1"/>
  <c r="F11" i="2"/>
  <c r="G11" i="2" s="1"/>
  <c r="F19" i="2"/>
  <c r="G19" i="2" s="1"/>
  <c r="F23" i="2"/>
  <c r="G23" i="2" s="1"/>
  <c r="F31" i="2"/>
  <c r="G31" i="2" s="1"/>
  <c r="F35" i="2"/>
  <c r="G35" i="2" s="1"/>
  <c r="F43" i="2"/>
  <c r="G43" i="2" s="1"/>
  <c r="F47" i="2"/>
  <c r="G47" i="2" s="1"/>
  <c r="F55" i="2"/>
  <c r="G55" i="2" s="1"/>
  <c r="F1092" i="2"/>
  <c r="G1092" i="2" s="1"/>
  <c r="F1104" i="2"/>
  <c r="G1104" i="2" s="1"/>
  <c r="F1116" i="2"/>
  <c r="G1116" i="2" s="1"/>
  <c r="F1128" i="2"/>
  <c r="G1128" i="2" s="1"/>
  <c r="F1093" i="2"/>
  <c r="G1093" i="2" s="1"/>
  <c r="F1105" i="2"/>
  <c r="G1105" i="2" s="1"/>
  <c r="F1117" i="2"/>
  <c r="G1117" i="2" s="1"/>
  <c r="F1129" i="2"/>
  <c r="G1129" i="2" s="1"/>
  <c r="F1082" i="2"/>
  <c r="G1082" i="2" s="1"/>
  <c r="F1094" i="2"/>
  <c r="G1094" i="2" s="1"/>
  <c r="F1106" i="2"/>
  <c r="G1106" i="2" s="1"/>
  <c r="F1118" i="2"/>
  <c r="G1118" i="2" s="1"/>
  <c r="F1130" i="2"/>
  <c r="G1130" i="2" s="1"/>
  <c r="F1086" i="2"/>
  <c r="G1086" i="2" s="1"/>
  <c r="F1098" i="2"/>
  <c r="G1098" i="2" s="1"/>
  <c r="F1110" i="2"/>
  <c r="G1110" i="2" s="1"/>
  <c r="F1088" i="2"/>
  <c r="G1088" i="2" s="1"/>
  <c r="F1100" i="2"/>
  <c r="G1100" i="2" s="1"/>
  <c r="F1112" i="2"/>
  <c r="G1112" i="2" s="1"/>
  <c r="F1124" i="2"/>
  <c r="G1124" i="2" s="1"/>
  <c r="F1089" i="2"/>
  <c r="G1089" i="2" s="1"/>
  <c r="F1101" i="2"/>
  <c r="G1101" i="2" s="1"/>
  <c r="F1113" i="2"/>
  <c r="G1113" i="2" s="1"/>
  <c r="F1125" i="2"/>
  <c r="G1125" i="2" s="1"/>
  <c r="F1087" i="2"/>
  <c r="G1087" i="2" s="1"/>
  <c r="F1111" i="2"/>
  <c r="G1111" i="2" s="1"/>
  <c r="F1133" i="2"/>
  <c r="G1133" i="2" s="1"/>
  <c r="F1090" i="2"/>
  <c r="G1090" i="2" s="1"/>
  <c r="F1114" i="2"/>
  <c r="G1114" i="2" s="1"/>
  <c r="F1134" i="2"/>
  <c r="G1134" i="2" s="1"/>
  <c r="F1091" i="2"/>
  <c r="G1091" i="2" s="1"/>
  <c r="F1115" i="2"/>
  <c r="G1115" i="2" s="1"/>
  <c r="F1135" i="2"/>
  <c r="G1135" i="2" s="1"/>
  <c r="F1095" i="2"/>
  <c r="G1095" i="2" s="1"/>
  <c r="F1119" i="2"/>
  <c r="G1119" i="2" s="1"/>
  <c r="F1096" i="2"/>
  <c r="G1096" i="2" s="1"/>
  <c r="F1120" i="2"/>
  <c r="G1120" i="2" s="1"/>
  <c r="F1097" i="2"/>
  <c r="G1097" i="2" s="1"/>
  <c r="F1121" i="2"/>
  <c r="G1121" i="2" s="1"/>
  <c r="F1099" i="2"/>
  <c r="G1099" i="2" s="1"/>
  <c r="F1122" i="2"/>
  <c r="G1122" i="2" s="1"/>
  <c r="F1102" i="2"/>
  <c r="G1102" i="2" s="1"/>
  <c r="F1123" i="2"/>
  <c r="G1123" i="2" s="1"/>
  <c r="F1103" i="2"/>
  <c r="G1103" i="2" s="1"/>
  <c r="F1126" i="2"/>
  <c r="G1126" i="2" s="1"/>
  <c r="F1083" i="2"/>
  <c r="G1083" i="2" s="1"/>
  <c r="F1107" i="2"/>
  <c r="G1107" i="2" s="1"/>
  <c r="F1127" i="2"/>
  <c r="G1127" i="2" s="1"/>
  <c r="F1085" i="2"/>
  <c r="G1085" i="2" s="1"/>
  <c r="F1109" i="2"/>
  <c r="G1109" i="2" s="1"/>
  <c r="F1132" i="2"/>
  <c r="G1132" i="2" s="1"/>
  <c r="F1084" i="2"/>
  <c r="G1084" i="2" s="1"/>
  <c r="F1108" i="2"/>
  <c r="G1108" i="2" s="1"/>
  <c r="F1131" i="2"/>
  <c r="G1131" i="2" s="1"/>
  <c r="F4116" i="2"/>
  <c r="G4116" i="2" s="1"/>
  <c r="F4128" i="2"/>
  <c r="G4128" i="2" s="1"/>
  <c r="F4140" i="2"/>
  <c r="G4140" i="2" s="1"/>
  <c r="F4152" i="2"/>
  <c r="G4152" i="2" s="1"/>
  <c r="F4117" i="2"/>
  <c r="G4117" i="2" s="1"/>
  <c r="F4129" i="2"/>
  <c r="G4129" i="2" s="1"/>
  <c r="F4141" i="2"/>
  <c r="G4141" i="2" s="1"/>
  <c r="F4153" i="2"/>
  <c r="G4153" i="2" s="1"/>
  <c r="F4106" i="2"/>
  <c r="G4106" i="2" s="1"/>
  <c r="F4118" i="2"/>
  <c r="G4118" i="2" s="1"/>
  <c r="F4130" i="2"/>
  <c r="G4130" i="2" s="1"/>
  <c r="F4142" i="2"/>
  <c r="G4142" i="2" s="1"/>
  <c r="F4154" i="2"/>
  <c r="G4154" i="2" s="1"/>
  <c r="F4107" i="2"/>
  <c r="G4107" i="2" s="1"/>
  <c r="F4119" i="2"/>
  <c r="G4119" i="2" s="1"/>
  <c r="F4108" i="2"/>
  <c r="G4108" i="2" s="1"/>
  <c r="F4115" i="2"/>
  <c r="G4115" i="2" s="1"/>
  <c r="F4127" i="2"/>
  <c r="G4127" i="2" s="1"/>
  <c r="F4139" i="2"/>
  <c r="G4139" i="2" s="1"/>
  <c r="F4151" i="2"/>
  <c r="G4151" i="2" s="1"/>
  <c r="F4112" i="2"/>
  <c r="G4112" i="2" s="1"/>
  <c r="F4133" i="2"/>
  <c r="G4133" i="2" s="1"/>
  <c r="F4149" i="2"/>
  <c r="G4149" i="2" s="1"/>
  <c r="F4113" i="2"/>
  <c r="G4113" i="2" s="1"/>
  <c r="F4134" i="2"/>
  <c r="G4134" i="2" s="1"/>
  <c r="F4150" i="2"/>
  <c r="G4150" i="2" s="1"/>
  <c r="F4114" i="2"/>
  <c r="G4114" i="2" s="1"/>
  <c r="F4135" i="2"/>
  <c r="G4135" i="2" s="1"/>
  <c r="F4155" i="2"/>
  <c r="G4155" i="2" s="1"/>
  <c r="F4120" i="2"/>
  <c r="G4120" i="2" s="1"/>
  <c r="F4136" i="2"/>
  <c r="G4136" i="2" s="1"/>
  <c r="F4156" i="2"/>
  <c r="G4156" i="2" s="1"/>
  <c r="F4121" i="2"/>
  <c r="G4121" i="2" s="1"/>
  <c r="F4137" i="2"/>
  <c r="G4137" i="2" s="1"/>
  <c r="F4157" i="2"/>
  <c r="G4157" i="2" s="1"/>
  <c r="F4122" i="2"/>
  <c r="G4122" i="2" s="1"/>
  <c r="F4138" i="2"/>
  <c r="G4138" i="2" s="1"/>
  <c r="F4158" i="2"/>
  <c r="G4158" i="2" s="1"/>
  <c r="F4123" i="2"/>
  <c r="G4123" i="2" s="1"/>
  <c r="F4143" i="2"/>
  <c r="G4143" i="2" s="1"/>
  <c r="F4159" i="2"/>
  <c r="G4159" i="2" s="1"/>
  <c r="F4124" i="2"/>
  <c r="G4124" i="2" s="1"/>
  <c r="F4144" i="2"/>
  <c r="G4144" i="2" s="1"/>
  <c r="F4125" i="2"/>
  <c r="G4125" i="2" s="1"/>
  <c r="F4145" i="2"/>
  <c r="G4145" i="2" s="1"/>
  <c r="F4109" i="2"/>
  <c r="G4109" i="2" s="1"/>
  <c r="F4126" i="2"/>
  <c r="G4126" i="2" s="1"/>
  <c r="F4146" i="2"/>
  <c r="G4146" i="2" s="1"/>
  <c r="F4110" i="2"/>
  <c r="G4110" i="2" s="1"/>
  <c r="F4131" i="2"/>
  <c r="G4131" i="2" s="1"/>
  <c r="F4147" i="2"/>
  <c r="G4147" i="2" s="1"/>
  <c r="F4132" i="2"/>
  <c r="G4132" i="2" s="1"/>
  <c r="F4148" i="2"/>
  <c r="G4148" i="2" s="1"/>
  <c r="F4111" i="2"/>
  <c r="G4111" i="2" s="1"/>
  <c r="F768" i="2"/>
  <c r="G768" i="2" s="1"/>
  <c r="F780" i="2"/>
  <c r="G780" i="2" s="1"/>
  <c r="F792" i="2"/>
  <c r="G792" i="2" s="1"/>
  <c r="F804" i="2"/>
  <c r="G804" i="2" s="1"/>
  <c r="F769" i="2"/>
  <c r="G769" i="2" s="1"/>
  <c r="F781" i="2"/>
  <c r="G781" i="2" s="1"/>
  <c r="F793" i="2"/>
  <c r="G793" i="2" s="1"/>
  <c r="F805" i="2"/>
  <c r="G805" i="2" s="1"/>
  <c r="F758" i="2"/>
  <c r="G758" i="2" s="1"/>
  <c r="F770" i="2"/>
  <c r="G770" i="2" s="1"/>
  <c r="F782" i="2"/>
  <c r="G782" i="2" s="1"/>
  <c r="F794" i="2"/>
  <c r="G794" i="2" s="1"/>
  <c r="F806" i="2"/>
  <c r="G806" i="2" s="1"/>
  <c r="F759" i="2"/>
  <c r="G759" i="2" s="1"/>
  <c r="F771" i="2"/>
  <c r="G771" i="2" s="1"/>
  <c r="F783" i="2"/>
  <c r="G783" i="2" s="1"/>
  <c r="F795" i="2"/>
  <c r="G795" i="2" s="1"/>
  <c r="F807" i="2"/>
  <c r="G807" i="2" s="1"/>
  <c r="F760" i="2"/>
  <c r="G760" i="2" s="1"/>
  <c r="F772" i="2"/>
  <c r="G772" i="2" s="1"/>
  <c r="F784" i="2"/>
  <c r="G784" i="2" s="1"/>
  <c r="F796" i="2"/>
  <c r="G796" i="2" s="1"/>
  <c r="F808" i="2"/>
  <c r="G808" i="2" s="1"/>
  <c r="F761" i="2"/>
  <c r="G761" i="2" s="1"/>
  <c r="F773" i="2"/>
  <c r="G773" i="2" s="1"/>
  <c r="F785" i="2"/>
  <c r="G785" i="2" s="1"/>
  <c r="F797" i="2"/>
  <c r="G797" i="2" s="1"/>
  <c r="F809" i="2"/>
  <c r="G809" i="2" s="1"/>
  <c r="F762" i="2"/>
  <c r="G762" i="2" s="1"/>
  <c r="F774" i="2"/>
  <c r="G774" i="2" s="1"/>
  <c r="F786" i="2"/>
  <c r="G786" i="2" s="1"/>
  <c r="F798" i="2"/>
  <c r="G798" i="2" s="1"/>
  <c r="F810" i="2"/>
  <c r="G810" i="2" s="1"/>
  <c r="F763" i="2"/>
  <c r="G763" i="2" s="1"/>
  <c r="F775" i="2"/>
  <c r="G775" i="2" s="1"/>
  <c r="F787" i="2"/>
  <c r="G787" i="2" s="1"/>
  <c r="F799" i="2"/>
  <c r="G799" i="2" s="1"/>
  <c r="F811" i="2"/>
  <c r="G811" i="2" s="1"/>
  <c r="F764" i="2"/>
  <c r="G764" i="2" s="1"/>
  <c r="F776" i="2"/>
  <c r="G776" i="2" s="1"/>
  <c r="F788" i="2"/>
  <c r="G788" i="2" s="1"/>
  <c r="F800" i="2"/>
  <c r="G800" i="2" s="1"/>
  <c r="F765" i="2"/>
  <c r="G765" i="2" s="1"/>
  <c r="F777" i="2"/>
  <c r="G777" i="2" s="1"/>
  <c r="F789" i="2"/>
  <c r="G789" i="2" s="1"/>
  <c r="F801" i="2"/>
  <c r="G801" i="2" s="1"/>
  <c r="F767" i="2"/>
  <c r="G767" i="2" s="1"/>
  <c r="F779" i="2"/>
  <c r="G779" i="2" s="1"/>
  <c r="F791" i="2"/>
  <c r="G791" i="2" s="1"/>
  <c r="F803" i="2"/>
  <c r="G803" i="2" s="1"/>
  <c r="F766" i="2"/>
  <c r="G766" i="2" s="1"/>
  <c r="F778" i="2"/>
  <c r="G778" i="2" s="1"/>
  <c r="F790" i="2"/>
  <c r="G790" i="2" s="1"/>
  <c r="F802" i="2"/>
  <c r="G802" i="2" s="1"/>
  <c r="F6161" i="2"/>
  <c r="G6161" i="2" s="1"/>
  <c r="F6173" i="2"/>
  <c r="G6173" i="2" s="1"/>
  <c r="F6185" i="2"/>
  <c r="G6185" i="2" s="1"/>
  <c r="F6197" i="2"/>
  <c r="G6197" i="2" s="1"/>
  <c r="F6209" i="2"/>
  <c r="G6209" i="2" s="1"/>
  <c r="F6162" i="2"/>
  <c r="G6162" i="2" s="1"/>
  <c r="F6174" i="2"/>
  <c r="G6174" i="2" s="1"/>
  <c r="F6186" i="2"/>
  <c r="G6186" i="2" s="1"/>
  <c r="F6198" i="2"/>
  <c r="G6198" i="2" s="1"/>
  <c r="F6210" i="2"/>
  <c r="G6210" i="2" s="1"/>
  <c r="F6163" i="2"/>
  <c r="G6163" i="2" s="1"/>
  <c r="F6175" i="2"/>
  <c r="G6175" i="2" s="1"/>
  <c r="F6187" i="2"/>
  <c r="G6187" i="2" s="1"/>
  <c r="F6199" i="2"/>
  <c r="G6199" i="2" s="1"/>
  <c r="F6211" i="2"/>
  <c r="G6211" i="2" s="1"/>
  <c r="F6164" i="2"/>
  <c r="G6164" i="2" s="1"/>
  <c r="F6176" i="2"/>
  <c r="G6176" i="2" s="1"/>
  <c r="F6188" i="2"/>
  <c r="G6188" i="2" s="1"/>
  <c r="F6200" i="2"/>
  <c r="G6200" i="2" s="1"/>
  <c r="F6165" i="2"/>
  <c r="G6165" i="2" s="1"/>
  <c r="F6177" i="2"/>
  <c r="G6177" i="2" s="1"/>
  <c r="F6189" i="2"/>
  <c r="G6189" i="2" s="1"/>
  <c r="F6201" i="2"/>
  <c r="G6201" i="2" s="1"/>
  <c r="F6166" i="2"/>
  <c r="G6166" i="2" s="1"/>
  <c r="F6178" i="2"/>
  <c r="G6178" i="2" s="1"/>
  <c r="F6190" i="2"/>
  <c r="G6190" i="2" s="1"/>
  <c r="F6202" i="2"/>
  <c r="G6202" i="2" s="1"/>
  <c r="F6167" i="2"/>
  <c r="G6167" i="2" s="1"/>
  <c r="F6179" i="2"/>
  <c r="G6179" i="2" s="1"/>
  <c r="F6191" i="2"/>
  <c r="G6191" i="2" s="1"/>
  <c r="F6203" i="2"/>
  <c r="G6203" i="2" s="1"/>
  <c r="F6168" i="2"/>
  <c r="G6168" i="2" s="1"/>
  <c r="F6180" i="2"/>
  <c r="G6180" i="2" s="1"/>
  <c r="F6192" i="2"/>
  <c r="G6192" i="2" s="1"/>
  <c r="F6204" i="2"/>
  <c r="G6204" i="2" s="1"/>
  <c r="F6169" i="2"/>
  <c r="G6169" i="2" s="1"/>
  <c r="F6181" i="2"/>
  <c r="G6181" i="2" s="1"/>
  <c r="F6193" i="2"/>
  <c r="G6193" i="2" s="1"/>
  <c r="F6205" i="2"/>
  <c r="G6205" i="2" s="1"/>
  <c r="F6158" i="2"/>
  <c r="G6158" i="2" s="1"/>
  <c r="F6170" i="2"/>
  <c r="G6170" i="2" s="1"/>
  <c r="F6182" i="2"/>
  <c r="G6182" i="2" s="1"/>
  <c r="F6194" i="2"/>
  <c r="G6194" i="2" s="1"/>
  <c r="F6206" i="2"/>
  <c r="G6206" i="2" s="1"/>
  <c r="F6160" i="2"/>
  <c r="G6160" i="2" s="1"/>
  <c r="F6172" i="2"/>
  <c r="G6172" i="2" s="1"/>
  <c r="F6184" i="2"/>
  <c r="G6184" i="2" s="1"/>
  <c r="F6196" i="2"/>
  <c r="G6196" i="2" s="1"/>
  <c r="F6208" i="2"/>
  <c r="G6208" i="2" s="1"/>
  <c r="F1299" i="2"/>
  <c r="G1299" i="2" s="1"/>
  <c r="F1311" i="2"/>
  <c r="G1311" i="2" s="1"/>
  <c r="F1323" i="2"/>
  <c r="G1323" i="2" s="1"/>
  <c r="F1335" i="2"/>
  <c r="G1335" i="2" s="1"/>
  <c r="F1347" i="2"/>
  <c r="G1347" i="2" s="1"/>
  <c r="F1300" i="2"/>
  <c r="G1300" i="2" s="1"/>
  <c r="F1312" i="2"/>
  <c r="G1312" i="2" s="1"/>
  <c r="F1324" i="2"/>
  <c r="G1324" i="2" s="1"/>
  <c r="F1336" i="2"/>
  <c r="G1336" i="2" s="1"/>
  <c r="F1348" i="2"/>
  <c r="G1348" i="2" s="1"/>
  <c r="F1301" i="2"/>
  <c r="G1301" i="2" s="1"/>
  <c r="F1313" i="2"/>
  <c r="G1313" i="2" s="1"/>
  <c r="F1325" i="2"/>
  <c r="G1325" i="2" s="1"/>
  <c r="F1337" i="2"/>
  <c r="G1337" i="2" s="1"/>
  <c r="F1349" i="2"/>
  <c r="G1349" i="2" s="1"/>
  <c r="F1302" i="2"/>
  <c r="G1302" i="2" s="1"/>
  <c r="F1314" i="2"/>
  <c r="G1314" i="2" s="1"/>
  <c r="F1326" i="2"/>
  <c r="G1326" i="2" s="1"/>
  <c r="F1338" i="2"/>
  <c r="G1338" i="2" s="1"/>
  <c r="F1350" i="2"/>
  <c r="G1350" i="2" s="1"/>
  <c r="F1303" i="2"/>
  <c r="G1303" i="2" s="1"/>
  <c r="F1315" i="2"/>
  <c r="G1315" i="2" s="1"/>
  <c r="F1327" i="2"/>
  <c r="G1327" i="2" s="1"/>
  <c r="F1339" i="2"/>
  <c r="G1339" i="2" s="1"/>
  <c r="F1351" i="2"/>
  <c r="G1351" i="2" s="1"/>
  <c r="F1304" i="2"/>
  <c r="G1304" i="2" s="1"/>
  <c r="F1316" i="2"/>
  <c r="G1316" i="2" s="1"/>
  <c r="F1328" i="2"/>
  <c r="G1328" i="2" s="1"/>
  <c r="F1340" i="2"/>
  <c r="G1340" i="2" s="1"/>
  <c r="F1305" i="2"/>
  <c r="G1305" i="2" s="1"/>
  <c r="F1317" i="2"/>
  <c r="G1317" i="2" s="1"/>
  <c r="F1329" i="2"/>
  <c r="G1329" i="2" s="1"/>
  <c r="F1341" i="2"/>
  <c r="G1341" i="2" s="1"/>
  <c r="F1306" i="2"/>
  <c r="G1306" i="2" s="1"/>
  <c r="F1318" i="2"/>
  <c r="G1318" i="2" s="1"/>
  <c r="F1330" i="2"/>
  <c r="G1330" i="2" s="1"/>
  <c r="F1342" i="2"/>
  <c r="G1342" i="2" s="1"/>
  <c r="F1307" i="2"/>
  <c r="G1307" i="2" s="1"/>
  <c r="F1319" i="2"/>
  <c r="G1319" i="2" s="1"/>
  <c r="F1331" i="2"/>
  <c r="G1331" i="2" s="1"/>
  <c r="F1343" i="2"/>
  <c r="G1343" i="2" s="1"/>
  <c r="F1308" i="2"/>
  <c r="G1308" i="2" s="1"/>
  <c r="F1320" i="2"/>
  <c r="G1320" i="2" s="1"/>
  <c r="F1332" i="2"/>
  <c r="G1332" i="2" s="1"/>
  <c r="F1344" i="2"/>
  <c r="G1344" i="2" s="1"/>
  <c r="F1298" i="2"/>
  <c r="G1298" i="2" s="1"/>
  <c r="F1310" i="2"/>
  <c r="G1310" i="2" s="1"/>
  <c r="F1322" i="2"/>
  <c r="G1322" i="2" s="1"/>
  <c r="F1334" i="2"/>
  <c r="G1334" i="2" s="1"/>
  <c r="F1346" i="2"/>
  <c r="G1346" i="2" s="1"/>
  <c r="F1321" i="2"/>
  <c r="G1321" i="2" s="1"/>
  <c r="F1333" i="2"/>
  <c r="G1333" i="2" s="1"/>
  <c r="F1345" i="2"/>
  <c r="G1345" i="2" s="1"/>
  <c r="F1309" i="2"/>
  <c r="G1309" i="2" s="1"/>
  <c r="F2928" i="8"/>
  <c r="G2928" i="8" s="1"/>
  <c r="F2940" i="8"/>
  <c r="G2940" i="8" s="1"/>
  <c r="F2952" i="8"/>
  <c r="G2952" i="8" s="1"/>
  <c r="F2964" i="8"/>
  <c r="G2964" i="8" s="1"/>
  <c r="F2929" i="8"/>
  <c r="G2929" i="8" s="1"/>
  <c r="F2941" i="8"/>
  <c r="G2941" i="8" s="1"/>
  <c r="F2953" i="8"/>
  <c r="G2953" i="8" s="1"/>
  <c r="F2965" i="8"/>
  <c r="G2965" i="8" s="1"/>
  <c r="F2918" i="8"/>
  <c r="G2918" i="8" s="1"/>
  <c r="F2930" i="8"/>
  <c r="G2930" i="8" s="1"/>
  <c r="F2942" i="8"/>
  <c r="G2942" i="8" s="1"/>
  <c r="F2954" i="8"/>
  <c r="G2954" i="8" s="1"/>
  <c r="F2966" i="8"/>
  <c r="G2966" i="8" s="1"/>
  <c r="F2919" i="8"/>
  <c r="G2919" i="8" s="1"/>
  <c r="F2931" i="8"/>
  <c r="G2931" i="8" s="1"/>
  <c r="F2943" i="8"/>
  <c r="G2943" i="8" s="1"/>
  <c r="F2955" i="8"/>
  <c r="G2955" i="8" s="1"/>
  <c r="F2967" i="8"/>
  <c r="G2967" i="8" s="1"/>
  <c r="F2920" i="8"/>
  <c r="G2920" i="8" s="1"/>
  <c r="F2932" i="8"/>
  <c r="G2932" i="8" s="1"/>
  <c r="F2944" i="8"/>
  <c r="G2944" i="8" s="1"/>
  <c r="F2956" i="8"/>
  <c r="G2956" i="8" s="1"/>
  <c r="F2968" i="8"/>
  <c r="G2968" i="8" s="1"/>
  <c r="F2921" i="8"/>
  <c r="G2921" i="8" s="1"/>
  <c r="F2933" i="8"/>
  <c r="G2933" i="8" s="1"/>
  <c r="F2945" i="8"/>
  <c r="G2945" i="8" s="1"/>
  <c r="F2957" i="8"/>
  <c r="G2957" i="8" s="1"/>
  <c r="F2969" i="8"/>
  <c r="G2969" i="8" s="1"/>
  <c r="F2922" i="8"/>
  <c r="G2922" i="8" s="1"/>
  <c r="F2934" i="8"/>
  <c r="G2934" i="8" s="1"/>
  <c r="F2946" i="8"/>
  <c r="G2946" i="8" s="1"/>
  <c r="F2958" i="8"/>
  <c r="G2958" i="8" s="1"/>
  <c r="F2970" i="8"/>
  <c r="G2970" i="8" s="1"/>
  <c r="F2923" i="8"/>
  <c r="G2923" i="8" s="1"/>
  <c r="F2935" i="8"/>
  <c r="G2935" i="8" s="1"/>
  <c r="F2947" i="8"/>
  <c r="G2947" i="8" s="1"/>
  <c r="F2959" i="8"/>
  <c r="G2959" i="8" s="1"/>
  <c r="F2971" i="8"/>
  <c r="G2971" i="8" s="1"/>
  <c r="F2924" i="8"/>
  <c r="G2924" i="8" s="1"/>
  <c r="F2936" i="8"/>
  <c r="G2936" i="8" s="1"/>
  <c r="F2948" i="8"/>
  <c r="G2948" i="8" s="1"/>
  <c r="F2960" i="8"/>
  <c r="G2960" i="8" s="1"/>
  <c r="F2925" i="8"/>
  <c r="G2925" i="8" s="1"/>
  <c r="F2937" i="8"/>
  <c r="G2937" i="8" s="1"/>
  <c r="F2949" i="8"/>
  <c r="G2949" i="8" s="1"/>
  <c r="F2961" i="8"/>
  <c r="G2961" i="8" s="1"/>
  <c r="F2926" i="8"/>
  <c r="G2926" i="8" s="1"/>
  <c r="F2938" i="8"/>
  <c r="G2938" i="8" s="1"/>
  <c r="F2950" i="8"/>
  <c r="G2950" i="8" s="1"/>
  <c r="F2962" i="8"/>
  <c r="G2962" i="8" s="1"/>
  <c r="F2927" i="8"/>
  <c r="G2927" i="8" s="1"/>
  <c r="F2939" i="8"/>
  <c r="G2939" i="8" s="1"/>
  <c r="F2951" i="8"/>
  <c r="G2951" i="8" s="1"/>
  <c r="F2963" i="8"/>
  <c r="G2963" i="8" s="1"/>
  <c r="F1632" i="8"/>
  <c r="G1632" i="8" s="1"/>
  <c r="F1644" i="8"/>
  <c r="G1644" i="8" s="1"/>
  <c r="F1656" i="8"/>
  <c r="G1656" i="8" s="1"/>
  <c r="F1668" i="8"/>
  <c r="G1668" i="8" s="1"/>
  <c r="F1633" i="8"/>
  <c r="G1633" i="8" s="1"/>
  <c r="F1645" i="8"/>
  <c r="G1645" i="8" s="1"/>
  <c r="F1657" i="8"/>
  <c r="G1657" i="8" s="1"/>
  <c r="F1669" i="8"/>
  <c r="G1669" i="8" s="1"/>
  <c r="F1622" i="8"/>
  <c r="G1622" i="8" s="1"/>
  <c r="F1634" i="8"/>
  <c r="G1634" i="8" s="1"/>
  <c r="F1646" i="8"/>
  <c r="G1646" i="8" s="1"/>
  <c r="F1658" i="8"/>
  <c r="G1658" i="8" s="1"/>
  <c r="F1670" i="8"/>
  <c r="G1670" i="8" s="1"/>
  <c r="F1623" i="8"/>
  <c r="G1623" i="8" s="1"/>
  <c r="F1635" i="8"/>
  <c r="G1635" i="8" s="1"/>
  <c r="F1647" i="8"/>
  <c r="G1647" i="8" s="1"/>
  <c r="F1659" i="8"/>
  <c r="G1659" i="8" s="1"/>
  <c r="F1671" i="8"/>
  <c r="G1671" i="8" s="1"/>
  <c r="F1625" i="8"/>
  <c r="G1625" i="8" s="1"/>
  <c r="F1637" i="8"/>
  <c r="G1637" i="8" s="1"/>
  <c r="F1649" i="8"/>
  <c r="G1649" i="8" s="1"/>
  <c r="F1661" i="8"/>
  <c r="G1661" i="8" s="1"/>
  <c r="F1673" i="8"/>
  <c r="G1673" i="8" s="1"/>
  <c r="F1626" i="8"/>
  <c r="G1626" i="8" s="1"/>
  <c r="F1638" i="8"/>
  <c r="G1638" i="8" s="1"/>
  <c r="F1650" i="8"/>
  <c r="G1650" i="8" s="1"/>
  <c r="F1662" i="8"/>
  <c r="G1662" i="8" s="1"/>
  <c r="F1674" i="8"/>
  <c r="G1674" i="8" s="1"/>
  <c r="F1628" i="8"/>
  <c r="G1628" i="8" s="1"/>
  <c r="F1640" i="8"/>
  <c r="G1640" i="8" s="1"/>
  <c r="F1652" i="8"/>
  <c r="G1652" i="8" s="1"/>
  <c r="F1664" i="8"/>
  <c r="G1664" i="8" s="1"/>
  <c r="F1629" i="8"/>
  <c r="G1629" i="8" s="1"/>
  <c r="F1641" i="8"/>
  <c r="G1641" i="8" s="1"/>
  <c r="F1653" i="8"/>
  <c r="G1653" i="8" s="1"/>
  <c r="F1665" i="8"/>
  <c r="G1665" i="8" s="1"/>
  <c r="F1631" i="8"/>
  <c r="G1631" i="8" s="1"/>
  <c r="F1643" i="8"/>
  <c r="G1643" i="8" s="1"/>
  <c r="F1655" i="8"/>
  <c r="G1655" i="8" s="1"/>
  <c r="F1667" i="8"/>
  <c r="G1667" i="8" s="1"/>
  <c r="F1648" i="8"/>
  <c r="G1648" i="8" s="1"/>
  <c r="F1651" i="8"/>
  <c r="G1651" i="8" s="1"/>
  <c r="F1654" i="8"/>
  <c r="G1654" i="8" s="1"/>
  <c r="F1660" i="8"/>
  <c r="G1660" i="8" s="1"/>
  <c r="F1663" i="8"/>
  <c r="G1663" i="8" s="1"/>
  <c r="F1666" i="8"/>
  <c r="G1666" i="8" s="1"/>
  <c r="F1624" i="8"/>
  <c r="G1624" i="8" s="1"/>
  <c r="F1672" i="8"/>
  <c r="G1672" i="8" s="1"/>
  <c r="F1627" i="8"/>
  <c r="G1627" i="8" s="1"/>
  <c r="F1675" i="8"/>
  <c r="G1675" i="8" s="1"/>
  <c r="F1636" i="8"/>
  <c r="G1636" i="8" s="1"/>
  <c r="F1639" i="8"/>
  <c r="G1639" i="8" s="1"/>
  <c r="F1642" i="8"/>
  <c r="G1642" i="8" s="1"/>
  <c r="F1630" i="8"/>
  <c r="G1630" i="8" s="1"/>
  <c r="F57" i="8"/>
  <c r="G57" i="8" s="1"/>
  <c r="F69" i="8"/>
  <c r="G69" i="8" s="1"/>
  <c r="F81" i="8"/>
  <c r="G81" i="8" s="1"/>
  <c r="F93" i="8"/>
  <c r="G93" i="8" s="1"/>
  <c r="F105" i="8"/>
  <c r="G105" i="8" s="1"/>
  <c r="F58" i="8"/>
  <c r="G58" i="8" s="1"/>
  <c r="F70" i="8"/>
  <c r="G70" i="8" s="1"/>
  <c r="F82" i="8"/>
  <c r="G82" i="8" s="1"/>
  <c r="F94" i="8"/>
  <c r="G94" i="8" s="1"/>
  <c r="F106" i="8"/>
  <c r="G106" i="8" s="1"/>
  <c r="F59" i="8"/>
  <c r="G59" i="8" s="1"/>
  <c r="F71" i="8"/>
  <c r="G71" i="8" s="1"/>
  <c r="F83" i="8"/>
  <c r="G83" i="8" s="1"/>
  <c r="F95" i="8"/>
  <c r="G95" i="8" s="1"/>
  <c r="F107" i="8"/>
  <c r="G107" i="8" s="1"/>
  <c r="F60" i="8"/>
  <c r="G60" i="8" s="1"/>
  <c r="F72" i="8"/>
  <c r="G72" i="8" s="1"/>
  <c r="F84" i="8"/>
  <c r="G84" i="8" s="1"/>
  <c r="F96" i="8"/>
  <c r="G96" i="8" s="1"/>
  <c r="F108" i="8"/>
  <c r="G108" i="8" s="1"/>
  <c r="F61" i="8"/>
  <c r="G61" i="8" s="1"/>
  <c r="F73" i="8"/>
  <c r="G73" i="8" s="1"/>
  <c r="F85" i="8"/>
  <c r="G85" i="8" s="1"/>
  <c r="F97" i="8"/>
  <c r="G97" i="8" s="1"/>
  <c r="F109" i="8"/>
  <c r="G109" i="8" s="1"/>
  <c r="F62" i="8"/>
  <c r="G62" i="8" s="1"/>
  <c r="F74" i="8"/>
  <c r="G74" i="8" s="1"/>
  <c r="F86" i="8"/>
  <c r="G86" i="8" s="1"/>
  <c r="F98" i="8"/>
  <c r="G98" i="8" s="1"/>
  <c r="F63" i="8"/>
  <c r="G63" i="8" s="1"/>
  <c r="F75" i="8"/>
  <c r="G75" i="8" s="1"/>
  <c r="F87" i="8"/>
  <c r="G87" i="8" s="1"/>
  <c r="F99" i="8"/>
  <c r="G99" i="8" s="1"/>
  <c r="F64" i="8"/>
  <c r="G64" i="8" s="1"/>
  <c r="F76" i="8"/>
  <c r="G76" i="8" s="1"/>
  <c r="F88" i="8"/>
  <c r="G88" i="8" s="1"/>
  <c r="F100" i="8"/>
  <c r="G100" i="8" s="1"/>
  <c r="F65" i="8"/>
  <c r="G65" i="8" s="1"/>
  <c r="F77" i="8"/>
  <c r="G77" i="8" s="1"/>
  <c r="F89" i="8"/>
  <c r="G89" i="8" s="1"/>
  <c r="F101" i="8"/>
  <c r="G101" i="8" s="1"/>
  <c r="F66" i="8"/>
  <c r="G66" i="8" s="1"/>
  <c r="F78" i="8"/>
  <c r="G78" i="8" s="1"/>
  <c r="F90" i="8"/>
  <c r="G90" i="8" s="1"/>
  <c r="F102" i="8"/>
  <c r="G102" i="8" s="1"/>
  <c r="F56" i="8"/>
  <c r="G56" i="8" s="1"/>
  <c r="F68" i="8"/>
  <c r="G68" i="8" s="1"/>
  <c r="F80" i="8"/>
  <c r="G80" i="8" s="1"/>
  <c r="F92" i="8"/>
  <c r="G92" i="8" s="1"/>
  <c r="F104" i="8"/>
  <c r="G104" i="8" s="1"/>
  <c r="F67" i="8"/>
  <c r="G67" i="8" s="1"/>
  <c r="F79" i="8"/>
  <c r="G79" i="8" s="1"/>
  <c r="F91" i="8"/>
  <c r="G91" i="8" s="1"/>
  <c r="F103" i="8"/>
  <c r="G103" i="8" s="1"/>
  <c r="F2602" i="8"/>
  <c r="G2602" i="8" s="1"/>
  <c r="F2614" i="8"/>
  <c r="G2614" i="8" s="1"/>
  <c r="F2626" i="8"/>
  <c r="G2626" i="8" s="1"/>
  <c r="F2638" i="8"/>
  <c r="G2638" i="8" s="1"/>
  <c r="F2604" i="8"/>
  <c r="G2604" i="8" s="1"/>
  <c r="F2616" i="8"/>
  <c r="G2616" i="8" s="1"/>
  <c r="F2628" i="8"/>
  <c r="G2628" i="8" s="1"/>
  <c r="F2640" i="8"/>
  <c r="G2640" i="8" s="1"/>
  <c r="F2605" i="8"/>
  <c r="G2605" i="8" s="1"/>
  <c r="F2617" i="8"/>
  <c r="G2617" i="8" s="1"/>
  <c r="F2629" i="8"/>
  <c r="G2629" i="8" s="1"/>
  <c r="F2641" i="8"/>
  <c r="G2641" i="8" s="1"/>
  <c r="F2594" i="8"/>
  <c r="G2594" i="8" s="1"/>
  <c r="F2606" i="8"/>
  <c r="G2606" i="8" s="1"/>
  <c r="F2618" i="8"/>
  <c r="G2618" i="8" s="1"/>
  <c r="F2630" i="8"/>
  <c r="G2630" i="8" s="1"/>
  <c r="F2642" i="8"/>
  <c r="G2642" i="8" s="1"/>
  <c r="F2599" i="8"/>
  <c r="G2599" i="8" s="1"/>
  <c r="F2611" i="8"/>
  <c r="G2611" i="8" s="1"/>
  <c r="F2623" i="8"/>
  <c r="G2623" i="8" s="1"/>
  <c r="F2635" i="8"/>
  <c r="G2635" i="8" s="1"/>
  <c r="F2647" i="8"/>
  <c r="G2647" i="8" s="1"/>
  <c r="F2600" i="8"/>
  <c r="G2600" i="8" s="1"/>
  <c r="F2612" i="8"/>
  <c r="G2612" i="8" s="1"/>
  <c r="F2607" i="8"/>
  <c r="G2607" i="8" s="1"/>
  <c r="F2627" i="8"/>
  <c r="G2627" i="8" s="1"/>
  <c r="F2608" i="8"/>
  <c r="G2608" i="8" s="1"/>
  <c r="F2631" i="8"/>
  <c r="G2631" i="8" s="1"/>
  <c r="F2609" i="8"/>
  <c r="G2609" i="8" s="1"/>
  <c r="F2632" i="8"/>
  <c r="G2632" i="8" s="1"/>
  <c r="F2610" i="8"/>
  <c r="G2610" i="8" s="1"/>
  <c r="F2633" i="8"/>
  <c r="G2633" i="8" s="1"/>
  <c r="F2613" i="8"/>
  <c r="G2613" i="8" s="1"/>
  <c r="F2634" i="8"/>
  <c r="G2634" i="8" s="1"/>
  <c r="F2615" i="8"/>
  <c r="G2615" i="8" s="1"/>
  <c r="F2636" i="8"/>
  <c r="G2636" i="8" s="1"/>
  <c r="F2595" i="8"/>
  <c r="G2595" i="8" s="1"/>
  <c r="F2619" i="8"/>
  <c r="G2619" i="8" s="1"/>
  <c r="F2637" i="8"/>
  <c r="G2637" i="8" s="1"/>
  <c r="F2596" i="8"/>
  <c r="G2596" i="8" s="1"/>
  <c r="F2620" i="8"/>
  <c r="G2620" i="8" s="1"/>
  <c r="F2639" i="8"/>
  <c r="G2639" i="8" s="1"/>
  <c r="F2597" i="8"/>
  <c r="G2597" i="8" s="1"/>
  <c r="F2621" i="8"/>
  <c r="G2621" i="8" s="1"/>
  <c r="F2643" i="8"/>
  <c r="G2643" i="8" s="1"/>
  <c r="F2598" i="8"/>
  <c r="G2598" i="8" s="1"/>
  <c r="F2622" i="8"/>
  <c r="G2622" i="8" s="1"/>
  <c r="F2644" i="8"/>
  <c r="G2644" i="8" s="1"/>
  <c r="F2601" i="8"/>
  <c r="G2601" i="8" s="1"/>
  <c r="F2624" i="8"/>
  <c r="G2624" i="8" s="1"/>
  <c r="F2645" i="8"/>
  <c r="G2645" i="8" s="1"/>
  <c r="F2603" i="8"/>
  <c r="G2603" i="8" s="1"/>
  <c r="F2625" i="8"/>
  <c r="G2625" i="8" s="1"/>
  <c r="F2646" i="8"/>
  <c r="G2646" i="8" s="1"/>
  <c r="F3144" i="8"/>
  <c r="G3144" i="8" s="1"/>
  <c r="F3156" i="8"/>
  <c r="G3156" i="8" s="1"/>
  <c r="F3168" i="8"/>
  <c r="G3168" i="8" s="1"/>
  <c r="F3180" i="8"/>
  <c r="G3180" i="8" s="1"/>
  <c r="F3145" i="8"/>
  <c r="G3145" i="8" s="1"/>
  <c r="F3157" i="8"/>
  <c r="G3157" i="8" s="1"/>
  <c r="F3169" i="8"/>
  <c r="G3169" i="8" s="1"/>
  <c r="F3181" i="8"/>
  <c r="G3181" i="8" s="1"/>
  <c r="F3134" i="8"/>
  <c r="G3134" i="8" s="1"/>
  <c r="F3146" i="8"/>
  <c r="G3146" i="8" s="1"/>
  <c r="F3158" i="8"/>
  <c r="G3158" i="8" s="1"/>
  <c r="F3170" i="8"/>
  <c r="G3170" i="8" s="1"/>
  <c r="F3182" i="8"/>
  <c r="G3182" i="8" s="1"/>
  <c r="F3135" i="8"/>
  <c r="G3135" i="8" s="1"/>
  <c r="F3147" i="8"/>
  <c r="G3147" i="8" s="1"/>
  <c r="F3159" i="8"/>
  <c r="G3159" i="8" s="1"/>
  <c r="F3171" i="8"/>
  <c r="G3171" i="8" s="1"/>
  <c r="F3183" i="8"/>
  <c r="G3183" i="8" s="1"/>
  <c r="F3136" i="8"/>
  <c r="G3136" i="8" s="1"/>
  <c r="F3148" i="8"/>
  <c r="G3148" i="8" s="1"/>
  <c r="F3160" i="8"/>
  <c r="G3160" i="8" s="1"/>
  <c r="F3172" i="8"/>
  <c r="G3172" i="8" s="1"/>
  <c r="F3184" i="8"/>
  <c r="G3184" i="8" s="1"/>
  <c r="F3137" i="8"/>
  <c r="G3137" i="8" s="1"/>
  <c r="F3149" i="8"/>
  <c r="G3149" i="8" s="1"/>
  <c r="F3161" i="8"/>
  <c r="G3161" i="8" s="1"/>
  <c r="F3173" i="8"/>
  <c r="G3173" i="8" s="1"/>
  <c r="F3185" i="8"/>
  <c r="G3185" i="8" s="1"/>
  <c r="F3138" i="8"/>
  <c r="G3138" i="8" s="1"/>
  <c r="F3150" i="8"/>
  <c r="G3150" i="8" s="1"/>
  <c r="F3162" i="8"/>
  <c r="G3162" i="8" s="1"/>
  <c r="F3174" i="8"/>
  <c r="G3174" i="8" s="1"/>
  <c r="F3186" i="8"/>
  <c r="G3186" i="8" s="1"/>
  <c r="F3139" i="8"/>
  <c r="G3139" i="8" s="1"/>
  <c r="F3151" i="8"/>
  <c r="G3151" i="8" s="1"/>
  <c r="F3163" i="8"/>
  <c r="G3163" i="8" s="1"/>
  <c r="F3175" i="8"/>
  <c r="G3175" i="8" s="1"/>
  <c r="F3187" i="8"/>
  <c r="G3187" i="8" s="1"/>
  <c r="F3140" i="8"/>
  <c r="G3140" i="8" s="1"/>
  <c r="F3152" i="8"/>
  <c r="G3152" i="8" s="1"/>
  <c r="F3164" i="8"/>
  <c r="G3164" i="8" s="1"/>
  <c r="F3176" i="8"/>
  <c r="G3176" i="8" s="1"/>
  <c r="F3141" i="8"/>
  <c r="G3141" i="8" s="1"/>
  <c r="F3153" i="8"/>
  <c r="G3153" i="8" s="1"/>
  <c r="F3165" i="8"/>
  <c r="G3165" i="8" s="1"/>
  <c r="F3177" i="8"/>
  <c r="G3177" i="8" s="1"/>
  <c r="F3142" i="8"/>
  <c r="G3142" i="8" s="1"/>
  <c r="F3154" i="8"/>
  <c r="G3154" i="8" s="1"/>
  <c r="F3166" i="8"/>
  <c r="G3166" i="8" s="1"/>
  <c r="F3178" i="8"/>
  <c r="G3178" i="8" s="1"/>
  <c r="F3155" i="8"/>
  <c r="G3155" i="8" s="1"/>
  <c r="F3167" i="8"/>
  <c r="G3167" i="8" s="1"/>
  <c r="F3179" i="8"/>
  <c r="G3179" i="8" s="1"/>
  <c r="F3143" i="8"/>
  <c r="G3143" i="8" s="1"/>
  <c r="F7398" i="2"/>
  <c r="G7398" i="2" s="1"/>
  <c r="F7386" i="2"/>
  <c r="G7386" i="2" s="1"/>
  <c r="F7374" i="2"/>
  <c r="G7374" i="2" s="1"/>
  <c r="F7362" i="2"/>
  <c r="G7362" i="2" s="1"/>
  <c r="F7350" i="2"/>
  <c r="G7350" i="2" s="1"/>
  <c r="F7338" i="2"/>
  <c r="G7338" i="2" s="1"/>
  <c r="F7326" i="2"/>
  <c r="G7326" i="2" s="1"/>
  <c r="F7314" i="2"/>
  <c r="G7314" i="2" s="1"/>
  <c r="F7302" i="2"/>
  <c r="G7302" i="2" s="1"/>
  <c r="F7290" i="2"/>
  <c r="G7290" i="2" s="1"/>
  <c r="F7278" i="2"/>
  <c r="G7278" i="2" s="1"/>
  <c r="F7266" i="2"/>
  <c r="G7266" i="2" s="1"/>
  <c r="F7254" i="2"/>
  <c r="G7254" i="2" s="1"/>
  <c r="F7242" i="2"/>
  <c r="G7242" i="2" s="1"/>
  <c r="F7230" i="2"/>
  <c r="G7230" i="2" s="1"/>
  <c r="F7218" i="2"/>
  <c r="G7218" i="2" s="1"/>
  <c r="F7206" i="2"/>
  <c r="G7206" i="2" s="1"/>
  <c r="F7194" i="2"/>
  <c r="G7194" i="2" s="1"/>
  <c r="F7182" i="2"/>
  <c r="G7182" i="2" s="1"/>
  <c r="F7170" i="2"/>
  <c r="G7170" i="2" s="1"/>
  <c r="F7158" i="2"/>
  <c r="G7158" i="2" s="1"/>
  <c r="F7146" i="2"/>
  <c r="G7146" i="2" s="1"/>
  <c r="F7134" i="2"/>
  <c r="G7134" i="2" s="1"/>
  <c r="F7122" i="2"/>
  <c r="G7122" i="2" s="1"/>
  <c r="F7110" i="2"/>
  <c r="G7110" i="2" s="1"/>
  <c r="F7098" i="2"/>
  <c r="G7098" i="2" s="1"/>
  <c r="F7086" i="2"/>
  <c r="G7086" i="2" s="1"/>
  <c r="F7074" i="2"/>
  <c r="G7074" i="2" s="1"/>
  <c r="F7062" i="2"/>
  <c r="G7062" i="2" s="1"/>
  <c r="F7050" i="2"/>
  <c r="G7050" i="2" s="1"/>
  <c r="F7038" i="2"/>
  <c r="G7038" i="2" s="1"/>
  <c r="F7026" i="2"/>
  <c r="G7026" i="2" s="1"/>
  <c r="F6966" i="2"/>
  <c r="G6966" i="2" s="1"/>
  <c r="F6954" i="2"/>
  <c r="G6954" i="2" s="1"/>
  <c r="F6942" i="2"/>
  <c r="G6942" i="2" s="1"/>
  <c r="F6930" i="2"/>
  <c r="G6930" i="2" s="1"/>
  <c r="F6916" i="2"/>
  <c r="G6916" i="2" s="1"/>
  <c r="F6902" i="2"/>
  <c r="G6902" i="2" s="1"/>
  <c r="F6882" i="2"/>
  <c r="G6882" i="2" s="1"/>
  <c r="F6864" i="2"/>
  <c r="G6864" i="2" s="1"/>
  <c r="F6603" i="2"/>
  <c r="G6603" i="2" s="1"/>
  <c r="F6459" i="2"/>
  <c r="G6459" i="2" s="1"/>
  <c r="F6315" i="2"/>
  <c r="G6315" i="2" s="1"/>
  <c r="F6171" i="2"/>
  <c r="G6171" i="2" s="1"/>
  <c r="F6027" i="2"/>
  <c r="G6027" i="2" s="1"/>
  <c r="F5830" i="2"/>
  <c r="G5830" i="2" s="1"/>
  <c r="F6485" i="2"/>
  <c r="G6485" i="2" s="1"/>
  <c r="F6497" i="2"/>
  <c r="G6497" i="2" s="1"/>
  <c r="F6509" i="2"/>
  <c r="G6509" i="2" s="1"/>
  <c r="F6521" i="2"/>
  <c r="G6521" i="2" s="1"/>
  <c r="F6533" i="2"/>
  <c r="G6533" i="2" s="1"/>
  <c r="F6486" i="2"/>
  <c r="G6486" i="2" s="1"/>
  <c r="F6498" i="2"/>
  <c r="G6498" i="2" s="1"/>
  <c r="F6510" i="2"/>
  <c r="G6510" i="2" s="1"/>
  <c r="F6522" i="2"/>
  <c r="G6522" i="2" s="1"/>
  <c r="F6534" i="2"/>
  <c r="G6534" i="2" s="1"/>
  <c r="F6487" i="2"/>
  <c r="G6487" i="2" s="1"/>
  <c r="F6499" i="2"/>
  <c r="G6499" i="2" s="1"/>
  <c r="F6511" i="2"/>
  <c r="G6511" i="2" s="1"/>
  <c r="F6523" i="2"/>
  <c r="G6523" i="2" s="1"/>
  <c r="F6535" i="2"/>
  <c r="G6535" i="2" s="1"/>
  <c r="F6488" i="2"/>
  <c r="G6488" i="2" s="1"/>
  <c r="F6500" i="2"/>
  <c r="G6500" i="2" s="1"/>
  <c r="F6512" i="2"/>
  <c r="G6512" i="2" s="1"/>
  <c r="F6524" i="2"/>
  <c r="G6524" i="2" s="1"/>
  <c r="F6489" i="2"/>
  <c r="G6489" i="2" s="1"/>
  <c r="F6501" i="2"/>
  <c r="G6501" i="2" s="1"/>
  <c r="F6513" i="2"/>
  <c r="G6513" i="2" s="1"/>
  <c r="F6525" i="2"/>
  <c r="G6525" i="2" s="1"/>
  <c r="F6490" i="2"/>
  <c r="G6490" i="2" s="1"/>
  <c r="F6502" i="2"/>
  <c r="G6502" i="2" s="1"/>
  <c r="F6514" i="2"/>
  <c r="G6514" i="2" s="1"/>
  <c r="F6526" i="2"/>
  <c r="G6526" i="2" s="1"/>
  <c r="F6491" i="2"/>
  <c r="G6491" i="2" s="1"/>
  <c r="F6503" i="2"/>
  <c r="G6503" i="2" s="1"/>
  <c r="F6515" i="2"/>
  <c r="G6515" i="2" s="1"/>
  <c r="F6527" i="2"/>
  <c r="G6527" i="2" s="1"/>
  <c r="F6492" i="2"/>
  <c r="G6492" i="2" s="1"/>
  <c r="F6504" i="2"/>
  <c r="G6504" i="2" s="1"/>
  <c r="F6516" i="2"/>
  <c r="G6516" i="2" s="1"/>
  <c r="F6528" i="2"/>
  <c r="G6528" i="2" s="1"/>
  <c r="F6493" i="2"/>
  <c r="G6493" i="2" s="1"/>
  <c r="F6505" i="2"/>
  <c r="G6505" i="2" s="1"/>
  <c r="F6517" i="2"/>
  <c r="G6517" i="2" s="1"/>
  <c r="F6529" i="2"/>
  <c r="G6529" i="2" s="1"/>
  <c r="F6482" i="2"/>
  <c r="G6482" i="2" s="1"/>
  <c r="F6494" i="2"/>
  <c r="G6494" i="2" s="1"/>
  <c r="F6506" i="2"/>
  <c r="G6506" i="2" s="1"/>
  <c r="F6518" i="2"/>
  <c r="G6518" i="2" s="1"/>
  <c r="F6530" i="2"/>
  <c r="G6530" i="2" s="1"/>
  <c r="F6484" i="2"/>
  <c r="G6484" i="2" s="1"/>
  <c r="F6496" i="2"/>
  <c r="G6496" i="2" s="1"/>
  <c r="F6508" i="2"/>
  <c r="G6508" i="2" s="1"/>
  <c r="F6520" i="2"/>
  <c r="G6520" i="2" s="1"/>
  <c r="F6532" i="2"/>
  <c r="G6532" i="2" s="1"/>
  <c r="F4008" i="2"/>
  <c r="G4008" i="2" s="1"/>
  <c r="F4020" i="2"/>
  <c r="G4020" i="2" s="1"/>
  <c r="F4032" i="2"/>
  <c r="G4032" i="2" s="1"/>
  <c r="F4044" i="2"/>
  <c r="G4044" i="2" s="1"/>
  <c r="F4009" i="2"/>
  <c r="G4009" i="2" s="1"/>
  <c r="F4021" i="2"/>
  <c r="G4021" i="2" s="1"/>
  <c r="F4033" i="2"/>
  <c r="G4033" i="2" s="1"/>
  <c r="F4045" i="2"/>
  <c r="G4045" i="2" s="1"/>
  <c r="F3998" i="2"/>
  <c r="G3998" i="2" s="1"/>
  <c r="F4010" i="2"/>
  <c r="G4010" i="2" s="1"/>
  <c r="F4022" i="2"/>
  <c r="G4022" i="2" s="1"/>
  <c r="F4034" i="2"/>
  <c r="G4034" i="2" s="1"/>
  <c r="F4046" i="2"/>
  <c r="G4046" i="2" s="1"/>
  <c r="F3999" i="2"/>
  <c r="G3999" i="2" s="1"/>
  <c r="F4011" i="2"/>
  <c r="G4011" i="2" s="1"/>
  <c r="F4023" i="2"/>
  <c r="G4023" i="2" s="1"/>
  <c r="F4035" i="2"/>
  <c r="G4035" i="2" s="1"/>
  <c r="F4047" i="2"/>
  <c r="G4047" i="2" s="1"/>
  <c r="F4000" i="2"/>
  <c r="G4000" i="2" s="1"/>
  <c r="F4012" i="2"/>
  <c r="G4012" i="2" s="1"/>
  <c r="F4024" i="2"/>
  <c r="G4024" i="2" s="1"/>
  <c r="F4036" i="2"/>
  <c r="G4036" i="2" s="1"/>
  <c r="F4048" i="2"/>
  <c r="G4048" i="2" s="1"/>
  <c r="F4001" i="2"/>
  <c r="G4001" i="2" s="1"/>
  <c r="F4013" i="2"/>
  <c r="G4013" i="2" s="1"/>
  <c r="F4025" i="2"/>
  <c r="G4025" i="2" s="1"/>
  <c r="F4037" i="2"/>
  <c r="G4037" i="2" s="1"/>
  <c r="F4049" i="2"/>
  <c r="G4049" i="2" s="1"/>
  <c r="F4002" i="2"/>
  <c r="G4002" i="2" s="1"/>
  <c r="F4014" i="2"/>
  <c r="G4014" i="2" s="1"/>
  <c r="F4026" i="2"/>
  <c r="G4026" i="2" s="1"/>
  <c r="F4038" i="2"/>
  <c r="G4038" i="2" s="1"/>
  <c r="F4050" i="2"/>
  <c r="G4050" i="2" s="1"/>
  <c r="F4007" i="2"/>
  <c r="G4007" i="2" s="1"/>
  <c r="F4019" i="2"/>
  <c r="G4019" i="2" s="1"/>
  <c r="F4031" i="2"/>
  <c r="G4031" i="2" s="1"/>
  <c r="F4043" i="2"/>
  <c r="G4043" i="2" s="1"/>
  <c r="F4028" i="2"/>
  <c r="G4028" i="2" s="1"/>
  <c r="F4029" i="2"/>
  <c r="G4029" i="2" s="1"/>
  <c r="F4030" i="2"/>
  <c r="G4030" i="2" s="1"/>
  <c r="F4003" i="2"/>
  <c r="G4003" i="2" s="1"/>
  <c r="F4039" i="2"/>
  <c r="G4039" i="2" s="1"/>
  <c r="F4004" i="2"/>
  <c r="G4004" i="2" s="1"/>
  <c r="F4040" i="2"/>
  <c r="G4040" i="2" s="1"/>
  <c r="F4005" i="2"/>
  <c r="G4005" i="2" s="1"/>
  <c r="F4041" i="2"/>
  <c r="G4041" i="2" s="1"/>
  <c r="F4006" i="2"/>
  <c r="G4006" i="2" s="1"/>
  <c r="F4042" i="2"/>
  <c r="G4042" i="2" s="1"/>
  <c r="F4015" i="2"/>
  <c r="G4015" i="2" s="1"/>
  <c r="F4051" i="2"/>
  <c r="G4051" i="2" s="1"/>
  <c r="F4016" i="2"/>
  <c r="G4016" i="2" s="1"/>
  <c r="F4017" i="2"/>
  <c r="G4017" i="2" s="1"/>
  <c r="F4018" i="2"/>
  <c r="G4018" i="2" s="1"/>
  <c r="F4027" i="2"/>
  <c r="G4027" i="2" s="1"/>
  <c r="F1251" i="2"/>
  <c r="G1251" i="2" s="1"/>
  <c r="F1263" i="2"/>
  <c r="G1263" i="2" s="1"/>
  <c r="F1275" i="2"/>
  <c r="G1275" i="2" s="1"/>
  <c r="F1287" i="2"/>
  <c r="G1287" i="2" s="1"/>
  <c r="F1252" i="2"/>
  <c r="G1252" i="2" s="1"/>
  <c r="F1264" i="2"/>
  <c r="G1264" i="2" s="1"/>
  <c r="F1276" i="2"/>
  <c r="G1276" i="2" s="1"/>
  <c r="F1288" i="2"/>
  <c r="G1288" i="2" s="1"/>
  <c r="F1253" i="2"/>
  <c r="G1253" i="2" s="1"/>
  <c r="F1265" i="2"/>
  <c r="G1265" i="2" s="1"/>
  <c r="F1277" i="2"/>
  <c r="G1277" i="2" s="1"/>
  <c r="F1289" i="2"/>
  <c r="G1289" i="2" s="1"/>
  <c r="F1254" i="2"/>
  <c r="G1254" i="2" s="1"/>
  <c r="F1266" i="2"/>
  <c r="G1266" i="2" s="1"/>
  <c r="F1278" i="2"/>
  <c r="G1278" i="2" s="1"/>
  <c r="F1290" i="2"/>
  <c r="G1290" i="2" s="1"/>
  <c r="F1255" i="2"/>
  <c r="G1255" i="2" s="1"/>
  <c r="F1267" i="2"/>
  <c r="G1267" i="2" s="1"/>
  <c r="F1279" i="2"/>
  <c r="G1279" i="2" s="1"/>
  <c r="F1291" i="2"/>
  <c r="G1291" i="2" s="1"/>
  <c r="F1244" i="2"/>
  <c r="G1244" i="2" s="1"/>
  <c r="F1256" i="2"/>
  <c r="G1256" i="2" s="1"/>
  <c r="F1268" i="2"/>
  <c r="G1268" i="2" s="1"/>
  <c r="F1280" i="2"/>
  <c r="G1280" i="2" s="1"/>
  <c r="F1292" i="2"/>
  <c r="G1292" i="2" s="1"/>
  <c r="F1245" i="2"/>
  <c r="G1245" i="2" s="1"/>
  <c r="F1257" i="2"/>
  <c r="G1257" i="2" s="1"/>
  <c r="F1269" i="2"/>
  <c r="G1269" i="2" s="1"/>
  <c r="F1281" i="2"/>
  <c r="G1281" i="2" s="1"/>
  <c r="F1293" i="2"/>
  <c r="G1293" i="2" s="1"/>
  <c r="F1246" i="2"/>
  <c r="G1246" i="2" s="1"/>
  <c r="F1258" i="2"/>
  <c r="G1258" i="2" s="1"/>
  <c r="F1270" i="2"/>
  <c r="G1270" i="2" s="1"/>
  <c r="F1282" i="2"/>
  <c r="G1282" i="2" s="1"/>
  <c r="F1294" i="2"/>
  <c r="G1294" i="2" s="1"/>
  <c r="F1247" i="2"/>
  <c r="G1247" i="2" s="1"/>
  <c r="F1259" i="2"/>
  <c r="G1259" i="2" s="1"/>
  <c r="F1271" i="2"/>
  <c r="G1271" i="2" s="1"/>
  <c r="F1283" i="2"/>
  <c r="G1283" i="2" s="1"/>
  <c r="F1295" i="2"/>
  <c r="G1295" i="2" s="1"/>
  <c r="F1248" i="2"/>
  <c r="G1248" i="2" s="1"/>
  <c r="F1260" i="2"/>
  <c r="G1260" i="2" s="1"/>
  <c r="F1272" i="2"/>
  <c r="G1272" i="2" s="1"/>
  <c r="F1284" i="2"/>
  <c r="G1284" i="2" s="1"/>
  <c r="F1296" i="2"/>
  <c r="G1296" i="2" s="1"/>
  <c r="F1250" i="2"/>
  <c r="G1250" i="2" s="1"/>
  <c r="F1262" i="2"/>
  <c r="G1262" i="2" s="1"/>
  <c r="F1274" i="2"/>
  <c r="G1274" i="2" s="1"/>
  <c r="F1286" i="2"/>
  <c r="G1286" i="2" s="1"/>
  <c r="F1249" i="2"/>
  <c r="G1249" i="2" s="1"/>
  <c r="F1261" i="2"/>
  <c r="G1261" i="2" s="1"/>
  <c r="F1273" i="2"/>
  <c r="G1273" i="2" s="1"/>
  <c r="F1285" i="2"/>
  <c r="G1285" i="2" s="1"/>
  <c r="F1297" i="2"/>
  <c r="G1297" i="2" s="1"/>
  <c r="F4164" i="2"/>
  <c r="G4164" i="2" s="1"/>
  <c r="F4176" i="2"/>
  <c r="G4176" i="2" s="1"/>
  <c r="F4188" i="2"/>
  <c r="G4188" i="2" s="1"/>
  <c r="F4165" i="2"/>
  <c r="G4165" i="2" s="1"/>
  <c r="F4177" i="2"/>
  <c r="G4177" i="2" s="1"/>
  <c r="F4163" i="2"/>
  <c r="G4163" i="2" s="1"/>
  <c r="F4175" i="2"/>
  <c r="G4175" i="2" s="1"/>
  <c r="F4168" i="2"/>
  <c r="G4168" i="2" s="1"/>
  <c r="F4183" i="2"/>
  <c r="G4183" i="2" s="1"/>
  <c r="F4196" i="2"/>
  <c r="G4196" i="2" s="1"/>
  <c r="F4208" i="2"/>
  <c r="G4208" i="2" s="1"/>
  <c r="F4169" i="2"/>
  <c r="G4169" i="2" s="1"/>
  <c r="F4184" i="2"/>
  <c r="G4184" i="2" s="1"/>
  <c r="F4197" i="2"/>
  <c r="G4197" i="2" s="1"/>
  <c r="F4209" i="2"/>
  <c r="G4209" i="2" s="1"/>
  <c r="F4170" i="2"/>
  <c r="G4170" i="2" s="1"/>
  <c r="F4185" i="2"/>
  <c r="G4185" i="2" s="1"/>
  <c r="F4198" i="2"/>
  <c r="G4198" i="2" s="1"/>
  <c r="F4210" i="2"/>
  <c r="G4210" i="2" s="1"/>
  <c r="F4171" i="2"/>
  <c r="G4171" i="2" s="1"/>
  <c r="F4186" i="2"/>
  <c r="G4186" i="2" s="1"/>
  <c r="F4199" i="2"/>
  <c r="G4199" i="2" s="1"/>
  <c r="F4211" i="2"/>
  <c r="G4211" i="2" s="1"/>
  <c r="F4172" i="2"/>
  <c r="G4172" i="2" s="1"/>
  <c r="F4187" i="2"/>
  <c r="G4187" i="2" s="1"/>
  <c r="F4200" i="2"/>
  <c r="G4200" i="2" s="1"/>
  <c r="F4212" i="2"/>
  <c r="G4212" i="2" s="1"/>
  <c r="F4173" i="2"/>
  <c r="G4173" i="2" s="1"/>
  <c r="F4189" i="2"/>
  <c r="G4189" i="2" s="1"/>
  <c r="F4201" i="2"/>
  <c r="G4201" i="2" s="1"/>
  <c r="F4213" i="2"/>
  <c r="G4213" i="2" s="1"/>
  <c r="F4174" i="2"/>
  <c r="G4174" i="2" s="1"/>
  <c r="F4190" i="2"/>
  <c r="G4190" i="2" s="1"/>
  <c r="F4202" i="2"/>
  <c r="G4202" i="2" s="1"/>
  <c r="F4160" i="2"/>
  <c r="G4160" i="2" s="1"/>
  <c r="F4178" i="2"/>
  <c r="G4178" i="2" s="1"/>
  <c r="F4191" i="2"/>
  <c r="G4191" i="2" s="1"/>
  <c r="F4203" i="2"/>
  <c r="G4203" i="2" s="1"/>
  <c r="F4161" i="2"/>
  <c r="G4161" i="2" s="1"/>
  <c r="F4179" i="2"/>
  <c r="G4179" i="2" s="1"/>
  <c r="F4192" i="2"/>
  <c r="G4192" i="2" s="1"/>
  <c r="F4204" i="2"/>
  <c r="G4204" i="2" s="1"/>
  <c r="F4162" i="2"/>
  <c r="G4162" i="2" s="1"/>
  <c r="F4180" i="2"/>
  <c r="G4180" i="2" s="1"/>
  <c r="F4193" i="2"/>
  <c r="G4193" i="2" s="1"/>
  <c r="F4205" i="2"/>
  <c r="G4205" i="2" s="1"/>
  <c r="F4166" i="2"/>
  <c r="G4166" i="2" s="1"/>
  <c r="F4181" i="2"/>
  <c r="G4181" i="2" s="1"/>
  <c r="F4194" i="2"/>
  <c r="G4194" i="2" s="1"/>
  <c r="F4206" i="2"/>
  <c r="G4206" i="2" s="1"/>
  <c r="F4167" i="2"/>
  <c r="G4167" i="2" s="1"/>
  <c r="F4182" i="2"/>
  <c r="G4182" i="2" s="1"/>
  <c r="F4195" i="2"/>
  <c r="G4195" i="2" s="1"/>
  <c r="F4207" i="2"/>
  <c r="G4207" i="2" s="1"/>
  <c r="F444" i="2"/>
  <c r="G444" i="2" s="1"/>
  <c r="F456" i="2"/>
  <c r="G456" i="2" s="1"/>
  <c r="F468" i="2"/>
  <c r="G468" i="2" s="1"/>
  <c r="F480" i="2"/>
  <c r="G480" i="2" s="1"/>
  <c r="F445" i="2"/>
  <c r="G445" i="2" s="1"/>
  <c r="F457" i="2"/>
  <c r="G457" i="2" s="1"/>
  <c r="F469" i="2"/>
  <c r="G469" i="2" s="1"/>
  <c r="F481" i="2"/>
  <c r="G481" i="2" s="1"/>
  <c r="F434" i="2"/>
  <c r="G434" i="2" s="1"/>
  <c r="F446" i="2"/>
  <c r="G446" i="2" s="1"/>
  <c r="F458" i="2"/>
  <c r="G458" i="2" s="1"/>
  <c r="F470" i="2"/>
  <c r="G470" i="2" s="1"/>
  <c r="F482" i="2"/>
  <c r="G482" i="2" s="1"/>
  <c r="F435" i="2"/>
  <c r="G435" i="2" s="1"/>
  <c r="F447" i="2"/>
  <c r="G447" i="2" s="1"/>
  <c r="F459" i="2"/>
  <c r="G459" i="2" s="1"/>
  <c r="F471" i="2"/>
  <c r="G471" i="2" s="1"/>
  <c r="F483" i="2"/>
  <c r="G483" i="2" s="1"/>
  <c r="F436" i="2"/>
  <c r="G436" i="2" s="1"/>
  <c r="F448" i="2"/>
  <c r="G448" i="2" s="1"/>
  <c r="F460" i="2"/>
  <c r="G460" i="2" s="1"/>
  <c r="F472" i="2"/>
  <c r="G472" i="2" s="1"/>
  <c r="F484" i="2"/>
  <c r="G484" i="2" s="1"/>
  <c r="F437" i="2"/>
  <c r="G437" i="2" s="1"/>
  <c r="F449" i="2"/>
  <c r="G449" i="2" s="1"/>
  <c r="F461" i="2"/>
  <c r="G461" i="2" s="1"/>
  <c r="F473" i="2"/>
  <c r="G473" i="2" s="1"/>
  <c r="F485" i="2"/>
  <c r="G485" i="2" s="1"/>
  <c r="F438" i="2"/>
  <c r="G438" i="2" s="1"/>
  <c r="F450" i="2"/>
  <c r="G450" i="2" s="1"/>
  <c r="F462" i="2"/>
  <c r="G462" i="2" s="1"/>
  <c r="F474" i="2"/>
  <c r="G474" i="2" s="1"/>
  <c r="F486" i="2"/>
  <c r="G486" i="2" s="1"/>
  <c r="F439" i="2"/>
  <c r="G439" i="2" s="1"/>
  <c r="F451" i="2"/>
  <c r="G451" i="2" s="1"/>
  <c r="F463" i="2"/>
  <c r="G463" i="2" s="1"/>
  <c r="F475" i="2"/>
  <c r="G475" i="2" s="1"/>
  <c r="F487" i="2"/>
  <c r="G487" i="2" s="1"/>
  <c r="F440" i="2"/>
  <c r="G440" i="2" s="1"/>
  <c r="F452" i="2"/>
  <c r="G452" i="2" s="1"/>
  <c r="F464" i="2"/>
  <c r="G464" i="2" s="1"/>
  <c r="F476" i="2"/>
  <c r="G476" i="2" s="1"/>
  <c r="F441" i="2"/>
  <c r="G441" i="2" s="1"/>
  <c r="F453" i="2"/>
  <c r="G453" i="2" s="1"/>
  <c r="F465" i="2"/>
  <c r="G465" i="2" s="1"/>
  <c r="F477" i="2"/>
  <c r="G477" i="2" s="1"/>
  <c r="F443" i="2"/>
  <c r="G443" i="2" s="1"/>
  <c r="F455" i="2"/>
  <c r="G455" i="2" s="1"/>
  <c r="F467" i="2"/>
  <c r="G467" i="2" s="1"/>
  <c r="F479" i="2"/>
  <c r="G479" i="2" s="1"/>
  <c r="F466" i="2"/>
  <c r="G466" i="2" s="1"/>
  <c r="F478" i="2"/>
  <c r="G478" i="2" s="1"/>
  <c r="F454" i="2"/>
  <c r="G454" i="2" s="1"/>
  <c r="F442" i="2"/>
  <c r="G442" i="2" s="1"/>
  <c r="F3732" i="2"/>
  <c r="G3732" i="2" s="1"/>
  <c r="F3744" i="2"/>
  <c r="G3744" i="2" s="1"/>
  <c r="F3756" i="2"/>
  <c r="G3756" i="2" s="1"/>
  <c r="F3768" i="2"/>
  <c r="G3768" i="2" s="1"/>
  <c r="F3780" i="2"/>
  <c r="G3780" i="2" s="1"/>
  <c r="F3733" i="2"/>
  <c r="G3733" i="2" s="1"/>
  <c r="F3745" i="2"/>
  <c r="G3745" i="2" s="1"/>
  <c r="F3757" i="2"/>
  <c r="G3757" i="2" s="1"/>
  <c r="F3769" i="2"/>
  <c r="G3769" i="2" s="1"/>
  <c r="F3781" i="2"/>
  <c r="G3781" i="2" s="1"/>
  <c r="F3734" i="2"/>
  <c r="G3734" i="2" s="1"/>
  <c r="F3746" i="2"/>
  <c r="G3746" i="2" s="1"/>
  <c r="F3758" i="2"/>
  <c r="G3758" i="2" s="1"/>
  <c r="F3770" i="2"/>
  <c r="G3770" i="2" s="1"/>
  <c r="F3735" i="2"/>
  <c r="G3735" i="2" s="1"/>
  <c r="F3747" i="2"/>
  <c r="G3747" i="2" s="1"/>
  <c r="F3759" i="2"/>
  <c r="G3759" i="2" s="1"/>
  <c r="F3771" i="2"/>
  <c r="G3771" i="2" s="1"/>
  <c r="F3736" i="2"/>
  <c r="G3736" i="2" s="1"/>
  <c r="F3748" i="2"/>
  <c r="G3748" i="2" s="1"/>
  <c r="F3760" i="2"/>
  <c r="G3760" i="2" s="1"/>
  <c r="F3772" i="2"/>
  <c r="G3772" i="2" s="1"/>
  <c r="F3737" i="2"/>
  <c r="G3737" i="2" s="1"/>
  <c r="F3749" i="2"/>
  <c r="G3749" i="2" s="1"/>
  <c r="F3761" i="2"/>
  <c r="G3761" i="2" s="1"/>
  <c r="F3773" i="2"/>
  <c r="G3773" i="2" s="1"/>
  <c r="F3738" i="2"/>
  <c r="G3738" i="2" s="1"/>
  <c r="F3750" i="2"/>
  <c r="G3750" i="2" s="1"/>
  <c r="F3762" i="2"/>
  <c r="G3762" i="2" s="1"/>
  <c r="F3774" i="2"/>
  <c r="G3774" i="2" s="1"/>
  <c r="F3739" i="2"/>
  <c r="G3739" i="2" s="1"/>
  <c r="F3751" i="2"/>
  <c r="G3751" i="2" s="1"/>
  <c r="F3763" i="2"/>
  <c r="G3763" i="2" s="1"/>
  <c r="F3775" i="2"/>
  <c r="G3775" i="2" s="1"/>
  <c r="F3728" i="2"/>
  <c r="G3728" i="2" s="1"/>
  <c r="F3740" i="2"/>
  <c r="G3740" i="2" s="1"/>
  <c r="F3752" i="2"/>
  <c r="G3752" i="2" s="1"/>
  <c r="F3764" i="2"/>
  <c r="G3764" i="2" s="1"/>
  <c r="F3776" i="2"/>
  <c r="G3776" i="2" s="1"/>
  <c r="F3731" i="2"/>
  <c r="G3731" i="2" s="1"/>
  <c r="F3743" i="2"/>
  <c r="G3743" i="2" s="1"/>
  <c r="F3755" i="2"/>
  <c r="G3755" i="2" s="1"/>
  <c r="F3767" i="2"/>
  <c r="G3767" i="2" s="1"/>
  <c r="F3779" i="2"/>
  <c r="G3779" i="2" s="1"/>
  <c r="F3766" i="2"/>
  <c r="G3766" i="2" s="1"/>
  <c r="F3777" i="2"/>
  <c r="G3777" i="2" s="1"/>
  <c r="F3778" i="2"/>
  <c r="G3778" i="2" s="1"/>
  <c r="F3729" i="2"/>
  <c r="G3729" i="2" s="1"/>
  <c r="F3730" i="2"/>
  <c r="G3730" i="2" s="1"/>
  <c r="F3741" i="2"/>
  <c r="G3741" i="2" s="1"/>
  <c r="F3742" i="2"/>
  <c r="G3742" i="2" s="1"/>
  <c r="F3753" i="2"/>
  <c r="G3753" i="2" s="1"/>
  <c r="F3754" i="2"/>
  <c r="G3754" i="2" s="1"/>
  <c r="F3765" i="2"/>
  <c r="G3765" i="2" s="1"/>
  <c r="F660" i="2"/>
  <c r="G660" i="2" s="1"/>
  <c r="F672" i="2"/>
  <c r="G672" i="2" s="1"/>
  <c r="F684" i="2"/>
  <c r="G684" i="2" s="1"/>
  <c r="F696" i="2"/>
  <c r="G696" i="2" s="1"/>
  <c r="F661" i="2"/>
  <c r="G661" i="2" s="1"/>
  <c r="F673" i="2"/>
  <c r="G673" i="2" s="1"/>
  <c r="F685" i="2"/>
  <c r="G685" i="2" s="1"/>
  <c r="F697" i="2"/>
  <c r="G697" i="2" s="1"/>
  <c r="F650" i="2"/>
  <c r="G650" i="2" s="1"/>
  <c r="F662" i="2"/>
  <c r="G662" i="2" s="1"/>
  <c r="F674" i="2"/>
  <c r="G674" i="2" s="1"/>
  <c r="F686" i="2"/>
  <c r="G686" i="2" s="1"/>
  <c r="F698" i="2"/>
  <c r="G698" i="2" s="1"/>
  <c r="F651" i="2"/>
  <c r="G651" i="2" s="1"/>
  <c r="F663" i="2"/>
  <c r="G663" i="2" s="1"/>
  <c r="F675" i="2"/>
  <c r="G675" i="2" s="1"/>
  <c r="F687" i="2"/>
  <c r="G687" i="2" s="1"/>
  <c r="F699" i="2"/>
  <c r="G699" i="2" s="1"/>
  <c r="F652" i="2"/>
  <c r="G652" i="2" s="1"/>
  <c r="F664" i="2"/>
  <c r="G664" i="2" s="1"/>
  <c r="F676" i="2"/>
  <c r="G676" i="2" s="1"/>
  <c r="F688" i="2"/>
  <c r="G688" i="2" s="1"/>
  <c r="F700" i="2"/>
  <c r="G700" i="2" s="1"/>
  <c r="F653" i="2"/>
  <c r="G653" i="2" s="1"/>
  <c r="F665" i="2"/>
  <c r="G665" i="2" s="1"/>
  <c r="F677" i="2"/>
  <c r="G677" i="2" s="1"/>
  <c r="F689" i="2"/>
  <c r="G689" i="2" s="1"/>
  <c r="F701" i="2"/>
  <c r="G701" i="2" s="1"/>
  <c r="F654" i="2"/>
  <c r="G654" i="2" s="1"/>
  <c r="F666" i="2"/>
  <c r="G666" i="2" s="1"/>
  <c r="F678" i="2"/>
  <c r="G678" i="2" s="1"/>
  <c r="F690" i="2"/>
  <c r="G690" i="2" s="1"/>
  <c r="F702" i="2"/>
  <c r="G702" i="2" s="1"/>
  <c r="F655" i="2"/>
  <c r="G655" i="2" s="1"/>
  <c r="F667" i="2"/>
  <c r="G667" i="2" s="1"/>
  <c r="F679" i="2"/>
  <c r="G679" i="2" s="1"/>
  <c r="F691" i="2"/>
  <c r="G691" i="2" s="1"/>
  <c r="F703" i="2"/>
  <c r="G703" i="2" s="1"/>
  <c r="F656" i="2"/>
  <c r="G656" i="2" s="1"/>
  <c r="F668" i="2"/>
  <c r="G668" i="2" s="1"/>
  <c r="F680" i="2"/>
  <c r="G680" i="2" s="1"/>
  <c r="F692" i="2"/>
  <c r="G692" i="2" s="1"/>
  <c r="F657" i="2"/>
  <c r="G657" i="2" s="1"/>
  <c r="F669" i="2"/>
  <c r="G669" i="2" s="1"/>
  <c r="F681" i="2"/>
  <c r="G681" i="2" s="1"/>
  <c r="F693" i="2"/>
  <c r="G693" i="2" s="1"/>
  <c r="F659" i="2"/>
  <c r="G659" i="2" s="1"/>
  <c r="F671" i="2"/>
  <c r="G671" i="2" s="1"/>
  <c r="F683" i="2"/>
  <c r="G683" i="2" s="1"/>
  <c r="F695" i="2"/>
  <c r="G695" i="2" s="1"/>
  <c r="F658" i="2"/>
  <c r="G658" i="2" s="1"/>
  <c r="F670" i="2"/>
  <c r="G670" i="2" s="1"/>
  <c r="F682" i="2"/>
  <c r="G682" i="2" s="1"/>
  <c r="F694" i="2"/>
  <c r="G694" i="2" s="1"/>
  <c r="F5891" i="2"/>
  <c r="G5891" i="2" s="1"/>
  <c r="F5903" i="2"/>
  <c r="G5903" i="2" s="1"/>
  <c r="F5915" i="2"/>
  <c r="G5915" i="2" s="1"/>
  <c r="F5927" i="2"/>
  <c r="G5927" i="2" s="1"/>
  <c r="F5939" i="2"/>
  <c r="G5939" i="2" s="1"/>
  <c r="F5894" i="2"/>
  <c r="G5894" i="2" s="1"/>
  <c r="F5906" i="2"/>
  <c r="G5906" i="2" s="1"/>
  <c r="F5918" i="2"/>
  <c r="G5918" i="2" s="1"/>
  <c r="F5930" i="2"/>
  <c r="G5930" i="2" s="1"/>
  <c r="F5898" i="2"/>
  <c r="G5898" i="2" s="1"/>
  <c r="F5910" i="2"/>
  <c r="G5910" i="2" s="1"/>
  <c r="F5899" i="2"/>
  <c r="G5899" i="2" s="1"/>
  <c r="F5911" i="2"/>
  <c r="G5911" i="2" s="1"/>
  <c r="F5888" i="2"/>
  <c r="G5888" i="2" s="1"/>
  <c r="F5900" i="2"/>
  <c r="G5900" i="2" s="1"/>
  <c r="F5912" i="2"/>
  <c r="G5912" i="2" s="1"/>
  <c r="F5924" i="2"/>
  <c r="G5924" i="2" s="1"/>
  <c r="F5936" i="2"/>
  <c r="G5936" i="2" s="1"/>
  <c r="F5889" i="2"/>
  <c r="G5889" i="2" s="1"/>
  <c r="F5908" i="2"/>
  <c r="G5908" i="2" s="1"/>
  <c r="F5926" i="2"/>
  <c r="G5926" i="2" s="1"/>
  <c r="F5890" i="2"/>
  <c r="G5890" i="2" s="1"/>
  <c r="F5909" i="2"/>
  <c r="G5909" i="2" s="1"/>
  <c r="F5928" i="2"/>
  <c r="G5928" i="2" s="1"/>
  <c r="F5892" i="2"/>
  <c r="G5892" i="2" s="1"/>
  <c r="F5913" i="2"/>
  <c r="G5913" i="2" s="1"/>
  <c r="F5929" i="2"/>
  <c r="G5929" i="2" s="1"/>
  <c r="F5893" i="2"/>
  <c r="G5893" i="2" s="1"/>
  <c r="F5914" i="2"/>
  <c r="G5914" i="2" s="1"/>
  <c r="F5931" i="2"/>
  <c r="G5931" i="2" s="1"/>
  <c r="F5895" i="2"/>
  <c r="G5895" i="2" s="1"/>
  <c r="F5916" i="2"/>
  <c r="G5916" i="2" s="1"/>
  <c r="F5932" i="2"/>
  <c r="G5932" i="2" s="1"/>
  <c r="F5896" i="2"/>
  <c r="G5896" i="2" s="1"/>
  <c r="F5917" i="2"/>
  <c r="G5917" i="2" s="1"/>
  <c r="F5933" i="2"/>
  <c r="G5933" i="2" s="1"/>
  <c r="F5897" i="2"/>
  <c r="G5897" i="2" s="1"/>
  <c r="F5919" i="2"/>
  <c r="G5919" i="2" s="1"/>
  <c r="F5934" i="2"/>
  <c r="G5934" i="2" s="1"/>
  <c r="F5901" i="2"/>
  <c r="G5901" i="2" s="1"/>
  <c r="F5920" i="2"/>
  <c r="G5920" i="2" s="1"/>
  <c r="F5935" i="2"/>
  <c r="G5935" i="2" s="1"/>
  <c r="F5902" i="2"/>
  <c r="G5902" i="2" s="1"/>
  <c r="F5921" i="2"/>
  <c r="G5921" i="2" s="1"/>
  <c r="F5937" i="2"/>
  <c r="G5937" i="2" s="1"/>
  <c r="F5904" i="2"/>
  <c r="G5904" i="2" s="1"/>
  <c r="F5922" i="2"/>
  <c r="G5922" i="2" s="1"/>
  <c r="F5938" i="2"/>
  <c r="G5938" i="2" s="1"/>
  <c r="F5907" i="2"/>
  <c r="G5907" i="2" s="1"/>
  <c r="F5925" i="2"/>
  <c r="G5925" i="2" s="1"/>
  <c r="F5941" i="2"/>
  <c r="G5941" i="2" s="1"/>
  <c r="F984" i="2"/>
  <c r="G984" i="2" s="1"/>
  <c r="F996" i="2"/>
  <c r="G996" i="2" s="1"/>
  <c r="F1008" i="2"/>
  <c r="G1008" i="2" s="1"/>
  <c r="F1020" i="2"/>
  <c r="G1020" i="2" s="1"/>
  <c r="F985" i="2"/>
  <c r="G985" i="2" s="1"/>
  <c r="F997" i="2"/>
  <c r="G997" i="2" s="1"/>
  <c r="F1009" i="2"/>
  <c r="G1009" i="2" s="1"/>
  <c r="F1021" i="2"/>
  <c r="G1021" i="2" s="1"/>
  <c r="F974" i="2"/>
  <c r="G974" i="2" s="1"/>
  <c r="F986" i="2"/>
  <c r="G986" i="2" s="1"/>
  <c r="F998" i="2"/>
  <c r="G998" i="2" s="1"/>
  <c r="F1010" i="2"/>
  <c r="G1010" i="2" s="1"/>
  <c r="F1022" i="2"/>
  <c r="G1022" i="2" s="1"/>
  <c r="F975" i="2"/>
  <c r="G975" i="2" s="1"/>
  <c r="F987" i="2"/>
  <c r="G987" i="2" s="1"/>
  <c r="F999" i="2"/>
  <c r="G999" i="2" s="1"/>
  <c r="F1011" i="2"/>
  <c r="G1011" i="2" s="1"/>
  <c r="F1023" i="2"/>
  <c r="G1023" i="2" s="1"/>
  <c r="F976" i="2"/>
  <c r="G976" i="2" s="1"/>
  <c r="F988" i="2"/>
  <c r="G988" i="2" s="1"/>
  <c r="F1000" i="2"/>
  <c r="G1000" i="2" s="1"/>
  <c r="F1012" i="2"/>
  <c r="G1012" i="2" s="1"/>
  <c r="F1024" i="2"/>
  <c r="G1024" i="2" s="1"/>
  <c r="F978" i="2"/>
  <c r="G978" i="2" s="1"/>
  <c r="F990" i="2"/>
  <c r="G990" i="2" s="1"/>
  <c r="F1002" i="2"/>
  <c r="G1002" i="2" s="1"/>
  <c r="F1014" i="2"/>
  <c r="G1014" i="2" s="1"/>
  <c r="F1026" i="2"/>
  <c r="G1026" i="2" s="1"/>
  <c r="F979" i="2"/>
  <c r="G979" i="2" s="1"/>
  <c r="F991" i="2"/>
  <c r="G991" i="2" s="1"/>
  <c r="F1003" i="2"/>
  <c r="G1003" i="2" s="1"/>
  <c r="F1015" i="2"/>
  <c r="G1015" i="2" s="1"/>
  <c r="F1027" i="2"/>
  <c r="G1027" i="2" s="1"/>
  <c r="F980" i="2"/>
  <c r="G980" i="2" s="1"/>
  <c r="F992" i="2"/>
  <c r="G992" i="2" s="1"/>
  <c r="F1004" i="2"/>
  <c r="G1004" i="2" s="1"/>
  <c r="F1016" i="2"/>
  <c r="G1016" i="2" s="1"/>
  <c r="F981" i="2"/>
  <c r="G981" i="2" s="1"/>
  <c r="F993" i="2"/>
  <c r="G993" i="2" s="1"/>
  <c r="F1005" i="2"/>
  <c r="G1005" i="2" s="1"/>
  <c r="F1017" i="2"/>
  <c r="G1017" i="2" s="1"/>
  <c r="F1019" i="2"/>
  <c r="G1019" i="2" s="1"/>
  <c r="F977" i="2"/>
  <c r="G977" i="2" s="1"/>
  <c r="F1025" i="2"/>
  <c r="G1025" i="2" s="1"/>
  <c r="F982" i="2"/>
  <c r="G982" i="2" s="1"/>
  <c r="F983" i="2"/>
  <c r="G983" i="2" s="1"/>
  <c r="F989" i="2"/>
  <c r="G989" i="2" s="1"/>
  <c r="F994" i="2"/>
  <c r="G994" i="2" s="1"/>
  <c r="F995" i="2"/>
  <c r="G995" i="2" s="1"/>
  <c r="F1001" i="2"/>
  <c r="G1001" i="2" s="1"/>
  <c r="F1006" i="2"/>
  <c r="G1006" i="2" s="1"/>
  <c r="F1007" i="2"/>
  <c r="G1007" i="2" s="1"/>
  <c r="F1018" i="2"/>
  <c r="G1018" i="2" s="1"/>
  <c r="F1013" i="2"/>
  <c r="G1013" i="2" s="1"/>
  <c r="F2868" i="8"/>
  <c r="G2868" i="8" s="1"/>
  <c r="F2880" i="8"/>
  <c r="G2880" i="8" s="1"/>
  <c r="F2892" i="8"/>
  <c r="G2892" i="8" s="1"/>
  <c r="F2904" i="8"/>
  <c r="G2904" i="8" s="1"/>
  <c r="F2916" i="8"/>
  <c r="G2916" i="8" s="1"/>
  <c r="F2869" i="8"/>
  <c r="G2869" i="8" s="1"/>
  <c r="F2881" i="8"/>
  <c r="G2881" i="8" s="1"/>
  <c r="F2893" i="8"/>
  <c r="G2893" i="8" s="1"/>
  <c r="F2905" i="8"/>
  <c r="G2905" i="8" s="1"/>
  <c r="F2917" i="8"/>
  <c r="G2917" i="8" s="1"/>
  <c r="F2870" i="8"/>
  <c r="G2870" i="8" s="1"/>
  <c r="F2882" i="8"/>
  <c r="G2882" i="8" s="1"/>
  <c r="F2894" i="8"/>
  <c r="G2894" i="8" s="1"/>
  <c r="F2906" i="8"/>
  <c r="G2906" i="8" s="1"/>
  <c r="F2871" i="8"/>
  <c r="G2871" i="8" s="1"/>
  <c r="F2883" i="8"/>
  <c r="G2883" i="8" s="1"/>
  <c r="F2895" i="8"/>
  <c r="G2895" i="8" s="1"/>
  <c r="F2907" i="8"/>
  <c r="G2907" i="8" s="1"/>
  <c r="F2872" i="8"/>
  <c r="G2872" i="8" s="1"/>
  <c r="F2884" i="8"/>
  <c r="G2884" i="8" s="1"/>
  <c r="F2896" i="8"/>
  <c r="G2896" i="8" s="1"/>
  <c r="F2908" i="8"/>
  <c r="G2908" i="8" s="1"/>
  <c r="F2873" i="8"/>
  <c r="G2873" i="8" s="1"/>
  <c r="F2885" i="8"/>
  <c r="G2885" i="8" s="1"/>
  <c r="F2897" i="8"/>
  <c r="G2897" i="8" s="1"/>
  <c r="F2909" i="8"/>
  <c r="G2909" i="8" s="1"/>
  <c r="F2874" i="8"/>
  <c r="G2874" i="8" s="1"/>
  <c r="F2886" i="8"/>
  <c r="G2886" i="8" s="1"/>
  <c r="F2898" i="8"/>
  <c r="G2898" i="8" s="1"/>
  <c r="F2910" i="8"/>
  <c r="G2910" i="8" s="1"/>
  <c r="F2875" i="8"/>
  <c r="G2875" i="8" s="1"/>
  <c r="F2887" i="8"/>
  <c r="G2887" i="8" s="1"/>
  <c r="F2899" i="8"/>
  <c r="G2899" i="8" s="1"/>
  <c r="F2911" i="8"/>
  <c r="G2911" i="8" s="1"/>
  <c r="F2864" i="8"/>
  <c r="G2864" i="8" s="1"/>
  <c r="F2876" i="8"/>
  <c r="G2876" i="8" s="1"/>
  <c r="F2888" i="8"/>
  <c r="G2888" i="8" s="1"/>
  <c r="F2900" i="8"/>
  <c r="G2900" i="8" s="1"/>
  <c r="F2912" i="8"/>
  <c r="G2912" i="8" s="1"/>
  <c r="F2865" i="8"/>
  <c r="G2865" i="8" s="1"/>
  <c r="F2877" i="8"/>
  <c r="G2877" i="8" s="1"/>
  <c r="F2889" i="8"/>
  <c r="G2889" i="8" s="1"/>
  <c r="F2901" i="8"/>
  <c r="G2901" i="8" s="1"/>
  <c r="F2913" i="8"/>
  <c r="G2913" i="8" s="1"/>
  <c r="F2866" i="8"/>
  <c r="G2866" i="8" s="1"/>
  <c r="F2878" i="8"/>
  <c r="G2878" i="8" s="1"/>
  <c r="F2890" i="8"/>
  <c r="G2890" i="8" s="1"/>
  <c r="F2902" i="8"/>
  <c r="G2902" i="8" s="1"/>
  <c r="F2914" i="8"/>
  <c r="G2914" i="8" s="1"/>
  <c r="F2867" i="8"/>
  <c r="G2867" i="8" s="1"/>
  <c r="F2879" i="8"/>
  <c r="G2879" i="8" s="1"/>
  <c r="F2891" i="8"/>
  <c r="G2891" i="8" s="1"/>
  <c r="F2903" i="8"/>
  <c r="G2903" i="8" s="1"/>
  <c r="F2915" i="8"/>
  <c r="G2915" i="8" s="1"/>
  <c r="F1524" i="8"/>
  <c r="G1524" i="8" s="1"/>
  <c r="F1536" i="8"/>
  <c r="G1536" i="8" s="1"/>
  <c r="F1548" i="8"/>
  <c r="G1548" i="8" s="1"/>
  <c r="F1560" i="8"/>
  <c r="G1560" i="8" s="1"/>
  <c r="F1525" i="8"/>
  <c r="G1525" i="8" s="1"/>
  <c r="F1537" i="8"/>
  <c r="G1537" i="8" s="1"/>
  <c r="F1549" i="8"/>
  <c r="G1549" i="8" s="1"/>
  <c r="F1561" i="8"/>
  <c r="G1561" i="8" s="1"/>
  <c r="F1514" i="8"/>
  <c r="G1514" i="8" s="1"/>
  <c r="F1526" i="8"/>
  <c r="G1526" i="8" s="1"/>
  <c r="F1538" i="8"/>
  <c r="G1538" i="8" s="1"/>
  <c r="F1550" i="8"/>
  <c r="G1550" i="8" s="1"/>
  <c r="F1562" i="8"/>
  <c r="G1562" i="8" s="1"/>
  <c r="F1515" i="8"/>
  <c r="G1515" i="8" s="1"/>
  <c r="F1527" i="8"/>
  <c r="G1527" i="8" s="1"/>
  <c r="F1539" i="8"/>
  <c r="G1539" i="8" s="1"/>
  <c r="F1551" i="8"/>
  <c r="G1551" i="8" s="1"/>
  <c r="F1563" i="8"/>
  <c r="G1563" i="8" s="1"/>
  <c r="F1517" i="8"/>
  <c r="G1517" i="8" s="1"/>
  <c r="F1529" i="8"/>
  <c r="G1529" i="8" s="1"/>
  <c r="F1541" i="8"/>
  <c r="G1541" i="8" s="1"/>
  <c r="F1553" i="8"/>
  <c r="G1553" i="8" s="1"/>
  <c r="F1565" i="8"/>
  <c r="G1565" i="8" s="1"/>
  <c r="F1518" i="8"/>
  <c r="G1518" i="8" s="1"/>
  <c r="F1530" i="8"/>
  <c r="G1530" i="8" s="1"/>
  <c r="F1542" i="8"/>
  <c r="G1542" i="8" s="1"/>
  <c r="F1554" i="8"/>
  <c r="G1554" i="8" s="1"/>
  <c r="F1566" i="8"/>
  <c r="G1566" i="8" s="1"/>
  <c r="F1520" i="8"/>
  <c r="G1520" i="8" s="1"/>
  <c r="F1532" i="8"/>
  <c r="G1532" i="8" s="1"/>
  <c r="F1544" i="8"/>
  <c r="G1544" i="8" s="1"/>
  <c r="F1556" i="8"/>
  <c r="G1556" i="8" s="1"/>
  <c r="F1521" i="8"/>
  <c r="G1521" i="8" s="1"/>
  <c r="F1533" i="8"/>
  <c r="G1533" i="8" s="1"/>
  <c r="F1545" i="8"/>
  <c r="G1545" i="8" s="1"/>
  <c r="F1557" i="8"/>
  <c r="G1557" i="8" s="1"/>
  <c r="F1523" i="8"/>
  <c r="G1523" i="8" s="1"/>
  <c r="F1535" i="8"/>
  <c r="G1535" i="8" s="1"/>
  <c r="F1547" i="8"/>
  <c r="G1547" i="8" s="1"/>
  <c r="F1559" i="8"/>
  <c r="G1559" i="8" s="1"/>
  <c r="F1552" i="8"/>
  <c r="G1552" i="8" s="1"/>
  <c r="F1555" i="8"/>
  <c r="G1555" i="8" s="1"/>
  <c r="F1558" i="8"/>
  <c r="G1558" i="8" s="1"/>
  <c r="F1516" i="8"/>
  <c r="G1516" i="8" s="1"/>
  <c r="F1564" i="8"/>
  <c r="G1564" i="8" s="1"/>
  <c r="F1519" i="8"/>
  <c r="G1519" i="8" s="1"/>
  <c r="F1567" i="8"/>
  <c r="G1567" i="8" s="1"/>
  <c r="F1522" i="8"/>
  <c r="G1522" i="8" s="1"/>
  <c r="F1528" i="8"/>
  <c r="G1528" i="8" s="1"/>
  <c r="F1531" i="8"/>
  <c r="G1531" i="8" s="1"/>
  <c r="F1540" i="8"/>
  <c r="G1540" i="8" s="1"/>
  <c r="F1543" i="8"/>
  <c r="G1543" i="8" s="1"/>
  <c r="F1546" i="8"/>
  <c r="G1546" i="8" s="1"/>
  <c r="F1534" i="8"/>
  <c r="G1534" i="8" s="1"/>
  <c r="F3084" i="8"/>
  <c r="G3084" i="8" s="1"/>
  <c r="F3096" i="8"/>
  <c r="G3096" i="8" s="1"/>
  <c r="F3108" i="8"/>
  <c r="G3108" i="8" s="1"/>
  <c r="F3120" i="8"/>
  <c r="G3120" i="8" s="1"/>
  <c r="F3132" i="8"/>
  <c r="G3132" i="8" s="1"/>
  <c r="F3085" i="8"/>
  <c r="G3085" i="8" s="1"/>
  <c r="F3097" i="8"/>
  <c r="G3097" i="8" s="1"/>
  <c r="F3109" i="8"/>
  <c r="G3109" i="8" s="1"/>
  <c r="F3121" i="8"/>
  <c r="G3121" i="8" s="1"/>
  <c r="F3133" i="8"/>
  <c r="G3133" i="8" s="1"/>
  <c r="F3086" i="8"/>
  <c r="G3086" i="8" s="1"/>
  <c r="F3098" i="8"/>
  <c r="G3098" i="8" s="1"/>
  <c r="F3110" i="8"/>
  <c r="G3110" i="8" s="1"/>
  <c r="F3122" i="8"/>
  <c r="G3122" i="8" s="1"/>
  <c r="F3087" i="8"/>
  <c r="G3087" i="8" s="1"/>
  <c r="F3099" i="8"/>
  <c r="G3099" i="8" s="1"/>
  <c r="F3111" i="8"/>
  <c r="G3111" i="8" s="1"/>
  <c r="F3123" i="8"/>
  <c r="G3123" i="8" s="1"/>
  <c r="F3088" i="8"/>
  <c r="G3088" i="8" s="1"/>
  <c r="F3100" i="8"/>
  <c r="G3100" i="8" s="1"/>
  <c r="F3112" i="8"/>
  <c r="G3112" i="8" s="1"/>
  <c r="F3124" i="8"/>
  <c r="G3124" i="8" s="1"/>
  <c r="F3089" i="8"/>
  <c r="G3089" i="8" s="1"/>
  <c r="F3101" i="8"/>
  <c r="G3101" i="8" s="1"/>
  <c r="F3113" i="8"/>
  <c r="G3113" i="8" s="1"/>
  <c r="F3125" i="8"/>
  <c r="G3125" i="8" s="1"/>
  <c r="F3090" i="8"/>
  <c r="G3090" i="8" s="1"/>
  <c r="F3102" i="8"/>
  <c r="G3102" i="8" s="1"/>
  <c r="F3114" i="8"/>
  <c r="G3114" i="8" s="1"/>
  <c r="F3126" i="8"/>
  <c r="G3126" i="8" s="1"/>
  <c r="F3091" i="8"/>
  <c r="G3091" i="8" s="1"/>
  <c r="F3103" i="8"/>
  <c r="G3103" i="8" s="1"/>
  <c r="F3115" i="8"/>
  <c r="G3115" i="8" s="1"/>
  <c r="F3127" i="8"/>
  <c r="G3127" i="8" s="1"/>
  <c r="F3080" i="8"/>
  <c r="G3080" i="8" s="1"/>
  <c r="F3092" i="8"/>
  <c r="G3092" i="8" s="1"/>
  <c r="F3104" i="8"/>
  <c r="G3104" i="8" s="1"/>
  <c r="F3116" i="8"/>
  <c r="G3116" i="8" s="1"/>
  <c r="F3128" i="8"/>
  <c r="G3128" i="8" s="1"/>
  <c r="F3081" i="8"/>
  <c r="G3081" i="8" s="1"/>
  <c r="F3093" i="8"/>
  <c r="G3093" i="8" s="1"/>
  <c r="F3105" i="8"/>
  <c r="G3105" i="8" s="1"/>
  <c r="F3117" i="8"/>
  <c r="G3117" i="8" s="1"/>
  <c r="F3129" i="8"/>
  <c r="G3129" i="8" s="1"/>
  <c r="F3082" i="8"/>
  <c r="G3082" i="8" s="1"/>
  <c r="F3094" i="8"/>
  <c r="G3094" i="8" s="1"/>
  <c r="F3106" i="8"/>
  <c r="G3106" i="8" s="1"/>
  <c r="F3118" i="8"/>
  <c r="G3118" i="8" s="1"/>
  <c r="F3130" i="8"/>
  <c r="G3130" i="8" s="1"/>
  <c r="F3083" i="8"/>
  <c r="G3083" i="8" s="1"/>
  <c r="F3095" i="8"/>
  <c r="G3095" i="8" s="1"/>
  <c r="F3107" i="8"/>
  <c r="G3107" i="8" s="1"/>
  <c r="F3119" i="8"/>
  <c r="G3119" i="8" s="1"/>
  <c r="F3131" i="8"/>
  <c r="G3131" i="8" s="1"/>
  <c r="F813" i="8"/>
  <c r="G813" i="8" s="1"/>
  <c r="F825" i="8"/>
  <c r="G825" i="8" s="1"/>
  <c r="F837" i="8"/>
  <c r="G837" i="8" s="1"/>
  <c r="F849" i="8"/>
  <c r="G849" i="8" s="1"/>
  <c r="F861" i="8"/>
  <c r="G861" i="8" s="1"/>
  <c r="F815" i="8"/>
  <c r="G815" i="8" s="1"/>
  <c r="F827" i="8"/>
  <c r="G827" i="8" s="1"/>
  <c r="F839" i="8"/>
  <c r="G839" i="8" s="1"/>
  <c r="F851" i="8"/>
  <c r="G851" i="8" s="1"/>
  <c r="F863" i="8"/>
  <c r="G863" i="8" s="1"/>
  <c r="F816" i="8"/>
  <c r="G816" i="8" s="1"/>
  <c r="F828" i="8"/>
  <c r="G828" i="8" s="1"/>
  <c r="F840" i="8"/>
  <c r="G840" i="8" s="1"/>
  <c r="F852" i="8"/>
  <c r="G852" i="8" s="1"/>
  <c r="F864" i="8"/>
  <c r="G864" i="8" s="1"/>
  <c r="F817" i="8"/>
  <c r="G817" i="8" s="1"/>
  <c r="F829" i="8"/>
  <c r="G829" i="8" s="1"/>
  <c r="F841" i="8"/>
  <c r="G841" i="8" s="1"/>
  <c r="F853" i="8"/>
  <c r="G853" i="8" s="1"/>
  <c r="F865" i="8"/>
  <c r="G865" i="8" s="1"/>
  <c r="F818" i="8"/>
  <c r="G818" i="8" s="1"/>
  <c r="F830" i="8"/>
  <c r="G830" i="8" s="1"/>
  <c r="F842" i="8"/>
  <c r="G842" i="8" s="1"/>
  <c r="F854" i="8"/>
  <c r="G854" i="8" s="1"/>
  <c r="F821" i="8"/>
  <c r="G821" i="8" s="1"/>
  <c r="F833" i="8"/>
  <c r="G833" i="8" s="1"/>
  <c r="F845" i="8"/>
  <c r="G845" i="8" s="1"/>
  <c r="F857" i="8"/>
  <c r="G857" i="8" s="1"/>
  <c r="F812" i="8"/>
  <c r="G812" i="8" s="1"/>
  <c r="F824" i="8"/>
  <c r="G824" i="8" s="1"/>
  <c r="F819" i="8"/>
  <c r="G819" i="8" s="1"/>
  <c r="F844" i="8"/>
  <c r="G844" i="8" s="1"/>
  <c r="F820" i="8"/>
  <c r="G820" i="8" s="1"/>
  <c r="F846" i="8"/>
  <c r="G846" i="8" s="1"/>
  <c r="F822" i="8"/>
  <c r="G822" i="8" s="1"/>
  <c r="F847" i="8"/>
  <c r="G847" i="8" s="1"/>
  <c r="F823" i="8"/>
  <c r="G823" i="8" s="1"/>
  <c r="F848" i="8"/>
  <c r="G848" i="8" s="1"/>
  <c r="F831" i="8"/>
  <c r="G831" i="8" s="1"/>
  <c r="F855" i="8"/>
  <c r="G855" i="8" s="1"/>
  <c r="F832" i="8"/>
  <c r="G832" i="8" s="1"/>
  <c r="F856" i="8"/>
  <c r="G856" i="8" s="1"/>
  <c r="F834" i="8"/>
  <c r="G834" i="8" s="1"/>
  <c r="F858" i="8"/>
  <c r="G858" i="8" s="1"/>
  <c r="F835" i="8"/>
  <c r="G835" i="8" s="1"/>
  <c r="F859" i="8"/>
  <c r="G859" i="8" s="1"/>
  <c r="F836" i="8"/>
  <c r="G836" i="8" s="1"/>
  <c r="F860" i="8"/>
  <c r="G860" i="8" s="1"/>
  <c r="F814" i="8"/>
  <c r="G814" i="8" s="1"/>
  <c r="F843" i="8"/>
  <c r="G843" i="8" s="1"/>
  <c r="F826" i="8"/>
  <c r="G826" i="8" s="1"/>
  <c r="F850" i="8"/>
  <c r="G850" i="8" s="1"/>
  <c r="F862" i="8"/>
  <c r="G862" i="8" s="1"/>
  <c r="F838" i="8"/>
  <c r="G838" i="8" s="1"/>
  <c r="F2170" i="8"/>
  <c r="G2170" i="8" s="1"/>
  <c r="F2182" i="8"/>
  <c r="G2182" i="8" s="1"/>
  <c r="F2194" i="8"/>
  <c r="G2194" i="8" s="1"/>
  <c r="F2206" i="8"/>
  <c r="G2206" i="8" s="1"/>
  <c r="F2171" i="8"/>
  <c r="G2171" i="8" s="1"/>
  <c r="F2183" i="8"/>
  <c r="G2183" i="8" s="1"/>
  <c r="F2195" i="8"/>
  <c r="G2195" i="8" s="1"/>
  <c r="F2207" i="8"/>
  <c r="G2207" i="8" s="1"/>
  <c r="F2172" i="8"/>
  <c r="G2172" i="8" s="1"/>
  <c r="F2184" i="8"/>
  <c r="G2184" i="8" s="1"/>
  <c r="F2196" i="8"/>
  <c r="G2196" i="8" s="1"/>
  <c r="F2208" i="8"/>
  <c r="G2208" i="8" s="1"/>
  <c r="F2173" i="8"/>
  <c r="G2173" i="8" s="1"/>
  <c r="F2185" i="8"/>
  <c r="G2185" i="8" s="1"/>
  <c r="F2197" i="8"/>
  <c r="G2197" i="8" s="1"/>
  <c r="F2209" i="8"/>
  <c r="G2209" i="8" s="1"/>
  <c r="F2162" i="8"/>
  <c r="G2162" i="8" s="1"/>
  <c r="F2174" i="8"/>
  <c r="G2174" i="8" s="1"/>
  <c r="F2186" i="8"/>
  <c r="G2186" i="8" s="1"/>
  <c r="F2198" i="8"/>
  <c r="G2198" i="8" s="1"/>
  <c r="F2210" i="8"/>
  <c r="G2210" i="8" s="1"/>
  <c r="F2163" i="8"/>
  <c r="G2163" i="8" s="1"/>
  <c r="F2175" i="8"/>
  <c r="G2175" i="8" s="1"/>
  <c r="F2187" i="8"/>
  <c r="G2187" i="8" s="1"/>
  <c r="F2199" i="8"/>
  <c r="G2199" i="8" s="1"/>
  <c r="F2211" i="8"/>
  <c r="G2211" i="8" s="1"/>
  <c r="F2164" i="8"/>
  <c r="G2164" i="8" s="1"/>
  <c r="F2176" i="8"/>
  <c r="G2176" i="8" s="1"/>
  <c r="F2188" i="8"/>
  <c r="G2188" i="8" s="1"/>
  <c r="F2200" i="8"/>
  <c r="G2200" i="8" s="1"/>
  <c r="F2212" i="8"/>
  <c r="G2212" i="8" s="1"/>
  <c r="F2165" i="8"/>
  <c r="G2165" i="8" s="1"/>
  <c r="F2177" i="8"/>
  <c r="G2177" i="8" s="1"/>
  <c r="F2189" i="8"/>
  <c r="G2189" i="8" s="1"/>
  <c r="F2201" i="8"/>
  <c r="G2201" i="8" s="1"/>
  <c r="F2213" i="8"/>
  <c r="G2213" i="8" s="1"/>
  <c r="F2167" i="8"/>
  <c r="G2167" i="8" s="1"/>
  <c r="F2179" i="8"/>
  <c r="G2179" i="8" s="1"/>
  <c r="F2191" i="8"/>
  <c r="G2191" i="8" s="1"/>
  <c r="F2203" i="8"/>
  <c r="G2203" i="8" s="1"/>
  <c r="F2215" i="8"/>
  <c r="G2215" i="8" s="1"/>
  <c r="F2168" i="8"/>
  <c r="G2168" i="8" s="1"/>
  <c r="F2180" i="8"/>
  <c r="G2180" i="8" s="1"/>
  <c r="F2192" i="8"/>
  <c r="G2192" i="8" s="1"/>
  <c r="F2204" i="8"/>
  <c r="G2204" i="8" s="1"/>
  <c r="F2190" i="8"/>
  <c r="G2190" i="8" s="1"/>
  <c r="F2193" i="8"/>
  <c r="G2193" i="8" s="1"/>
  <c r="F2202" i="8"/>
  <c r="G2202" i="8" s="1"/>
  <c r="F2205" i="8"/>
  <c r="G2205" i="8" s="1"/>
  <c r="F2214" i="8"/>
  <c r="G2214" i="8" s="1"/>
  <c r="F2166" i="8"/>
  <c r="G2166" i="8" s="1"/>
  <c r="F2169" i="8"/>
  <c r="G2169" i="8" s="1"/>
  <c r="F2178" i="8"/>
  <c r="G2178" i="8" s="1"/>
  <c r="F2181" i="8"/>
  <c r="G2181" i="8" s="1"/>
  <c r="F7397" i="2"/>
  <c r="G7397" i="2" s="1"/>
  <c r="F7385" i="2"/>
  <c r="G7385" i="2" s="1"/>
  <c r="F7373" i="2"/>
  <c r="G7373" i="2" s="1"/>
  <c r="F7361" i="2"/>
  <c r="G7361" i="2" s="1"/>
  <c r="F7349" i="2"/>
  <c r="G7349" i="2" s="1"/>
  <c r="F7337" i="2"/>
  <c r="G7337" i="2" s="1"/>
  <c r="F7325" i="2"/>
  <c r="G7325" i="2" s="1"/>
  <c r="F7313" i="2"/>
  <c r="G7313" i="2" s="1"/>
  <c r="F7301" i="2"/>
  <c r="G7301" i="2" s="1"/>
  <c r="F7289" i="2"/>
  <c r="G7289" i="2" s="1"/>
  <c r="F7277" i="2"/>
  <c r="G7277" i="2" s="1"/>
  <c r="F7265" i="2"/>
  <c r="G7265" i="2" s="1"/>
  <c r="F7253" i="2"/>
  <c r="G7253" i="2" s="1"/>
  <c r="F7241" i="2"/>
  <c r="G7241" i="2" s="1"/>
  <c r="F7229" i="2"/>
  <c r="G7229" i="2" s="1"/>
  <c r="F7217" i="2"/>
  <c r="G7217" i="2" s="1"/>
  <c r="F7205" i="2"/>
  <c r="G7205" i="2" s="1"/>
  <c r="F7193" i="2"/>
  <c r="G7193" i="2" s="1"/>
  <c r="F7181" i="2"/>
  <c r="G7181" i="2" s="1"/>
  <c r="F7169" i="2"/>
  <c r="G7169" i="2" s="1"/>
  <c r="F7157" i="2"/>
  <c r="G7157" i="2" s="1"/>
  <c r="F7145" i="2"/>
  <c r="G7145" i="2" s="1"/>
  <c r="F7133" i="2"/>
  <c r="G7133" i="2" s="1"/>
  <c r="F7121" i="2"/>
  <c r="G7121" i="2" s="1"/>
  <c r="F7109" i="2"/>
  <c r="G7109" i="2" s="1"/>
  <c r="F7097" i="2"/>
  <c r="G7097" i="2" s="1"/>
  <c r="F7085" i="2"/>
  <c r="G7085" i="2" s="1"/>
  <c r="F7073" i="2"/>
  <c r="G7073" i="2" s="1"/>
  <c r="F7061" i="2"/>
  <c r="G7061" i="2" s="1"/>
  <c r="F7049" i="2"/>
  <c r="G7049" i="2" s="1"/>
  <c r="F7037" i="2"/>
  <c r="G7037" i="2" s="1"/>
  <c r="F7025" i="2"/>
  <c r="G7025" i="2" s="1"/>
  <c r="F6965" i="2"/>
  <c r="G6965" i="2" s="1"/>
  <c r="F6953" i="2"/>
  <c r="G6953" i="2" s="1"/>
  <c r="F6941" i="2"/>
  <c r="G6941" i="2" s="1"/>
  <c r="F6929" i="2"/>
  <c r="G6929" i="2" s="1"/>
  <c r="F6915" i="2"/>
  <c r="G6915" i="2" s="1"/>
  <c r="F6901" i="2"/>
  <c r="G6901" i="2" s="1"/>
  <c r="F6881" i="2"/>
  <c r="G6881" i="2" s="1"/>
  <c r="F6447" i="2"/>
  <c r="G6447" i="2" s="1"/>
  <c r="F6303" i="2"/>
  <c r="G6303" i="2" s="1"/>
  <c r="F6159" i="2"/>
  <c r="G6159" i="2" s="1"/>
  <c r="F6015" i="2"/>
  <c r="G6015" i="2" s="1"/>
  <c r="F5796" i="2"/>
  <c r="G5796" i="2" s="1"/>
  <c r="F6053" i="2"/>
  <c r="G6053" i="2" s="1"/>
  <c r="F6065" i="2"/>
  <c r="G6065" i="2" s="1"/>
  <c r="F6077" i="2"/>
  <c r="G6077" i="2" s="1"/>
  <c r="F6089" i="2"/>
  <c r="G6089" i="2" s="1"/>
  <c r="F6101" i="2"/>
  <c r="G6101" i="2" s="1"/>
  <c r="F6054" i="2"/>
  <c r="G6054" i="2" s="1"/>
  <c r="F6066" i="2"/>
  <c r="G6066" i="2" s="1"/>
  <c r="F6078" i="2"/>
  <c r="G6078" i="2" s="1"/>
  <c r="F6090" i="2"/>
  <c r="G6090" i="2" s="1"/>
  <c r="F6102" i="2"/>
  <c r="G6102" i="2" s="1"/>
  <c r="F6055" i="2"/>
  <c r="G6055" i="2" s="1"/>
  <c r="F6067" i="2"/>
  <c r="G6067" i="2" s="1"/>
  <c r="F6079" i="2"/>
  <c r="G6079" i="2" s="1"/>
  <c r="F6091" i="2"/>
  <c r="G6091" i="2" s="1"/>
  <c r="F6103" i="2"/>
  <c r="G6103" i="2" s="1"/>
  <c r="F6056" i="2"/>
  <c r="G6056" i="2" s="1"/>
  <c r="F6068" i="2"/>
  <c r="G6068" i="2" s="1"/>
  <c r="F6080" i="2"/>
  <c r="G6080" i="2" s="1"/>
  <c r="F6092" i="2"/>
  <c r="G6092" i="2" s="1"/>
  <c r="F6057" i="2"/>
  <c r="G6057" i="2" s="1"/>
  <c r="F6069" i="2"/>
  <c r="G6069" i="2" s="1"/>
  <c r="F6081" i="2"/>
  <c r="G6081" i="2" s="1"/>
  <c r="F6093" i="2"/>
  <c r="G6093" i="2" s="1"/>
  <c r="F6058" i="2"/>
  <c r="G6058" i="2" s="1"/>
  <c r="F6070" i="2"/>
  <c r="G6070" i="2" s="1"/>
  <c r="F6082" i="2"/>
  <c r="G6082" i="2" s="1"/>
  <c r="F6094" i="2"/>
  <c r="G6094" i="2" s="1"/>
  <c r="F6059" i="2"/>
  <c r="G6059" i="2" s="1"/>
  <c r="F6071" i="2"/>
  <c r="G6071" i="2" s="1"/>
  <c r="F6083" i="2"/>
  <c r="G6083" i="2" s="1"/>
  <c r="F6095" i="2"/>
  <c r="G6095" i="2" s="1"/>
  <c r="F6060" i="2"/>
  <c r="G6060" i="2" s="1"/>
  <c r="F6072" i="2"/>
  <c r="G6072" i="2" s="1"/>
  <c r="F6084" i="2"/>
  <c r="G6084" i="2" s="1"/>
  <c r="F6096" i="2"/>
  <c r="G6096" i="2" s="1"/>
  <c r="F6061" i="2"/>
  <c r="G6061" i="2" s="1"/>
  <c r="F6073" i="2"/>
  <c r="G6073" i="2" s="1"/>
  <c r="F6085" i="2"/>
  <c r="G6085" i="2" s="1"/>
  <c r="F6097" i="2"/>
  <c r="G6097" i="2" s="1"/>
  <c r="F6050" i="2"/>
  <c r="G6050" i="2" s="1"/>
  <c r="F6062" i="2"/>
  <c r="G6062" i="2" s="1"/>
  <c r="F6074" i="2"/>
  <c r="G6074" i="2" s="1"/>
  <c r="F6086" i="2"/>
  <c r="G6086" i="2" s="1"/>
  <c r="F6098" i="2"/>
  <c r="G6098" i="2" s="1"/>
  <c r="F6052" i="2"/>
  <c r="G6052" i="2" s="1"/>
  <c r="F6064" i="2"/>
  <c r="G6064" i="2" s="1"/>
  <c r="F6076" i="2"/>
  <c r="G6076" i="2" s="1"/>
  <c r="F6088" i="2"/>
  <c r="G6088" i="2" s="1"/>
  <c r="F6100" i="2"/>
  <c r="G6100" i="2" s="1"/>
  <c r="F3684" i="2"/>
  <c r="G3684" i="2" s="1"/>
  <c r="F3696" i="2"/>
  <c r="G3696" i="2" s="1"/>
  <c r="F3708" i="2"/>
  <c r="G3708" i="2" s="1"/>
  <c r="F3720" i="2"/>
  <c r="G3720" i="2" s="1"/>
  <c r="F3685" i="2"/>
  <c r="G3685" i="2" s="1"/>
  <c r="F3697" i="2"/>
  <c r="G3697" i="2" s="1"/>
  <c r="F3709" i="2"/>
  <c r="G3709" i="2" s="1"/>
  <c r="F3721" i="2"/>
  <c r="G3721" i="2" s="1"/>
  <c r="F3674" i="2"/>
  <c r="G3674" i="2" s="1"/>
  <c r="F3686" i="2"/>
  <c r="G3686" i="2" s="1"/>
  <c r="F3698" i="2"/>
  <c r="G3698" i="2" s="1"/>
  <c r="F3710" i="2"/>
  <c r="G3710" i="2" s="1"/>
  <c r="F3722" i="2"/>
  <c r="G3722" i="2" s="1"/>
  <c r="F3675" i="2"/>
  <c r="G3675" i="2" s="1"/>
  <c r="F3687" i="2"/>
  <c r="G3687" i="2" s="1"/>
  <c r="F3699" i="2"/>
  <c r="G3699" i="2" s="1"/>
  <c r="F3711" i="2"/>
  <c r="G3711" i="2" s="1"/>
  <c r="F3723" i="2"/>
  <c r="G3723" i="2" s="1"/>
  <c r="F3676" i="2"/>
  <c r="G3676" i="2" s="1"/>
  <c r="F3688" i="2"/>
  <c r="G3688" i="2" s="1"/>
  <c r="F3700" i="2"/>
  <c r="G3700" i="2" s="1"/>
  <c r="F3712" i="2"/>
  <c r="G3712" i="2" s="1"/>
  <c r="F3724" i="2"/>
  <c r="G3724" i="2" s="1"/>
  <c r="F3677" i="2"/>
  <c r="G3677" i="2" s="1"/>
  <c r="F3689" i="2"/>
  <c r="G3689" i="2" s="1"/>
  <c r="F3701" i="2"/>
  <c r="G3701" i="2" s="1"/>
  <c r="F3713" i="2"/>
  <c r="G3713" i="2" s="1"/>
  <c r="F3725" i="2"/>
  <c r="G3725" i="2" s="1"/>
  <c r="F3678" i="2"/>
  <c r="G3678" i="2" s="1"/>
  <c r="F3690" i="2"/>
  <c r="G3690" i="2" s="1"/>
  <c r="F3702" i="2"/>
  <c r="G3702" i="2" s="1"/>
  <c r="F3714" i="2"/>
  <c r="G3714" i="2" s="1"/>
  <c r="F3726" i="2"/>
  <c r="G3726" i="2" s="1"/>
  <c r="F3679" i="2"/>
  <c r="G3679" i="2" s="1"/>
  <c r="F3691" i="2"/>
  <c r="G3691" i="2" s="1"/>
  <c r="F3703" i="2"/>
  <c r="G3703" i="2" s="1"/>
  <c r="F3715" i="2"/>
  <c r="G3715" i="2" s="1"/>
  <c r="F3727" i="2"/>
  <c r="G3727" i="2" s="1"/>
  <c r="F3680" i="2"/>
  <c r="G3680" i="2" s="1"/>
  <c r="F3692" i="2"/>
  <c r="G3692" i="2" s="1"/>
  <c r="F3704" i="2"/>
  <c r="G3704" i="2" s="1"/>
  <c r="F3716" i="2"/>
  <c r="G3716" i="2" s="1"/>
  <c r="F3683" i="2"/>
  <c r="G3683" i="2" s="1"/>
  <c r="F3695" i="2"/>
  <c r="G3695" i="2" s="1"/>
  <c r="F3707" i="2"/>
  <c r="G3707" i="2" s="1"/>
  <c r="F3719" i="2"/>
  <c r="G3719" i="2" s="1"/>
  <c r="F3694" i="2"/>
  <c r="G3694" i="2" s="1"/>
  <c r="F3705" i="2"/>
  <c r="G3705" i="2" s="1"/>
  <c r="F3706" i="2"/>
  <c r="G3706" i="2" s="1"/>
  <c r="F3717" i="2"/>
  <c r="G3717" i="2" s="1"/>
  <c r="F3718" i="2"/>
  <c r="G3718" i="2" s="1"/>
  <c r="F3681" i="2"/>
  <c r="G3681" i="2" s="1"/>
  <c r="F3682" i="2"/>
  <c r="G3682" i="2" s="1"/>
  <c r="F3693" i="2"/>
  <c r="G3693" i="2" s="1"/>
  <c r="F1140" i="2"/>
  <c r="G1140" i="2" s="1"/>
  <c r="F1152" i="2"/>
  <c r="G1152" i="2" s="1"/>
  <c r="F1164" i="2"/>
  <c r="G1164" i="2" s="1"/>
  <c r="F1176" i="2"/>
  <c r="G1176" i="2" s="1"/>
  <c r="F1141" i="2"/>
  <c r="G1141" i="2" s="1"/>
  <c r="F1153" i="2"/>
  <c r="G1153" i="2" s="1"/>
  <c r="F1165" i="2"/>
  <c r="G1165" i="2" s="1"/>
  <c r="F1142" i="2"/>
  <c r="G1142" i="2" s="1"/>
  <c r="F1136" i="2"/>
  <c r="G1136" i="2" s="1"/>
  <c r="F1137" i="2"/>
  <c r="G1137" i="2" s="1"/>
  <c r="F1150" i="2"/>
  <c r="G1150" i="2" s="1"/>
  <c r="F1166" i="2"/>
  <c r="G1166" i="2" s="1"/>
  <c r="F1179" i="2"/>
  <c r="G1179" i="2" s="1"/>
  <c r="F1151" i="2"/>
  <c r="G1151" i="2" s="1"/>
  <c r="F1167" i="2"/>
  <c r="G1167" i="2" s="1"/>
  <c r="F1180" i="2"/>
  <c r="G1180" i="2" s="1"/>
  <c r="F1154" i="2"/>
  <c r="G1154" i="2" s="1"/>
  <c r="F1168" i="2"/>
  <c r="G1168" i="2" s="1"/>
  <c r="F1181" i="2"/>
  <c r="G1181" i="2" s="1"/>
  <c r="F1138" i="2"/>
  <c r="G1138" i="2" s="1"/>
  <c r="F1155" i="2"/>
  <c r="G1155" i="2" s="1"/>
  <c r="F1169" i="2"/>
  <c r="G1169" i="2" s="1"/>
  <c r="F1182" i="2"/>
  <c r="G1182" i="2" s="1"/>
  <c r="F1139" i="2"/>
  <c r="G1139" i="2" s="1"/>
  <c r="F1156" i="2"/>
  <c r="G1156" i="2" s="1"/>
  <c r="F1170" i="2"/>
  <c r="G1170" i="2" s="1"/>
  <c r="F1183" i="2"/>
  <c r="G1183" i="2" s="1"/>
  <c r="F1143" i="2"/>
  <c r="G1143" i="2" s="1"/>
  <c r="F1157" i="2"/>
  <c r="G1157" i="2" s="1"/>
  <c r="F1171" i="2"/>
  <c r="G1171" i="2" s="1"/>
  <c r="F1184" i="2"/>
  <c r="G1184" i="2" s="1"/>
  <c r="F1144" i="2"/>
  <c r="G1144" i="2" s="1"/>
  <c r="F1158" i="2"/>
  <c r="G1158" i="2" s="1"/>
  <c r="F1172" i="2"/>
  <c r="G1172" i="2" s="1"/>
  <c r="F1185" i="2"/>
  <c r="G1185" i="2" s="1"/>
  <c r="F1145" i="2"/>
  <c r="G1145" i="2" s="1"/>
  <c r="F1159" i="2"/>
  <c r="G1159" i="2" s="1"/>
  <c r="F1173" i="2"/>
  <c r="G1173" i="2" s="1"/>
  <c r="F1186" i="2"/>
  <c r="G1186" i="2" s="1"/>
  <c r="F1146" i="2"/>
  <c r="G1146" i="2" s="1"/>
  <c r="F1160" i="2"/>
  <c r="G1160" i="2" s="1"/>
  <c r="F1174" i="2"/>
  <c r="G1174" i="2" s="1"/>
  <c r="F1187" i="2"/>
  <c r="G1187" i="2" s="1"/>
  <c r="F1147" i="2"/>
  <c r="G1147" i="2" s="1"/>
  <c r="F1161" i="2"/>
  <c r="G1161" i="2" s="1"/>
  <c r="F1175" i="2"/>
  <c r="G1175" i="2" s="1"/>
  <c r="F1188" i="2"/>
  <c r="G1188" i="2" s="1"/>
  <c r="F1149" i="2"/>
  <c r="G1149" i="2" s="1"/>
  <c r="F1163" i="2"/>
  <c r="G1163" i="2" s="1"/>
  <c r="F1178" i="2"/>
  <c r="G1178" i="2" s="1"/>
  <c r="F1177" i="2"/>
  <c r="G1177" i="2" s="1"/>
  <c r="F1189" i="2"/>
  <c r="G1189" i="2" s="1"/>
  <c r="F1148" i="2"/>
  <c r="G1148" i="2" s="1"/>
  <c r="F1162" i="2"/>
  <c r="G1162" i="2" s="1"/>
  <c r="F3948" i="2"/>
  <c r="G3948" i="2" s="1"/>
  <c r="F3960" i="2"/>
  <c r="G3960" i="2" s="1"/>
  <c r="F3972" i="2"/>
  <c r="G3972" i="2" s="1"/>
  <c r="F3984" i="2"/>
  <c r="G3984" i="2" s="1"/>
  <c r="F3996" i="2"/>
  <c r="G3996" i="2" s="1"/>
  <c r="F3949" i="2"/>
  <c r="G3949" i="2" s="1"/>
  <c r="F3961" i="2"/>
  <c r="G3961" i="2" s="1"/>
  <c r="F3973" i="2"/>
  <c r="G3973" i="2" s="1"/>
  <c r="F3985" i="2"/>
  <c r="G3985" i="2" s="1"/>
  <c r="F3997" i="2"/>
  <c r="G3997" i="2" s="1"/>
  <c r="F3950" i="2"/>
  <c r="G3950" i="2" s="1"/>
  <c r="F3962" i="2"/>
  <c r="G3962" i="2" s="1"/>
  <c r="F3974" i="2"/>
  <c r="G3974" i="2" s="1"/>
  <c r="F3986" i="2"/>
  <c r="G3986" i="2" s="1"/>
  <c r="F3951" i="2"/>
  <c r="G3951" i="2" s="1"/>
  <c r="F3963" i="2"/>
  <c r="G3963" i="2" s="1"/>
  <c r="F3975" i="2"/>
  <c r="G3975" i="2" s="1"/>
  <c r="F3987" i="2"/>
  <c r="G3987" i="2" s="1"/>
  <c r="F3952" i="2"/>
  <c r="G3952" i="2" s="1"/>
  <c r="F3964" i="2"/>
  <c r="G3964" i="2" s="1"/>
  <c r="F3976" i="2"/>
  <c r="G3976" i="2" s="1"/>
  <c r="F3988" i="2"/>
  <c r="G3988" i="2" s="1"/>
  <c r="F3953" i="2"/>
  <c r="G3953" i="2" s="1"/>
  <c r="F3965" i="2"/>
  <c r="G3965" i="2" s="1"/>
  <c r="F3977" i="2"/>
  <c r="G3977" i="2" s="1"/>
  <c r="F3989" i="2"/>
  <c r="G3989" i="2" s="1"/>
  <c r="F3954" i="2"/>
  <c r="G3954" i="2" s="1"/>
  <c r="F3966" i="2"/>
  <c r="G3966" i="2" s="1"/>
  <c r="F3978" i="2"/>
  <c r="G3978" i="2" s="1"/>
  <c r="F3990" i="2"/>
  <c r="G3990" i="2" s="1"/>
  <c r="F3947" i="2"/>
  <c r="G3947" i="2" s="1"/>
  <c r="F3959" i="2"/>
  <c r="G3959" i="2" s="1"/>
  <c r="F3971" i="2"/>
  <c r="G3971" i="2" s="1"/>
  <c r="F3983" i="2"/>
  <c r="G3983" i="2" s="1"/>
  <c r="F3995" i="2"/>
  <c r="G3995" i="2" s="1"/>
  <c r="F3956" i="2"/>
  <c r="G3956" i="2" s="1"/>
  <c r="F3992" i="2"/>
  <c r="G3992" i="2" s="1"/>
  <c r="F3957" i="2"/>
  <c r="G3957" i="2" s="1"/>
  <c r="F3993" i="2"/>
  <c r="G3993" i="2" s="1"/>
  <c r="F3958" i="2"/>
  <c r="G3958" i="2" s="1"/>
  <c r="F3994" i="2"/>
  <c r="G3994" i="2" s="1"/>
  <c r="F3967" i="2"/>
  <c r="G3967" i="2" s="1"/>
  <c r="F3968" i="2"/>
  <c r="G3968" i="2" s="1"/>
  <c r="F3969" i="2"/>
  <c r="G3969" i="2" s="1"/>
  <c r="F3970" i="2"/>
  <c r="G3970" i="2" s="1"/>
  <c r="F3979" i="2"/>
  <c r="G3979" i="2" s="1"/>
  <c r="F3944" i="2"/>
  <c r="G3944" i="2" s="1"/>
  <c r="F3980" i="2"/>
  <c r="G3980" i="2" s="1"/>
  <c r="F3945" i="2"/>
  <c r="G3945" i="2" s="1"/>
  <c r="F3981" i="2"/>
  <c r="G3981" i="2" s="1"/>
  <c r="F3946" i="2"/>
  <c r="G3946" i="2" s="1"/>
  <c r="F3982" i="2"/>
  <c r="G3982" i="2" s="1"/>
  <c r="F3955" i="2"/>
  <c r="G3955" i="2" s="1"/>
  <c r="F3991" i="2"/>
  <c r="G3991" i="2" s="1"/>
  <c r="F4868" i="2"/>
  <c r="G4868" i="2" s="1"/>
  <c r="F4880" i="2"/>
  <c r="G4880" i="2" s="1"/>
  <c r="F4892" i="2"/>
  <c r="G4892" i="2" s="1"/>
  <c r="F4904" i="2"/>
  <c r="G4904" i="2" s="1"/>
  <c r="F4869" i="2"/>
  <c r="G4869" i="2" s="1"/>
  <c r="F4881" i="2"/>
  <c r="G4881" i="2" s="1"/>
  <c r="F4893" i="2"/>
  <c r="G4893" i="2" s="1"/>
  <c r="F4905" i="2"/>
  <c r="G4905" i="2" s="1"/>
  <c r="F4870" i="2"/>
  <c r="G4870" i="2" s="1"/>
  <c r="F4882" i="2"/>
  <c r="G4882" i="2" s="1"/>
  <c r="F4894" i="2"/>
  <c r="G4894" i="2" s="1"/>
  <c r="F4906" i="2"/>
  <c r="G4906" i="2" s="1"/>
  <c r="F4871" i="2"/>
  <c r="G4871" i="2" s="1"/>
  <c r="F4883" i="2"/>
  <c r="G4883" i="2" s="1"/>
  <c r="F4895" i="2"/>
  <c r="G4895" i="2" s="1"/>
  <c r="F4907" i="2"/>
  <c r="G4907" i="2" s="1"/>
  <c r="F4862" i="2"/>
  <c r="G4862" i="2" s="1"/>
  <c r="F4874" i="2"/>
  <c r="G4874" i="2" s="1"/>
  <c r="F4886" i="2"/>
  <c r="G4886" i="2" s="1"/>
  <c r="F4898" i="2"/>
  <c r="G4898" i="2" s="1"/>
  <c r="F4910" i="2"/>
  <c r="G4910" i="2" s="1"/>
  <c r="F4864" i="2"/>
  <c r="G4864" i="2" s="1"/>
  <c r="F4876" i="2"/>
  <c r="G4876" i="2" s="1"/>
  <c r="F4888" i="2"/>
  <c r="G4888" i="2" s="1"/>
  <c r="F4900" i="2"/>
  <c r="G4900" i="2" s="1"/>
  <c r="F4912" i="2"/>
  <c r="G4912" i="2" s="1"/>
  <c r="F4865" i="2"/>
  <c r="G4865" i="2" s="1"/>
  <c r="F4877" i="2"/>
  <c r="G4877" i="2" s="1"/>
  <c r="F4889" i="2"/>
  <c r="G4889" i="2" s="1"/>
  <c r="F4901" i="2"/>
  <c r="G4901" i="2" s="1"/>
  <c r="F4913" i="2"/>
  <c r="G4913" i="2" s="1"/>
  <c r="F4867" i="2"/>
  <c r="G4867" i="2" s="1"/>
  <c r="F4897" i="2"/>
  <c r="G4897" i="2" s="1"/>
  <c r="F4872" i="2"/>
  <c r="G4872" i="2" s="1"/>
  <c r="F4899" i="2"/>
  <c r="G4899" i="2" s="1"/>
  <c r="F4873" i="2"/>
  <c r="G4873" i="2" s="1"/>
  <c r="F4902" i="2"/>
  <c r="G4902" i="2" s="1"/>
  <c r="F4875" i="2"/>
  <c r="G4875" i="2" s="1"/>
  <c r="F4903" i="2"/>
  <c r="G4903" i="2" s="1"/>
  <c r="F4878" i="2"/>
  <c r="G4878" i="2" s="1"/>
  <c r="F4908" i="2"/>
  <c r="G4908" i="2" s="1"/>
  <c r="F4879" i="2"/>
  <c r="G4879" i="2" s="1"/>
  <c r="F4909" i="2"/>
  <c r="G4909" i="2" s="1"/>
  <c r="F4884" i="2"/>
  <c r="G4884" i="2" s="1"/>
  <c r="F4911" i="2"/>
  <c r="G4911" i="2" s="1"/>
  <c r="F4885" i="2"/>
  <c r="G4885" i="2" s="1"/>
  <c r="F4914" i="2"/>
  <c r="G4914" i="2" s="1"/>
  <c r="F4887" i="2"/>
  <c r="G4887" i="2" s="1"/>
  <c r="F4915" i="2"/>
  <c r="G4915" i="2" s="1"/>
  <c r="F4890" i="2"/>
  <c r="G4890" i="2" s="1"/>
  <c r="F4866" i="2"/>
  <c r="G4866" i="2" s="1"/>
  <c r="F4896" i="2"/>
  <c r="G4896" i="2" s="1"/>
  <c r="F4863" i="2"/>
  <c r="G4863" i="2" s="1"/>
  <c r="F4891" i="2"/>
  <c r="G4891" i="2" s="1"/>
  <c r="F3516" i="2"/>
  <c r="G3516" i="2" s="1"/>
  <c r="F3528" i="2"/>
  <c r="G3528" i="2" s="1"/>
  <c r="F3540" i="2"/>
  <c r="G3540" i="2" s="1"/>
  <c r="F3552" i="2"/>
  <c r="G3552" i="2" s="1"/>
  <c r="F3564" i="2"/>
  <c r="G3564" i="2" s="1"/>
  <c r="F3517" i="2"/>
  <c r="G3517" i="2" s="1"/>
  <c r="F3529" i="2"/>
  <c r="G3529" i="2" s="1"/>
  <c r="F3541" i="2"/>
  <c r="G3541" i="2" s="1"/>
  <c r="F3553" i="2"/>
  <c r="G3553" i="2" s="1"/>
  <c r="F3565" i="2"/>
  <c r="G3565" i="2" s="1"/>
  <c r="F3518" i="2"/>
  <c r="G3518" i="2" s="1"/>
  <c r="F3530" i="2"/>
  <c r="G3530" i="2" s="1"/>
  <c r="F3542" i="2"/>
  <c r="G3542" i="2" s="1"/>
  <c r="F3554" i="2"/>
  <c r="G3554" i="2" s="1"/>
  <c r="F3519" i="2"/>
  <c r="G3519" i="2" s="1"/>
  <c r="F3531" i="2"/>
  <c r="G3531" i="2" s="1"/>
  <c r="F3543" i="2"/>
  <c r="G3543" i="2" s="1"/>
  <c r="F3555" i="2"/>
  <c r="G3555" i="2" s="1"/>
  <c r="F3520" i="2"/>
  <c r="G3520" i="2" s="1"/>
  <c r="F3532" i="2"/>
  <c r="G3532" i="2" s="1"/>
  <c r="F3544" i="2"/>
  <c r="G3544" i="2" s="1"/>
  <c r="F3556" i="2"/>
  <c r="G3556" i="2" s="1"/>
  <c r="F3521" i="2"/>
  <c r="G3521" i="2" s="1"/>
  <c r="F3533" i="2"/>
  <c r="G3533" i="2" s="1"/>
  <c r="F3545" i="2"/>
  <c r="G3545" i="2" s="1"/>
  <c r="F3557" i="2"/>
  <c r="G3557" i="2" s="1"/>
  <c r="F3522" i="2"/>
  <c r="G3522" i="2" s="1"/>
  <c r="F3534" i="2"/>
  <c r="G3534" i="2" s="1"/>
  <c r="F3546" i="2"/>
  <c r="G3546" i="2" s="1"/>
  <c r="F3558" i="2"/>
  <c r="G3558" i="2" s="1"/>
  <c r="F3523" i="2"/>
  <c r="G3523" i="2" s="1"/>
  <c r="F3535" i="2"/>
  <c r="G3535" i="2" s="1"/>
  <c r="F3547" i="2"/>
  <c r="G3547" i="2" s="1"/>
  <c r="F3559" i="2"/>
  <c r="G3559" i="2" s="1"/>
  <c r="F3512" i="2"/>
  <c r="G3512" i="2" s="1"/>
  <c r="F3524" i="2"/>
  <c r="G3524" i="2" s="1"/>
  <c r="F3536" i="2"/>
  <c r="G3536" i="2" s="1"/>
  <c r="F3548" i="2"/>
  <c r="G3548" i="2" s="1"/>
  <c r="F3560" i="2"/>
  <c r="G3560" i="2" s="1"/>
  <c r="F3515" i="2"/>
  <c r="G3515" i="2" s="1"/>
  <c r="F3527" i="2"/>
  <c r="G3527" i="2" s="1"/>
  <c r="F3539" i="2"/>
  <c r="G3539" i="2" s="1"/>
  <c r="F3551" i="2"/>
  <c r="G3551" i="2" s="1"/>
  <c r="F3563" i="2"/>
  <c r="G3563" i="2" s="1"/>
  <c r="F3550" i="2"/>
  <c r="G3550" i="2" s="1"/>
  <c r="F3561" i="2"/>
  <c r="G3561" i="2" s="1"/>
  <c r="F3562" i="2"/>
  <c r="G3562" i="2" s="1"/>
  <c r="F3513" i="2"/>
  <c r="G3513" i="2" s="1"/>
  <c r="F3514" i="2"/>
  <c r="G3514" i="2" s="1"/>
  <c r="F3525" i="2"/>
  <c r="G3525" i="2" s="1"/>
  <c r="F3526" i="2"/>
  <c r="G3526" i="2" s="1"/>
  <c r="F3537" i="2"/>
  <c r="G3537" i="2" s="1"/>
  <c r="F3538" i="2"/>
  <c r="G3538" i="2" s="1"/>
  <c r="F3549" i="2"/>
  <c r="G3549" i="2" s="1"/>
  <c r="F492" i="2"/>
  <c r="G492" i="2" s="1"/>
  <c r="F504" i="2"/>
  <c r="G504" i="2" s="1"/>
  <c r="F516" i="2"/>
  <c r="G516" i="2" s="1"/>
  <c r="F528" i="2"/>
  <c r="G528" i="2" s="1"/>
  <c r="F540" i="2"/>
  <c r="G540" i="2" s="1"/>
  <c r="F493" i="2"/>
  <c r="G493" i="2" s="1"/>
  <c r="F505" i="2"/>
  <c r="G505" i="2" s="1"/>
  <c r="F517" i="2"/>
  <c r="G517" i="2" s="1"/>
  <c r="F529" i="2"/>
  <c r="G529" i="2" s="1"/>
  <c r="F541" i="2"/>
  <c r="G541" i="2" s="1"/>
  <c r="F494" i="2"/>
  <c r="G494" i="2" s="1"/>
  <c r="F506" i="2"/>
  <c r="G506" i="2" s="1"/>
  <c r="F518" i="2"/>
  <c r="G518" i="2" s="1"/>
  <c r="F530" i="2"/>
  <c r="G530" i="2" s="1"/>
  <c r="F495" i="2"/>
  <c r="G495" i="2" s="1"/>
  <c r="F507" i="2"/>
  <c r="G507" i="2" s="1"/>
  <c r="F519" i="2"/>
  <c r="G519" i="2" s="1"/>
  <c r="F531" i="2"/>
  <c r="G531" i="2" s="1"/>
  <c r="F496" i="2"/>
  <c r="G496" i="2" s="1"/>
  <c r="F508" i="2"/>
  <c r="G508" i="2" s="1"/>
  <c r="F520" i="2"/>
  <c r="G520" i="2" s="1"/>
  <c r="F532" i="2"/>
  <c r="G532" i="2" s="1"/>
  <c r="F497" i="2"/>
  <c r="G497" i="2" s="1"/>
  <c r="F509" i="2"/>
  <c r="G509" i="2" s="1"/>
  <c r="F521" i="2"/>
  <c r="G521" i="2" s="1"/>
  <c r="F533" i="2"/>
  <c r="G533" i="2" s="1"/>
  <c r="F498" i="2"/>
  <c r="G498" i="2" s="1"/>
  <c r="F510" i="2"/>
  <c r="G510" i="2" s="1"/>
  <c r="F522" i="2"/>
  <c r="G522" i="2" s="1"/>
  <c r="F534" i="2"/>
  <c r="G534" i="2" s="1"/>
  <c r="F499" i="2"/>
  <c r="G499" i="2" s="1"/>
  <c r="F511" i="2"/>
  <c r="G511" i="2" s="1"/>
  <c r="F523" i="2"/>
  <c r="G523" i="2" s="1"/>
  <c r="F535" i="2"/>
  <c r="G535" i="2" s="1"/>
  <c r="F488" i="2"/>
  <c r="G488" i="2" s="1"/>
  <c r="F500" i="2"/>
  <c r="G500" i="2" s="1"/>
  <c r="F512" i="2"/>
  <c r="G512" i="2" s="1"/>
  <c r="F524" i="2"/>
  <c r="G524" i="2" s="1"/>
  <c r="F536" i="2"/>
  <c r="G536" i="2" s="1"/>
  <c r="F489" i="2"/>
  <c r="G489" i="2" s="1"/>
  <c r="F501" i="2"/>
  <c r="G501" i="2" s="1"/>
  <c r="F513" i="2"/>
  <c r="G513" i="2" s="1"/>
  <c r="F525" i="2"/>
  <c r="G525" i="2" s="1"/>
  <c r="F537" i="2"/>
  <c r="G537" i="2" s="1"/>
  <c r="F491" i="2"/>
  <c r="G491" i="2" s="1"/>
  <c r="F503" i="2"/>
  <c r="G503" i="2" s="1"/>
  <c r="F515" i="2"/>
  <c r="G515" i="2" s="1"/>
  <c r="F527" i="2"/>
  <c r="G527" i="2" s="1"/>
  <c r="F539" i="2"/>
  <c r="G539" i="2" s="1"/>
  <c r="F490" i="2"/>
  <c r="G490" i="2" s="1"/>
  <c r="F502" i="2"/>
  <c r="G502" i="2" s="1"/>
  <c r="F514" i="2"/>
  <c r="G514" i="2" s="1"/>
  <c r="F526" i="2"/>
  <c r="G526" i="2" s="1"/>
  <c r="F538" i="2"/>
  <c r="G538" i="2" s="1"/>
  <c r="F5135" i="2"/>
  <c r="G5135" i="2" s="1"/>
  <c r="F5147" i="2"/>
  <c r="G5147" i="2" s="1"/>
  <c r="F5159" i="2"/>
  <c r="G5159" i="2" s="1"/>
  <c r="F5171" i="2"/>
  <c r="G5171" i="2" s="1"/>
  <c r="F5183" i="2"/>
  <c r="G5183" i="2" s="1"/>
  <c r="F5136" i="2"/>
  <c r="G5136" i="2" s="1"/>
  <c r="F5148" i="2"/>
  <c r="G5148" i="2" s="1"/>
  <c r="F5160" i="2"/>
  <c r="G5160" i="2" s="1"/>
  <c r="F5172" i="2"/>
  <c r="G5172" i="2" s="1"/>
  <c r="F5184" i="2"/>
  <c r="G5184" i="2" s="1"/>
  <c r="F5137" i="2"/>
  <c r="G5137" i="2" s="1"/>
  <c r="F5149" i="2"/>
  <c r="G5149" i="2" s="1"/>
  <c r="F5161" i="2"/>
  <c r="G5161" i="2" s="1"/>
  <c r="F5173" i="2"/>
  <c r="G5173" i="2" s="1"/>
  <c r="F5185" i="2"/>
  <c r="G5185" i="2" s="1"/>
  <c r="F5138" i="2"/>
  <c r="G5138" i="2" s="1"/>
  <c r="F5150" i="2"/>
  <c r="G5150" i="2" s="1"/>
  <c r="F5162" i="2"/>
  <c r="G5162" i="2" s="1"/>
  <c r="F5174" i="2"/>
  <c r="G5174" i="2" s="1"/>
  <c r="F5139" i="2"/>
  <c r="G5139" i="2" s="1"/>
  <c r="F5151" i="2"/>
  <c r="G5151" i="2" s="1"/>
  <c r="F5163" i="2"/>
  <c r="G5163" i="2" s="1"/>
  <c r="F5175" i="2"/>
  <c r="G5175" i="2" s="1"/>
  <c r="F5140" i="2"/>
  <c r="G5140" i="2" s="1"/>
  <c r="F5152" i="2"/>
  <c r="G5152" i="2" s="1"/>
  <c r="F5164" i="2"/>
  <c r="G5164" i="2" s="1"/>
  <c r="F5176" i="2"/>
  <c r="G5176" i="2" s="1"/>
  <c r="F5141" i="2"/>
  <c r="G5141" i="2" s="1"/>
  <c r="F5153" i="2"/>
  <c r="G5153" i="2" s="1"/>
  <c r="F5165" i="2"/>
  <c r="G5165" i="2" s="1"/>
  <c r="F5177" i="2"/>
  <c r="G5177" i="2" s="1"/>
  <c r="F5142" i="2"/>
  <c r="G5142" i="2" s="1"/>
  <c r="F5154" i="2"/>
  <c r="G5154" i="2" s="1"/>
  <c r="F5166" i="2"/>
  <c r="G5166" i="2" s="1"/>
  <c r="F5178" i="2"/>
  <c r="G5178" i="2" s="1"/>
  <c r="F5143" i="2"/>
  <c r="G5143" i="2" s="1"/>
  <c r="F5155" i="2"/>
  <c r="G5155" i="2" s="1"/>
  <c r="F5167" i="2"/>
  <c r="G5167" i="2" s="1"/>
  <c r="F5179" i="2"/>
  <c r="G5179" i="2" s="1"/>
  <c r="F5132" i="2"/>
  <c r="G5132" i="2" s="1"/>
  <c r="F5144" i="2"/>
  <c r="G5144" i="2" s="1"/>
  <c r="F5156" i="2"/>
  <c r="G5156" i="2" s="1"/>
  <c r="F5168" i="2"/>
  <c r="G5168" i="2" s="1"/>
  <c r="F5180" i="2"/>
  <c r="G5180" i="2" s="1"/>
  <c r="F5134" i="2"/>
  <c r="G5134" i="2" s="1"/>
  <c r="F5146" i="2"/>
  <c r="G5146" i="2" s="1"/>
  <c r="F5158" i="2"/>
  <c r="G5158" i="2" s="1"/>
  <c r="F5170" i="2"/>
  <c r="G5170" i="2" s="1"/>
  <c r="F5182" i="2"/>
  <c r="G5182" i="2" s="1"/>
  <c r="F5133" i="2"/>
  <c r="G5133" i="2" s="1"/>
  <c r="F5145" i="2"/>
  <c r="G5145" i="2" s="1"/>
  <c r="F5157" i="2"/>
  <c r="G5157" i="2" s="1"/>
  <c r="F5169" i="2"/>
  <c r="G5169" i="2" s="1"/>
  <c r="F5181" i="2"/>
  <c r="G5181" i="2" s="1"/>
  <c r="F168" i="2"/>
  <c r="G168" i="2" s="1"/>
  <c r="F180" i="2"/>
  <c r="G180" i="2" s="1"/>
  <c r="F192" i="2"/>
  <c r="G192" i="2" s="1"/>
  <c r="F204" i="2"/>
  <c r="G204" i="2" s="1"/>
  <c r="F216" i="2"/>
  <c r="G216" i="2" s="1"/>
  <c r="F170" i="2"/>
  <c r="G170" i="2" s="1"/>
  <c r="F182" i="2"/>
  <c r="G182" i="2" s="1"/>
  <c r="F194" i="2"/>
  <c r="G194" i="2" s="1"/>
  <c r="F166" i="2"/>
  <c r="G166" i="2" s="1"/>
  <c r="F178" i="2"/>
  <c r="G178" i="2" s="1"/>
  <c r="F172" i="2"/>
  <c r="G172" i="2" s="1"/>
  <c r="F187" i="2"/>
  <c r="G187" i="2" s="1"/>
  <c r="F201" i="2"/>
  <c r="G201" i="2" s="1"/>
  <c r="F214" i="2"/>
  <c r="G214" i="2" s="1"/>
  <c r="F173" i="2"/>
  <c r="G173" i="2" s="1"/>
  <c r="F188" i="2"/>
  <c r="G188" i="2" s="1"/>
  <c r="F202" i="2"/>
  <c r="G202" i="2" s="1"/>
  <c r="F215" i="2"/>
  <c r="G215" i="2" s="1"/>
  <c r="F174" i="2"/>
  <c r="G174" i="2" s="1"/>
  <c r="F189" i="2"/>
  <c r="G189" i="2" s="1"/>
  <c r="F203" i="2"/>
  <c r="G203" i="2" s="1"/>
  <c r="F217" i="2"/>
  <c r="G217" i="2" s="1"/>
  <c r="F175" i="2"/>
  <c r="G175" i="2" s="1"/>
  <c r="F190" i="2"/>
  <c r="G190" i="2" s="1"/>
  <c r="F205" i="2"/>
  <c r="G205" i="2" s="1"/>
  <c r="F176" i="2"/>
  <c r="G176" i="2" s="1"/>
  <c r="F191" i="2"/>
  <c r="G191" i="2" s="1"/>
  <c r="F206" i="2"/>
  <c r="G206" i="2" s="1"/>
  <c r="F177" i="2"/>
  <c r="G177" i="2" s="1"/>
  <c r="F193" i="2"/>
  <c r="G193" i="2" s="1"/>
  <c r="F207" i="2"/>
  <c r="G207" i="2" s="1"/>
  <c r="F179" i="2"/>
  <c r="G179" i="2" s="1"/>
  <c r="F195" i="2"/>
  <c r="G195" i="2" s="1"/>
  <c r="F208" i="2"/>
  <c r="G208" i="2" s="1"/>
  <c r="F164" i="2"/>
  <c r="G164" i="2" s="1"/>
  <c r="F181" i="2"/>
  <c r="G181" i="2" s="1"/>
  <c r="F196" i="2"/>
  <c r="G196" i="2" s="1"/>
  <c r="F209" i="2"/>
  <c r="G209" i="2" s="1"/>
  <c r="F165" i="2"/>
  <c r="G165" i="2" s="1"/>
  <c r="F183" i="2"/>
  <c r="G183" i="2" s="1"/>
  <c r="F197" i="2"/>
  <c r="G197" i="2" s="1"/>
  <c r="F210" i="2"/>
  <c r="G210" i="2" s="1"/>
  <c r="F167" i="2"/>
  <c r="G167" i="2" s="1"/>
  <c r="F184" i="2"/>
  <c r="G184" i="2" s="1"/>
  <c r="F198" i="2"/>
  <c r="G198" i="2" s="1"/>
  <c r="F211" i="2"/>
  <c r="G211" i="2" s="1"/>
  <c r="F171" i="2"/>
  <c r="G171" i="2" s="1"/>
  <c r="F186" i="2"/>
  <c r="G186" i="2" s="1"/>
  <c r="F200" i="2"/>
  <c r="G200" i="2" s="1"/>
  <c r="F213" i="2"/>
  <c r="G213" i="2" s="1"/>
  <c r="F169" i="2"/>
  <c r="G169" i="2" s="1"/>
  <c r="F185" i="2"/>
  <c r="G185" i="2" s="1"/>
  <c r="F199" i="2"/>
  <c r="G199" i="2" s="1"/>
  <c r="F212" i="2"/>
  <c r="G212" i="2" s="1"/>
  <c r="F2758" i="8"/>
  <c r="G2758" i="8" s="1"/>
  <c r="F2770" i="8"/>
  <c r="G2770" i="8" s="1"/>
  <c r="F2782" i="8"/>
  <c r="G2782" i="8" s="1"/>
  <c r="F2794" i="8"/>
  <c r="G2794" i="8" s="1"/>
  <c r="F2806" i="8"/>
  <c r="G2806" i="8" s="1"/>
  <c r="F2760" i="8"/>
  <c r="G2760" i="8" s="1"/>
  <c r="F2772" i="8"/>
  <c r="G2772" i="8" s="1"/>
  <c r="F2784" i="8"/>
  <c r="G2784" i="8" s="1"/>
  <c r="F2796" i="8"/>
  <c r="G2796" i="8" s="1"/>
  <c r="F2808" i="8"/>
  <c r="G2808" i="8" s="1"/>
  <c r="F2761" i="8"/>
  <c r="G2761" i="8" s="1"/>
  <c r="F2773" i="8"/>
  <c r="G2773" i="8" s="1"/>
  <c r="F2785" i="8"/>
  <c r="G2785" i="8" s="1"/>
  <c r="F2797" i="8"/>
  <c r="G2797" i="8" s="1"/>
  <c r="F2759" i="8"/>
  <c r="G2759" i="8" s="1"/>
  <c r="F2776" i="8"/>
  <c r="G2776" i="8" s="1"/>
  <c r="F2791" i="8"/>
  <c r="G2791" i="8" s="1"/>
  <c r="F2807" i="8"/>
  <c r="G2807" i="8" s="1"/>
  <c r="F2762" i="8"/>
  <c r="G2762" i="8" s="1"/>
  <c r="F2777" i="8"/>
  <c r="G2777" i="8" s="1"/>
  <c r="F2792" i="8"/>
  <c r="G2792" i="8" s="1"/>
  <c r="F2809" i="8"/>
  <c r="G2809" i="8" s="1"/>
  <c r="F2763" i="8"/>
  <c r="G2763" i="8" s="1"/>
  <c r="F2778" i="8"/>
  <c r="G2778" i="8" s="1"/>
  <c r="F2793" i="8"/>
  <c r="G2793" i="8" s="1"/>
  <c r="F2764" i="8"/>
  <c r="G2764" i="8" s="1"/>
  <c r="F2779" i="8"/>
  <c r="G2779" i="8" s="1"/>
  <c r="F2795" i="8"/>
  <c r="G2795" i="8" s="1"/>
  <c r="F2765" i="8"/>
  <c r="G2765" i="8" s="1"/>
  <c r="F2780" i="8"/>
  <c r="G2780" i="8" s="1"/>
  <c r="F2798" i="8"/>
  <c r="G2798" i="8" s="1"/>
  <c r="F2766" i="8"/>
  <c r="G2766" i="8" s="1"/>
  <c r="F2781" i="8"/>
  <c r="G2781" i="8" s="1"/>
  <c r="F2799" i="8"/>
  <c r="G2799" i="8" s="1"/>
  <c r="F2767" i="8"/>
  <c r="G2767" i="8" s="1"/>
  <c r="F2783" i="8"/>
  <c r="G2783" i="8" s="1"/>
  <c r="F2800" i="8"/>
  <c r="G2800" i="8" s="1"/>
  <c r="F2768" i="8"/>
  <c r="G2768" i="8" s="1"/>
  <c r="F2786" i="8"/>
  <c r="G2786" i="8" s="1"/>
  <c r="F2801" i="8"/>
  <c r="G2801" i="8" s="1"/>
  <c r="F2769" i="8"/>
  <c r="G2769" i="8" s="1"/>
  <c r="F2787" i="8"/>
  <c r="G2787" i="8" s="1"/>
  <c r="F2802" i="8"/>
  <c r="G2802" i="8" s="1"/>
  <c r="F2771" i="8"/>
  <c r="G2771" i="8" s="1"/>
  <c r="F2788" i="8"/>
  <c r="G2788" i="8" s="1"/>
  <c r="F2803" i="8"/>
  <c r="G2803" i="8" s="1"/>
  <c r="F2756" i="8"/>
  <c r="G2756" i="8" s="1"/>
  <c r="F2774" i="8"/>
  <c r="G2774" i="8" s="1"/>
  <c r="F2789" i="8"/>
  <c r="G2789" i="8" s="1"/>
  <c r="F2804" i="8"/>
  <c r="G2804" i="8" s="1"/>
  <c r="F2757" i="8"/>
  <c r="G2757" i="8" s="1"/>
  <c r="F2775" i="8"/>
  <c r="G2775" i="8" s="1"/>
  <c r="F2790" i="8"/>
  <c r="G2790" i="8" s="1"/>
  <c r="F2805" i="8"/>
  <c r="G2805" i="8" s="1"/>
  <c r="F1416" i="8"/>
  <c r="G1416" i="8" s="1"/>
  <c r="F1428" i="8"/>
  <c r="G1428" i="8" s="1"/>
  <c r="F1440" i="8"/>
  <c r="G1440" i="8" s="1"/>
  <c r="F1452" i="8"/>
  <c r="G1452" i="8" s="1"/>
  <c r="F1417" i="8"/>
  <c r="G1417" i="8" s="1"/>
  <c r="F1429" i="8"/>
  <c r="G1429" i="8" s="1"/>
  <c r="F1441" i="8"/>
  <c r="G1441" i="8" s="1"/>
  <c r="F1453" i="8"/>
  <c r="G1453" i="8" s="1"/>
  <c r="F1406" i="8"/>
  <c r="G1406" i="8" s="1"/>
  <c r="F1418" i="8"/>
  <c r="G1418" i="8" s="1"/>
  <c r="F1430" i="8"/>
  <c r="G1430" i="8" s="1"/>
  <c r="F1442" i="8"/>
  <c r="G1442" i="8" s="1"/>
  <c r="F1454" i="8"/>
  <c r="G1454" i="8" s="1"/>
  <c r="F1407" i="8"/>
  <c r="G1407" i="8" s="1"/>
  <c r="F1419" i="8"/>
  <c r="G1419" i="8" s="1"/>
  <c r="F1431" i="8"/>
  <c r="G1431" i="8" s="1"/>
  <c r="F1443" i="8"/>
  <c r="G1443" i="8" s="1"/>
  <c r="F1455" i="8"/>
  <c r="G1455" i="8" s="1"/>
  <c r="F1409" i="8"/>
  <c r="G1409" i="8" s="1"/>
  <c r="F1421" i="8"/>
  <c r="G1421" i="8" s="1"/>
  <c r="F1433" i="8"/>
  <c r="G1433" i="8" s="1"/>
  <c r="F1445" i="8"/>
  <c r="G1445" i="8" s="1"/>
  <c r="F1457" i="8"/>
  <c r="G1457" i="8" s="1"/>
  <c r="F1410" i="8"/>
  <c r="G1410" i="8" s="1"/>
  <c r="F1422" i="8"/>
  <c r="G1422" i="8" s="1"/>
  <c r="F1434" i="8"/>
  <c r="G1434" i="8" s="1"/>
  <c r="F1446" i="8"/>
  <c r="G1446" i="8" s="1"/>
  <c r="F1458" i="8"/>
  <c r="G1458" i="8" s="1"/>
  <c r="F1411" i="8"/>
  <c r="G1411" i="8" s="1"/>
  <c r="F1412" i="8"/>
  <c r="G1412" i="8" s="1"/>
  <c r="F1424" i="8"/>
  <c r="G1424" i="8" s="1"/>
  <c r="F1436" i="8"/>
  <c r="G1436" i="8" s="1"/>
  <c r="F1448" i="8"/>
  <c r="G1448" i="8" s="1"/>
  <c r="F1413" i="8"/>
  <c r="G1413" i="8" s="1"/>
  <c r="F1425" i="8"/>
  <c r="G1425" i="8" s="1"/>
  <c r="F1437" i="8"/>
  <c r="G1437" i="8" s="1"/>
  <c r="F1449" i="8"/>
  <c r="G1449" i="8" s="1"/>
  <c r="F1415" i="8"/>
  <c r="G1415" i="8" s="1"/>
  <c r="F1427" i="8"/>
  <c r="G1427" i="8" s="1"/>
  <c r="F1439" i="8"/>
  <c r="G1439" i="8" s="1"/>
  <c r="F1451" i="8"/>
  <c r="G1451" i="8" s="1"/>
  <c r="F1426" i="8"/>
  <c r="G1426" i="8" s="1"/>
  <c r="F1432" i="8"/>
  <c r="G1432" i="8" s="1"/>
  <c r="F1435" i="8"/>
  <c r="G1435" i="8" s="1"/>
  <c r="F1438" i="8"/>
  <c r="G1438" i="8" s="1"/>
  <c r="F1444" i="8"/>
  <c r="G1444" i="8" s="1"/>
  <c r="F1447" i="8"/>
  <c r="G1447" i="8" s="1"/>
  <c r="F1450" i="8"/>
  <c r="G1450" i="8" s="1"/>
  <c r="F1456" i="8"/>
  <c r="G1456" i="8" s="1"/>
  <c r="F1414" i="8"/>
  <c r="G1414" i="8" s="1"/>
  <c r="F1420" i="8"/>
  <c r="G1420" i="8" s="1"/>
  <c r="F1423" i="8"/>
  <c r="G1423" i="8" s="1"/>
  <c r="F1408" i="8"/>
  <c r="G1408" i="8" s="1"/>
  <c r="F1459" i="8"/>
  <c r="G1459" i="8" s="1"/>
  <c r="F2002" i="8"/>
  <c r="G2002" i="8" s="1"/>
  <c r="F2014" i="8"/>
  <c r="G2014" i="8" s="1"/>
  <c r="F2026" i="8"/>
  <c r="G2026" i="8" s="1"/>
  <c r="F2038" i="8"/>
  <c r="G2038" i="8" s="1"/>
  <c r="F2050" i="8"/>
  <c r="G2050" i="8" s="1"/>
  <c r="F2003" i="8"/>
  <c r="G2003" i="8" s="1"/>
  <c r="F2015" i="8"/>
  <c r="G2015" i="8" s="1"/>
  <c r="F2027" i="8"/>
  <c r="G2027" i="8" s="1"/>
  <c r="F2039" i="8"/>
  <c r="G2039" i="8" s="1"/>
  <c r="F2051" i="8"/>
  <c r="G2051" i="8" s="1"/>
  <c r="F2004" i="8"/>
  <c r="G2004" i="8" s="1"/>
  <c r="F2016" i="8"/>
  <c r="G2016" i="8" s="1"/>
  <c r="F2028" i="8"/>
  <c r="G2028" i="8" s="1"/>
  <c r="F2040" i="8"/>
  <c r="G2040" i="8" s="1"/>
  <c r="F2052" i="8"/>
  <c r="G2052" i="8" s="1"/>
  <c r="F2005" i="8"/>
  <c r="G2005" i="8" s="1"/>
  <c r="F2017" i="8"/>
  <c r="G2017" i="8" s="1"/>
  <c r="F2029" i="8"/>
  <c r="G2029" i="8" s="1"/>
  <c r="F2041" i="8"/>
  <c r="G2041" i="8" s="1"/>
  <c r="F2053" i="8"/>
  <c r="G2053" i="8" s="1"/>
  <c r="F2006" i="8"/>
  <c r="G2006" i="8" s="1"/>
  <c r="F2018" i="8"/>
  <c r="G2018" i="8" s="1"/>
  <c r="F2030" i="8"/>
  <c r="G2030" i="8" s="1"/>
  <c r="F2042" i="8"/>
  <c r="G2042" i="8" s="1"/>
  <c r="F2007" i="8"/>
  <c r="G2007" i="8" s="1"/>
  <c r="F2019" i="8"/>
  <c r="G2019" i="8" s="1"/>
  <c r="F2031" i="8"/>
  <c r="G2031" i="8" s="1"/>
  <c r="F2043" i="8"/>
  <c r="G2043" i="8" s="1"/>
  <c r="F2008" i="8"/>
  <c r="G2008" i="8" s="1"/>
  <c r="F2020" i="8"/>
  <c r="G2020" i="8" s="1"/>
  <c r="F2032" i="8"/>
  <c r="G2032" i="8" s="1"/>
  <c r="F2044" i="8"/>
  <c r="G2044" i="8" s="1"/>
  <c r="F2009" i="8"/>
  <c r="G2009" i="8" s="1"/>
  <c r="F2021" i="8"/>
  <c r="G2021" i="8" s="1"/>
  <c r="F2033" i="8"/>
  <c r="G2033" i="8" s="1"/>
  <c r="F2045" i="8"/>
  <c r="G2045" i="8" s="1"/>
  <c r="F2011" i="8"/>
  <c r="G2011" i="8" s="1"/>
  <c r="F2023" i="8"/>
  <c r="G2023" i="8" s="1"/>
  <c r="F2035" i="8"/>
  <c r="G2035" i="8" s="1"/>
  <c r="F2047" i="8"/>
  <c r="G2047" i="8" s="1"/>
  <c r="F2000" i="8"/>
  <c r="G2000" i="8" s="1"/>
  <c r="F2012" i="8"/>
  <c r="G2012" i="8" s="1"/>
  <c r="F2024" i="8"/>
  <c r="G2024" i="8" s="1"/>
  <c r="F2036" i="8"/>
  <c r="G2036" i="8" s="1"/>
  <c r="F2048" i="8"/>
  <c r="G2048" i="8" s="1"/>
  <c r="F2046" i="8"/>
  <c r="G2046" i="8" s="1"/>
  <c r="F2049" i="8"/>
  <c r="G2049" i="8" s="1"/>
  <c r="F2001" i="8"/>
  <c r="G2001" i="8" s="1"/>
  <c r="F2010" i="8"/>
  <c r="G2010" i="8" s="1"/>
  <c r="F2013" i="8"/>
  <c r="G2013" i="8" s="1"/>
  <c r="F2022" i="8"/>
  <c r="G2022" i="8" s="1"/>
  <c r="F2025" i="8"/>
  <c r="G2025" i="8" s="1"/>
  <c r="F2034" i="8"/>
  <c r="G2034" i="8" s="1"/>
  <c r="F2037" i="8"/>
  <c r="G2037" i="8" s="1"/>
  <c r="F657" i="8"/>
  <c r="G657" i="8" s="1"/>
  <c r="F669" i="8"/>
  <c r="G669" i="8" s="1"/>
  <c r="F681" i="8"/>
  <c r="G681" i="8" s="1"/>
  <c r="F693" i="8"/>
  <c r="G693" i="8" s="1"/>
  <c r="F658" i="8"/>
  <c r="G658" i="8" s="1"/>
  <c r="F670" i="8"/>
  <c r="G670" i="8" s="1"/>
  <c r="F682" i="8"/>
  <c r="G682" i="8" s="1"/>
  <c r="F694" i="8"/>
  <c r="G694" i="8" s="1"/>
  <c r="F659" i="8"/>
  <c r="G659" i="8" s="1"/>
  <c r="F671" i="8"/>
  <c r="G671" i="8" s="1"/>
  <c r="F683" i="8"/>
  <c r="G683" i="8" s="1"/>
  <c r="F695" i="8"/>
  <c r="G695" i="8" s="1"/>
  <c r="F660" i="8"/>
  <c r="G660" i="8" s="1"/>
  <c r="F672" i="8"/>
  <c r="G672" i="8" s="1"/>
  <c r="F684" i="8"/>
  <c r="G684" i="8" s="1"/>
  <c r="F696" i="8"/>
  <c r="G696" i="8" s="1"/>
  <c r="F661" i="8"/>
  <c r="G661" i="8" s="1"/>
  <c r="F673" i="8"/>
  <c r="G673" i="8" s="1"/>
  <c r="F685" i="8"/>
  <c r="G685" i="8" s="1"/>
  <c r="F697" i="8"/>
  <c r="G697" i="8" s="1"/>
  <c r="F650" i="8"/>
  <c r="G650" i="8" s="1"/>
  <c r="F662" i="8"/>
  <c r="G662" i="8" s="1"/>
  <c r="F674" i="8"/>
  <c r="G674" i="8" s="1"/>
  <c r="F686" i="8"/>
  <c r="G686" i="8" s="1"/>
  <c r="F698" i="8"/>
  <c r="G698" i="8" s="1"/>
  <c r="F651" i="8"/>
  <c r="G651" i="8" s="1"/>
  <c r="F663" i="8"/>
  <c r="G663" i="8" s="1"/>
  <c r="F675" i="8"/>
  <c r="G675" i="8" s="1"/>
  <c r="F687" i="8"/>
  <c r="G687" i="8" s="1"/>
  <c r="F699" i="8"/>
  <c r="G699" i="8" s="1"/>
  <c r="F652" i="8"/>
  <c r="G652" i="8" s="1"/>
  <c r="F664" i="8"/>
  <c r="G664" i="8" s="1"/>
  <c r="F676" i="8"/>
  <c r="G676" i="8" s="1"/>
  <c r="F688" i="8"/>
  <c r="G688" i="8" s="1"/>
  <c r="F700" i="8"/>
  <c r="G700" i="8" s="1"/>
  <c r="F653" i="8"/>
  <c r="G653" i="8" s="1"/>
  <c r="F665" i="8"/>
  <c r="G665" i="8" s="1"/>
  <c r="F677" i="8"/>
  <c r="G677" i="8" s="1"/>
  <c r="F689" i="8"/>
  <c r="G689" i="8" s="1"/>
  <c r="F701" i="8"/>
  <c r="G701" i="8" s="1"/>
  <c r="F654" i="8"/>
  <c r="G654" i="8" s="1"/>
  <c r="F666" i="8"/>
  <c r="G666" i="8" s="1"/>
  <c r="F678" i="8"/>
  <c r="G678" i="8" s="1"/>
  <c r="F690" i="8"/>
  <c r="G690" i="8" s="1"/>
  <c r="F702" i="8"/>
  <c r="G702" i="8" s="1"/>
  <c r="F656" i="8"/>
  <c r="G656" i="8" s="1"/>
  <c r="F668" i="8"/>
  <c r="G668" i="8" s="1"/>
  <c r="F680" i="8"/>
  <c r="G680" i="8" s="1"/>
  <c r="F692" i="8"/>
  <c r="G692" i="8" s="1"/>
  <c r="F703" i="8"/>
  <c r="G703" i="8" s="1"/>
  <c r="F655" i="8"/>
  <c r="G655" i="8" s="1"/>
  <c r="F667" i="8"/>
  <c r="G667" i="8" s="1"/>
  <c r="F691" i="8"/>
  <c r="G691" i="8" s="1"/>
  <c r="F679" i="8"/>
  <c r="G679" i="8" s="1"/>
  <c r="F117" i="8"/>
  <c r="G117" i="8" s="1"/>
  <c r="F129" i="8"/>
  <c r="G129" i="8" s="1"/>
  <c r="F141" i="8"/>
  <c r="G141" i="8" s="1"/>
  <c r="F153" i="8"/>
  <c r="G153" i="8" s="1"/>
  <c r="F118" i="8"/>
  <c r="G118" i="8" s="1"/>
  <c r="F130" i="8"/>
  <c r="G130" i="8" s="1"/>
  <c r="F142" i="8"/>
  <c r="G142" i="8" s="1"/>
  <c r="F154" i="8"/>
  <c r="G154" i="8" s="1"/>
  <c r="F119" i="8"/>
  <c r="G119" i="8" s="1"/>
  <c r="F131" i="8"/>
  <c r="G131" i="8" s="1"/>
  <c r="F143" i="8"/>
  <c r="G143" i="8" s="1"/>
  <c r="F155" i="8"/>
  <c r="G155" i="8" s="1"/>
  <c r="F120" i="8"/>
  <c r="G120" i="8" s="1"/>
  <c r="F132" i="8"/>
  <c r="G132" i="8" s="1"/>
  <c r="F144" i="8"/>
  <c r="G144" i="8" s="1"/>
  <c r="F156" i="8"/>
  <c r="G156" i="8" s="1"/>
  <c r="F121" i="8"/>
  <c r="G121" i="8" s="1"/>
  <c r="F133" i="8"/>
  <c r="G133" i="8" s="1"/>
  <c r="F145" i="8"/>
  <c r="G145" i="8" s="1"/>
  <c r="F157" i="8"/>
  <c r="G157" i="8" s="1"/>
  <c r="F110" i="8"/>
  <c r="G110" i="8" s="1"/>
  <c r="F122" i="8"/>
  <c r="G122" i="8" s="1"/>
  <c r="F134" i="8"/>
  <c r="G134" i="8" s="1"/>
  <c r="F146" i="8"/>
  <c r="G146" i="8" s="1"/>
  <c r="F158" i="8"/>
  <c r="G158" i="8" s="1"/>
  <c r="F111" i="8"/>
  <c r="G111" i="8" s="1"/>
  <c r="F123" i="8"/>
  <c r="G123" i="8" s="1"/>
  <c r="F135" i="8"/>
  <c r="G135" i="8" s="1"/>
  <c r="F147" i="8"/>
  <c r="G147" i="8" s="1"/>
  <c r="F159" i="8"/>
  <c r="G159" i="8" s="1"/>
  <c r="F112" i="8"/>
  <c r="G112" i="8" s="1"/>
  <c r="F124" i="8"/>
  <c r="G124" i="8" s="1"/>
  <c r="F136" i="8"/>
  <c r="G136" i="8" s="1"/>
  <c r="F148" i="8"/>
  <c r="G148" i="8" s="1"/>
  <c r="F160" i="8"/>
  <c r="G160" i="8" s="1"/>
  <c r="F113" i="8"/>
  <c r="G113" i="8" s="1"/>
  <c r="F125" i="8"/>
  <c r="G125" i="8" s="1"/>
  <c r="F137" i="8"/>
  <c r="G137" i="8" s="1"/>
  <c r="F149" i="8"/>
  <c r="G149" i="8" s="1"/>
  <c r="F161" i="8"/>
  <c r="G161" i="8" s="1"/>
  <c r="F114" i="8"/>
  <c r="G114" i="8" s="1"/>
  <c r="F126" i="8"/>
  <c r="G126" i="8" s="1"/>
  <c r="F138" i="8"/>
  <c r="G138" i="8" s="1"/>
  <c r="F150" i="8"/>
  <c r="G150" i="8" s="1"/>
  <c r="F162" i="8"/>
  <c r="G162" i="8" s="1"/>
  <c r="F116" i="8"/>
  <c r="G116" i="8" s="1"/>
  <c r="F128" i="8"/>
  <c r="G128" i="8" s="1"/>
  <c r="F140" i="8"/>
  <c r="G140" i="8" s="1"/>
  <c r="F152" i="8"/>
  <c r="G152" i="8" s="1"/>
  <c r="F127" i="8"/>
  <c r="G127" i="8" s="1"/>
  <c r="F139" i="8"/>
  <c r="G139" i="8" s="1"/>
  <c r="F151" i="8"/>
  <c r="G151" i="8" s="1"/>
  <c r="F163" i="8"/>
  <c r="G163" i="8" s="1"/>
  <c r="F115" i="8"/>
  <c r="G115" i="8" s="1"/>
  <c r="F7396" i="2"/>
  <c r="G7396" i="2" s="1"/>
  <c r="F7384" i="2"/>
  <c r="G7384" i="2" s="1"/>
  <c r="F7372" i="2"/>
  <c r="G7372" i="2" s="1"/>
  <c r="F7360" i="2"/>
  <c r="G7360" i="2" s="1"/>
  <c r="F7348" i="2"/>
  <c r="G7348" i="2" s="1"/>
  <c r="F7336" i="2"/>
  <c r="G7336" i="2" s="1"/>
  <c r="F7324" i="2"/>
  <c r="G7324" i="2" s="1"/>
  <c r="F7312" i="2"/>
  <c r="G7312" i="2" s="1"/>
  <c r="F7300" i="2"/>
  <c r="G7300" i="2" s="1"/>
  <c r="F7288" i="2"/>
  <c r="G7288" i="2" s="1"/>
  <c r="F7276" i="2"/>
  <c r="G7276" i="2" s="1"/>
  <c r="F7264" i="2"/>
  <c r="G7264" i="2" s="1"/>
  <c r="F7252" i="2"/>
  <c r="G7252" i="2" s="1"/>
  <c r="F7240" i="2"/>
  <c r="G7240" i="2" s="1"/>
  <c r="F7228" i="2"/>
  <c r="G7228" i="2" s="1"/>
  <c r="F7216" i="2"/>
  <c r="G7216" i="2" s="1"/>
  <c r="F7204" i="2"/>
  <c r="G7204" i="2" s="1"/>
  <c r="F7192" i="2"/>
  <c r="G7192" i="2" s="1"/>
  <c r="F7180" i="2"/>
  <c r="G7180" i="2" s="1"/>
  <c r="F7168" i="2"/>
  <c r="G7168" i="2" s="1"/>
  <c r="F7156" i="2"/>
  <c r="G7156" i="2" s="1"/>
  <c r="F7144" i="2"/>
  <c r="G7144" i="2" s="1"/>
  <c r="F7132" i="2"/>
  <c r="G7132" i="2" s="1"/>
  <c r="F7120" i="2"/>
  <c r="G7120" i="2" s="1"/>
  <c r="F7108" i="2"/>
  <c r="G7108" i="2" s="1"/>
  <c r="F7096" i="2"/>
  <c r="G7096" i="2" s="1"/>
  <c r="F7084" i="2"/>
  <c r="G7084" i="2" s="1"/>
  <c r="F7072" i="2"/>
  <c r="G7072" i="2" s="1"/>
  <c r="F7060" i="2"/>
  <c r="G7060" i="2" s="1"/>
  <c r="F7048" i="2"/>
  <c r="G7048" i="2" s="1"/>
  <c r="F7036" i="2"/>
  <c r="G7036" i="2" s="1"/>
  <c r="F7024" i="2"/>
  <c r="G7024" i="2" s="1"/>
  <c r="F6964" i="2"/>
  <c r="G6964" i="2" s="1"/>
  <c r="F6952" i="2"/>
  <c r="G6952" i="2" s="1"/>
  <c r="F6940" i="2"/>
  <c r="G6940" i="2" s="1"/>
  <c r="F6928" i="2"/>
  <c r="G6928" i="2" s="1"/>
  <c r="F6914" i="2"/>
  <c r="G6914" i="2" s="1"/>
  <c r="F6900" i="2"/>
  <c r="G6900" i="2" s="1"/>
  <c r="F6880" i="2"/>
  <c r="G6880" i="2" s="1"/>
  <c r="F6579" i="2"/>
  <c r="G6579" i="2" s="1"/>
  <c r="F6291" i="2"/>
  <c r="G6291" i="2" s="1"/>
  <c r="F6147" i="2"/>
  <c r="G6147" i="2" s="1"/>
  <c r="F7287" i="2"/>
  <c r="G7287" i="2" s="1"/>
  <c r="F7275" i="2"/>
  <c r="G7275" i="2" s="1"/>
  <c r="F7263" i="2"/>
  <c r="G7263" i="2" s="1"/>
  <c r="F7251" i="2"/>
  <c r="G7251" i="2" s="1"/>
  <c r="F7239" i="2"/>
  <c r="G7239" i="2" s="1"/>
  <c r="F7215" i="2"/>
  <c r="G7215" i="2" s="1"/>
  <c r="F7203" i="2"/>
  <c r="G7203" i="2" s="1"/>
  <c r="F7191" i="2"/>
  <c r="G7191" i="2" s="1"/>
  <c r="F7179" i="2"/>
  <c r="G7179" i="2" s="1"/>
  <c r="F7167" i="2"/>
  <c r="G7167" i="2" s="1"/>
  <c r="F7155" i="2"/>
  <c r="G7155" i="2" s="1"/>
  <c r="F7143" i="2"/>
  <c r="G7143" i="2" s="1"/>
  <c r="F7131" i="2"/>
  <c r="G7131" i="2" s="1"/>
  <c r="F7119" i="2"/>
  <c r="G7119" i="2" s="1"/>
  <c r="F7107" i="2"/>
  <c r="G7107" i="2" s="1"/>
  <c r="F7095" i="2"/>
  <c r="G7095" i="2" s="1"/>
  <c r="F7083" i="2"/>
  <c r="G7083" i="2" s="1"/>
  <c r="F7071" i="2"/>
  <c r="G7071" i="2" s="1"/>
  <c r="F7059" i="2"/>
  <c r="G7059" i="2" s="1"/>
  <c r="F7047" i="2"/>
  <c r="G7047" i="2" s="1"/>
  <c r="F7035" i="2"/>
  <c r="G7035" i="2" s="1"/>
  <c r="F7023" i="2"/>
  <c r="G7023" i="2" s="1"/>
  <c r="F6963" i="2"/>
  <c r="G6963" i="2" s="1"/>
  <c r="F6951" i="2"/>
  <c r="G6951" i="2" s="1"/>
  <c r="F6939" i="2"/>
  <c r="G6939" i="2" s="1"/>
  <c r="F6927" i="2"/>
  <c r="G6927" i="2" s="1"/>
  <c r="F6913" i="2"/>
  <c r="G6913" i="2" s="1"/>
  <c r="F6895" i="2"/>
  <c r="G6895" i="2" s="1"/>
  <c r="F6879" i="2"/>
  <c r="G6879" i="2" s="1"/>
  <c r="F6567" i="2"/>
  <c r="G6567" i="2" s="1"/>
  <c r="F6423" i="2"/>
  <c r="G6423" i="2" s="1"/>
  <c r="F6279" i="2"/>
  <c r="G6279" i="2" s="1"/>
  <c r="F6135" i="2"/>
  <c r="G6135" i="2" s="1"/>
  <c r="F5991" i="2"/>
  <c r="G5991" i="2" s="1"/>
  <c r="F5243" i="2"/>
  <c r="G5243" i="2" s="1"/>
  <c r="F5255" i="2"/>
  <c r="G5255" i="2" s="1"/>
  <c r="F5267" i="2"/>
  <c r="G5267" i="2" s="1"/>
  <c r="F5279" i="2"/>
  <c r="G5279" i="2" s="1"/>
  <c r="F5291" i="2"/>
  <c r="G5291" i="2" s="1"/>
  <c r="F5244" i="2"/>
  <c r="G5244" i="2" s="1"/>
  <c r="F5256" i="2"/>
  <c r="G5256" i="2" s="1"/>
  <c r="F5268" i="2"/>
  <c r="G5268" i="2" s="1"/>
  <c r="F5280" i="2"/>
  <c r="G5280" i="2" s="1"/>
  <c r="F5292" i="2"/>
  <c r="G5292" i="2" s="1"/>
  <c r="F5245" i="2"/>
  <c r="G5245" i="2" s="1"/>
  <c r="F5257" i="2"/>
  <c r="G5257" i="2" s="1"/>
  <c r="F5269" i="2"/>
  <c r="G5269" i="2" s="1"/>
  <c r="F5281" i="2"/>
  <c r="G5281" i="2" s="1"/>
  <c r="F5293" i="2"/>
  <c r="G5293" i="2" s="1"/>
  <c r="F5246" i="2"/>
  <c r="G5246" i="2" s="1"/>
  <c r="F5258" i="2"/>
  <c r="G5258" i="2" s="1"/>
  <c r="F5270" i="2"/>
  <c r="G5270" i="2" s="1"/>
  <c r="F5282" i="2"/>
  <c r="G5282" i="2" s="1"/>
  <c r="F5247" i="2"/>
  <c r="G5247" i="2" s="1"/>
  <c r="F5259" i="2"/>
  <c r="G5259" i="2" s="1"/>
  <c r="F5271" i="2"/>
  <c r="G5271" i="2" s="1"/>
  <c r="F5283" i="2"/>
  <c r="G5283" i="2" s="1"/>
  <c r="F5248" i="2"/>
  <c r="G5248" i="2" s="1"/>
  <c r="F5260" i="2"/>
  <c r="G5260" i="2" s="1"/>
  <c r="F5272" i="2"/>
  <c r="G5272" i="2" s="1"/>
  <c r="F5284" i="2"/>
  <c r="G5284" i="2" s="1"/>
  <c r="F5249" i="2"/>
  <c r="G5249" i="2" s="1"/>
  <c r="F5261" i="2"/>
  <c r="G5261" i="2" s="1"/>
  <c r="F5273" i="2"/>
  <c r="G5273" i="2" s="1"/>
  <c r="F5285" i="2"/>
  <c r="G5285" i="2" s="1"/>
  <c r="F5250" i="2"/>
  <c r="G5250" i="2" s="1"/>
  <c r="F5262" i="2"/>
  <c r="G5262" i="2" s="1"/>
  <c r="F5274" i="2"/>
  <c r="G5274" i="2" s="1"/>
  <c r="F5286" i="2"/>
  <c r="G5286" i="2" s="1"/>
  <c r="F5251" i="2"/>
  <c r="G5251" i="2" s="1"/>
  <c r="F5263" i="2"/>
  <c r="G5263" i="2" s="1"/>
  <c r="F5275" i="2"/>
  <c r="G5275" i="2" s="1"/>
  <c r="F5287" i="2"/>
  <c r="G5287" i="2" s="1"/>
  <c r="F5240" i="2"/>
  <c r="G5240" i="2" s="1"/>
  <c r="F5252" i="2"/>
  <c r="G5252" i="2" s="1"/>
  <c r="F5264" i="2"/>
  <c r="G5264" i="2" s="1"/>
  <c r="F5276" i="2"/>
  <c r="G5276" i="2" s="1"/>
  <c r="F5288" i="2"/>
  <c r="G5288" i="2" s="1"/>
  <c r="F5242" i="2"/>
  <c r="G5242" i="2" s="1"/>
  <c r="F5254" i="2"/>
  <c r="G5254" i="2" s="1"/>
  <c r="F5266" i="2"/>
  <c r="G5266" i="2" s="1"/>
  <c r="F5278" i="2"/>
  <c r="G5278" i="2" s="1"/>
  <c r="F5290" i="2"/>
  <c r="G5290" i="2" s="1"/>
  <c r="F5241" i="2"/>
  <c r="G5241" i="2" s="1"/>
  <c r="F5253" i="2"/>
  <c r="G5253" i="2" s="1"/>
  <c r="F5265" i="2"/>
  <c r="G5265" i="2" s="1"/>
  <c r="F5277" i="2"/>
  <c r="G5277" i="2" s="1"/>
  <c r="F5289" i="2"/>
  <c r="G5289" i="2" s="1"/>
  <c r="F1839" i="2"/>
  <c r="G1839" i="2" s="1"/>
  <c r="F1851" i="2"/>
  <c r="G1851" i="2" s="1"/>
  <c r="F1863" i="2"/>
  <c r="G1863" i="2" s="1"/>
  <c r="F1875" i="2"/>
  <c r="G1875" i="2" s="1"/>
  <c r="F1887" i="2"/>
  <c r="G1887" i="2" s="1"/>
  <c r="F1840" i="2"/>
  <c r="G1840" i="2" s="1"/>
  <c r="F1852" i="2"/>
  <c r="G1852" i="2" s="1"/>
  <c r="F1864" i="2"/>
  <c r="G1864" i="2" s="1"/>
  <c r="F1876" i="2"/>
  <c r="G1876" i="2" s="1"/>
  <c r="F1888" i="2"/>
  <c r="G1888" i="2" s="1"/>
  <c r="F1841" i="2"/>
  <c r="G1841" i="2" s="1"/>
  <c r="F1853" i="2"/>
  <c r="G1853" i="2" s="1"/>
  <c r="F1865" i="2"/>
  <c r="G1865" i="2" s="1"/>
  <c r="F1877" i="2"/>
  <c r="G1877" i="2" s="1"/>
  <c r="F1889" i="2"/>
  <c r="G1889" i="2" s="1"/>
  <c r="F1842" i="2"/>
  <c r="G1842" i="2" s="1"/>
  <c r="F1854" i="2"/>
  <c r="G1854" i="2" s="1"/>
  <c r="F1866" i="2"/>
  <c r="G1866" i="2" s="1"/>
  <c r="F1878" i="2"/>
  <c r="G1878" i="2" s="1"/>
  <c r="F1890" i="2"/>
  <c r="G1890" i="2" s="1"/>
  <c r="F1843" i="2"/>
  <c r="G1843" i="2" s="1"/>
  <c r="F1855" i="2"/>
  <c r="G1855" i="2" s="1"/>
  <c r="F1867" i="2"/>
  <c r="G1867" i="2" s="1"/>
  <c r="F1879" i="2"/>
  <c r="G1879" i="2" s="1"/>
  <c r="F1891" i="2"/>
  <c r="G1891" i="2" s="1"/>
  <c r="F1844" i="2"/>
  <c r="G1844" i="2" s="1"/>
  <c r="F1856" i="2"/>
  <c r="G1856" i="2" s="1"/>
  <c r="F1868" i="2"/>
  <c r="G1868" i="2" s="1"/>
  <c r="F1880" i="2"/>
  <c r="G1880" i="2" s="1"/>
  <c r="F1845" i="2"/>
  <c r="G1845" i="2" s="1"/>
  <c r="F1857" i="2"/>
  <c r="G1857" i="2" s="1"/>
  <c r="F1869" i="2"/>
  <c r="G1869" i="2" s="1"/>
  <c r="F1881" i="2"/>
  <c r="G1881" i="2" s="1"/>
  <c r="F1846" i="2"/>
  <c r="G1846" i="2" s="1"/>
  <c r="F1858" i="2"/>
  <c r="G1858" i="2" s="1"/>
  <c r="F1870" i="2"/>
  <c r="G1870" i="2" s="1"/>
  <c r="F1882" i="2"/>
  <c r="G1882" i="2" s="1"/>
  <c r="F1847" i="2"/>
  <c r="G1847" i="2" s="1"/>
  <c r="F1859" i="2"/>
  <c r="G1859" i="2" s="1"/>
  <c r="F1871" i="2"/>
  <c r="G1871" i="2" s="1"/>
  <c r="F1883" i="2"/>
  <c r="G1883" i="2" s="1"/>
  <c r="F1848" i="2"/>
  <c r="G1848" i="2" s="1"/>
  <c r="F1860" i="2"/>
  <c r="G1860" i="2" s="1"/>
  <c r="F1872" i="2"/>
  <c r="G1872" i="2" s="1"/>
  <c r="F1884" i="2"/>
  <c r="G1884" i="2" s="1"/>
  <c r="F1838" i="2"/>
  <c r="G1838" i="2" s="1"/>
  <c r="F1850" i="2"/>
  <c r="G1850" i="2" s="1"/>
  <c r="F1862" i="2"/>
  <c r="G1862" i="2" s="1"/>
  <c r="F1874" i="2"/>
  <c r="G1874" i="2" s="1"/>
  <c r="F1886" i="2"/>
  <c r="G1886" i="2" s="1"/>
  <c r="F1849" i="2"/>
  <c r="G1849" i="2" s="1"/>
  <c r="F1861" i="2"/>
  <c r="G1861" i="2" s="1"/>
  <c r="F1873" i="2"/>
  <c r="G1873" i="2" s="1"/>
  <c r="F1885" i="2"/>
  <c r="G1885" i="2" s="1"/>
  <c r="F6437" i="2"/>
  <c r="G6437" i="2" s="1"/>
  <c r="F6449" i="2"/>
  <c r="G6449" i="2" s="1"/>
  <c r="F6461" i="2"/>
  <c r="G6461" i="2" s="1"/>
  <c r="F6473" i="2"/>
  <c r="G6473" i="2" s="1"/>
  <c r="F6438" i="2"/>
  <c r="G6438" i="2" s="1"/>
  <c r="F6450" i="2"/>
  <c r="G6450" i="2" s="1"/>
  <c r="F6462" i="2"/>
  <c r="G6462" i="2" s="1"/>
  <c r="F6474" i="2"/>
  <c r="G6474" i="2" s="1"/>
  <c r="F6439" i="2"/>
  <c r="G6439" i="2" s="1"/>
  <c r="F6451" i="2"/>
  <c r="G6451" i="2" s="1"/>
  <c r="F6463" i="2"/>
  <c r="G6463" i="2" s="1"/>
  <c r="F6475" i="2"/>
  <c r="G6475" i="2" s="1"/>
  <c r="F6428" i="2"/>
  <c r="G6428" i="2" s="1"/>
  <c r="F6440" i="2"/>
  <c r="G6440" i="2" s="1"/>
  <c r="F6452" i="2"/>
  <c r="G6452" i="2" s="1"/>
  <c r="F6464" i="2"/>
  <c r="G6464" i="2" s="1"/>
  <c r="F6476" i="2"/>
  <c r="G6476" i="2" s="1"/>
  <c r="F6429" i="2"/>
  <c r="G6429" i="2" s="1"/>
  <c r="F6441" i="2"/>
  <c r="G6441" i="2" s="1"/>
  <c r="F6453" i="2"/>
  <c r="G6453" i="2" s="1"/>
  <c r="F6465" i="2"/>
  <c r="G6465" i="2" s="1"/>
  <c r="F6477" i="2"/>
  <c r="G6477" i="2" s="1"/>
  <c r="F6430" i="2"/>
  <c r="G6430" i="2" s="1"/>
  <c r="F6442" i="2"/>
  <c r="G6442" i="2" s="1"/>
  <c r="F6454" i="2"/>
  <c r="G6454" i="2" s="1"/>
  <c r="F6466" i="2"/>
  <c r="G6466" i="2" s="1"/>
  <c r="F6478" i="2"/>
  <c r="G6478" i="2" s="1"/>
  <c r="F6431" i="2"/>
  <c r="G6431" i="2" s="1"/>
  <c r="F6443" i="2"/>
  <c r="G6443" i="2" s="1"/>
  <c r="F6455" i="2"/>
  <c r="G6455" i="2" s="1"/>
  <c r="F6467" i="2"/>
  <c r="G6467" i="2" s="1"/>
  <c r="F6479" i="2"/>
  <c r="G6479" i="2" s="1"/>
  <c r="F6432" i="2"/>
  <c r="G6432" i="2" s="1"/>
  <c r="F6444" i="2"/>
  <c r="G6444" i="2" s="1"/>
  <c r="F6456" i="2"/>
  <c r="G6456" i="2" s="1"/>
  <c r="F6468" i="2"/>
  <c r="G6468" i="2" s="1"/>
  <c r="F6480" i="2"/>
  <c r="G6480" i="2" s="1"/>
  <c r="F6433" i="2"/>
  <c r="G6433" i="2" s="1"/>
  <c r="F6445" i="2"/>
  <c r="G6445" i="2" s="1"/>
  <c r="F6457" i="2"/>
  <c r="G6457" i="2" s="1"/>
  <c r="F6469" i="2"/>
  <c r="G6469" i="2" s="1"/>
  <c r="F6481" i="2"/>
  <c r="G6481" i="2" s="1"/>
  <c r="F6434" i="2"/>
  <c r="G6434" i="2" s="1"/>
  <c r="F6446" i="2"/>
  <c r="G6446" i="2" s="1"/>
  <c r="F6458" i="2"/>
  <c r="G6458" i="2" s="1"/>
  <c r="F6470" i="2"/>
  <c r="G6470" i="2" s="1"/>
  <c r="F6436" i="2"/>
  <c r="G6436" i="2" s="1"/>
  <c r="F6448" i="2"/>
  <c r="G6448" i="2" s="1"/>
  <c r="F6460" i="2"/>
  <c r="G6460" i="2" s="1"/>
  <c r="F6472" i="2"/>
  <c r="G6472" i="2" s="1"/>
  <c r="F3192" i="8"/>
  <c r="G3192" i="8" s="1"/>
  <c r="F3204" i="8"/>
  <c r="G3204" i="8" s="1"/>
  <c r="F3216" i="8"/>
  <c r="G3216" i="8" s="1"/>
  <c r="F3228" i="8"/>
  <c r="G3228" i="8" s="1"/>
  <c r="F3240" i="8"/>
  <c r="G3240" i="8" s="1"/>
  <c r="F3193" i="8"/>
  <c r="G3193" i="8" s="1"/>
  <c r="F3205" i="8"/>
  <c r="G3205" i="8" s="1"/>
  <c r="F3217" i="8"/>
  <c r="G3217" i="8" s="1"/>
  <c r="F3229" i="8"/>
  <c r="G3229" i="8" s="1"/>
  <c r="F3241" i="8"/>
  <c r="G3241" i="8" s="1"/>
  <c r="F3194" i="8"/>
  <c r="G3194" i="8" s="1"/>
  <c r="F3206" i="8"/>
  <c r="G3206" i="8" s="1"/>
  <c r="F3218" i="8"/>
  <c r="G3218" i="8" s="1"/>
  <c r="F3230" i="8"/>
  <c r="G3230" i="8" s="1"/>
  <c r="F3195" i="8"/>
  <c r="G3195" i="8" s="1"/>
  <c r="F3207" i="8"/>
  <c r="G3207" i="8" s="1"/>
  <c r="F3219" i="8"/>
  <c r="G3219" i="8" s="1"/>
  <c r="F3231" i="8"/>
  <c r="G3231" i="8" s="1"/>
  <c r="F3196" i="8"/>
  <c r="G3196" i="8" s="1"/>
  <c r="F3208" i="8"/>
  <c r="G3208" i="8" s="1"/>
  <c r="F3220" i="8"/>
  <c r="G3220" i="8" s="1"/>
  <c r="F3232" i="8"/>
  <c r="G3232" i="8" s="1"/>
  <c r="F3197" i="8"/>
  <c r="G3197" i="8" s="1"/>
  <c r="F3209" i="8"/>
  <c r="G3209" i="8" s="1"/>
  <c r="F3221" i="8"/>
  <c r="G3221" i="8" s="1"/>
  <c r="F3233" i="8"/>
  <c r="G3233" i="8" s="1"/>
  <c r="F3198" i="8"/>
  <c r="G3198" i="8" s="1"/>
  <c r="F3210" i="8"/>
  <c r="G3210" i="8" s="1"/>
  <c r="F3222" i="8"/>
  <c r="G3222" i="8" s="1"/>
  <c r="F3234" i="8"/>
  <c r="G3234" i="8" s="1"/>
  <c r="F3199" i="8"/>
  <c r="G3199" i="8" s="1"/>
  <c r="F3211" i="8"/>
  <c r="G3211" i="8" s="1"/>
  <c r="F3223" i="8"/>
  <c r="G3223" i="8" s="1"/>
  <c r="F3235" i="8"/>
  <c r="G3235" i="8" s="1"/>
  <c r="F3188" i="8"/>
  <c r="G3188" i="8" s="1"/>
  <c r="F3200" i="8"/>
  <c r="G3200" i="8" s="1"/>
  <c r="F3212" i="8"/>
  <c r="G3212" i="8" s="1"/>
  <c r="F3224" i="8"/>
  <c r="G3224" i="8" s="1"/>
  <c r="F3236" i="8"/>
  <c r="G3236" i="8" s="1"/>
  <c r="F3189" i="8"/>
  <c r="G3189" i="8" s="1"/>
  <c r="F3201" i="8"/>
  <c r="G3201" i="8" s="1"/>
  <c r="F3213" i="8"/>
  <c r="G3213" i="8" s="1"/>
  <c r="F3225" i="8"/>
  <c r="G3225" i="8" s="1"/>
  <c r="F3237" i="8"/>
  <c r="G3237" i="8" s="1"/>
  <c r="F3190" i="8"/>
  <c r="G3190" i="8" s="1"/>
  <c r="F3202" i="8"/>
  <c r="G3202" i="8" s="1"/>
  <c r="F3214" i="8"/>
  <c r="G3214" i="8" s="1"/>
  <c r="F3226" i="8"/>
  <c r="G3226" i="8" s="1"/>
  <c r="F3238" i="8"/>
  <c r="G3238" i="8" s="1"/>
  <c r="F3191" i="8"/>
  <c r="G3191" i="8" s="1"/>
  <c r="F3203" i="8"/>
  <c r="G3203" i="8" s="1"/>
  <c r="F3215" i="8"/>
  <c r="G3215" i="8" s="1"/>
  <c r="F3227" i="8"/>
  <c r="G3227" i="8" s="1"/>
  <c r="F3239" i="8"/>
  <c r="G3239" i="8" s="1"/>
  <c r="F597" i="8"/>
  <c r="G597" i="8" s="1"/>
  <c r="F609" i="8"/>
  <c r="G609" i="8" s="1"/>
  <c r="F621" i="8"/>
  <c r="G621" i="8" s="1"/>
  <c r="F633" i="8"/>
  <c r="G633" i="8" s="1"/>
  <c r="F645" i="8"/>
  <c r="G645" i="8" s="1"/>
  <c r="F598" i="8"/>
  <c r="G598" i="8" s="1"/>
  <c r="F610" i="8"/>
  <c r="G610" i="8" s="1"/>
  <c r="F622" i="8"/>
  <c r="G622" i="8" s="1"/>
  <c r="F634" i="8"/>
  <c r="G634" i="8" s="1"/>
  <c r="F646" i="8"/>
  <c r="G646" i="8" s="1"/>
  <c r="F599" i="8"/>
  <c r="G599" i="8" s="1"/>
  <c r="F611" i="8"/>
  <c r="G611" i="8" s="1"/>
  <c r="F623" i="8"/>
  <c r="G623" i="8" s="1"/>
  <c r="F635" i="8"/>
  <c r="G635" i="8" s="1"/>
  <c r="F647" i="8"/>
  <c r="G647" i="8" s="1"/>
  <c r="F600" i="8"/>
  <c r="G600" i="8" s="1"/>
  <c r="F612" i="8"/>
  <c r="G612" i="8" s="1"/>
  <c r="F624" i="8"/>
  <c r="G624" i="8" s="1"/>
  <c r="F636" i="8"/>
  <c r="G636" i="8" s="1"/>
  <c r="F648" i="8"/>
  <c r="G648" i="8" s="1"/>
  <c r="F601" i="8"/>
  <c r="G601" i="8" s="1"/>
  <c r="F613" i="8"/>
  <c r="G613" i="8" s="1"/>
  <c r="F625" i="8"/>
  <c r="G625" i="8" s="1"/>
  <c r="F637" i="8"/>
  <c r="G637" i="8" s="1"/>
  <c r="F649" i="8"/>
  <c r="G649" i="8" s="1"/>
  <c r="F602" i="8"/>
  <c r="G602" i="8" s="1"/>
  <c r="F614" i="8"/>
  <c r="G614" i="8" s="1"/>
  <c r="F626" i="8"/>
  <c r="G626" i="8" s="1"/>
  <c r="F638" i="8"/>
  <c r="G638" i="8" s="1"/>
  <c r="F603" i="8"/>
  <c r="G603" i="8" s="1"/>
  <c r="F615" i="8"/>
  <c r="G615" i="8" s="1"/>
  <c r="F627" i="8"/>
  <c r="G627" i="8" s="1"/>
  <c r="F639" i="8"/>
  <c r="G639" i="8" s="1"/>
  <c r="F604" i="8"/>
  <c r="G604" i="8" s="1"/>
  <c r="F616" i="8"/>
  <c r="G616" i="8" s="1"/>
  <c r="F628" i="8"/>
  <c r="G628" i="8" s="1"/>
  <c r="F640" i="8"/>
  <c r="G640" i="8" s="1"/>
  <c r="F605" i="8"/>
  <c r="G605" i="8" s="1"/>
  <c r="F617" i="8"/>
  <c r="G617" i="8" s="1"/>
  <c r="F629" i="8"/>
  <c r="G629" i="8" s="1"/>
  <c r="F641" i="8"/>
  <c r="G641" i="8" s="1"/>
  <c r="F606" i="8"/>
  <c r="G606" i="8" s="1"/>
  <c r="F618" i="8"/>
  <c r="G618" i="8" s="1"/>
  <c r="F630" i="8"/>
  <c r="G630" i="8" s="1"/>
  <c r="F642" i="8"/>
  <c r="G642" i="8" s="1"/>
  <c r="F596" i="8"/>
  <c r="G596" i="8" s="1"/>
  <c r="F608" i="8"/>
  <c r="G608" i="8" s="1"/>
  <c r="F620" i="8"/>
  <c r="G620" i="8" s="1"/>
  <c r="F632" i="8"/>
  <c r="G632" i="8" s="1"/>
  <c r="F644" i="8"/>
  <c r="G644" i="8" s="1"/>
  <c r="F619" i="8"/>
  <c r="G619" i="8" s="1"/>
  <c r="F631" i="8"/>
  <c r="G631" i="8" s="1"/>
  <c r="F643" i="8"/>
  <c r="G643" i="8" s="1"/>
  <c r="F607" i="8"/>
  <c r="G607" i="8" s="1"/>
  <c r="F273" i="8"/>
  <c r="G273" i="8" s="1"/>
  <c r="F285" i="8"/>
  <c r="G285" i="8" s="1"/>
  <c r="F297" i="8"/>
  <c r="G297" i="8" s="1"/>
  <c r="F309" i="8"/>
  <c r="G309" i="8" s="1"/>
  <c r="F321" i="8"/>
  <c r="G321" i="8" s="1"/>
  <c r="F274" i="8"/>
  <c r="G274" i="8" s="1"/>
  <c r="F286" i="8"/>
  <c r="G286" i="8" s="1"/>
  <c r="F298" i="8"/>
  <c r="G298" i="8" s="1"/>
  <c r="F310" i="8"/>
  <c r="G310" i="8" s="1"/>
  <c r="F322" i="8"/>
  <c r="G322" i="8" s="1"/>
  <c r="F275" i="8"/>
  <c r="G275" i="8" s="1"/>
  <c r="F287" i="8"/>
  <c r="G287" i="8" s="1"/>
  <c r="F299" i="8"/>
  <c r="G299" i="8" s="1"/>
  <c r="F311" i="8"/>
  <c r="G311" i="8" s="1"/>
  <c r="F323" i="8"/>
  <c r="G323" i="8" s="1"/>
  <c r="F276" i="8"/>
  <c r="G276" i="8" s="1"/>
  <c r="F288" i="8"/>
  <c r="G288" i="8" s="1"/>
  <c r="F300" i="8"/>
  <c r="G300" i="8" s="1"/>
  <c r="F312" i="8"/>
  <c r="G312" i="8" s="1"/>
  <c r="F324" i="8"/>
  <c r="G324" i="8" s="1"/>
  <c r="F277" i="8"/>
  <c r="G277" i="8" s="1"/>
  <c r="F289" i="8"/>
  <c r="G289" i="8" s="1"/>
  <c r="F301" i="8"/>
  <c r="G301" i="8" s="1"/>
  <c r="F313" i="8"/>
  <c r="G313" i="8" s="1"/>
  <c r="F325" i="8"/>
  <c r="G325" i="8" s="1"/>
  <c r="F278" i="8"/>
  <c r="G278" i="8" s="1"/>
  <c r="F290" i="8"/>
  <c r="G290" i="8" s="1"/>
  <c r="F302" i="8"/>
  <c r="G302" i="8" s="1"/>
  <c r="F314" i="8"/>
  <c r="G314" i="8" s="1"/>
  <c r="F279" i="8"/>
  <c r="G279" i="8" s="1"/>
  <c r="F291" i="8"/>
  <c r="G291" i="8" s="1"/>
  <c r="F303" i="8"/>
  <c r="G303" i="8" s="1"/>
  <c r="F315" i="8"/>
  <c r="G315" i="8" s="1"/>
  <c r="F280" i="8"/>
  <c r="G280" i="8" s="1"/>
  <c r="F292" i="8"/>
  <c r="G292" i="8" s="1"/>
  <c r="F304" i="8"/>
  <c r="G304" i="8" s="1"/>
  <c r="F316" i="8"/>
  <c r="G316" i="8" s="1"/>
  <c r="F281" i="8"/>
  <c r="G281" i="8" s="1"/>
  <c r="F293" i="8"/>
  <c r="G293" i="8" s="1"/>
  <c r="F305" i="8"/>
  <c r="G305" i="8" s="1"/>
  <c r="F317" i="8"/>
  <c r="G317" i="8" s="1"/>
  <c r="F282" i="8"/>
  <c r="G282" i="8" s="1"/>
  <c r="F294" i="8"/>
  <c r="G294" i="8" s="1"/>
  <c r="F306" i="8"/>
  <c r="G306" i="8" s="1"/>
  <c r="F318" i="8"/>
  <c r="G318" i="8" s="1"/>
  <c r="F272" i="8"/>
  <c r="G272" i="8" s="1"/>
  <c r="F284" i="8"/>
  <c r="G284" i="8" s="1"/>
  <c r="F296" i="8"/>
  <c r="G296" i="8" s="1"/>
  <c r="F308" i="8"/>
  <c r="G308" i="8" s="1"/>
  <c r="F320" i="8"/>
  <c r="G320" i="8" s="1"/>
  <c r="F283" i="8"/>
  <c r="G283" i="8" s="1"/>
  <c r="F295" i="8"/>
  <c r="G295" i="8" s="1"/>
  <c r="F307" i="8"/>
  <c r="G307" i="8" s="1"/>
  <c r="F319" i="8"/>
  <c r="G319" i="8" s="1"/>
  <c r="F876" i="2"/>
  <c r="G876" i="2" s="1"/>
  <c r="F888" i="2"/>
  <c r="G888" i="2" s="1"/>
  <c r="F900" i="2"/>
  <c r="G900" i="2" s="1"/>
  <c r="F912" i="2"/>
  <c r="G912" i="2" s="1"/>
  <c r="F877" i="2"/>
  <c r="G877" i="2" s="1"/>
  <c r="F889" i="2"/>
  <c r="G889" i="2" s="1"/>
  <c r="F901" i="2"/>
  <c r="G901" i="2" s="1"/>
  <c r="F913" i="2"/>
  <c r="G913" i="2" s="1"/>
  <c r="F866" i="2"/>
  <c r="G866" i="2" s="1"/>
  <c r="F878" i="2"/>
  <c r="G878" i="2" s="1"/>
  <c r="F890" i="2"/>
  <c r="G890" i="2" s="1"/>
  <c r="F902" i="2"/>
  <c r="G902" i="2" s="1"/>
  <c r="F914" i="2"/>
  <c r="G914" i="2" s="1"/>
  <c r="F867" i="2"/>
  <c r="G867" i="2" s="1"/>
  <c r="F879" i="2"/>
  <c r="G879" i="2" s="1"/>
  <c r="F891" i="2"/>
  <c r="G891" i="2" s="1"/>
  <c r="F903" i="2"/>
  <c r="G903" i="2" s="1"/>
  <c r="F915" i="2"/>
  <c r="G915" i="2" s="1"/>
  <c r="F868" i="2"/>
  <c r="G868" i="2" s="1"/>
  <c r="F880" i="2"/>
  <c r="G880" i="2" s="1"/>
  <c r="F892" i="2"/>
  <c r="G892" i="2" s="1"/>
  <c r="F904" i="2"/>
  <c r="G904" i="2" s="1"/>
  <c r="F916" i="2"/>
  <c r="G916" i="2" s="1"/>
  <c r="F869" i="2"/>
  <c r="G869" i="2" s="1"/>
  <c r="F881" i="2"/>
  <c r="G881" i="2" s="1"/>
  <c r="F893" i="2"/>
  <c r="G893" i="2" s="1"/>
  <c r="F905" i="2"/>
  <c r="G905" i="2" s="1"/>
  <c r="F917" i="2"/>
  <c r="G917" i="2" s="1"/>
  <c r="F870" i="2"/>
  <c r="G870" i="2" s="1"/>
  <c r="F882" i="2"/>
  <c r="G882" i="2" s="1"/>
  <c r="F894" i="2"/>
  <c r="G894" i="2" s="1"/>
  <c r="F906" i="2"/>
  <c r="G906" i="2" s="1"/>
  <c r="F918" i="2"/>
  <c r="G918" i="2" s="1"/>
  <c r="F871" i="2"/>
  <c r="G871" i="2" s="1"/>
  <c r="F883" i="2"/>
  <c r="G883" i="2" s="1"/>
  <c r="F895" i="2"/>
  <c r="G895" i="2" s="1"/>
  <c r="F907" i="2"/>
  <c r="G907" i="2" s="1"/>
  <c r="F919" i="2"/>
  <c r="G919" i="2" s="1"/>
  <c r="F872" i="2"/>
  <c r="G872" i="2" s="1"/>
  <c r="F884" i="2"/>
  <c r="G884" i="2" s="1"/>
  <c r="F896" i="2"/>
  <c r="G896" i="2" s="1"/>
  <c r="F908" i="2"/>
  <c r="G908" i="2" s="1"/>
  <c r="F873" i="2"/>
  <c r="G873" i="2" s="1"/>
  <c r="F885" i="2"/>
  <c r="G885" i="2" s="1"/>
  <c r="F897" i="2"/>
  <c r="G897" i="2" s="1"/>
  <c r="F909" i="2"/>
  <c r="G909" i="2" s="1"/>
  <c r="F875" i="2"/>
  <c r="G875" i="2" s="1"/>
  <c r="F886" i="2"/>
  <c r="G886" i="2" s="1"/>
  <c r="F887" i="2"/>
  <c r="G887" i="2" s="1"/>
  <c r="F898" i="2"/>
  <c r="G898" i="2" s="1"/>
  <c r="F899" i="2"/>
  <c r="G899" i="2" s="1"/>
  <c r="F910" i="2"/>
  <c r="G910" i="2" s="1"/>
  <c r="F911" i="2"/>
  <c r="G911" i="2" s="1"/>
  <c r="F874" i="2"/>
  <c r="G874" i="2" s="1"/>
  <c r="F5843" i="2"/>
  <c r="G5843" i="2" s="1"/>
  <c r="F5855" i="2"/>
  <c r="G5855" i="2" s="1"/>
  <c r="F5867" i="2"/>
  <c r="G5867" i="2" s="1"/>
  <c r="F5879" i="2"/>
  <c r="G5879" i="2" s="1"/>
  <c r="F5845" i="2"/>
  <c r="G5845" i="2" s="1"/>
  <c r="F5857" i="2"/>
  <c r="G5857" i="2" s="1"/>
  <c r="F5869" i="2"/>
  <c r="G5869" i="2" s="1"/>
  <c r="F5834" i="2"/>
  <c r="G5834" i="2" s="1"/>
  <c r="F5846" i="2"/>
  <c r="G5846" i="2" s="1"/>
  <c r="F5858" i="2"/>
  <c r="G5858" i="2" s="1"/>
  <c r="F5870" i="2"/>
  <c r="G5870" i="2" s="1"/>
  <c r="F5882" i="2"/>
  <c r="G5882" i="2" s="1"/>
  <c r="F5835" i="2"/>
  <c r="G5835" i="2" s="1"/>
  <c r="F5847" i="2"/>
  <c r="G5847" i="2" s="1"/>
  <c r="F5859" i="2"/>
  <c r="G5859" i="2" s="1"/>
  <c r="F5871" i="2"/>
  <c r="G5871" i="2" s="1"/>
  <c r="F5838" i="2"/>
  <c r="G5838" i="2" s="1"/>
  <c r="F5850" i="2"/>
  <c r="G5850" i="2" s="1"/>
  <c r="F5862" i="2"/>
  <c r="G5862" i="2" s="1"/>
  <c r="F5874" i="2"/>
  <c r="G5874" i="2" s="1"/>
  <c r="F5886" i="2"/>
  <c r="G5886" i="2" s="1"/>
  <c r="F5839" i="2"/>
  <c r="G5839" i="2" s="1"/>
  <c r="F5851" i="2"/>
  <c r="G5851" i="2" s="1"/>
  <c r="F5863" i="2"/>
  <c r="G5863" i="2" s="1"/>
  <c r="F5875" i="2"/>
  <c r="G5875" i="2" s="1"/>
  <c r="F5887" i="2"/>
  <c r="G5887" i="2" s="1"/>
  <c r="F5840" i="2"/>
  <c r="G5840" i="2" s="1"/>
  <c r="F5852" i="2"/>
  <c r="G5852" i="2" s="1"/>
  <c r="F5864" i="2"/>
  <c r="G5864" i="2" s="1"/>
  <c r="F5876" i="2"/>
  <c r="G5876" i="2" s="1"/>
  <c r="F5836" i="2"/>
  <c r="G5836" i="2" s="1"/>
  <c r="F5865" i="2"/>
  <c r="G5865" i="2" s="1"/>
  <c r="F5837" i="2"/>
  <c r="G5837" i="2" s="1"/>
  <c r="F5866" i="2"/>
  <c r="G5866" i="2" s="1"/>
  <c r="F5841" i="2"/>
  <c r="G5841" i="2" s="1"/>
  <c r="F5868" i="2"/>
  <c r="G5868" i="2" s="1"/>
  <c r="F5842" i="2"/>
  <c r="G5842" i="2" s="1"/>
  <c r="F5872" i="2"/>
  <c r="G5872" i="2" s="1"/>
  <c r="F5844" i="2"/>
  <c r="G5844" i="2" s="1"/>
  <c r="F5873" i="2"/>
  <c r="G5873" i="2" s="1"/>
  <c r="F5848" i="2"/>
  <c r="G5848" i="2" s="1"/>
  <c r="F5877" i="2"/>
  <c r="G5877" i="2" s="1"/>
  <c r="F5849" i="2"/>
  <c r="G5849" i="2" s="1"/>
  <c r="F5878" i="2"/>
  <c r="G5878" i="2" s="1"/>
  <c r="F5853" i="2"/>
  <c r="G5853" i="2" s="1"/>
  <c r="F5880" i="2"/>
  <c r="G5880" i="2" s="1"/>
  <c r="F5854" i="2"/>
  <c r="G5854" i="2" s="1"/>
  <c r="F5881" i="2"/>
  <c r="G5881" i="2" s="1"/>
  <c r="F5856" i="2"/>
  <c r="G5856" i="2" s="1"/>
  <c r="F5883" i="2"/>
  <c r="G5883" i="2" s="1"/>
  <c r="F5861" i="2"/>
  <c r="G5861" i="2" s="1"/>
  <c r="F5885" i="2"/>
  <c r="G5885" i="2" s="1"/>
  <c r="F3135" i="2"/>
  <c r="G3135" i="2" s="1"/>
  <c r="F3147" i="2"/>
  <c r="G3147" i="2" s="1"/>
  <c r="F3136" i="2"/>
  <c r="G3136" i="2" s="1"/>
  <c r="F3148" i="2"/>
  <c r="G3148" i="2" s="1"/>
  <c r="F3160" i="2"/>
  <c r="G3160" i="2" s="1"/>
  <c r="F3172" i="2"/>
  <c r="G3172" i="2" s="1"/>
  <c r="F3139" i="2"/>
  <c r="G3139" i="2" s="1"/>
  <c r="F3151" i="2"/>
  <c r="G3151" i="2" s="1"/>
  <c r="F3163" i="2"/>
  <c r="G3163" i="2" s="1"/>
  <c r="F3175" i="2"/>
  <c r="G3175" i="2" s="1"/>
  <c r="F3187" i="2"/>
  <c r="G3187" i="2" s="1"/>
  <c r="F3143" i="2"/>
  <c r="G3143" i="2" s="1"/>
  <c r="F3155" i="2"/>
  <c r="G3155" i="2" s="1"/>
  <c r="F3167" i="2"/>
  <c r="G3167" i="2" s="1"/>
  <c r="F3179" i="2"/>
  <c r="G3179" i="2" s="1"/>
  <c r="F3144" i="2"/>
  <c r="G3144" i="2" s="1"/>
  <c r="F3156" i="2"/>
  <c r="G3156" i="2" s="1"/>
  <c r="F3168" i="2"/>
  <c r="G3168" i="2" s="1"/>
  <c r="F3180" i="2"/>
  <c r="G3180" i="2" s="1"/>
  <c r="F3134" i="2"/>
  <c r="G3134" i="2" s="1"/>
  <c r="F3154" i="2"/>
  <c r="G3154" i="2" s="1"/>
  <c r="F3173" i="2"/>
  <c r="G3173" i="2" s="1"/>
  <c r="F3137" i="2"/>
  <c r="G3137" i="2" s="1"/>
  <c r="F3157" i="2"/>
  <c r="G3157" i="2" s="1"/>
  <c r="F3174" i="2"/>
  <c r="G3174" i="2" s="1"/>
  <c r="F3138" i="2"/>
  <c r="G3138" i="2" s="1"/>
  <c r="F3158" i="2"/>
  <c r="G3158" i="2" s="1"/>
  <c r="F3176" i="2"/>
  <c r="G3176" i="2" s="1"/>
  <c r="F3140" i="2"/>
  <c r="G3140" i="2" s="1"/>
  <c r="F3159" i="2"/>
  <c r="G3159" i="2" s="1"/>
  <c r="F3177" i="2"/>
  <c r="G3177" i="2" s="1"/>
  <c r="F3141" i="2"/>
  <c r="G3141" i="2" s="1"/>
  <c r="F3161" i="2"/>
  <c r="G3161" i="2" s="1"/>
  <c r="F3178" i="2"/>
  <c r="G3178" i="2" s="1"/>
  <c r="F3142" i="2"/>
  <c r="G3142" i="2" s="1"/>
  <c r="F3162" i="2"/>
  <c r="G3162" i="2" s="1"/>
  <c r="F3181" i="2"/>
  <c r="G3181" i="2" s="1"/>
  <c r="F3145" i="2"/>
  <c r="G3145" i="2" s="1"/>
  <c r="F3164" i="2"/>
  <c r="G3164" i="2" s="1"/>
  <c r="F3182" i="2"/>
  <c r="G3182" i="2" s="1"/>
  <c r="F3146" i="2"/>
  <c r="G3146" i="2" s="1"/>
  <c r="F3165" i="2"/>
  <c r="G3165" i="2" s="1"/>
  <c r="F3183" i="2"/>
  <c r="G3183" i="2" s="1"/>
  <c r="F3149" i="2"/>
  <c r="G3149" i="2" s="1"/>
  <c r="F3166" i="2"/>
  <c r="G3166" i="2" s="1"/>
  <c r="F3184" i="2"/>
  <c r="G3184" i="2" s="1"/>
  <c r="F3153" i="2"/>
  <c r="G3153" i="2" s="1"/>
  <c r="F3171" i="2"/>
  <c r="G3171" i="2" s="1"/>
  <c r="F3150" i="2"/>
  <c r="G3150" i="2" s="1"/>
  <c r="F3152" i="2"/>
  <c r="G3152" i="2" s="1"/>
  <c r="F3169" i="2"/>
  <c r="G3169" i="2" s="1"/>
  <c r="F3170" i="2"/>
  <c r="G3170" i="2" s="1"/>
  <c r="F3185" i="2"/>
  <c r="G3185" i="2" s="1"/>
  <c r="F3186" i="2"/>
  <c r="G3186" i="2" s="1"/>
  <c r="F600" i="2"/>
  <c r="G600" i="2" s="1"/>
  <c r="F612" i="2"/>
  <c r="G612" i="2" s="1"/>
  <c r="F624" i="2"/>
  <c r="G624" i="2" s="1"/>
  <c r="F636" i="2"/>
  <c r="G636" i="2" s="1"/>
  <c r="F648" i="2"/>
  <c r="G648" i="2" s="1"/>
  <c r="F601" i="2"/>
  <c r="G601" i="2" s="1"/>
  <c r="F613" i="2"/>
  <c r="G613" i="2" s="1"/>
  <c r="F625" i="2"/>
  <c r="G625" i="2" s="1"/>
  <c r="F637" i="2"/>
  <c r="G637" i="2" s="1"/>
  <c r="F649" i="2"/>
  <c r="G649" i="2" s="1"/>
  <c r="F602" i="2"/>
  <c r="G602" i="2" s="1"/>
  <c r="F614" i="2"/>
  <c r="G614" i="2" s="1"/>
  <c r="F626" i="2"/>
  <c r="G626" i="2" s="1"/>
  <c r="F638" i="2"/>
  <c r="G638" i="2" s="1"/>
  <c r="F603" i="2"/>
  <c r="G603" i="2" s="1"/>
  <c r="F615" i="2"/>
  <c r="G615" i="2" s="1"/>
  <c r="F627" i="2"/>
  <c r="G627" i="2" s="1"/>
  <c r="F639" i="2"/>
  <c r="G639" i="2" s="1"/>
  <c r="F604" i="2"/>
  <c r="G604" i="2" s="1"/>
  <c r="F616" i="2"/>
  <c r="G616" i="2" s="1"/>
  <c r="F628" i="2"/>
  <c r="G628" i="2" s="1"/>
  <c r="F640" i="2"/>
  <c r="G640" i="2" s="1"/>
  <c r="F605" i="2"/>
  <c r="G605" i="2" s="1"/>
  <c r="F617" i="2"/>
  <c r="G617" i="2" s="1"/>
  <c r="F629" i="2"/>
  <c r="G629" i="2" s="1"/>
  <c r="F641" i="2"/>
  <c r="G641" i="2" s="1"/>
  <c r="F606" i="2"/>
  <c r="G606" i="2" s="1"/>
  <c r="F618" i="2"/>
  <c r="G618" i="2" s="1"/>
  <c r="F630" i="2"/>
  <c r="G630" i="2" s="1"/>
  <c r="F642" i="2"/>
  <c r="G642" i="2" s="1"/>
  <c r="F607" i="2"/>
  <c r="G607" i="2" s="1"/>
  <c r="F619" i="2"/>
  <c r="G619" i="2" s="1"/>
  <c r="F631" i="2"/>
  <c r="G631" i="2" s="1"/>
  <c r="F643" i="2"/>
  <c r="G643" i="2" s="1"/>
  <c r="F596" i="2"/>
  <c r="G596" i="2" s="1"/>
  <c r="F608" i="2"/>
  <c r="G608" i="2" s="1"/>
  <c r="F620" i="2"/>
  <c r="G620" i="2" s="1"/>
  <c r="F632" i="2"/>
  <c r="G632" i="2" s="1"/>
  <c r="F644" i="2"/>
  <c r="G644" i="2" s="1"/>
  <c r="F597" i="2"/>
  <c r="G597" i="2" s="1"/>
  <c r="F609" i="2"/>
  <c r="G609" i="2" s="1"/>
  <c r="F621" i="2"/>
  <c r="G621" i="2" s="1"/>
  <c r="F633" i="2"/>
  <c r="G633" i="2" s="1"/>
  <c r="F645" i="2"/>
  <c r="G645" i="2" s="1"/>
  <c r="F599" i="2"/>
  <c r="G599" i="2" s="1"/>
  <c r="F611" i="2"/>
  <c r="G611" i="2" s="1"/>
  <c r="F623" i="2"/>
  <c r="G623" i="2" s="1"/>
  <c r="F635" i="2"/>
  <c r="G635" i="2" s="1"/>
  <c r="F647" i="2"/>
  <c r="G647" i="2" s="1"/>
  <c r="F610" i="2"/>
  <c r="G610" i="2" s="1"/>
  <c r="F622" i="2"/>
  <c r="G622" i="2" s="1"/>
  <c r="F634" i="2"/>
  <c r="G634" i="2" s="1"/>
  <c r="F646" i="2"/>
  <c r="G646" i="2" s="1"/>
  <c r="F598" i="2"/>
  <c r="G598" i="2" s="1"/>
  <c r="F3840" i="2"/>
  <c r="G3840" i="2" s="1"/>
  <c r="F3852" i="2"/>
  <c r="G3852" i="2" s="1"/>
  <c r="F3864" i="2"/>
  <c r="G3864" i="2" s="1"/>
  <c r="F3876" i="2"/>
  <c r="G3876" i="2" s="1"/>
  <c r="F3888" i="2"/>
  <c r="G3888" i="2" s="1"/>
  <c r="F3841" i="2"/>
  <c r="G3841" i="2" s="1"/>
  <c r="F3853" i="2"/>
  <c r="G3853" i="2" s="1"/>
  <c r="F3865" i="2"/>
  <c r="G3865" i="2" s="1"/>
  <c r="F3877" i="2"/>
  <c r="G3877" i="2" s="1"/>
  <c r="F3889" i="2"/>
  <c r="G3889" i="2" s="1"/>
  <c r="F3842" i="2"/>
  <c r="G3842" i="2" s="1"/>
  <c r="F3854" i="2"/>
  <c r="G3854" i="2" s="1"/>
  <c r="F3866" i="2"/>
  <c r="G3866" i="2" s="1"/>
  <c r="F3878" i="2"/>
  <c r="G3878" i="2" s="1"/>
  <c r="F3843" i="2"/>
  <c r="G3843" i="2" s="1"/>
  <c r="F3855" i="2"/>
  <c r="G3855" i="2" s="1"/>
  <c r="F3867" i="2"/>
  <c r="G3867" i="2" s="1"/>
  <c r="F3879" i="2"/>
  <c r="G3879" i="2" s="1"/>
  <c r="F3844" i="2"/>
  <c r="G3844" i="2" s="1"/>
  <c r="F3856" i="2"/>
  <c r="G3856" i="2" s="1"/>
  <c r="F3868" i="2"/>
  <c r="G3868" i="2" s="1"/>
  <c r="F3880" i="2"/>
  <c r="G3880" i="2" s="1"/>
  <c r="F3845" i="2"/>
  <c r="G3845" i="2" s="1"/>
  <c r="F3857" i="2"/>
  <c r="G3857" i="2" s="1"/>
  <c r="F3869" i="2"/>
  <c r="G3869" i="2" s="1"/>
  <c r="F3881" i="2"/>
  <c r="G3881" i="2" s="1"/>
  <c r="F3846" i="2"/>
  <c r="G3846" i="2" s="1"/>
  <c r="F3858" i="2"/>
  <c r="G3858" i="2" s="1"/>
  <c r="F3870" i="2"/>
  <c r="G3870" i="2" s="1"/>
  <c r="F3882" i="2"/>
  <c r="G3882" i="2" s="1"/>
  <c r="F3836" i="2"/>
  <c r="G3836" i="2" s="1"/>
  <c r="F3839" i="2"/>
  <c r="G3839" i="2" s="1"/>
  <c r="F3851" i="2"/>
  <c r="G3851" i="2" s="1"/>
  <c r="F3863" i="2"/>
  <c r="G3863" i="2" s="1"/>
  <c r="F3875" i="2"/>
  <c r="G3875" i="2" s="1"/>
  <c r="F3887" i="2"/>
  <c r="G3887" i="2" s="1"/>
  <c r="F3848" i="2"/>
  <c r="G3848" i="2" s="1"/>
  <c r="F3884" i="2"/>
  <c r="G3884" i="2" s="1"/>
  <c r="F3849" i="2"/>
  <c r="G3849" i="2" s="1"/>
  <c r="F3885" i="2"/>
  <c r="G3885" i="2" s="1"/>
  <c r="F3850" i="2"/>
  <c r="G3850" i="2" s="1"/>
  <c r="F3886" i="2"/>
  <c r="G3886" i="2" s="1"/>
  <c r="F3859" i="2"/>
  <c r="G3859" i="2" s="1"/>
  <c r="F3860" i="2"/>
  <c r="G3860" i="2" s="1"/>
  <c r="F3861" i="2"/>
  <c r="G3861" i="2" s="1"/>
  <c r="F3862" i="2"/>
  <c r="G3862" i="2" s="1"/>
  <c r="F3871" i="2"/>
  <c r="G3871" i="2" s="1"/>
  <c r="F3872" i="2"/>
  <c r="G3872" i="2" s="1"/>
  <c r="F3837" i="2"/>
  <c r="G3837" i="2" s="1"/>
  <c r="F3873" i="2"/>
  <c r="G3873" i="2" s="1"/>
  <c r="F3838" i="2"/>
  <c r="G3838" i="2" s="1"/>
  <c r="F3874" i="2"/>
  <c r="G3874" i="2" s="1"/>
  <c r="F3847" i="2"/>
  <c r="G3847" i="2" s="1"/>
  <c r="F3883" i="2"/>
  <c r="G3883" i="2" s="1"/>
  <c r="F5627" i="2"/>
  <c r="G5627" i="2" s="1"/>
  <c r="F5639" i="2"/>
  <c r="G5639" i="2" s="1"/>
  <c r="F5651" i="2"/>
  <c r="G5651" i="2" s="1"/>
  <c r="F5663" i="2"/>
  <c r="G5663" i="2" s="1"/>
  <c r="F5628" i="2"/>
  <c r="G5628" i="2" s="1"/>
  <c r="F5640" i="2"/>
  <c r="G5640" i="2" s="1"/>
  <c r="F5652" i="2"/>
  <c r="G5652" i="2" s="1"/>
  <c r="F5664" i="2"/>
  <c r="G5664" i="2" s="1"/>
  <c r="F5629" i="2"/>
  <c r="G5629" i="2" s="1"/>
  <c r="F5641" i="2"/>
  <c r="G5641" i="2" s="1"/>
  <c r="F5653" i="2"/>
  <c r="G5653" i="2" s="1"/>
  <c r="F5665" i="2"/>
  <c r="G5665" i="2" s="1"/>
  <c r="F5618" i="2"/>
  <c r="G5618" i="2" s="1"/>
  <c r="F5630" i="2"/>
  <c r="G5630" i="2" s="1"/>
  <c r="F5642" i="2"/>
  <c r="G5642" i="2" s="1"/>
  <c r="F5654" i="2"/>
  <c r="G5654" i="2" s="1"/>
  <c r="F5666" i="2"/>
  <c r="G5666" i="2" s="1"/>
  <c r="F5619" i="2"/>
  <c r="G5619" i="2" s="1"/>
  <c r="F5631" i="2"/>
  <c r="G5631" i="2" s="1"/>
  <c r="F5643" i="2"/>
  <c r="G5643" i="2" s="1"/>
  <c r="F5655" i="2"/>
  <c r="G5655" i="2" s="1"/>
  <c r="F5667" i="2"/>
  <c r="G5667" i="2" s="1"/>
  <c r="F5620" i="2"/>
  <c r="G5620" i="2" s="1"/>
  <c r="F5632" i="2"/>
  <c r="G5632" i="2" s="1"/>
  <c r="F5644" i="2"/>
  <c r="G5644" i="2" s="1"/>
  <c r="F5656" i="2"/>
  <c r="G5656" i="2" s="1"/>
  <c r="F5668" i="2"/>
  <c r="G5668" i="2" s="1"/>
  <c r="F5621" i="2"/>
  <c r="G5621" i="2" s="1"/>
  <c r="F5633" i="2"/>
  <c r="G5633" i="2" s="1"/>
  <c r="F5645" i="2"/>
  <c r="G5645" i="2" s="1"/>
  <c r="F5657" i="2"/>
  <c r="G5657" i="2" s="1"/>
  <c r="F5669" i="2"/>
  <c r="G5669" i="2" s="1"/>
  <c r="F5622" i="2"/>
  <c r="G5622" i="2" s="1"/>
  <c r="F5634" i="2"/>
  <c r="G5634" i="2" s="1"/>
  <c r="F5646" i="2"/>
  <c r="G5646" i="2" s="1"/>
  <c r="F5658" i="2"/>
  <c r="G5658" i="2" s="1"/>
  <c r="F5670" i="2"/>
  <c r="G5670" i="2" s="1"/>
  <c r="F5623" i="2"/>
  <c r="G5623" i="2" s="1"/>
  <c r="F5635" i="2"/>
  <c r="G5635" i="2" s="1"/>
  <c r="F5647" i="2"/>
  <c r="G5647" i="2" s="1"/>
  <c r="F5659" i="2"/>
  <c r="G5659" i="2" s="1"/>
  <c r="F5671" i="2"/>
  <c r="G5671" i="2" s="1"/>
  <c r="F5624" i="2"/>
  <c r="G5624" i="2" s="1"/>
  <c r="F5636" i="2"/>
  <c r="G5636" i="2" s="1"/>
  <c r="F5648" i="2"/>
  <c r="G5648" i="2" s="1"/>
  <c r="F5660" i="2"/>
  <c r="G5660" i="2" s="1"/>
  <c r="F5626" i="2"/>
  <c r="G5626" i="2" s="1"/>
  <c r="F5638" i="2"/>
  <c r="G5638" i="2" s="1"/>
  <c r="F5650" i="2"/>
  <c r="G5650" i="2" s="1"/>
  <c r="F5662" i="2"/>
  <c r="G5662" i="2" s="1"/>
  <c r="F5661" i="2"/>
  <c r="G5661" i="2" s="1"/>
  <c r="F5625" i="2"/>
  <c r="G5625" i="2" s="1"/>
  <c r="F5649" i="2"/>
  <c r="G5649" i="2" s="1"/>
  <c r="F1407" i="2"/>
  <c r="G1407" i="2" s="1"/>
  <c r="F1419" i="2"/>
  <c r="G1419" i="2" s="1"/>
  <c r="F1431" i="2"/>
  <c r="G1431" i="2" s="1"/>
  <c r="F1443" i="2"/>
  <c r="G1443" i="2" s="1"/>
  <c r="F1455" i="2"/>
  <c r="G1455" i="2" s="1"/>
  <c r="F1408" i="2"/>
  <c r="G1408" i="2" s="1"/>
  <c r="F1420" i="2"/>
  <c r="G1420" i="2" s="1"/>
  <c r="F1432" i="2"/>
  <c r="G1432" i="2" s="1"/>
  <c r="F1444" i="2"/>
  <c r="G1444" i="2" s="1"/>
  <c r="F1456" i="2"/>
  <c r="G1456" i="2" s="1"/>
  <c r="F1409" i="2"/>
  <c r="G1409" i="2" s="1"/>
  <c r="F1421" i="2"/>
  <c r="G1421" i="2" s="1"/>
  <c r="F1433" i="2"/>
  <c r="G1433" i="2" s="1"/>
  <c r="F1445" i="2"/>
  <c r="G1445" i="2" s="1"/>
  <c r="F1457" i="2"/>
  <c r="G1457" i="2" s="1"/>
  <c r="F1410" i="2"/>
  <c r="G1410" i="2" s="1"/>
  <c r="F1422" i="2"/>
  <c r="G1422" i="2" s="1"/>
  <c r="F1434" i="2"/>
  <c r="G1434" i="2" s="1"/>
  <c r="F1446" i="2"/>
  <c r="G1446" i="2" s="1"/>
  <c r="F1458" i="2"/>
  <c r="G1458" i="2" s="1"/>
  <c r="F1411" i="2"/>
  <c r="G1411" i="2" s="1"/>
  <c r="F1423" i="2"/>
  <c r="G1423" i="2" s="1"/>
  <c r="F1435" i="2"/>
  <c r="G1435" i="2" s="1"/>
  <c r="F1447" i="2"/>
  <c r="G1447" i="2" s="1"/>
  <c r="F1459" i="2"/>
  <c r="G1459" i="2" s="1"/>
  <c r="F1412" i="2"/>
  <c r="G1412" i="2" s="1"/>
  <c r="F1424" i="2"/>
  <c r="G1424" i="2" s="1"/>
  <c r="F1436" i="2"/>
  <c r="G1436" i="2" s="1"/>
  <c r="F1448" i="2"/>
  <c r="G1448" i="2" s="1"/>
  <c r="F1413" i="2"/>
  <c r="G1413" i="2" s="1"/>
  <c r="F1425" i="2"/>
  <c r="G1425" i="2" s="1"/>
  <c r="F1437" i="2"/>
  <c r="G1437" i="2" s="1"/>
  <c r="F1449" i="2"/>
  <c r="G1449" i="2" s="1"/>
  <c r="F1414" i="2"/>
  <c r="G1414" i="2" s="1"/>
  <c r="F1426" i="2"/>
  <c r="G1426" i="2" s="1"/>
  <c r="F1438" i="2"/>
  <c r="G1438" i="2" s="1"/>
  <c r="F1450" i="2"/>
  <c r="G1450" i="2" s="1"/>
  <c r="F1415" i="2"/>
  <c r="G1415" i="2" s="1"/>
  <c r="F1427" i="2"/>
  <c r="G1427" i="2" s="1"/>
  <c r="F1439" i="2"/>
  <c r="G1439" i="2" s="1"/>
  <c r="F1451" i="2"/>
  <c r="G1451" i="2" s="1"/>
  <c r="F1416" i="2"/>
  <c r="G1416" i="2" s="1"/>
  <c r="F1428" i="2"/>
  <c r="G1428" i="2" s="1"/>
  <c r="F1440" i="2"/>
  <c r="G1440" i="2" s="1"/>
  <c r="F1452" i="2"/>
  <c r="G1452" i="2" s="1"/>
  <c r="F1406" i="2"/>
  <c r="G1406" i="2" s="1"/>
  <c r="F1418" i="2"/>
  <c r="G1418" i="2" s="1"/>
  <c r="F1430" i="2"/>
  <c r="G1430" i="2" s="1"/>
  <c r="F1442" i="2"/>
  <c r="G1442" i="2" s="1"/>
  <c r="F1454" i="2"/>
  <c r="G1454" i="2" s="1"/>
  <c r="F1417" i="2"/>
  <c r="G1417" i="2" s="1"/>
  <c r="F1429" i="2"/>
  <c r="G1429" i="2" s="1"/>
  <c r="F1441" i="2"/>
  <c r="G1441" i="2" s="1"/>
  <c r="F1453" i="2"/>
  <c r="G1453" i="2" s="1"/>
  <c r="F3199" i="2"/>
  <c r="G3199" i="2" s="1"/>
  <c r="F3211" i="2"/>
  <c r="G3211" i="2" s="1"/>
  <c r="F3223" i="2"/>
  <c r="G3223" i="2" s="1"/>
  <c r="F3235" i="2"/>
  <c r="G3235" i="2" s="1"/>
  <c r="F3191" i="2"/>
  <c r="G3191" i="2" s="1"/>
  <c r="F3203" i="2"/>
  <c r="G3203" i="2" s="1"/>
  <c r="F3215" i="2"/>
  <c r="G3215" i="2" s="1"/>
  <c r="F3227" i="2"/>
  <c r="G3227" i="2" s="1"/>
  <c r="F3192" i="2"/>
  <c r="G3192" i="2" s="1"/>
  <c r="F3204" i="2"/>
  <c r="G3204" i="2" s="1"/>
  <c r="F3216" i="2"/>
  <c r="G3216" i="2" s="1"/>
  <c r="F3228" i="2"/>
  <c r="G3228" i="2" s="1"/>
  <c r="F3240" i="2"/>
  <c r="G3240" i="2" s="1"/>
  <c r="F3189" i="2"/>
  <c r="G3189" i="2" s="1"/>
  <c r="F3206" i="2"/>
  <c r="G3206" i="2" s="1"/>
  <c r="F3221" i="2"/>
  <c r="G3221" i="2" s="1"/>
  <c r="F3237" i="2"/>
  <c r="G3237" i="2" s="1"/>
  <c r="F3190" i="2"/>
  <c r="G3190" i="2" s="1"/>
  <c r="F3207" i="2"/>
  <c r="G3207" i="2" s="1"/>
  <c r="F3222" i="2"/>
  <c r="G3222" i="2" s="1"/>
  <c r="F3238" i="2"/>
  <c r="G3238" i="2" s="1"/>
  <c r="F3193" i="2"/>
  <c r="G3193" i="2" s="1"/>
  <c r="F3208" i="2"/>
  <c r="G3208" i="2" s="1"/>
  <c r="F3224" i="2"/>
  <c r="G3224" i="2" s="1"/>
  <c r="F3239" i="2"/>
  <c r="G3239" i="2" s="1"/>
  <c r="F3194" i="2"/>
  <c r="G3194" i="2" s="1"/>
  <c r="F3209" i="2"/>
  <c r="G3209" i="2" s="1"/>
  <c r="F3225" i="2"/>
  <c r="G3225" i="2" s="1"/>
  <c r="F3241" i="2"/>
  <c r="G3241" i="2" s="1"/>
  <c r="F3195" i="2"/>
  <c r="G3195" i="2" s="1"/>
  <c r="F3210" i="2"/>
  <c r="G3210" i="2" s="1"/>
  <c r="F3226" i="2"/>
  <c r="G3226" i="2" s="1"/>
  <c r="F3196" i="2"/>
  <c r="G3196" i="2" s="1"/>
  <c r="F3212" i="2"/>
  <c r="G3212" i="2" s="1"/>
  <c r="F3229" i="2"/>
  <c r="G3229" i="2" s="1"/>
  <c r="F3197" i="2"/>
  <c r="G3197" i="2" s="1"/>
  <c r="F3213" i="2"/>
  <c r="G3213" i="2" s="1"/>
  <c r="F3230" i="2"/>
  <c r="G3230" i="2" s="1"/>
  <c r="F3198" i="2"/>
  <c r="G3198" i="2" s="1"/>
  <c r="F3214" i="2"/>
  <c r="G3214" i="2" s="1"/>
  <c r="F3231" i="2"/>
  <c r="G3231" i="2" s="1"/>
  <c r="F3200" i="2"/>
  <c r="G3200" i="2" s="1"/>
  <c r="F3217" i="2"/>
  <c r="G3217" i="2" s="1"/>
  <c r="F3232" i="2"/>
  <c r="G3232" i="2" s="1"/>
  <c r="F3188" i="2"/>
  <c r="G3188" i="2" s="1"/>
  <c r="F3205" i="2"/>
  <c r="G3205" i="2" s="1"/>
  <c r="F3220" i="2"/>
  <c r="G3220" i="2" s="1"/>
  <c r="F3236" i="2"/>
  <c r="G3236" i="2" s="1"/>
  <c r="F3219" i="2"/>
  <c r="G3219" i="2" s="1"/>
  <c r="F3233" i="2"/>
  <c r="G3233" i="2" s="1"/>
  <c r="F3234" i="2"/>
  <c r="G3234" i="2" s="1"/>
  <c r="F3201" i="2"/>
  <c r="G3201" i="2" s="1"/>
  <c r="F3202" i="2"/>
  <c r="G3202" i="2" s="1"/>
  <c r="F3218" i="2"/>
  <c r="G3218" i="2" s="1"/>
  <c r="F276" i="2"/>
  <c r="G276" i="2" s="1"/>
  <c r="F288" i="2"/>
  <c r="G288" i="2" s="1"/>
  <c r="F300" i="2"/>
  <c r="G300" i="2" s="1"/>
  <c r="F312" i="2"/>
  <c r="G312" i="2" s="1"/>
  <c r="F324" i="2"/>
  <c r="G324" i="2" s="1"/>
  <c r="F277" i="2"/>
  <c r="G277" i="2" s="1"/>
  <c r="F289" i="2"/>
  <c r="G289" i="2" s="1"/>
  <c r="F301" i="2"/>
  <c r="G301" i="2" s="1"/>
  <c r="F313" i="2"/>
  <c r="G313" i="2" s="1"/>
  <c r="F325" i="2"/>
  <c r="G325" i="2" s="1"/>
  <c r="F278" i="2"/>
  <c r="G278" i="2" s="1"/>
  <c r="F290" i="2"/>
  <c r="G290" i="2" s="1"/>
  <c r="F302" i="2"/>
  <c r="G302" i="2" s="1"/>
  <c r="F314" i="2"/>
  <c r="G314" i="2" s="1"/>
  <c r="F279" i="2"/>
  <c r="G279" i="2" s="1"/>
  <c r="F291" i="2"/>
  <c r="G291" i="2" s="1"/>
  <c r="F303" i="2"/>
  <c r="G303" i="2" s="1"/>
  <c r="F315" i="2"/>
  <c r="G315" i="2" s="1"/>
  <c r="F280" i="2"/>
  <c r="G280" i="2" s="1"/>
  <c r="F292" i="2"/>
  <c r="G292" i="2" s="1"/>
  <c r="F304" i="2"/>
  <c r="G304" i="2" s="1"/>
  <c r="F316" i="2"/>
  <c r="G316" i="2" s="1"/>
  <c r="F281" i="2"/>
  <c r="G281" i="2" s="1"/>
  <c r="F293" i="2"/>
  <c r="G293" i="2" s="1"/>
  <c r="F305" i="2"/>
  <c r="G305" i="2" s="1"/>
  <c r="F317" i="2"/>
  <c r="G317" i="2" s="1"/>
  <c r="F282" i="2"/>
  <c r="G282" i="2" s="1"/>
  <c r="F294" i="2"/>
  <c r="G294" i="2" s="1"/>
  <c r="F306" i="2"/>
  <c r="G306" i="2" s="1"/>
  <c r="F318" i="2"/>
  <c r="G318" i="2" s="1"/>
  <c r="F283" i="2"/>
  <c r="G283" i="2" s="1"/>
  <c r="F295" i="2"/>
  <c r="G295" i="2" s="1"/>
  <c r="F307" i="2"/>
  <c r="G307" i="2" s="1"/>
  <c r="F319" i="2"/>
  <c r="G319" i="2" s="1"/>
  <c r="F272" i="2"/>
  <c r="G272" i="2" s="1"/>
  <c r="F284" i="2"/>
  <c r="G284" i="2" s="1"/>
  <c r="F296" i="2"/>
  <c r="G296" i="2" s="1"/>
  <c r="F308" i="2"/>
  <c r="G308" i="2" s="1"/>
  <c r="F320" i="2"/>
  <c r="G320" i="2" s="1"/>
  <c r="F273" i="2"/>
  <c r="G273" i="2" s="1"/>
  <c r="F285" i="2"/>
  <c r="G285" i="2" s="1"/>
  <c r="F297" i="2"/>
  <c r="G297" i="2" s="1"/>
  <c r="F309" i="2"/>
  <c r="G309" i="2" s="1"/>
  <c r="F321" i="2"/>
  <c r="G321" i="2" s="1"/>
  <c r="F275" i="2"/>
  <c r="G275" i="2" s="1"/>
  <c r="F287" i="2"/>
  <c r="G287" i="2" s="1"/>
  <c r="F299" i="2"/>
  <c r="G299" i="2" s="1"/>
  <c r="F311" i="2"/>
  <c r="G311" i="2" s="1"/>
  <c r="F323" i="2"/>
  <c r="G323" i="2" s="1"/>
  <c r="F322" i="2"/>
  <c r="G322" i="2" s="1"/>
  <c r="F274" i="2"/>
  <c r="G274" i="2" s="1"/>
  <c r="F286" i="2"/>
  <c r="G286" i="2" s="1"/>
  <c r="F310" i="2"/>
  <c r="G310" i="2" s="1"/>
  <c r="F298" i="2"/>
  <c r="G298" i="2" s="1"/>
  <c r="F4916" i="2"/>
  <c r="G4916" i="2" s="1"/>
  <c r="F4928" i="2"/>
  <c r="G4928" i="2" s="1"/>
  <c r="F4940" i="2"/>
  <c r="G4940" i="2" s="1"/>
  <c r="F4952" i="2"/>
  <c r="G4952" i="2" s="1"/>
  <c r="F4964" i="2"/>
  <c r="G4964" i="2" s="1"/>
  <c r="F4917" i="2"/>
  <c r="G4917" i="2" s="1"/>
  <c r="F4929" i="2"/>
  <c r="G4929" i="2" s="1"/>
  <c r="F4941" i="2"/>
  <c r="G4941" i="2" s="1"/>
  <c r="F4953" i="2"/>
  <c r="G4953" i="2" s="1"/>
  <c r="F4965" i="2"/>
  <c r="G4965" i="2" s="1"/>
  <c r="F4918" i="2"/>
  <c r="G4918" i="2" s="1"/>
  <c r="F4930" i="2"/>
  <c r="G4930" i="2" s="1"/>
  <c r="F4942" i="2"/>
  <c r="G4942" i="2" s="1"/>
  <c r="F4954" i="2"/>
  <c r="G4954" i="2" s="1"/>
  <c r="F4966" i="2"/>
  <c r="G4966" i="2" s="1"/>
  <c r="F4919" i="2"/>
  <c r="G4919" i="2" s="1"/>
  <c r="F4931" i="2"/>
  <c r="G4931" i="2" s="1"/>
  <c r="F4943" i="2"/>
  <c r="G4943" i="2" s="1"/>
  <c r="F4955" i="2"/>
  <c r="G4955" i="2" s="1"/>
  <c r="F4967" i="2"/>
  <c r="G4967" i="2" s="1"/>
  <c r="F4922" i="2"/>
  <c r="G4922" i="2" s="1"/>
  <c r="F4934" i="2"/>
  <c r="G4934" i="2" s="1"/>
  <c r="F4946" i="2"/>
  <c r="G4946" i="2" s="1"/>
  <c r="F4958" i="2"/>
  <c r="G4958" i="2" s="1"/>
  <c r="F4924" i="2"/>
  <c r="G4924" i="2" s="1"/>
  <c r="F4936" i="2"/>
  <c r="G4936" i="2" s="1"/>
  <c r="F4948" i="2"/>
  <c r="G4948" i="2" s="1"/>
  <c r="F4960" i="2"/>
  <c r="G4960" i="2" s="1"/>
  <c r="F4925" i="2"/>
  <c r="G4925" i="2" s="1"/>
  <c r="F4937" i="2"/>
  <c r="G4937" i="2" s="1"/>
  <c r="F4949" i="2"/>
  <c r="G4949" i="2" s="1"/>
  <c r="F4961" i="2"/>
  <c r="G4961" i="2" s="1"/>
  <c r="F4926" i="2"/>
  <c r="G4926" i="2" s="1"/>
  <c r="F4956" i="2"/>
  <c r="G4956" i="2" s="1"/>
  <c r="F4927" i="2"/>
  <c r="G4927" i="2" s="1"/>
  <c r="F4957" i="2"/>
  <c r="G4957" i="2" s="1"/>
  <c r="F4932" i="2"/>
  <c r="G4932" i="2" s="1"/>
  <c r="F4959" i="2"/>
  <c r="G4959" i="2" s="1"/>
  <c r="F4933" i="2"/>
  <c r="G4933" i="2" s="1"/>
  <c r="F4962" i="2"/>
  <c r="G4962" i="2" s="1"/>
  <c r="F4935" i="2"/>
  <c r="G4935" i="2" s="1"/>
  <c r="F4963" i="2"/>
  <c r="G4963" i="2" s="1"/>
  <c r="F4938" i="2"/>
  <c r="G4938" i="2" s="1"/>
  <c r="F4968" i="2"/>
  <c r="G4968" i="2" s="1"/>
  <c r="F4939" i="2"/>
  <c r="G4939" i="2" s="1"/>
  <c r="F4969" i="2"/>
  <c r="G4969" i="2" s="1"/>
  <c r="F4944" i="2"/>
  <c r="G4944" i="2" s="1"/>
  <c r="F4945" i="2"/>
  <c r="G4945" i="2" s="1"/>
  <c r="F4920" i="2"/>
  <c r="G4920" i="2" s="1"/>
  <c r="F4947" i="2"/>
  <c r="G4947" i="2" s="1"/>
  <c r="F4923" i="2"/>
  <c r="G4923" i="2" s="1"/>
  <c r="F4951" i="2"/>
  <c r="G4951" i="2" s="1"/>
  <c r="F4921" i="2"/>
  <c r="G4921" i="2" s="1"/>
  <c r="F4950" i="2"/>
  <c r="G4950" i="2" s="1"/>
  <c r="F2386" i="8"/>
  <c r="G2386" i="8" s="1"/>
  <c r="F2398" i="8"/>
  <c r="G2398" i="8" s="1"/>
  <c r="F2410" i="8"/>
  <c r="G2410" i="8" s="1"/>
  <c r="F2422" i="8"/>
  <c r="G2422" i="8" s="1"/>
  <c r="F2387" i="8"/>
  <c r="G2387" i="8" s="1"/>
  <c r="F2399" i="8"/>
  <c r="G2399" i="8" s="1"/>
  <c r="F2411" i="8"/>
  <c r="G2411" i="8" s="1"/>
  <c r="F2423" i="8"/>
  <c r="G2423" i="8" s="1"/>
  <c r="F2388" i="8"/>
  <c r="G2388" i="8" s="1"/>
  <c r="F2400" i="8"/>
  <c r="G2400" i="8" s="1"/>
  <c r="F2412" i="8"/>
  <c r="G2412" i="8" s="1"/>
  <c r="F2424" i="8"/>
  <c r="G2424" i="8" s="1"/>
  <c r="F2389" i="8"/>
  <c r="G2389" i="8" s="1"/>
  <c r="F2401" i="8"/>
  <c r="G2401" i="8" s="1"/>
  <c r="F2413" i="8"/>
  <c r="G2413" i="8" s="1"/>
  <c r="F2425" i="8"/>
  <c r="G2425" i="8" s="1"/>
  <c r="F2378" i="8"/>
  <c r="G2378" i="8" s="1"/>
  <c r="F2390" i="8"/>
  <c r="G2390" i="8" s="1"/>
  <c r="F2402" i="8"/>
  <c r="G2402" i="8" s="1"/>
  <c r="F2414" i="8"/>
  <c r="G2414" i="8" s="1"/>
  <c r="F2426" i="8"/>
  <c r="G2426" i="8" s="1"/>
  <c r="F2379" i="8"/>
  <c r="G2379" i="8" s="1"/>
  <c r="F2391" i="8"/>
  <c r="G2391" i="8" s="1"/>
  <c r="F2403" i="8"/>
  <c r="G2403" i="8" s="1"/>
  <c r="F2415" i="8"/>
  <c r="G2415" i="8" s="1"/>
  <c r="F2427" i="8"/>
  <c r="G2427" i="8" s="1"/>
  <c r="F2380" i="8"/>
  <c r="G2380" i="8" s="1"/>
  <c r="F2392" i="8"/>
  <c r="G2392" i="8" s="1"/>
  <c r="F2404" i="8"/>
  <c r="G2404" i="8" s="1"/>
  <c r="F2416" i="8"/>
  <c r="G2416" i="8" s="1"/>
  <c r="F2428" i="8"/>
  <c r="G2428" i="8" s="1"/>
  <c r="F2381" i="8"/>
  <c r="G2381" i="8" s="1"/>
  <c r="F2393" i="8"/>
  <c r="G2393" i="8" s="1"/>
  <c r="F2405" i="8"/>
  <c r="G2405" i="8" s="1"/>
  <c r="F2417" i="8"/>
  <c r="G2417" i="8" s="1"/>
  <c r="F2429" i="8"/>
  <c r="G2429" i="8" s="1"/>
  <c r="F2383" i="8"/>
  <c r="G2383" i="8" s="1"/>
  <c r="F2395" i="8"/>
  <c r="G2395" i="8" s="1"/>
  <c r="F2407" i="8"/>
  <c r="G2407" i="8" s="1"/>
  <c r="F2419" i="8"/>
  <c r="G2419" i="8" s="1"/>
  <c r="F2431" i="8"/>
  <c r="G2431" i="8" s="1"/>
  <c r="F2384" i="8"/>
  <c r="G2384" i="8" s="1"/>
  <c r="F2396" i="8"/>
  <c r="G2396" i="8" s="1"/>
  <c r="F2408" i="8"/>
  <c r="G2408" i="8" s="1"/>
  <c r="F2420" i="8"/>
  <c r="G2420" i="8" s="1"/>
  <c r="F2406" i="8"/>
  <c r="G2406" i="8" s="1"/>
  <c r="F2409" i="8"/>
  <c r="G2409" i="8" s="1"/>
  <c r="F2418" i="8"/>
  <c r="G2418" i="8" s="1"/>
  <c r="F2421" i="8"/>
  <c r="G2421" i="8" s="1"/>
  <c r="F2430" i="8"/>
  <c r="G2430" i="8" s="1"/>
  <c r="F2382" i="8"/>
  <c r="G2382" i="8" s="1"/>
  <c r="F2385" i="8"/>
  <c r="G2385" i="8" s="1"/>
  <c r="F2394" i="8"/>
  <c r="G2394" i="8" s="1"/>
  <c r="F2397" i="8"/>
  <c r="G2397" i="8" s="1"/>
  <c r="F1248" i="8"/>
  <c r="G1248" i="8" s="1"/>
  <c r="F1260" i="8"/>
  <c r="G1260" i="8" s="1"/>
  <c r="F1272" i="8"/>
  <c r="G1272" i="8" s="1"/>
  <c r="F1284" i="8"/>
  <c r="G1284" i="8" s="1"/>
  <c r="F1296" i="8"/>
  <c r="G1296" i="8" s="1"/>
  <c r="F1249" i="8"/>
  <c r="G1249" i="8" s="1"/>
  <c r="F1261" i="8"/>
  <c r="G1261" i="8" s="1"/>
  <c r="F1273" i="8"/>
  <c r="G1273" i="8" s="1"/>
  <c r="F1285" i="8"/>
  <c r="G1285" i="8" s="1"/>
  <c r="F1297" i="8"/>
  <c r="G1297" i="8" s="1"/>
  <c r="F1250" i="8"/>
  <c r="G1250" i="8" s="1"/>
  <c r="F1262" i="8"/>
  <c r="G1262" i="8" s="1"/>
  <c r="F1274" i="8"/>
  <c r="G1274" i="8" s="1"/>
  <c r="F1286" i="8"/>
  <c r="G1286" i="8" s="1"/>
  <c r="F1251" i="8"/>
  <c r="G1251" i="8" s="1"/>
  <c r="F1263" i="8"/>
  <c r="G1263" i="8" s="1"/>
  <c r="F1275" i="8"/>
  <c r="G1275" i="8" s="1"/>
  <c r="F1287" i="8"/>
  <c r="G1287" i="8" s="1"/>
  <c r="F1253" i="8"/>
  <c r="G1253" i="8" s="1"/>
  <c r="F1265" i="8"/>
  <c r="G1265" i="8" s="1"/>
  <c r="F1277" i="8"/>
  <c r="G1277" i="8" s="1"/>
  <c r="F1289" i="8"/>
  <c r="G1289" i="8" s="1"/>
  <c r="F1254" i="8"/>
  <c r="G1254" i="8" s="1"/>
  <c r="F1266" i="8"/>
  <c r="G1266" i="8" s="1"/>
  <c r="F1278" i="8"/>
  <c r="G1278" i="8" s="1"/>
  <c r="F1290" i="8"/>
  <c r="G1290" i="8" s="1"/>
  <c r="F1255" i="8"/>
  <c r="G1255" i="8" s="1"/>
  <c r="F1267" i="8"/>
  <c r="G1267" i="8" s="1"/>
  <c r="F1279" i="8"/>
  <c r="G1279" i="8" s="1"/>
  <c r="F1291" i="8"/>
  <c r="G1291" i="8" s="1"/>
  <c r="F1244" i="8"/>
  <c r="G1244" i="8" s="1"/>
  <c r="F1256" i="8"/>
  <c r="G1256" i="8" s="1"/>
  <c r="F1268" i="8"/>
  <c r="G1268" i="8" s="1"/>
  <c r="F1280" i="8"/>
  <c r="G1280" i="8" s="1"/>
  <c r="F1292" i="8"/>
  <c r="G1292" i="8" s="1"/>
  <c r="F1245" i="8"/>
  <c r="G1245" i="8" s="1"/>
  <c r="F1257" i="8"/>
  <c r="G1257" i="8" s="1"/>
  <c r="F1269" i="8"/>
  <c r="G1269" i="8" s="1"/>
  <c r="F1281" i="8"/>
  <c r="G1281" i="8" s="1"/>
  <c r="F1293" i="8"/>
  <c r="G1293" i="8" s="1"/>
  <c r="F1247" i="8"/>
  <c r="G1247" i="8" s="1"/>
  <c r="F1259" i="8"/>
  <c r="G1259" i="8" s="1"/>
  <c r="F1271" i="8"/>
  <c r="G1271" i="8" s="1"/>
  <c r="F1283" i="8"/>
  <c r="G1283" i="8" s="1"/>
  <c r="F1295" i="8"/>
  <c r="G1295" i="8" s="1"/>
  <c r="F1288" i="8"/>
  <c r="G1288" i="8" s="1"/>
  <c r="F1294" i="8"/>
  <c r="G1294" i="8" s="1"/>
  <c r="F1246" i="8"/>
  <c r="G1246" i="8" s="1"/>
  <c r="F1252" i="8"/>
  <c r="G1252" i="8" s="1"/>
  <c r="F1258" i="8"/>
  <c r="G1258" i="8" s="1"/>
  <c r="F1270" i="8"/>
  <c r="G1270" i="8" s="1"/>
  <c r="F1276" i="8"/>
  <c r="G1276" i="8" s="1"/>
  <c r="F1282" i="8"/>
  <c r="G1282" i="8" s="1"/>
  <c r="F1264" i="8"/>
  <c r="G1264" i="8" s="1"/>
  <c r="F1788" i="8"/>
  <c r="G1788" i="8" s="1"/>
  <c r="F1800" i="8"/>
  <c r="G1800" i="8" s="1"/>
  <c r="F1812" i="8"/>
  <c r="G1812" i="8" s="1"/>
  <c r="F1824" i="8"/>
  <c r="G1824" i="8" s="1"/>
  <c r="F1836" i="8"/>
  <c r="G1836" i="8" s="1"/>
  <c r="F1789" i="8"/>
  <c r="G1789" i="8" s="1"/>
  <c r="F1801" i="8"/>
  <c r="G1801" i="8" s="1"/>
  <c r="F1813" i="8"/>
  <c r="G1813" i="8" s="1"/>
  <c r="F1825" i="8"/>
  <c r="G1825" i="8" s="1"/>
  <c r="F1837" i="8"/>
  <c r="G1837" i="8" s="1"/>
  <c r="F1790" i="8"/>
  <c r="G1790" i="8" s="1"/>
  <c r="F1802" i="8"/>
  <c r="G1802" i="8" s="1"/>
  <c r="F1814" i="8"/>
  <c r="G1814" i="8" s="1"/>
  <c r="F1826" i="8"/>
  <c r="G1826" i="8" s="1"/>
  <c r="F1791" i="8"/>
  <c r="G1791" i="8" s="1"/>
  <c r="F1803" i="8"/>
  <c r="G1803" i="8" s="1"/>
  <c r="F1815" i="8"/>
  <c r="G1815" i="8" s="1"/>
  <c r="F1827" i="8"/>
  <c r="G1827" i="8" s="1"/>
  <c r="F1793" i="8"/>
  <c r="G1793" i="8" s="1"/>
  <c r="F1805" i="8"/>
  <c r="G1805" i="8" s="1"/>
  <c r="F1817" i="8"/>
  <c r="G1817" i="8" s="1"/>
  <c r="F1829" i="8"/>
  <c r="G1829" i="8" s="1"/>
  <c r="F1794" i="8"/>
  <c r="G1794" i="8" s="1"/>
  <c r="F1806" i="8"/>
  <c r="G1806" i="8" s="1"/>
  <c r="F1818" i="8"/>
  <c r="G1818" i="8" s="1"/>
  <c r="F1830" i="8"/>
  <c r="G1830" i="8" s="1"/>
  <c r="F1784" i="8"/>
  <c r="G1784" i="8" s="1"/>
  <c r="F1796" i="8"/>
  <c r="G1796" i="8" s="1"/>
  <c r="F1808" i="8"/>
  <c r="G1808" i="8" s="1"/>
  <c r="F1820" i="8"/>
  <c r="G1820" i="8" s="1"/>
  <c r="F1832" i="8"/>
  <c r="G1832" i="8" s="1"/>
  <c r="F1785" i="8"/>
  <c r="G1785" i="8" s="1"/>
  <c r="F1797" i="8"/>
  <c r="G1797" i="8" s="1"/>
  <c r="F1809" i="8"/>
  <c r="G1809" i="8" s="1"/>
  <c r="F1821" i="8"/>
  <c r="G1821" i="8" s="1"/>
  <c r="F1833" i="8"/>
  <c r="G1833" i="8" s="1"/>
  <c r="F1787" i="8"/>
  <c r="G1787" i="8" s="1"/>
  <c r="F1799" i="8"/>
  <c r="G1799" i="8" s="1"/>
  <c r="F1811" i="8"/>
  <c r="G1811" i="8" s="1"/>
  <c r="F1823" i="8"/>
  <c r="G1823" i="8" s="1"/>
  <c r="F1835" i="8"/>
  <c r="G1835" i="8" s="1"/>
  <c r="F1792" i="8"/>
  <c r="G1792" i="8" s="1"/>
  <c r="F1795" i="8"/>
  <c r="G1795" i="8" s="1"/>
  <c r="F1798" i="8"/>
  <c r="G1798" i="8" s="1"/>
  <c r="F1804" i="8"/>
  <c r="G1804" i="8" s="1"/>
  <c r="F1807" i="8"/>
  <c r="G1807" i="8" s="1"/>
  <c r="F1810" i="8"/>
  <c r="G1810" i="8" s="1"/>
  <c r="F1816" i="8"/>
  <c r="G1816" i="8" s="1"/>
  <c r="F1819" i="8"/>
  <c r="G1819" i="8" s="1"/>
  <c r="F1828" i="8"/>
  <c r="G1828" i="8" s="1"/>
  <c r="F1831" i="8"/>
  <c r="G1831" i="8" s="1"/>
  <c r="F1786" i="8"/>
  <c r="G1786" i="8" s="1"/>
  <c r="F1834" i="8"/>
  <c r="G1834" i="8" s="1"/>
  <c r="F1822" i="8"/>
  <c r="G1822" i="8" s="1"/>
  <c r="F225" i="8"/>
  <c r="G225" i="8" s="1"/>
  <c r="F237" i="8"/>
  <c r="G237" i="8" s="1"/>
  <c r="F249" i="8"/>
  <c r="G249" i="8" s="1"/>
  <c r="F261" i="8"/>
  <c r="G261" i="8" s="1"/>
  <c r="F226" i="8"/>
  <c r="G226" i="8" s="1"/>
  <c r="F238" i="8"/>
  <c r="G238" i="8" s="1"/>
  <c r="F250" i="8"/>
  <c r="G250" i="8" s="1"/>
  <c r="F262" i="8"/>
  <c r="G262" i="8" s="1"/>
  <c r="F227" i="8"/>
  <c r="G227" i="8" s="1"/>
  <c r="F239" i="8"/>
  <c r="G239" i="8" s="1"/>
  <c r="F251" i="8"/>
  <c r="G251" i="8" s="1"/>
  <c r="F263" i="8"/>
  <c r="G263" i="8" s="1"/>
  <c r="F228" i="8"/>
  <c r="G228" i="8" s="1"/>
  <c r="F240" i="8"/>
  <c r="G240" i="8" s="1"/>
  <c r="F252" i="8"/>
  <c r="G252" i="8" s="1"/>
  <c r="F264" i="8"/>
  <c r="G264" i="8" s="1"/>
  <c r="F229" i="8"/>
  <c r="G229" i="8" s="1"/>
  <c r="F241" i="8"/>
  <c r="G241" i="8" s="1"/>
  <c r="F253" i="8"/>
  <c r="G253" i="8" s="1"/>
  <c r="F265" i="8"/>
  <c r="G265" i="8" s="1"/>
  <c r="F218" i="8"/>
  <c r="G218" i="8" s="1"/>
  <c r="F230" i="8"/>
  <c r="G230" i="8" s="1"/>
  <c r="F242" i="8"/>
  <c r="G242" i="8" s="1"/>
  <c r="F254" i="8"/>
  <c r="G254" i="8" s="1"/>
  <c r="F266" i="8"/>
  <c r="G266" i="8" s="1"/>
  <c r="F219" i="8"/>
  <c r="G219" i="8" s="1"/>
  <c r="F231" i="8"/>
  <c r="G231" i="8" s="1"/>
  <c r="F243" i="8"/>
  <c r="G243" i="8" s="1"/>
  <c r="F255" i="8"/>
  <c r="G255" i="8" s="1"/>
  <c r="F267" i="8"/>
  <c r="G267" i="8" s="1"/>
  <c r="F220" i="8"/>
  <c r="G220" i="8" s="1"/>
  <c r="F232" i="8"/>
  <c r="G232" i="8" s="1"/>
  <c r="F244" i="8"/>
  <c r="G244" i="8" s="1"/>
  <c r="F256" i="8"/>
  <c r="G256" i="8" s="1"/>
  <c r="F268" i="8"/>
  <c r="G268" i="8" s="1"/>
  <c r="F221" i="8"/>
  <c r="G221" i="8" s="1"/>
  <c r="F233" i="8"/>
  <c r="G233" i="8" s="1"/>
  <c r="F245" i="8"/>
  <c r="G245" i="8" s="1"/>
  <c r="F257" i="8"/>
  <c r="G257" i="8" s="1"/>
  <c r="F269" i="8"/>
  <c r="G269" i="8" s="1"/>
  <c r="F222" i="8"/>
  <c r="G222" i="8" s="1"/>
  <c r="F234" i="8"/>
  <c r="G234" i="8" s="1"/>
  <c r="F246" i="8"/>
  <c r="G246" i="8" s="1"/>
  <c r="F258" i="8"/>
  <c r="G258" i="8" s="1"/>
  <c r="F270" i="8"/>
  <c r="G270" i="8" s="1"/>
  <c r="F224" i="8"/>
  <c r="G224" i="8" s="1"/>
  <c r="F236" i="8"/>
  <c r="G236" i="8" s="1"/>
  <c r="F248" i="8"/>
  <c r="G248" i="8" s="1"/>
  <c r="F260" i="8"/>
  <c r="G260" i="8" s="1"/>
  <c r="F271" i="8"/>
  <c r="G271" i="8" s="1"/>
  <c r="F223" i="8"/>
  <c r="G223" i="8" s="1"/>
  <c r="F235" i="8"/>
  <c r="G235" i="8" s="1"/>
  <c r="F259" i="8"/>
  <c r="G259" i="8" s="1"/>
  <c r="F247" i="8"/>
  <c r="G247" i="8" s="1"/>
  <c r="F7394" i="2"/>
  <c r="G7394" i="2" s="1"/>
  <c r="F7382" i="2"/>
  <c r="G7382" i="2" s="1"/>
  <c r="F7370" i="2"/>
  <c r="G7370" i="2" s="1"/>
  <c r="F7358" i="2"/>
  <c r="G7358" i="2" s="1"/>
  <c r="F7346" i="2"/>
  <c r="G7346" i="2" s="1"/>
  <c r="F7334" i="2"/>
  <c r="G7334" i="2" s="1"/>
  <c r="F7322" i="2"/>
  <c r="G7322" i="2" s="1"/>
  <c r="F7310" i="2"/>
  <c r="G7310" i="2" s="1"/>
  <c r="F7298" i="2"/>
  <c r="G7298" i="2" s="1"/>
  <c r="F7286" i="2"/>
  <c r="G7286" i="2" s="1"/>
  <c r="F7274" i="2"/>
  <c r="G7274" i="2" s="1"/>
  <c r="F7262" i="2"/>
  <c r="G7262" i="2" s="1"/>
  <c r="F7250" i="2"/>
  <c r="G7250" i="2" s="1"/>
  <c r="F7238" i="2"/>
  <c r="G7238" i="2" s="1"/>
  <c r="F7226" i="2"/>
  <c r="G7226" i="2" s="1"/>
  <c r="F7214" i="2"/>
  <c r="G7214" i="2" s="1"/>
  <c r="F7202" i="2"/>
  <c r="G7202" i="2" s="1"/>
  <c r="F7190" i="2"/>
  <c r="G7190" i="2" s="1"/>
  <c r="F7178" i="2"/>
  <c r="G7178" i="2" s="1"/>
  <c r="F7166" i="2"/>
  <c r="G7166" i="2" s="1"/>
  <c r="F7154" i="2"/>
  <c r="G7154" i="2" s="1"/>
  <c r="F7142" i="2"/>
  <c r="G7142" i="2" s="1"/>
  <c r="F7130" i="2"/>
  <c r="G7130" i="2" s="1"/>
  <c r="F7118" i="2"/>
  <c r="G7118" i="2" s="1"/>
  <c r="F7106" i="2"/>
  <c r="G7106" i="2" s="1"/>
  <c r="F7094" i="2"/>
  <c r="G7094" i="2" s="1"/>
  <c r="F7082" i="2"/>
  <c r="G7082" i="2" s="1"/>
  <c r="F7070" i="2"/>
  <c r="G7070" i="2" s="1"/>
  <c r="F7058" i="2"/>
  <c r="G7058" i="2" s="1"/>
  <c r="F7046" i="2"/>
  <c r="G7046" i="2" s="1"/>
  <c r="F7034" i="2"/>
  <c r="G7034" i="2" s="1"/>
  <c r="F7022" i="2"/>
  <c r="G7022" i="2" s="1"/>
  <c r="F6962" i="2"/>
  <c r="G6962" i="2" s="1"/>
  <c r="F6950" i="2"/>
  <c r="G6950" i="2" s="1"/>
  <c r="F6938" i="2"/>
  <c r="G6938" i="2" s="1"/>
  <c r="F6926" i="2"/>
  <c r="G6926" i="2" s="1"/>
  <c r="F6912" i="2"/>
  <c r="G6912" i="2" s="1"/>
  <c r="F6894" i="2"/>
  <c r="G6894" i="2" s="1"/>
  <c r="F6878" i="2"/>
  <c r="G6878" i="2" s="1"/>
  <c r="F6555" i="2"/>
  <c r="G6555" i="2" s="1"/>
  <c r="F6411" i="2"/>
  <c r="G6411" i="2" s="1"/>
  <c r="F6267" i="2"/>
  <c r="G6267" i="2" s="1"/>
  <c r="F6123" i="2"/>
  <c r="G6123" i="2" s="1"/>
  <c r="F5979" i="2"/>
  <c r="G5979" i="2" s="1"/>
  <c r="F5735" i="2"/>
  <c r="G5735" i="2" s="1"/>
  <c r="F5747" i="2"/>
  <c r="G5747" i="2" s="1"/>
  <c r="F5759" i="2"/>
  <c r="G5759" i="2" s="1"/>
  <c r="F5771" i="2"/>
  <c r="G5771" i="2" s="1"/>
  <c r="F5736" i="2"/>
  <c r="G5736" i="2" s="1"/>
  <c r="F5748" i="2"/>
  <c r="G5748" i="2" s="1"/>
  <c r="F5760" i="2"/>
  <c r="G5760" i="2" s="1"/>
  <c r="F5772" i="2"/>
  <c r="G5772" i="2" s="1"/>
  <c r="F5737" i="2"/>
  <c r="G5737" i="2" s="1"/>
  <c r="F5749" i="2"/>
  <c r="G5749" i="2" s="1"/>
  <c r="F5761" i="2"/>
  <c r="G5761" i="2" s="1"/>
  <c r="F5773" i="2"/>
  <c r="G5773" i="2" s="1"/>
  <c r="F5726" i="2"/>
  <c r="G5726" i="2" s="1"/>
  <c r="F5738" i="2"/>
  <c r="G5738" i="2" s="1"/>
  <c r="F5750" i="2"/>
  <c r="G5750" i="2" s="1"/>
  <c r="F5762" i="2"/>
  <c r="G5762" i="2" s="1"/>
  <c r="F5774" i="2"/>
  <c r="G5774" i="2" s="1"/>
  <c r="F5727" i="2"/>
  <c r="G5727" i="2" s="1"/>
  <c r="F5739" i="2"/>
  <c r="G5739" i="2" s="1"/>
  <c r="F5751" i="2"/>
  <c r="G5751" i="2" s="1"/>
  <c r="F5763" i="2"/>
  <c r="G5763" i="2" s="1"/>
  <c r="F5775" i="2"/>
  <c r="G5775" i="2" s="1"/>
  <c r="F5729" i="2"/>
  <c r="G5729" i="2" s="1"/>
  <c r="F5741" i="2"/>
  <c r="G5741" i="2" s="1"/>
  <c r="F5753" i="2"/>
  <c r="G5753" i="2" s="1"/>
  <c r="F5765" i="2"/>
  <c r="G5765" i="2" s="1"/>
  <c r="F5777" i="2"/>
  <c r="G5777" i="2" s="1"/>
  <c r="F5730" i="2"/>
  <c r="G5730" i="2" s="1"/>
  <c r="F5742" i="2"/>
  <c r="G5742" i="2" s="1"/>
  <c r="F5754" i="2"/>
  <c r="G5754" i="2" s="1"/>
  <c r="F5766" i="2"/>
  <c r="G5766" i="2" s="1"/>
  <c r="F5778" i="2"/>
  <c r="G5778" i="2" s="1"/>
  <c r="F5731" i="2"/>
  <c r="G5731" i="2" s="1"/>
  <c r="F5743" i="2"/>
  <c r="G5743" i="2" s="1"/>
  <c r="F5755" i="2"/>
  <c r="G5755" i="2" s="1"/>
  <c r="F5767" i="2"/>
  <c r="G5767" i="2" s="1"/>
  <c r="F5779" i="2"/>
  <c r="G5779" i="2" s="1"/>
  <c r="F5732" i="2"/>
  <c r="G5732" i="2" s="1"/>
  <c r="F5744" i="2"/>
  <c r="G5744" i="2" s="1"/>
  <c r="F5756" i="2"/>
  <c r="G5756" i="2" s="1"/>
  <c r="F5768" i="2"/>
  <c r="G5768" i="2" s="1"/>
  <c r="F5734" i="2"/>
  <c r="G5734" i="2" s="1"/>
  <c r="F5746" i="2"/>
  <c r="G5746" i="2" s="1"/>
  <c r="F5758" i="2"/>
  <c r="G5758" i="2" s="1"/>
  <c r="F5757" i="2"/>
  <c r="G5757" i="2" s="1"/>
  <c r="F5764" i="2"/>
  <c r="G5764" i="2" s="1"/>
  <c r="F5769" i="2"/>
  <c r="G5769" i="2" s="1"/>
  <c r="F5770" i="2"/>
  <c r="G5770" i="2" s="1"/>
  <c r="F5776" i="2"/>
  <c r="G5776" i="2" s="1"/>
  <c r="F5728" i="2"/>
  <c r="G5728" i="2" s="1"/>
  <c r="F5733" i="2"/>
  <c r="G5733" i="2" s="1"/>
  <c r="F5740" i="2"/>
  <c r="G5740" i="2" s="1"/>
  <c r="F5752" i="2"/>
  <c r="G5752" i="2" s="1"/>
  <c r="F3027" i="2"/>
  <c r="G3027" i="2" s="1"/>
  <c r="F3039" i="2"/>
  <c r="G3039" i="2" s="1"/>
  <c r="F3051" i="2"/>
  <c r="G3051" i="2" s="1"/>
  <c r="F3063" i="2"/>
  <c r="G3063" i="2" s="1"/>
  <c r="F3075" i="2"/>
  <c r="G3075" i="2" s="1"/>
  <c r="F3028" i="2"/>
  <c r="G3028" i="2" s="1"/>
  <c r="F3040" i="2"/>
  <c r="G3040" i="2" s="1"/>
  <c r="F3052" i="2"/>
  <c r="G3052" i="2" s="1"/>
  <c r="F3064" i="2"/>
  <c r="G3064" i="2" s="1"/>
  <c r="F3076" i="2"/>
  <c r="G3076" i="2" s="1"/>
  <c r="F3030" i="2"/>
  <c r="G3030" i="2" s="1"/>
  <c r="F3042" i="2"/>
  <c r="G3042" i="2" s="1"/>
  <c r="F3054" i="2"/>
  <c r="G3054" i="2" s="1"/>
  <c r="F3066" i="2"/>
  <c r="G3066" i="2" s="1"/>
  <c r="F3078" i="2"/>
  <c r="G3078" i="2" s="1"/>
  <c r="F3031" i="2"/>
  <c r="G3031" i="2" s="1"/>
  <c r="F3043" i="2"/>
  <c r="G3043" i="2" s="1"/>
  <c r="F3055" i="2"/>
  <c r="G3055" i="2" s="1"/>
  <c r="F3067" i="2"/>
  <c r="G3067" i="2" s="1"/>
  <c r="F3079" i="2"/>
  <c r="G3079" i="2" s="1"/>
  <c r="F3033" i="2"/>
  <c r="G3033" i="2" s="1"/>
  <c r="F3045" i="2"/>
  <c r="G3045" i="2" s="1"/>
  <c r="F3057" i="2"/>
  <c r="G3057" i="2" s="1"/>
  <c r="F3069" i="2"/>
  <c r="G3069" i="2" s="1"/>
  <c r="F3035" i="2"/>
  <c r="G3035" i="2" s="1"/>
  <c r="F3047" i="2"/>
  <c r="G3047" i="2" s="1"/>
  <c r="F3059" i="2"/>
  <c r="G3059" i="2" s="1"/>
  <c r="F3071" i="2"/>
  <c r="G3071" i="2" s="1"/>
  <c r="F3036" i="2"/>
  <c r="G3036" i="2" s="1"/>
  <c r="F3048" i="2"/>
  <c r="G3048" i="2" s="1"/>
  <c r="F3060" i="2"/>
  <c r="G3060" i="2" s="1"/>
  <c r="F3072" i="2"/>
  <c r="G3072" i="2" s="1"/>
  <c r="F3053" i="2"/>
  <c r="G3053" i="2" s="1"/>
  <c r="F3026" i="2"/>
  <c r="G3026" i="2" s="1"/>
  <c r="F3056" i="2"/>
  <c r="G3056" i="2" s="1"/>
  <c r="F3029" i="2"/>
  <c r="G3029" i="2" s="1"/>
  <c r="F3058" i="2"/>
  <c r="G3058" i="2" s="1"/>
  <c r="F3032" i="2"/>
  <c r="G3032" i="2" s="1"/>
  <c r="F3061" i="2"/>
  <c r="G3061" i="2" s="1"/>
  <c r="F3034" i="2"/>
  <c r="G3034" i="2" s="1"/>
  <c r="F3062" i="2"/>
  <c r="G3062" i="2" s="1"/>
  <c r="F3037" i="2"/>
  <c r="G3037" i="2" s="1"/>
  <c r="F3065" i="2"/>
  <c r="G3065" i="2" s="1"/>
  <c r="F3038" i="2"/>
  <c r="G3038" i="2" s="1"/>
  <c r="F3068" i="2"/>
  <c r="G3068" i="2" s="1"/>
  <c r="F3041" i="2"/>
  <c r="G3041" i="2" s="1"/>
  <c r="F3070" i="2"/>
  <c r="G3070" i="2" s="1"/>
  <c r="F3044" i="2"/>
  <c r="G3044" i="2" s="1"/>
  <c r="F3073" i="2"/>
  <c r="G3073" i="2" s="1"/>
  <c r="F3050" i="2"/>
  <c r="G3050" i="2" s="1"/>
  <c r="F3046" i="2"/>
  <c r="G3046" i="2" s="1"/>
  <c r="F3049" i="2"/>
  <c r="G3049" i="2" s="1"/>
  <c r="F3074" i="2"/>
  <c r="G3074" i="2" s="1"/>
  <c r="F3077" i="2"/>
  <c r="G3077" i="2" s="1"/>
  <c r="F3576" i="2"/>
  <c r="G3576" i="2" s="1"/>
  <c r="F3588" i="2"/>
  <c r="G3588" i="2" s="1"/>
  <c r="F3600" i="2"/>
  <c r="G3600" i="2" s="1"/>
  <c r="F3612" i="2"/>
  <c r="G3612" i="2" s="1"/>
  <c r="F3577" i="2"/>
  <c r="G3577" i="2" s="1"/>
  <c r="F3589" i="2"/>
  <c r="G3589" i="2" s="1"/>
  <c r="F3601" i="2"/>
  <c r="G3601" i="2" s="1"/>
  <c r="F3613" i="2"/>
  <c r="G3613" i="2" s="1"/>
  <c r="F3566" i="2"/>
  <c r="G3566" i="2" s="1"/>
  <c r="F3578" i="2"/>
  <c r="G3578" i="2" s="1"/>
  <c r="F3590" i="2"/>
  <c r="G3590" i="2" s="1"/>
  <c r="F3602" i="2"/>
  <c r="G3602" i="2" s="1"/>
  <c r="F3614" i="2"/>
  <c r="G3614" i="2" s="1"/>
  <c r="F3567" i="2"/>
  <c r="G3567" i="2" s="1"/>
  <c r="F3579" i="2"/>
  <c r="G3579" i="2" s="1"/>
  <c r="F3591" i="2"/>
  <c r="G3591" i="2" s="1"/>
  <c r="F3603" i="2"/>
  <c r="G3603" i="2" s="1"/>
  <c r="F3615" i="2"/>
  <c r="G3615" i="2" s="1"/>
  <c r="F3568" i="2"/>
  <c r="G3568" i="2" s="1"/>
  <c r="F3580" i="2"/>
  <c r="G3580" i="2" s="1"/>
  <c r="F3592" i="2"/>
  <c r="G3592" i="2" s="1"/>
  <c r="F3604" i="2"/>
  <c r="G3604" i="2" s="1"/>
  <c r="F3616" i="2"/>
  <c r="G3616" i="2" s="1"/>
  <c r="F3569" i="2"/>
  <c r="G3569" i="2" s="1"/>
  <c r="F3581" i="2"/>
  <c r="G3581" i="2" s="1"/>
  <c r="F3593" i="2"/>
  <c r="G3593" i="2" s="1"/>
  <c r="F3605" i="2"/>
  <c r="G3605" i="2" s="1"/>
  <c r="F3617" i="2"/>
  <c r="G3617" i="2" s="1"/>
  <c r="F3570" i="2"/>
  <c r="G3570" i="2" s="1"/>
  <c r="F3582" i="2"/>
  <c r="G3582" i="2" s="1"/>
  <c r="F3594" i="2"/>
  <c r="G3594" i="2" s="1"/>
  <c r="F3606" i="2"/>
  <c r="G3606" i="2" s="1"/>
  <c r="F3618" i="2"/>
  <c r="G3618" i="2" s="1"/>
  <c r="F3571" i="2"/>
  <c r="G3571" i="2" s="1"/>
  <c r="F3583" i="2"/>
  <c r="G3583" i="2" s="1"/>
  <c r="F3595" i="2"/>
  <c r="G3595" i="2" s="1"/>
  <c r="F3607" i="2"/>
  <c r="G3607" i="2" s="1"/>
  <c r="F3619" i="2"/>
  <c r="G3619" i="2" s="1"/>
  <c r="F3572" i="2"/>
  <c r="G3572" i="2" s="1"/>
  <c r="F3584" i="2"/>
  <c r="G3584" i="2" s="1"/>
  <c r="F3596" i="2"/>
  <c r="G3596" i="2" s="1"/>
  <c r="F3608" i="2"/>
  <c r="G3608" i="2" s="1"/>
  <c r="F3575" i="2"/>
  <c r="G3575" i="2" s="1"/>
  <c r="F3587" i="2"/>
  <c r="G3587" i="2" s="1"/>
  <c r="F3599" i="2"/>
  <c r="G3599" i="2" s="1"/>
  <c r="F3611" i="2"/>
  <c r="G3611" i="2" s="1"/>
  <c r="F3573" i="2"/>
  <c r="G3573" i="2" s="1"/>
  <c r="F3574" i="2"/>
  <c r="G3574" i="2" s="1"/>
  <c r="F3585" i="2"/>
  <c r="G3585" i="2" s="1"/>
  <c r="F3586" i="2"/>
  <c r="G3586" i="2" s="1"/>
  <c r="F3597" i="2"/>
  <c r="G3597" i="2" s="1"/>
  <c r="F3598" i="2"/>
  <c r="G3598" i="2" s="1"/>
  <c r="F3609" i="2"/>
  <c r="G3609" i="2" s="1"/>
  <c r="F3610" i="2"/>
  <c r="G3610" i="2" s="1"/>
  <c r="F5567" i="2"/>
  <c r="G5567" i="2" s="1"/>
  <c r="F5579" i="2"/>
  <c r="G5579" i="2" s="1"/>
  <c r="F5591" i="2"/>
  <c r="G5591" i="2" s="1"/>
  <c r="F5603" i="2"/>
  <c r="G5603" i="2" s="1"/>
  <c r="F5615" i="2"/>
  <c r="G5615" i="2" s="1"/>
  <c r="F5568" i="2"/>
  <c r="G5568" i="2" s="1"/>
  <c r="F5580" i="2"/>
  <c r="G5580" i="2" s="1"/>
  <c r="F5592" i="2"/>
  <c r="G5592" i="2" s="1"/>
  <c r="F5604" i="2"/>
  <c r="G5604" i="2" s="1"/>
  <c r="F5616" i="2"/>
  <c r="G5616" i="2" s="1"/>
  <c r="F5569" i="2"/>
  <c r="G5569" i="2" s="1"/>
  <c r="F5581" i="2"/>
  <c r="G5581" i="2" s="1"/>
  <c r="F5593" i="2"/>
  <c r="G5593" i="2" s="1"/>
  <c r="F5605" i="2"/>
  <c r="G5605" i="2" s="1"/>
  <c r="F5617" i="2"/>
  <c r="G5617" i="2" s="1"/>
  <c r="F5570" i="2"/>
  <c r="G5570" i="2" s="1"/>
  <c r="F5582" i="2"/>
  <c r="G5582" i="2" s="1"/>
  <c r="F5594" i="2"/>
  <c r="G5594" i="2" s="1"/>
  <c r="F5606" i="2"/>
  <c r="G5606" i="2" s="1"/>
  <c r="F5571" i="2"/>
  <c r="G5571" i="2" s="1"/>
  <c r="F5583" i="2"/>
  <c r="G5583" i="2" s="1"/>
  <c r="F5595" i="2"/>
  <c r="G5595" i="2" s="1"/>
  <c r="F5607" i="2"/>
  <c r="G5607" i="2" s="1"/>
  <c r="F5572" i="2"/>
  <c r="G5572" i="2" s="1"/>
  <c r="F5584" i="2"/>
  <c r="G5584" i="2" s="1"/>
  <c r="F5596" i="2"/>
  <c r="G5596" i="2" s="1"/>
  <c r="F5608" i="2"/>
  <c r="G5608" i="2" s="1"/>
  <c r="F5573" i="2"/>
  <c r="G5573" i="2" s="1"/>
  <c r="F5585" i="2"/>
  <c r="G5585" i="2" s="1"/>
  <c r="F5597" i="2"/>
  <c r="G5597" i="2" s="1"/>
  <c r="F5609" i="2"/>
  <c r="G5609" i="2" s="1"/>
  <c r="F5574" i="2"/>
  <c r="G5574" i="2" s="1"/>
  <c r="F5586" i="2"/>
  <c r="G5586" i="2" s="1"/>
  <c r="F5598" i="2"/>
  <c r="G5598" i="2" s="1"/>
  <c r="F5610" i="2"/>
  <c r="G5610" i="2" s="1"/>
  <c r="F5575" i="2"/>
  <c r="G5575" i="2" s="1"/>
  <c r="F5587" i="2"/>
  <c r="G5587" i="2" s="1"/>
  <c r="F5599" i="2"/>
  <c r="G5599" i="2" s="1"/>
  <c r="F5611" i="2"/>
  <c r="G5611" i="2" s="1"/>
  <c r="F5564" i="2"/>
  <c r="G5564" i="2" s="1"/>
  <c r="F5576" i="2"/>
  <c r="G5576" i="2" s="1"/>
  <c r="F5588" i="2"/>
  <c r="G5588" i="2" s="1"/>
  <c r="F5600" i="2"/>
  <c r="G5600" i="2" s="1"/>
  <c r="F5612" i="2"/>
  <c r="G5612" i="2" s="1"/>
  <c r="F5566" i="2"/>
  <c r="G5566" i="2" s="1"/>
  <c r="F5578" i="2"/>
  <c r="G5578" i="2" s="1"/>
  <c r="F5590" i="2"/>
  <c r="G5590" i="2" s="1"/>
  <c r="F5602" i="2"/>
  <c r="G5602" i="2" s="1"/>
  <c r="F5614" i="2"/>
  <c r="G5614" i="2" s="1"/>
  <c r="F5565" i="2"/>
  <c r="G5565" i="2" s="1"/>
  <c r="F5577" i="2"/>
  <c r="G5577" i="2" s="1"/>
  <c r="F5589" i="2"/>
  <c r="G5589" i="2" s="1"/>
  <c r="F5601" i="2"/>
  <c r="G5601" i="2" s="1"/>
  <c r="F5613" i="2"/>
  <c r="G5613" i="2" s="1"/>
  <c r="F6221" i="2"/>
  <c r="G6221" i="2" s="1"/>
  <c r="F6233" i="2"/>
  <c r="G6233" i="2" s="1"/>
  <c r="F6245" i="2"/>
  <c r="G6245" i="2" s="1"/>
  <c r="F6257" i="2"/>
  <c r="G6257" i="2" s="1"/>
  <c r="F6222" i="2"/>
  <c r="G6222" i="2" s="1"/>
  <c r="F6234" i="2"/>
  <c r="G6234" i="2" s="1"/>
  <c r="F6246" i="2"/>
  <c r="G6246" i="2" s="1"/>
  <c r="F6258" i="2"/>
  <c r="G6258" i="2" s="1"/>
  <c r="F6223" i="2"/>
  <c r="G6223" i="2" s="1"/>
  <c r="F6235" i="2"/>
  <c r="G6235" i="2" s="1"/>
  <c r="F6247" i="2"/>
  <c r="G6247" i="2" s="1"/>
  <c r="F6259" i="2"/>
  <c r="G6259" i="2" s="1"/>
  <c r="F6212" i="2"/>
  <c r="G6212" i="2" s="1"/>
  <c r="F6224" i="2"/>
  <c r="G6224" i="2" s="1"/>
  <c r="F6236" i="2"/>
  <c r="G6236" i="2" s="1"/>
  <c r="F6248" i="2"/>
  <c r="G6248" i="2" s="1"/>
  <c r="F6260" i="2"/>
  <c r="G6260" i="2" s="1"/>
  <c r="F6213" i="2"/>
  <c r="G6213" i="2" s="1"/>
  <c r="F6225" i="2"/>
  <c r="G6225" i="2" s="1"/>
  <c r="F6237" i="2"/>
  <c r="G6237" i="2" s="1"/>
  <c r="F6249" i="2"/>
  <c r="G6249" i="2" s="1"/>
  <c r="F6261" i="2"/>
  <c r="G6261" i="2" s="1"/>
  <c r="F6214" i="2"/>
  <c r="G6214" i="2" s="1"/>
  <c r="F6226" i="2"/>
  <c r="G6226" i="2" s="1"/>
  <c r="F6238" i="2"/>
  <c r="G6238" i="2" s="1"/>
  <c r="F6250" i="2"/>
  <c r="G6250" i="2" s="1"/>
  <c r="F6262" i="2"/>
  <c r="G6262" i="2" s="1"/>
  <c r="F6215" i="2"/>
  <c r="G6215" i="2" s="1"/>
  <c r="F6227" i="2"/>
  <c r="G6227" i="2" s="1"/>
  <c r="F6239" i="2"/>
  <c r="G6239" i="2" s="1"/>
  <c r="F6251" i="2"/>
  <c r="G6251" i="2" s="1"/>
  <c r="F6263" i="2"/>
  <c r="G6263" i="2" s="1"/>
  <c r="F6216" i="2"/>
  <c r="G6216" i="2" s="1"/>
  <c r="F6228" i="2"/>
  <c r="G6228" i="2" s="1"/>
  <c r="F6240" i="2"/>
  <c r="G6240" i="2" s="1"/>
  <c r="F6252" i="2"/>
  <c r="G6252" i="2" s="1"/>
  <c r="F6264" i="2"/>
  <c r="G6264" i="2" s="1"/>
  <c r="F6217" i="2"/>
  <c r="G6217" i="2" s="1"/>
  <c r="F6229" i="2"/>
  <c r="G6229" i="2" s="1"/>
  <c r="F6241" i="2"/>
  <c r="G6241" i="2" s="1"/>
  <c r="F6253" i="2"/>
  <c r="G6253" i="2" s="1"/>
  <c r="F6265" i="2"/>
  <c r="G6265" i="2" s="1"/>
  <c r="F6218" i="2"/>
  <c r="G6218" i="2" s="1"/>
  <c r="F6230" i="2"/>
  <c r="G6230" i="2" s="1"/>
  <c r="F6242" i="2"/>
  <c r="G6242" i="2" s="1"/>
  <c r="F6254" i="2"/>
  <c r="G6254" i="2" s="1"/>
  <c r="F6220" i="2"/>
  <c r="G6220" i="2" s="1"/>
  <c r="F6232" i="2"/>
  <c r="G6232" i="2" s="1"/>
  <c r="F6244" i="2"/>
  <c r="G6244" i="2" s="1"/>
  <c r="F6256" i="2"/>
  <c r="G6256" i="2" s="1"/>
  <c r="F3087" i="2"/>
  <c r="G3087" i="2" s="1"/>
  <c r="F3099" i="2"/>
  <c r="G3099" i="2" s="1"/>
  <c r="F3111" i="2"/>
  <c r="G3111" i="2" s="1"/>
  <c r="F3123" i="2"/>
  <c r="G3123" i="2" s="1"/>
  <c r="F3088" i="2"/>
  <c r="G3088" i="2" s="1"/>
  <c r="F3100" i="2"/>
  <c r="G3100" i="2" s="1"/>
  <c r="F3112" i="2"/>
  <c r="G3112" i="2" s="1"/>
  <c r="F3124" i="2"/>
  <c r="G3124" i="2" s="1"/>
  <c r="F3090" i="2"/>
  <c r="G3090" i="2" s="1"/>
  <c r="F3102" i="2"/>
  <c r="G3102" i="2" s="1"/>
  <c r="F3114" i="2"/>
  <c r="G3114" i="2" s="1"/>
  <c r="F3091" i="2"/>
  <c r="G3091" i="2" s="1"/>
  <c r="F3103" i="2"/>
  <c r="G3103" i="2" s="1"/>
  <c r="F3115" i="2"/>
  <c r="G3115" i="2" s="1"/>
  <c r="F3127" i="2"/>
  <c r="G3127" i="2" s="1"/>
  <c r="F3081" i="2"/>
  <c r="G3081" i="2" s="1"/>
  <c r="F3093" i="2"/>
  <c r="G3093" i="2" s="1"/>
  <c r="F3105" i="2"/>
  <c r="G3105" i="2" s="1"/>
  <c r="F3117" i="2"/>
  <c r="G3117" i="2" s="1"/>
  <c r="F3083" i="2"/>
  <c r="G3083" i="2" s="1"/>
  <c r="F3095" i="2"/>
  <c r="G3095" i="2" s="1"/>
  <c r="F3107" i="2"/>
  <c r="G3107" i="2" s="1"/>
  <c r="F3119" i="2"/>
  <c r="G3119" i="2" s="1"/>
  <c r="F3131" i="2"/>
  <c r="G3131" i="2" s="1"/>
  <c r="F3084" i="2"/>
  <c r="G3084" i="2" s="1"/>
  <c r="F3096" i="2"/>
  <c r="G3096" i="2" s="1"/>
  <c r="F3108" i="2"/>
  <c r="G3108" i="2" s="1"/>
  <c r="F3120" i="2"/>
  <c r="G3120" i="2" s="1"/>
  <c r="F3132" i="2"/>
  <c r="G3132" i="2" s="1"/>
  <c r="F3082" i="2"/>
  <c r="G3082" i="2" s="1"/>
  <c r="F3110" i="2"/>
  <c r="G3110" i="2" s="1"/>
  <c r="F3085" i="2"/>
  <c r="G3085" i="2" s="1"/>
  <c r="F3113" i="2"/>
  <c r="G3113" i="2" s="1"/>
  <c r="F3086" i="2"/>
  <c r="G3086" i="2" s="1"/>
  <c r="F3116" i="2"/>
  <c r="G3116" i="2" s="1"/>
  <c r="F3089" i="2"/>
  <c r="G3089" i="2" s="1"/>
  <c r="F3118" i="2"/>
  <c r="G3118" i="2" s="1"/>
  <c r="F3092" i="2"/>
  <c r="G3092" i="2" s="1"/>
  <c r="F3121" i="2"/>
  <c r="G3121" i="2" s="1"/>
  <c r="F3094" i="2"/>
  <c r="G3094" i="2" s="1"/>
  <c r="F3122" i="2"/>
  <c r="G3122" i="2" s="1"/>
  <c r="F3097" i="2"/>
  <c r="G3097" i="2" s="1"/>
  <c r="F3125" i="2"/>
  <c r="G3125" i="2" s="1"/>
  <c r="F3098" i="2"/>
  <c r="G3098" i="2" s="1"/>
  <c r="F3126" i="2"/>
  <c r="G3126" i="2" s="1"/>
  <c r="F3101" i="2"/>
  <c r="G3101" i="2" s="1"/>
  <c r="F3128" i="2"/>
  <c r="G3128" i="2" s="1"/>
  <c r="F3080" i="2"/>
  <c r="G3080" i="2" s="1"/>
  <c r="F3109" i="2"/>
  <c r="G3109" i="2" s="1"/>
  <c r="F3133" i="2"/>
  <c r="G3133" i="2" s="1"/>
  <c r="F3106" i="2"/>
  <c r="G3106" i="2" s="1"/>
  <c r="F3129" i="2"/>
  <c r="G3129" i="2" s="1"/>
  <c r="F3130" i="2"/>
  <c r="G3130" i="2" s="1"/>
  <c r="F3104" i="2"/>
  <c r="G3104" i="2" s="1"/>
  <c r="F228" i="2"/>
  <c r="G228" i="2" s="1"/>
  <c r="F227" i="2"/>
  <c r="G227" i="2" s="1"/>
  <c r="F240" i="2"/>
  <c r="G240" i="2" s="1"/>
  <c r="F252" i="2"/>
  <c r="G252" i="2" s="1"/>
  <c r="F264" i="2"/>
  <c r="G264" i="2" s="1"/>
  <c r="F229" i="2"/>
  <c r="G229" i="2" s="1"/>
  <c r="F241" i="2"/>
  <c r="G241" i="2" s="1"/>
  <c r="F253" i="2"/>
  <c r="G253" i="2" s="1"/>
  <c r="F265" i="2"/>
  <c r="G265" i="2" s="1"/>
  <c r="F230" i="2"/>
  <c r="G230" i="2" s="1"/>
  <c r="F242" i="2"/>
  <c r="G242" i="2" s="1"/>
  <c r="F254" i="2"/>
  <c r="G254" i="2" s="1"/>
  <c r="F266" i="2"/>
  <c r="G266" i="2" s="1"/>
  <c r="F218" i="2"/>
  <c r="G218" i="2" s="1"/>
  <c r="F231" i="2"/>
  <c r="G231" i="2" s="1"/>
  <c r="F243" i="2"/>
  <c r="G243" i="2" s="1"/>
  <c r="F255" i="2"/>
  <c r="G255" i="2" s="1"/>
  <c r="F267" i="2"/>
  <c r="G267" i="2" s="1"/>
  <c r="F219" i="2"/>
  <c r="G219" i="2" s="1"/>
  <c r="F232" i="2"/>
  <c r="G232" i="2" s="1"/>
  <c r="F244" i="2"/>
  <c r="G244" i="2" s="1"/>
  <c r="F256" i="2"/>
  <c r="G256" i="2" s="1"/>
  <c r="F268" i="2"/>
  <c r="G268" i="2" s="1"/>
  <c r="F220" i="2"/>
  <c r="G220" i="2" s="1"/>
  <c r="F233" i="2"/>
  <c r="G233" i="2" s="1"/>
  <c r="F245" i="2"/>
  <c r="G245" i="2" s="1"/>
  <c r="F257" i="2"/>
  <c r="G257" i="2" s="1"/>
  <c r="F269" i="2"/>
  <c r="G269" i="2" s="1"/>
  <c r="F221" i="2"/>
  <c r="G221" i="2" s="1"/>
  <c r="F234" i="2"/>
  <c r="G234" i="2" s="1"/>
  <c r="F246" i="2"/>
  <c r="G246" i="2" s="1"/>
  <c r="F258" i="2"/>
  <c r="G258" i="2" s="1"/>
  <c r="F270" i="2"/>
  <c r="G270" i="2" s="1"/>
  <c r="F222" i="2"/>
  <c r="G222" i="2" s="1"/>
  <c r="F235" i="2"/>
  <c r="G235" i="2" s="1"/>
  <c r="F247" i="2"/>
  <c r="G247" i="2" s="1"/>
  <c r="F259" i="2"/>
  <c r="G259" i="2" s="1"/>
  <c r="F271" i="2"/>
  <c r="G271" i="2" s="1"/>
  <c r="F223" i="2"/>
  <c r="G223" i="2" s="1"/>
  <c r="F236" i="2"/>
  <c r="G236" i="2" s="1"/>
  <c r="F248" i="2"/>
  <c r="G248" i="2" s="1"/>
  <c r="F260" i="2"/>
  <c r="G260" i="2" s="1"/>
  <c r="F224" i="2"/>
  <c r="G224" i="2" s="1"/>
  <c r="F237" i="2"/>
  <c r="G237" i="2" s="1"/>
  <c r="F249" i="2"/>
  <c r="G249" i="2" s="1"/>
  <c r="F261" i="2"/>
  <c r="G261" i="2" s="1"/>
  <c r="F226" i="2"/>
  <c r="G226" i="2" s="1"/>
  <c r="F239" i="2"/>
  <c r="G239" i="2" s="1"/>
  <c r="F251" i="2"/>
  <c r="G251" i="2" s="1"/>
  <c r="F263" i="2"/>
  <c r="G263" i="2" s="1"/>
  <c r="F225" i="2"/>
  <c r="G225" i="2" s="1"/>
  <c r="F238" i="2"/>
  <c r="G238" i="2" s="1"/>
  <c r="F250" i="2"/>
  <c r="G250" i="2" s="1"/>
  <c r="F262" i="2"/>
  <c r="G262" i="2" s="1"/>
  <c r="F4808" i="2"/>
  <c r="G4808" i="2" s="1"/>
  <c r="F4820" i="2"/>
  <c r="G4820" i="2" s="1"/>
  <c r="F4832" i="2"/>
  <c r="G4832" i="2" s="1"/>
  <c r="F4844" i="2"/>
  <c r="G4844" i="2" s="1"/>
  <c r="F4856" i="2"/>
  <c r="G4856" i="2" s="1"/>
  <c r="F4809" i="2"/>
  <c r="G4809" i="2" s="1"/>
  <c r="F4821" i="2"/>
  <c r="G4821" i="2" s="1"/>
  <c r="F4833" i="2"/>
  <c r="G4833" i="2" s="1"/>
  <c r="F4845" i="2"/>
  <c r="G4845" i="2" s="1"/>
  <c r="F4857" i="2"/>
  <c r="G4857" i="2" s="1"/>
  <c r="F4810" i="2"/>
  <c r="G4810" i="2" s="1"/>
  <c r="F4822" i="2"/>
  <c r="G4822" i="2" s="1"/>
  <c r="F4834" i="2"/>
  <c r="G4834" i="2" s="1"/>
  <c r="F4846" i="2"/>
  <c r="G4846" i="2" s="1"/>
  <c r="F4858" i="2"/>
  <c r="G4858" i="2" s="1"/>
  <c r="F4811" i="2"/>
  <c r="G4811" i="2" s="1"/>
  <c r="F4823" i="2"/>
  <c r="G4823" i="2" s="1"/>
  <c r="F4835" i="2"/>
  <c r="G4835" i="2" s="1"/>
  <c r="F4847" i="2"/>
  <c r="G4847" i="2" s="1"/>
  <c r="F4859" i="2"/>
  <c r="G4859" i="2" s="1"/>
  <c r="F4814" i="2"/>
  <c r="G4814" i="2" s="1"/>
  <c r="F4826" i="2"/>
  <c r="G4826" i="2" s="1"/>
  <c r="F4838" i="2"/>
  <c r="G4838" i="2" s="1"/>
  <c r="F4850" i="2"/>
  <c r="G4850" i="2" s="1"/>
  <c r="F4816" i="2"/>
  <c r="G4816" i="2" s="1"/>
  <c r="F4828" i="2"/>
  <c r="G4828" i="2" s="1"/>
  <c r="F4840" i="2"/>
  <c r="G4840" i="2" s="1"/>
  <c r="F4852" i="2"/>
  <c r="G4852" i="2" s="1"/>
  <c r="F4817" i="2"/>
  <c r="G4817" i="2" s="1"/>
  <c r="F4829" i="2"/>
  <c r="G4829" i="2" s="1"/>
  <c r="F4841" i="2"/>
  <c r="G4841" i="2" s="1"/>
  <c r="F4853" i="2"/>
  <c r="G4853" i="2" s="1"/>
  <c r="F4812" i="2"/>
  <c r="G4812" i="2" s="1"/>
  <c r="F4839" i="2"/>
  <c r="G4839" i="2" s="1"/>
  <c r="F4813" i="2"/>
  <c r="G4813" i="2" s="1"/>
  <c r="F4842" i="2"/>
  <c r="G4842" i="2" s="1"/>
  <c r="F4815" i="2"/>
  <c r="G4815" i="2" s="1"/>
  <c r="F4843" i="2"/>
  <c r="G4843" i="2" s="1"/>
  <c r="F4818" i="2"/>
  <c r="G4818" i="2" s="1"/>
  <c r="F4848" i="2"/>
  <c r="G4848" i="2" s="1"/>
  <c r="F4819" i="2"/>
  <c r="G4819" i="2" s="1"/>
  <c r="F4849" i="2"/>
  <c r="G4849" i="2" s="1"/>
  <c r="F4824" i="2"/>
  <c r="G4824" i="2" s="1"/>
  <c r="F4851" i="2"/>
  <c r="G4851" i="2" s="1"/>
  <c r="F4825" i="2"/>
  <c r="G4825" i="2" s="1"/>
  <c r="F4854" i="2"/>
  <c r="G4854" i="2" s="1"/>
  <c r="F4827" i="2"/>
  <c r="G4827" i="2" s="1"/>
  <c r="F4855" i="2"/>
  <c r="G4855" i="2" s="1"/>
  <c r="F4830" i="2"/>
  <c r="G4830" i="2" s="1"/>
  <c r="F4860" i="2"/>
  <c r="G4860" i="2" s="1"/>
  <c r="F4831" i="2"/>
  <c r="G4831" i="2" s="1"/>
  <c r="F4861" i="2"/>
  <c r="G4861" i="2" s="1"/>
  <c r="F4837" i="2"/>
  <c r="G4837" i="2" s="1"/>
  <c r="F4836" i="2"/>
  <c r="G4836" i="2" s="1"/>
  <c r="F2434" i="8"/>
  <c r="G2434" i="8" s="1"/>
  <c r="F2446" i="8"/>
  <c r="G2446" i="8" s="1"/>
  <c r="F2458" i="8"/>
  <c r="G2458" i="8" s="1"/>
  <c r="F2470" i="8"/>
  <c r="G2470" i="8" s="1"/>
  <c r="F2482" i="8"/>
  <c r="G2482" i="8" s="1"/>
  <c r="F2435" i="8"/>
  <c r="G2435" i="8" s="1"/>
  <c r="F2447" i="8"/>
  <c r="G2447" i="8" s="1"/>
  <c r="F2459" i="8"/>
  <c r="G2459" i="8" s="1"/>
  <c r="F2471" i="8"/>
  <c r="G2471" i="8" s="1"/>
  <c r="F2483" i="8"/>
  <c r="G2483" i="8" s="1"/>
  <c r="F2436" i="8"/>
  <c r="G2436" i="8" s="1"/>
  <c r="F2448" i="8"/>
  <c r="G2448" i="8" s="1"/>
  <c r="F2460" i="8"/>
  <c r="G2460" i="8" s="1"/>
  <c r="F2472" i="8"/>
  <c r="G2472" i="8" s="1"/>
  <c r="F2484" i="8"/>
  <c r="G2484" i="8" s="1"/>
  <c r="F2437" i="8"/>
  <c r="G2437" i="8" s="1"/>
  <c r="F2449" i="8"/>
  <c r="G2449" i="8" s="1"/>
  <c r="F2461" i="8"/>
  <c r="G2461" i="8" s="1"/>
  <c r="F2473" i="8"/>
  <c r="G2473" i="8" s="1"/>
  <c r="F2485" i="8"/>
  <c r="G2485" i="8" s="1"/>
  <c r="F2438" i="8"/>
  <c r="G2438" i="8" s="1"/>
  <c r="F2450" i="8"/>
  <c r="G2450" i="8" s="1"/>
  <c r="F2462" i="8"/>
  <c r="G2462" i="8" s="1"/>
  <c r="F2474" i="8"/>
  <c r="G2474" i="8" s="1"/>
  <c r="F2439" i="8"/>
  <c r="G2439" i="8" s="1"/>
  <c r="F2451" i="8"/>
  <c r="G2451" i="8" s="1"/>
  <c r="F2463" i="8"/>
  <c r="G2463" i="8" s="1"/>
  <c r="F2475" i="8"/>
  <c r="G2475" i="8" s="1"/>
  <c r="F2440" i="8"/>
  <c r="G2440" i="8" s="1"/>
  <c r="F2452" i="8"/>
  <c r="G2452" i="8" s="1"/>
  <c r="F2464" i="8"/>
  <c r="G2464" i="8" s="1"/>
  <c r="F2476" i="8"/>
  <c r="G2476" i="8" s="1"/>
  <c r="F2441" i="8"/>
  <c r="G2441" i="8" s="1"/>
  <c r="F2453" i="8"/>
  <c r="G2453" i="8" s="1"/>
  <c r="F2465" i="8"/>
  <c r="G2465" i="8" s="1"/>
  <c r="F2477" i="8"/>
  <c r="G2477" i="8" s="1"/>
  <c r="F2443" i="8"/>
  <c r="G2443" i="8" s="1"/>
  <c r="F2455" i="8"/>
  <c r="G2455" i="8" s="1"/>
  <c r="F2467" i="8"/>
  <c r="G2467" i="8" s="1"/>
  <c r="F2479" i="8"/>
  <c r="G2479" i="8" s="1"/>
  <c r="F2432" i="8"/>
  <c r="G2432" i="8" s="1"/>
  <c r="F2444" i="8"/>
  <c r="G2444" i="8" s="1"/>
  <c r="F2456" i="8"/>
  <c r="G2456" i="8" s="1"/>
  <c r="F2468" i="8"/>
  <c r="G2468" i="8" s="1"/>
  <c r="F2480" i="8"/>
  <c r="G2480" i="8" s="1"/>
  <c r="F2478" i="8"/>
  <c r="G2478" i="8" s="1"/>
  <c r="F2481" i="8"/>
  <c r="G2481" i="8" s="1"/>
  <c r="F2433" i="8"/>
  <c r="G2433" i="8" s="1"/>
  <c r="F2442" i="8"/>
  <c r="G2442" i="8" s="1"/>
  <c r="F2445" i="8"/>
  <c r="G2445" i="8" s="1"/>
  <c r="F2454" i="8"/>
  <c r="G2454" i="8" s="1"/>
  <c r="F2457" i="8"/>
  <c r="G2457" i="8" s="1"/>
  <c r="F2466" i="8"/>
  <c r="G2466" i="8" s="1"/>
  <c r="F2469" i="8"/>
  <c r="G2469" i="8" s="1"/>
  <c r="F2326" i="8"/>
  <c r="G2326" i="8" s="1"/>
  <c r="F2338" i="8"/>
  <c r="G2338" i="8" s="1"/>
  <c r="F2350" i="8"/>
  <c r="G2350" i="8" s="1"/>
  <c r="F2362" i="8"/>
  <c r="G2362" i="8" s="1"/>
  <c r="F2374" i="8"/>
  <c r="G2374" i="8" s="1"/>
  <c r="F2327" i="8"/>
  <c r="G2327" i="8" s="1"/>
  <c r="F2339" i="8"/>
  <c r="G2339" i="8" s="1"/>
  <c r="F2351" i="8"/>
  <c r="G2351" i="8" s="1"/>
  <c r="F2363" i="8"/>
  <c r="G2363" i="8" s="1"/>
  <c r="F2375" i="8"/>
  <c r="G2375" i="8" s="1"/>
  <c r="F2328" i="8"/>
  <c r="G2328" i="8" s="1"/>
  <c r="F2340" i="8"/>
  <c r="G2340" i="8" s="1"/>
  <c r="F2352" i="8"/>
  <c r="G2352" i="8" s="1"/>
  <c r="F2364" i="8"/>
  <c r="G2364" i="8" s="1"/>
  <c r="F2376" i="8"/>
  <c r="G2376" i="8" s="1"/>
  <c r="F2329" i="8"/>
  <c r="G2329" i="8" s="1"/>
  <c r="F2341" i="8"/>
  <c r="G2341" i="8" s="1"/>
  <c r="F2353" i="8"/>
  <c r="G2353" i="8" s="1"/>
  <c r="F2365" i="8"/>
  <c r="G2365" i="8" s="1"/>
  <c r="F2377" i="8"/>
  <c r="G2377" i="8" s="1"/>
  <c r="F2330" i="8"/>
  <c r="G2330" i="8" s="1"/>
  <c r="F2342" i="8"/>
  <c r="G2342" i="8" s="1"/>
  <c r="F2354" i="8"/>
  <c r="G2354" i="8" s="1"/>
  <c r="F2366" i="8"/>
  <c r="G2366" i="8" s="1"/>
  <c r="F2331" i="8"/>
  <c r="G2331" i="8" s="1"/>
  <c r="F2343" i="8"/>
  <c r="G2343" i="8" s="1"/>
  <c r="F2355" i="8"/>
  <c r="G2355" i="8" s="1"/>
  <c r="F2367" i="8"/>
  <c r="G2367" i="8" s="1"/>
  <c r="F2332" i="8"/>
  <c r="G2332" i="8" s="1"/>
  <c r="F2344" i="8"/>
  <c r="G2344" i="8" s="1"/>
  <c r="F2356" i="8"/>
  <c r="G2356" i="8" s="1"/>
  <c r="F2368" i="8"/>
  <c r="G2368" i="8" s="1"/>
  <c r="F2333" i="8"/>
  <c r="G2333" i="8" s="1"/>
  <c r="F2345" i="8"/>
  <c r="G2345" i="8" s="1"/>
  <c r="F2357" i="8"/>
  <c r="G2357" i="8" s="1"/>
  <c r="F2369" i="8"/>
  <c r="G2369" i="8" s="1"/>
  <c r="F2335" i="8"/>
  <c r="G2335" i="8" s="1"/>
  <c r="F2347" i="8"/>
  <c r="G2347" i="8" s="1"/>
  <c r="F2359" i="8"/>
  <c r="G2359" i="8" s="1"/>
  <c r="F2371" i="8"/>
  <c r="G2371" i="8" s="1"/>
  <c r="F2324" i="8"/>
  <c r="G2324" i="8" s="1"/>
  <c r="F2336" i="8"/>
  <c r="G2336" i="8" s="1"/>
  <c r="F2348" i="8"/>
  <c r="G2348" i="8" s="1"/>
  <c r="F2360" i="8"/>
  <c r="G2360" i="8" s="1"/>
  <c r="F2372" i="8"/>
  <c r="G2372" i="8" s="1"/>
  <c r="F2334" i="8"/>
  <c r="G2334" i="8" s="1"/>
  <c r="F2337" i="8"/>
  <c r="G2337" i="8" s="1"/>
  <c r="F2346" i="8"/>
  <c r="G2346" i="8" s="1"/>
  <c r="F2349" i="8"/>
  <c r="G2349" i="8" s="1"/>
  <c r="F2358" i="8"/>
  <c r="G2358" i="8" s="1"/>
  <c r="F2361" i="8"/>
  <c r="G2361" i="8" s="1"/>
  <c r="F2370" i="8"/>
  <c r="G2370" i="8" s="1"/>
  <c r="F2373" i="8"/>
  <c r="G2373" i="8" s="1"/>
  <c r="F2325" i="8"/>
  <c r="G2325" i="8" s="1"/>
  <c r="F1200" i="8"/>
  <c r="G1200" i="8" s="1"/>
  <c r="F1212" i="8"/>
  <c r="G1212" i="8" s="1"/>
  <c r="F1224" i="8"/>
  <c r="G1224" i="8" s="1"/>
  <c r="F1236" i="8"/>
  <c r="G1236" i="8" s="1"/>
  <c r="F1201" i="8"/>
  <c r="G1201" i="8" s="1"/>
  <c r="F1213" i="8"/>
  <c r="G1213" i="8" s="1"/>
  <c r="F1225" i="8"/>
  <c r="G1225" i="8" s="1"/>
  <c r="F1237" i="8"/>
  <c r="G1237" i="8" s="1"/>
  <c r="F1190" i="8"/>
  <c r="G1190" i="8" s="1"/>
  <c r="F1202" i="8"/>
  <c r="G1202" i="8" s="1"/>
  <c r="F1214" i="8"/>
  <c r="G1214" i="8" s="1"/>
  <c r="F1226" i="8"/>
  <c r="G1226" i="8" s="1"/>
  <c r="F1238" i="8"/>
  <c r="G1238" i="8" s="1"/>
  <c r="F1191" i="8"/>
  <c r="G1191" i="8" s="1"/>
  <c r="F1203" i="8"/>
  <c r="G1203" i="8" s="1"/>
  <c r="F1215" i="8"/>
  <c r="G1215" i="8" s="1"/>
  <c r="F1227" i="8"/>
  <c r="G1227" i="8" s="1"/>
  <c r="F1239" i="8"/>
  <c r="G1239" i="8" s="1"/>
  <c r="F1193" i="8"/>
  <c r="G1193" i="8" s="1"/>
  <c r="F1205" i="8"/>
  <c r="G1205" i="8" s="1"/>
  <c r="F1217" i="8"/>
  <c r="G1217" i="8" s="1"/>
  <c r="F1229" i="8"/>
  <c r="G1229" i="8" s="1"/>
  <c r="F1241" i="8"/>
  <c r="G1241" i="8" s="1"/>
  <c r="F1194" i="8"/>
  <c r="G1194" i="8" s="1"/>
  <c r="F1206" i="8"/>
  <c r="G1206" i="8" s="1"/>
  <c r="F1218" i="8"/>
  <c r="G1218" i="8" s="1"/>
  <c r="F1230" i="8"/>
  <c r="G1230" i="8" s="1"/>
  <c r="F1242" i="8"/>
  <c r="G1242" i="8" s="1"/>
  <c r="F1195" i="8"/>
  <c r="G1195" i="8" s="1"/>
  <c r="F1207" i="8"/>
  <c r="G1207" i="8" s="1"/>
  <c r="F1219" i="8"/>
  <c r="G1219" i="8" s="1"/>
  <c r="F1231" i="8"/>
  <c r="G1231" i="8" s="1"/>
  <c r="F1243" i="8"/>
  <c r="G1243" i="8" s="1"/>
  <c r="F1196" i="8"/>
  <c r="G1196" i="8" s="1"/>
  <c r="F1208" i="8"/>
  <c r="G1208" i="8" s="1"/>
  <c r="F1220" i="8"/>
  <c r="G1220" i="8" s="1"/>
  <c r="F1232" i="8"/>
  <c r="G1232" i="8" s="1"/>
  <c r="F1197" i="8"/>
  <c r="G1197" i="8" s="1"/>
  <c r="F1209" i="8"/>
  <c r="G1209" i="8" s="1"/>
  <c r="F1221" i="8"/>
  <c r="G1221" i="8" s="1"/>
  <c r="F1233" i="8"/>
  <c r="G1233" i="8" s="1"/>
  <c r="F1199" i="8"/>
  <c r="G1199" i="8" s="1"/>
  <c r="F1211" i="8"/>
  <c r="G1211" i="8" s="1"/>
  <c r="F1223" i="8"/>
  <c r="G1223" i="8" s="1"/>
  <c r="F1235" i="8"/>
  <c r="G1235" i="8" s="1"/>
  <c r="F1216" i="8"/>
  <c r="G1216" i="8" s="1"/>
  <c r="F1222" i="8"/>
  <c r="G1222" i="8" s="1"/>
  <c r="F1228" i="8"/>
  <c r="G1228" i="8" s="1"/>
  <c r="F1234" i="8"/>
  <c r="G1234" i="8" s="1"/>
  <c r="F1240" i="8"/>
  <c r="G1240" i="8" s="1"/>
  <c r="F1198" i="8"/>
  <c r="G1198" i="8" s="1"/>
  <c r="F1204" i="8"/>
  <c r="G1204" i="8" s="1"/>
  <c r="F1210" i="8"/>
  <c r="G1210" i="8" s="1"/>
  <c r="F1192" i="8"/>
  <c r="G1192" i="8" s="1"/>
  <c r="F1680" i="8"/>
  <c r="G1680" i="8" s="1"/>
  <c r="F1692" i="8"/>
  <c r="G1692" i="8" s="1"/>
  <c r="F1704" i="8"/>
  <c r="G1704" i="8" s="1"/>
  <c r="F1716" i="8"/>
  <c r="G1716" i="8" s="1"/>
  <c r="F1728" i="8"/>
  <c r="G1728" i="8" s="1"/>
  <c r="F1681" i="8"/>
  <c r="G1681" i="8" s="1"/>
  <c r="F1693" i="8"/>
  <c r="G1693" i="8" s="1"/>
  <c r="F1705" i="8"/>
  <c r="G1705" i="8" s="1"/>
  <c r="F1717" i="8"/>
  <c r="G1717" i="8" s="1"/>
  <c r="F1729" i="8"/>
  <c r="G1729" i="8" s="1"/>
  <c r="F1682" i="8"/>
  <c r="G1682" i="8" s="1"/>
  <c r="F1694" i="8"/>
  <c r="G1694" i="8" s="1"/>
  <c r="F1706" i="8"/>
  <c r="G1706" i="8" s="1"/>
  <c r="F1718" i="8"/>
  <c r="G1718" i="8" s="1"/>
  <c r="F1683" i="8"/>
  <c r="G1683" i="8" s="1"/>
  <c r="F1695" i="8"/>
  <c r="G1695" i="8" s="1"/>
  <c r="F1707" i="8"/>
  <c r="G1707" i="8" s="1"/>
  <c r="F1719" i="8"/>
  <c r="G1719" i="8" s="1"/>
  <c r="F1685" i="8"/>
  <c r="G1685" i="8" s="1"/>
  <c r="F1697" i="8"/>
  <c r="G1697" i="8" s="1"/>
  <c r="F1709" i="8"/>
  <c r="G1709" i="8" s="1"/>
  <c r="F1721" i="8"/>
  <c r="G1721" i="8" s="1"/>
  <c r="F1686" i="8"/>
  <c r="G1686" i="8" s="1"/>
  <c r="F1698" i="8"/>
  <c r="G1698" i="8" s="1"/>
  <c r="F1710" i="8"/>
  <c r="G1710" i="8" s="1"/>
  <c r="F1722" i="8"/>
  <c r="G1722" i="8" s="1"/>
  <c r="F1676" i="8"/>
  <c r="G1676" i="8" s="1"/>
  <c r="F1688" i="8"/>
  <c r="G1688" i="8" s="1"/>
  <c r="F1700" i="8"/>
  <c r="G1700" i="8" s="1"/>
  <c r="F1712" i="8"/>
  <c r="G1712" i="8" s="1"/>
  <c r="F1724" i="8"/>
  <c r="G1724" i="8" s="1"/>
  <c r="F1677" i="8"/>
  <c r="G1677" i="8" s="1"/>
  <c r="F1689" i="8"/>
  <c r="G1689" i="8" s="1"/>
  <c r="F1701" i="8"/>
  <c r="G1701" i="8" s="1"/>
  <c r="F1713" i="8"/>
  <c r="G1713" i="8" s="1"/>
  <c r="F1725" i="8"/>
  <c r="G1725" i="8" s="1"/>
  <c r="F1679" i="8"/>
  <c r="G1679" i="8" s="1"/>
  <c r="F1691" i="8"/>
  <c r="G1691" i="8" s="1"/>
  <c r="F1703" i="8"/>
  <c r="G1703" i="8" s="1"/>
  <c r="F1715" i="8"/>
  <c r="G1715" i="8" s="1"/>
  <c r="F1727" i="8"/>
  <c r="G1727" i="8" s="1"/>
  <c r="F1696" i="8"/>
  <c r="G1696" i="8" s="1"/>
  <c r="F1699" i="8"/>
  <c r="G1699" i="8" s="1"/>
  <c r="F1702" i="8"/>
  <c r="G1702" i="8" s="1"/>
  <c r="F1708" i="8"/>
  <c r="G1708" i="8" s="1"/>
  <c r="F1711" i="8"/>
  <c r="G1711" i="8" s="1"/>
  <c r="F1714" i="8"/>
  <c r="G1714" i="8" s="1"/>
  <c r="F1720" i="8"/>
  <c r="G1720" i="8" s="1"/>
  <c r="F1723" i="8"/>
  <c r="G1723" i="8" s="1"/>
  <c r="F1684" i="8"/>
  <c r="G1684" i="8" s="1"/>
  <c r="F1687" i="8"/>
  <c r="G1687" i="8" s="1"/>
  <c r="F1690" i="8"/>
  <c r="G1690" i="8" s="1"/>
  <c r="F1726" i="8"/>
  <c r="G1726" i="8" s="1"/>
  <c r="F1678" i="8"/>
  <c r="G1678" i="8" s="1"/>
  <c r="F2218" i="8"/>
  <c r="G2218" i="8" s="1"/>
  <c r="F2230" i="8"/>
  <c r="G2230" i="8" s="1"/>
  <c r="F2242" i="8"/>
  <c r="G2242" i="8" s="1"/>
  <c r="F2254" i="8"/>
  <c r="G2254" i="8" s="1"/>
  <c r="F2266" i="8"/>
  <c r="G2266" i="8" s="1"/>
  <c r="F2219" i="8"/>
  <c r="G2219" i="8" s="1"/>
  <c r="F2231" i="8"/>
  <c r="G2231" i="8" s="1"/>
  <c r="F2243" i="8"/>
  <c r="G2243" i="8" s="1"/>
  <c r="F2255" i="8"/>
  <c r="G2255" i="8" s="1"/>
  <c r="F2267" i="8"/>
  <c r="G2267" i="8" s="1"/>
  <c r="F2220" i="8"/>
  <c r="G2220" i="8" s="1"/>
  <c r="F2232" i="8"/>
  <c r="G2232" i="8" s="1"/>
  <c r="F2244" i="8"/>
  <c r="G2244" i="8" s="1"/>
  <c r="F2256" i="8"/>
  <c r="G2256" i="8" s="1"/>
  <c r="F2268" i="8"/>
  <c r="G2268" i="8" s="1"/>
  <c r="F2221" i="8"/>
  <c r="G2221" i="8" s="1"/>
  <c r="F2233" i="8"/>
  <c r="G2233" i="8" s="1"/>
  <c r="F2245" i="8"/>
  <c r="G2245" i="8" s="1"/>
  <c r="F2257" i="8"/>
  <c r="G2257" i="8" s="1"/>
  <c r="F2269" i="8"/>
  <c r="G2269" i="8" s="1"/>
  <c r="F2222" i="8"/>
  <c r="G2222" i="8" s="1"/>
  <c r="F2234" i="8"/>
  <c r="G2234" i="8" s="1"/>
  <c r="F2246" i="8"/>
  <c r="G2246" i="8" s="1"/>
  <c r="F2258" i="8"/>
  <c r="G2258" i="8" s="1"/>
  <c r="F2223" i="8"/>
  <c r="G2223" i="8" s="1"/>
  <c r="F2235" i="8"/>
  <c r="G2235" i="8" s="1"/>
  <c r="F2247" i="8"/>
  <c r="G2247" i="8" s="1"/>
  <c r="F2259" i="8"/>
  <c r="G2259" i="8" s="1"/>
  <c r="F2224" i="8"/>
  <c r="G2224" i="8" s="1"/>
  <c r="F2236" i="8"/>
  <c r="G2236" i="8" s="1"/>
  <c r="F2248" i="8"/>
  <c r="G2248" i="8" s="1"/>
  <c r="F2260" i="8"/>
  <c r="G2260" i="8" s="1"/>
  <c r="F2225" i="8"/>
  <c r="G2225" i="8" s="1"/>
  <c r="F2237" i="8"/>
  <c r="G2237" i="8" s="1"/>
  <c r="F2249" i="8"/>
  <c r="G2249" i="8" s="1"/>
  <c r="F2261" i="8"/>
  <c r="G2261" i="8" s="1"/>
  <c r="F2227" i="8"/>
  <c r="G2227" i="8" s="1"/>
  <c r="F2239" i="8"/>
  <c r="G2239" i="8" s="1"/>
  <c r="F2251" i="8"/>
  <c r="G2251" i="8" s="1"/>
  <c r="F2263" i="8"/>
  <c r="G2263" i="8" s="1"/>
  <c r="F2216" i="8"/>
  <c r="G2216" i="8" s="1"/>
  <c r="F2228" i="8"/>
  <c r="G2228" i="8" s="1"/>
  <c r="F2240" i="8"/>
  <c r="G2240" i="8" s="1"/>
  <c r="F2252" i="8"/>
  <c r="G2252" i="8" s="1"/>
  <c r="F2264" i="8"/>
  <c r="G2264" i="8" s="1"/>
  <c r="F2262" i="8"/>
  <c r="G2262" i="8" s="1"/>
  <c r="F2265" i="8"/>
  <c r="G2265" i="8" s="1"/>
  <c r="F2217" i="8"/>
  <c r="G2217" i="8" s="1"/>
  <c r="F2226" i="8"/>
  <c r="G2226" i="8" s="1"/>
  <c r="F2229" i="8"/>
  <c r="G2229" i="8" s="1"/>
  <c r="F2238" i="8"/>
  <c r="G2238" i="8" s="1"/>
  <c r="F2241" i="8"/>
  <c r="G2241" i="8" s="1"/>
  <c r="F2250" i="8"/>
  <c r="G2250" i="8" s="1"/>
  <c r="F2253" i="8"/>
  <c r="G2253" i="8" s="1"/>
  <c r="F7393" i="2"/>
  <c r="G7393" i="2" s="1"/>
  <c r="F7381" i="2"/>
  <c r="G7381" i="2" s="1"/>
  <c r="F7369" i="2"/>
  <c r="G7369" i="2" s="1"/>
  <c r="F7357" i="2"/>
  <c r="G7357" i="2" s="1"/>
  <c r="F7345" i="2"/>
  <c r="G7345" i="2" s="1"/>
  <c r="F7333" i="2"/>
  <c r="G7333" i="2" s="1"/>
  <c r="F7321" i="2"/>
  <c r="G7321" i="2" s="1"/>
  <c r="F7309" i="2"/>
  <c r="G7309" i="2" s="1"/>
  <c r="F7297" i="2"/>
  <c r="G7297" i="2" s="1"/>
  <c r="F7285" i="2"/>
  <c r="G7285" i="2" s="1"/>
  <c r="F7273" i="2"/>
  <c r="G7273" i="2" s="1"/>
  <c r="F7261" i="2"/>
  <c r="G7261" i="2" s="1"/>
  <c r="F7249" i="2"/>
  <c r="G7249" i="2" s="1"/>
  <c r="F7237" i="2"/>
  <c r="G7237" i="2" s="1"/>
  <c r="F7225" i="2"/>
  <c r="G7225" i="2" s="1"/>
  <c r="F7213" i="2"/>
  <c r="G7213" i="2" s="1"/>
  <c r="F7201" i="2"/>
  <c r="G7201" i="2" s="1"/>
  <c r="F7189" i="2"/>
  <c r="G7189" i="2" s="1"/>
  <c r="F7177" i="2"/>
  <c r="G7177" i="2" s="1"/>
  <c r="F7165" i="2"/>
  <c r="G7165" i="2" s="1"/>
  <c r="F7153" i="2"/>
  <c r="G7153" i="2" s="1"/>
  <c r="F7141" i="2"/>
  <c r="G7141" i="2" s="1"/>
  <c r="F7129" i="2"/>
  <c r="G7129" i="2" s="1"/>
  <c r="F7117" i="2"/>
  <c r="G7117" i="2" s="1"/>
  <c r="F7105" i="2"/>
  <c r="G7105" i="2" s="1"/>
  <c r="F7093" i="2"/>
  <c r="G7093" i="2" s="1"/>
  <c r="F7081" i="2"/>
  <c r="G7081" i="2" s="1"/>
  <c r="F7069" i="2"/>
  <c r="G7069" i="2" s="1"/>
  <c r="F7057" i="2"/>
  <c r="G7057" i="2" s="1"/>
  <c r="F7045" i="2"/>
  <c r="G7045" i="2" s="1"/>
  <c r="F7033" i="2"/>
  <c r="G7033" i="2" s="1"/>
  <c r="F6961" i="2"/>
  <c r="G6961" i="2" s="1"/>
  <c r="F6949" i="2"/>
  <c r="G6949" i="2" s="1"/>
  <c r="F6937" i="2"/>
  <c r="G6937" i="2" s="1"/>
  <c r="F6911" i="2"/>
  <c r="G6911" i="2" s="1"/>
  <c r="F6893" i="2"/>
  <c r="G6893" i="2" s="1"/>
  <c r="F6876" i="2"/>
  <c r="G6876" i="2" s="1"/>
  <c r="F6543" i="2"/>
  <c r="G6543" i="2" s="1"/>
  <c r="F6399" i="2"/>
  <c r="G6399" i="2" s="1"/>
  <c r="F6255" i="2"/>
  <c r="G6255" i="2" s="1"/>
  <c r="F2654" i="2"/>
  <c r="G2654" i="2" s="1"/>
  <c r="F2666" i="2"/>
  <c r="G2666" i="2" s="1"/>
  <c r="F2678" i="2"/>
  <c r="G2678" i="2" s="1"/>
  <c r="F2690" i="2"/>
  <c r="G2690" i="2" s="1"/>
  <c r="F2655" i="2"/>
  <c r="G2655" i="2" s="1"/>
  <c r="F2667" i="2"/>
  <c r="G2667" i="2" s="1"/>
  <c r="F2679" i="2"/>
  <c r="G2679" i="2" s="1"/>
  <c r="F2691" i="2"/>
  <c r="G2691" i="2" s="1"/>
  <c r="F2656" i="2"/>
  <c r="G2656" i="2" s="1"/>
  <c r="F2668" i="2"/>
  <c r="G2668" i="2" s="1"/>
  <c r="F2680" i="2"/>
  <c r="G2680" i="2" s="1"/>
  <c r="F2692" i="2"/>
  <c r="G2692" i="2" s="1"/>
  <c r="F2658" i="2"/>
  <c r="G2658" i="2" s="1"/>
  <c r="F2670" i="2"/>
  <c r="G2670" i="2" s="1"/>
  <c r="F2682" i="2"/>
  <c r="G2682" i="2" s="1"/>
  <c r="F2694" i="2"/>
  <c r="G2694" i="2" s="1"/>
  <c r="F2659" i="2"/>
  <c r="G2659" i="2" s="1"/>
  <c r="F2671" i="2"/>
  <c r="G2671" i="2" s="1"/>
  <c r="F2683" i="2"/>
  <c r="G2683" i="2" s="1"/>
  <c r="F2695" i="2"/>
  <c r="G2695" i="2" s="1"/>
  <c r="F2648" i="2"/>
  <c r="G2648" i="2" s="1"/>
  <c r="F2660" i="2"/>
  <c r="G2660" i="2" s="1"/>
  <c r="F2672" i="2"/>
  <c r="G2672" i="2" s="1"/>
  <c r="F2684" i="2"/>
  <c r="G2684" i="2" s="1"/>
  <c r="F2696" i="2"/>
  <c r="G2696" i="2" s="1"/>
  <c r="F2649" i="2"/>
  <c r="G2649" i="2" s="1"/>
  <c r="F2661" i="2"/>
  <c r="G2661" i="2" s="1"/>
  <c r="F2673" i="2"/>
  <c r="G2673" i="2" s="1"/>
  <c r="F2685" i="2"/>
  <c r="G2685" i="2" s="1"/>
  <c r="F2697" i="2"/>
  <c r="G2697" i="2" s="1"/>
  <c r="F2650" i="2"/>
  <c r="G2650" i="2" s="1"/>
  <c r="F2662" i="2"/>
  <c r="G2662" i="2" s="1"/>
  <c r="F2674" i="2"/>
  <c r="G2674" i="2" s="1"/>
  <c r="F2686" i="2"/>
  <c r="G2686" i="2" s="1"/>
  <c r="F2698" i="2"/>
  <c r="G2698" i="2" s="1"/>
  <c r="F2651" i="2"/>
  <c r="G2651" i="2" s="1"/>
  <c r="F2663" i="2"/>
  <c r="G2663" i="2" s="1"/>
  <c r="F2675" i="2"/>
  <c r="G2675" i="2" s="1"/>
  <c r="F2687" i="2"/>
  <c r="G2687" i="2" s="1"/>
  <c r="F2699" i="2"/>
  <c r="G2699" i="2" s="1"/>
  <c r="F2652" i="2"/>
  <c r="G2652" i="2" s="1"/>
  <c r="F2664" i="2"/>
  <c r="G2664" i="2" s="1"/>
  <c r="F2676" i="2"/>
  <c r="G2676" i="2" s="1"/>
  <c r="F2688" i="2"/>
  <c r="G2688" i="2" s="1"/>
  <c r="F2700" i="2"/>
  <c r="G2700" i="2" s="1"/>
  <c r="F2653" i="2"/>
  <c r="G2653" i="2" s="1"/>
  <c r="F2657" i="2"/>
  <c r="G2657" i="2" s="1"/>
  <c r="F2665" i="2"/>
  <c r="G2665" i="2" s="1"/>
  <c r="F2669" i="2"/>
  <c r="G2669" i="2" s="1"/>
  <c r="F2677" i="2"/>
  <c r="G2677" i="2" s="1"/>
  <c r="F2681" i="2"/>
  <c r="G2681" i="2" s="1"/>
  <c r="F2689" i="2"/>
  <c r="G2689" i="2" s="1"/>
  <c r="F2693" i="2"/>
  <c r="G2693" i="2" s="1"/>
  <c r="F2701" i="2"/>
  <c r="G2701" i="2" s="1"/>
  <c r="F5942" i="2"/>
  <c r="G5942" i="2" s="1"/>
  <c r="F5954" i="2"/>
  <c r="G5954" i="2" s="1"/>
  <c r="F5948" i="2"/>
  <c r="G5948" i="2" s="1"/>
  <c r="F5943" i="2"/>
  <c r="G5943" i="2" s="1"/>
  <c r="F5957" i="2"/>
  <c r="G5957" i="2" s="1"/>
  <c r="F5969" i="2"/>
  <c r="G5969" i="2" s="1"/>
  <c r="F5981" i="2"/>
  <c r="G5981" i="2" s="1"/>
  <c r="F5993" i="2"/>
  <c r="G5993" i="2" s="1"/>
  <c r="F5944" i="2"/>
  <c r="G5944" i="2" s="1"/>
  <c r="F5958" i="2"/>
  <c r="G5958" i="2" s="1"/>
  <c r="F5970" i="2"/>
  <c r="G5970" i="2" s="1"/>
  <c r="F5982" i="2"/>
  <c r="G5982" i="2" s="1"/>
  <c r="F5994" i="2"/>
  <c r="G5994" i="2" s="1"/>
  <c r="F5945" i="2"/>
  <c r="G5945" i="2" s="1"/>
  <c r="F5959" i="2"/>
  <c r="G5959" i="2" s="1"/>
  <c r="F5971" i="2"/>
  <c r="G5971" i="2" s="1"/>
  <c r="F5983" i="2"/>
  <c r="G5983" i="2" s="1"/>
  <c r="F5995" i="2"/>
  <c r="G5995" i="2" s="1"/>
  <c r="F5946" i="2"/>
  <c r="G5946" i="2" s="1"/>
  <c r="F5960" i="2"/>
  <c r="G5960" i="2" s="1"/>
  <c r="F5972" i="2"/>
  <c r="G5972" i="2" s="1"/>
  <c r="F5984" i="2"/>
  <c r="G5984" i="2" s="1"/>
  <c r="F5947" i="2"/>
  <c r="G5947" i="2" s="1"/>
  <c r="F5961" i="2"/>
  <c r="G5961" i="2" s="1"/>
  <c r="F5973" i="2"/>
  <c r="G5973" i="2" s="1"/>
  <c r="F5985" i="2"/>
  <c r="G5985" i="2" s="1"/>
  <c r="F5949" i="2"/>
  <c r="G5949" i="2" s="1"/>
  <c r="F5962" i="2"/>
  <c r="G5962" i="2" s="1"/>
  <c r="F5974" i="2"/>
  <c r="G5974" i="2" s="1"/>
  <c r="F5986" i="2"/>
  <c r="G5986" i="2" s="1"/>
  <c r="F5950" i="2"/>
  <c r="G5950" i="2" s="1"/>
  <c r="F5963" i="2"/>
  <c r="G5963" i="2" s="1"/>
  <c r="F5975" i="2"/>
  <c r="G5975" i="2" s="1"/>
  <c r="F5987" i="2"/>
  <c r="G5987" i="2" s="1"/>
  <c r="F5951" i="2"/>
  <c r="G5951" i="2" s="1"/>
  <c r="F5964" i="2"/>
  <c r="G5964" i="2" s="1"/>
  <c r="F5976" i="2"/>
  <c r="G5976" i="2" s="1"/>
  <c r="F5988" i="2"/>
  <c r="G5988" i="2" s="1"/>
  <c r="F5952" i="2"/>
  <c r="G5952" i="2" s="1"/>
  <c r="F5965" i="2"/>
  <c r="G5965" i="2" s="1"/>
  <c r="F5977" i="2"/>
  <c r="G5977" i="2" s="1"/>
  <c r="F5989" i="2"/>
  <c r="G5989" i="2" s="1"/>
  <c r="F5953" i="2"/>
  <c r="G5953" i="2" s="1"/>
  <c r="F5966" i="2"/>
  <c r="G5966" i="2" s="1"/>
  <c r="F5978" i="2"/>
  <c r="G5978" i="2" s="1"/>
  <c r="F5990" i="2"/>
  <c r="G5990" i="2" s="1"/>
  <c r="F5956" i="2"/>
  <c r="G5956" i="2" s="1"/>
  <c r="F5968" i="2"/>
  <c r="G5968" i="2" s="1"/>
  <c r="F5980" i="2"/>
  <c r="G5980" i="2" s="1"/>
  <c r="F5992" i="2"/>
  <c r="G5992" i="2" s="1"/>
  <c r="F6593" i="2"/>
  <c r="G6593" i="2" s="1"/>
  <c r="F6605" i="2"/>
  <c r="G6605" i="2" s="1"/>
  <c r="F6617" i="2"/>
  <c r="G6617" i="2" s="1"/>
  <c r="F6629" i="2"/>
  <c r="G6629" i="2" s="1"/>
  <c r="F6641" i="2"/>
  <c r="G6641" i="2" s="1"/>
  <c r="F6594" i="2"/>
  <c r="G6594" i="2" s="1"/>
  <c r="F6606" i="2"/>
  <c r="G6606" i="2" s="1"/>
  <c r="F6618" i="2"/>
  <c r="G6618" i="2" s="1"/>
  <c r="F6630" i="2"/>
  <c r="G6630" i="2" s="1"/>
  <c r="F6642" i="2"/>
  <c r="G6642" i="2" s="1"/>
  <c r="F6595" i="2"/>
  <c r="G6595" i="2" s="1"/>
  <c r="F6607" i="2"/>
  <c r="G6607" i="2" s="1"/>
  <c r="F6619" i="2"/>
  <c r="G6619" i="2" s="1"/>
  <c r="F6631" i="2"/>
  <c r="G6631" i="2" s="1"/>
  <c r="F6643" i="2"/>
  <c r="G6643" i="2" s="1"/>
  <c r="F6596" i="2"/>
  <c r="G6596" i="2" s="1"/>
  <c r="F6608" i="2"/>
  <c r="G6608" i="2" s="1"/>
  <c r="F6620" i="2"/>
  <c r="G6620" i="2" s="1"/>
  <c r="F6632" i="2"/>
  <c r="G6632" i="2" s="1"/>
  <c r="F6597" i="2"/>
  <c r="G6597" i="2" s="1"/>
  <c r="F6609" i="2"/>
  <c r="G6609" i="2" s="1"/>
  <c r="F6621" i="2"/>
  <c r="G6621" i="2" s="1"/>
  <c r="F6633" i="2"/>
  <c r="G6633" i="2" s="1"/>
  <c r="F6598" i="2"/>
  <c r="G6598" i="2" s="1"/>
  <c r="F6610" i="2"/>
  <c r="G6610" i="2" s="1"/>
  <c r="F6622" i="2"/>
  <c r="G6622" i="2" s="1"/>
  <c r="F6634" i="2"/>
  <c r="G6634" i="2" s="1"/>
  <c r="F6599" i="2"/>
  <c r="G6599" i="2" s="1"/>
  <c r="F6611" i="2"/>
  <c r="G6611" i="2" s="1"/>
  <c r="F6623" i="2"/>
  <c r="G6623" i="2" s="1"/>
  <c r="F6635" i="2"/>
  <c r="G6635" i="2" s="1"/>
  <c r="F6600" i="2"/>
  <c r="G6600" i="2" s="1"/>
  <c r="F6612" i="2"/>
  <c r="G6612" i="2" s="1"/>
  <c r="F6624" i="2"/>
  <c r="G6624" i="2" s="1"/>
  <c r="F6636" i="2"/>
  <c r="G6636" i="2" s="1"/>
  <c r="F6601" i="2"/>
  <c r="G6601" i="2" s="1"/>
  <c r="F6613" i="2"/>
  <c r="G6613" i="2" s="1"/>
  <c r="F6625" i="2"/>
  <c r="G6625" i="2" s="1"/>
  <c r="F6637" i="2"/>
  <c r="G6637" i="2" s="1"/>
  <c r="F6590" i="2"/>
  <c r="G6590" i="2" s="1"/>
  <c r="F6602" i="2"/>
  <c r="G6602" i="2" s="1"/>
  <c r="F6614" i="2"/>
  <c r="G6614" i="2" s="1"/>
  <c r="F6626" i="2"/>
  <c r="G6626" i="2" s="1"/>
  <c r="F6638" i="2"/>
  <c r="G6638" i="2" s="1"/>
  <c r="F6592" i="2"/>
  <c r="G6592" i="2" s="1"/>
  <c r="F6604" i="2"/>
  <c r="G6604" i="2" s="1"/>
  <c r="F6616" i="2"/>
  <c r="G6616" i="2" s="1"/>
  <c r="F6628" i="2"/>
  <c r="G6628" i="2" s="1"/>
  <c r="F6640" i="2"/>
  <c r="G6640" i="2" s="1"/>
  <c r="F3468" i="2"/>
  <c r="G3468" i="2" s="1"/>
  <c r="F3480" i="2"/>
  <c r="G3480" i="2" s="1"/>
  <c r="F3492" i="2"/>
  <c r="G3492" i="2" s="1"/>
  <c r="F3504" i="2"/>
  <c r="G3504" i="2" s="1"/>
  <c r="F3469" i="2"/>
  <c r="G3469" i="2" s="1"/>
  <c r="F3481" i="2"/>
  <c r="G3481" i="2" s="1"/>
  <c r="F3493" i="2"/>
  <c r="G3493" i="2" s="1"/>
  <c r="F3505" i="2"/>
  <c r="G3505" i="2" s="1"/>
  <c r="F3458" i="2"/>
  <c r="G3458" i="2" s="1"/>
  <c r="F3470" i="2"/>
  <c r="G3470" i="2" s="1"/>
  <c r="F3482" i="2"/>
  <c r="G3482" i="2" s="1"/>
  <c r="F3494" i="2"/>
  <c r="G3494" i="2" s="1"/>
  <c r="F3506" i="2"/>
  <c r="G3506" i="2" s="1"/>
  <c r="F3459" i="2"/>
  <c r="G3459" i="2" s="1"/>
  <c r="F3471" i="2"/>
  <c r="G3471" i="2" s="1"/>
  <c r="F3483" i="2"/>
  <c r="G3483" i="2" s="1"/>
  <c r="F3495" i="2"/>
  <c r="G3495" i="2" s="1"/>
  <c r="F3507" i="2"/>
  <c r="G3507" i="2" s="1"/>
  <c r="F3460" i="2"/>
  <c r="G3460" i="2" s="1"/>
  <c r="F3472" i="2"/>
  <c r="G3472" i="2" s="1"/>
  <c r="F3484" i="2"/>
  <c r="G3484" i="2" s="1"/>
  <c r="F3496" i="2"/>
  <c r="G3496" i="2" s="1"/>
  <c r="F3508" i="2"/>
  <c r="G3508" i="2" s="1"/>
  <c r="F3461" i="2"/>
  <c r="G3461" i="2" s="1"/>
  <c r="F3473" i="2"/>
  <c r="G3473" i="2" s="1"/>
  <c r="F3485" i="2"/>
  <c r="G3485" i="2" s="1"/>
  <c r="F3497" i="2"/>
  <c r="G3497" i="2" s="1"/>
  <c r="F3509" i="2"/>
  <c r="G3509" i="2" s="1"/>
  <c r="F3462" i="2"/>
  <c r="G3462" i="2" s="1"/>
  <c r="F3474" i="2"/>
  <c r="G3474" i="2" s="1"/>
  <c r="F3486" i="2"/>
  <c r="G3486" i="2" s="1"/>
  <c r="F3498" i="2"/>
  <c r="G3498" i="2" s="1"/>
  <c r="F3510" i="2"/>
  <c r="G3510" i="2" s="1"/>
  <c r="F3463" i="2"/>
  <c r="G3463" i="2" s="1"/>
  <c r="F3475" i="2"/>
  <c r="G3475" i="2" s="1"/>
  <c r="F3487" i="2"/>
  <c r="G3487" i="2" s="1"/>
  <c r="F3499" i="2"/>
  <c r="G3499" i="2" s="1"/>
  <c r="F3511" i="2"/>
  <c r="G3511" i="2" s="1"/>
  <c r="F3464" i="2"/>
  <c r="G3464" i="2" s="1"/>
  <c r="F3476" i="2"/>
  <c r="G3476" i="2" s="1"/>
  <c r="F3488" i="2"/>
  <c r="G3488" i="2" s="1"/>
  <c r="F3500" i="2"/>
  <c r="G3500" i="2" s="1"/>
  <c r="F3467" i="2"/>
  <c r="G3467" i="2" s="1"/>
  <c r="F3479" i="2"/>
  <c r="G3479" i="2" s="1"/>
  <c r="F3491" i="2"/>
  <c r="G3491" i="2" s="1"/>
  <c r="F3503" i="2"/>
  <c r="G3503" i="2" s="1"/>
  <c r="F3478" i="2"/>
  <c r="G3478" i="2" s="1"/>
  <c r="F3489" i="2"/>
  <c r="G3489" i="2" s="1"/>
  <c r="F3490" i="2"/>
  <c r="G3490" i="2" s="1"/>
  <c r="F3501" i="2"/>
  <c r="G3501" i="2" s="1"/>
  <c r="F3502" i="2"/>
  <c r="G3502" i="2" s="1"/>
  <c r="F3465" i="2"/>
  <c r="G3465" i="2" s="1"/>
  <c r="F3466" i="2"/>
  <c r="G3466" i="2" s="1"/>
  <c r="F3477" i="2"/>
  <c r="G3477" i="2" s="1"/>
  <c r="F5024" i="2"/>
  <c r="G5024" i="2" s="1"/>
  <c r="F5036" i="2"/>
  <c r="G5036" i="2" s="1"/>
  <c r="F5048" i="2"/>
  <c r="G5048" i="2" s="1"/>
  <c r="F5060" i="2"/>
  <c r="G5060" i="2" s="1"/>
  <c r="F5072" i="2"/>
  <c r="G5072" i="2" s="1"/>
  <c r="F5027" i="2"/>
  <c r="G5027" i="2" s="1"/>
  <c r="F5039" i="2"/>
  <c r="G5039" i="2" s="1"/>
  <c r="F5051" i="2"/>
  <c r="G5051" i="2" s="1"/>
  <c r="F5063" i="2"/>
  <c r="G5063" i="2" s="1"/>
  <c r="F5033" i="2"/>
  <c r="G5033" i="2" s="1"/>
  <c r="F5045" i="2"/>
  <c r="G5045" i="2" s="1"/>
  <c r="F5030" i="2"/>
  <c r="G5030" i="2" s="1"/>
  <c r="F5046" i="2"/>
  <c r="G5046" i="2" s="1"/>
  <c r="F5061" i="2"/>
  <c r="G5061" i="2" s="1"/>
  <c r="F5075" i="2"/>
  <c r="G5075" i="2" s="1"/>
  <c r="F5031" i="2"/>
  <c r="G5031" i="2" s="1"/>
  <c r="F5047" i="2"/>
  <c r="G5047" i="2" s="1"/>
  <c r="F5062" i="2"/>
  <c r="G5062" i="2" s="1"/>
  <c r="F5076" i="2"/>
  <c r="G5076" i="2" s="1"/>
  <c r="F5032" i="2"/>
  <c r="G5032" i="2" s="1"/>
  <c r="F5049" i="2"/>
  <c r="G5049" i="2" s="1"/>
  <c r="F5064" i="2"/>
  <c r="G5064" i="2" s="1"/>
  <c r="F5077" i="2"/>
  <c r="G5077" i="2" s="1"/>
  <c r="F5034" i="2"/>
  <c r="G5034" i="2" s="1"/>
  <c r="F5050" i="2"/>
  <c r="G5050" i="2" s="1"/>
  <c r="F5065" i="2"/>
  <c r="G5065" i="2" s="1"/>
  <c r="F5035" i="2"/>
  <c r="G5035" i="2" s="1"/>
  <c r="F5052" i="2"/>
  <c r="G5052" i="2" s="1"/>
  <c r="F5066" i="2"/>
  <c r="G5066" i="2" s="1"/>
  <c r="F5037" i="2"/>
  <c r="G5037" i="2" s="1"/>
  <c r="F5053" i="2"/>
  <c r="G5053" i="2" s="1"/>
  <c r="F5067" i="2"/>
  <c r="G5067" i="2" s="1"/>
  <c r="F5038" i="2"/>
  <c r="G5038" i="2" s="1"/>
  <c r="F5054" i="2"/>
  <c r="G5054" i="2" s="1"/>
  <c r="F5068" i="2"/>
  <c r="G5068" i="2" s="1"/>
  <c r="F5040" i="2"/>
  <c r="G5040" i="2" s="1"/>
  <c r="F5055" i="2"/>
  <c r="G5055" i="2" s="1"/>
  <c r="F5069" i="2"/>
  <c r="G5069" i="2" s="1"/>
  <c r="F5025" i="2"/>
  <c r="G5025" i="2" s="1"/>
  <c r="F5041" i="2"/>
  <c r="G5041" i="2" s="1"/>
  <c r="F5056" i="2"/>
  <c r="G5056" i="2" s="1"/>
  <c r="F5070" i="2"/>
  <c r="G5070" i="2" s="1"/>
  <c r="F5026" i="2"/>
  <c r="G5026" i="2" s="1"/>
  <c r="F5042" i="2"/>
  <c r="G5042" i="2" s="1"/>
  <c r="F5057" i="2"/>
  <c r="G5057" i="2" s="1"/>
  <c r="F5071" i="2"/>
  <c r="G5071" i="2" s="1"/>
  <c r="F5029" i="2"/>
  <c r="G5029" i="2" s="1"/>
  <c r="F5044" i="2"/>
  <c r="G5044" i="2" s="1"/>
  <c r="F5059" i="2"/>
  <c r="G5059" i="2" s="1"/>
  <c r="F5074" i="2"/>
  <c r="G5074" i="2" s="1"/>
  <c r="F5028" i="2"/>
  <c r="G5028" i="2" s="1"/>
  <c r="F5043" i="2"/>
  <c r="G5043" i="2" s="1"/>
  <c r="F5073" i="2"/>
  <c r="G5073" i="2" s="1"/>
  <c r="F2710" i="8"/>
  <c r="G2710" i="8" s="1"/>
  <c r="F2722" i="8"/>
  <c r="G2722" i="8" s="1"/>
  <c r="F2734" i="8"/>
  <c r="G2734" i="8" s="1"/>
  <c r="F2746" i="8"/>
  <c r="G2746" i="8" s="1"/>
  <c r="F2712" i="8"/>
  <c r="G2712" i="8" s="1"/>
  <c r="F2724" i="8"/>
  <c r="G2724" i="8" s="1"/>
  <c r="F2736" i="8"/>
  <c r="G2736" i="8" s="1"/>
  <c r="F2748" i="8"/>
  <c r="G2748" i="8" s="1"/>
  <c r="F2713" i="8"/>
  <c r="G2713" i="8" s="1"/>
  <c r="F2725" i="8"/>
  <c r="G2725" i="8" s="1"/>
  <c r="F2737" i="8"/>
  <c r="G2737" i="8" s="1"/>
  <c r="F2749" i="8"/>
  <c r="G2749" i="8" s="1"/>
  <c r="F2702" i="8"/>
  <c r="G2702" i="8" s="1"/>
  <c r="F2707" i="8"/>
  <c r="G2707" i="8" s="1"/>
  <c r="F2719" i="8"/>
  <c r="G2719" i="8" s="1"/>
  <c r="F2709" i="8"/>
  <c r="G2709" i="8" s="1"/>
  <c r="F2728" i="8"/>
  <c r="G2728" i="8" s="1"/>
  <c r="F2743" i="8"/>
  <c r="G2743" i="8" s="1"/>
  <c r="F2711" i="8"/>
  <c r="G2711" i="8" s="1"/>
  <c r="F2729" i="8"/>
  <c r="G2729" i="8" s="1"/>
  <c r="F2744" i="8"/>
  <c r="G2744" i="8" s="1"/>
  <c r="F2714" i="8"/>
  <c r="G2714" i="8" s="1"/>
  <c r="F2730" i="8"/>
  <c r="G2730" i="8" s="1"/>
  <c r="F2745" i="8"/>
  <c r="G2745" i="8" s="1"/>
  <c r="F2715" i="8"/>
  <c r="G2715" i="8" s="1"/>
  <c r="F2731" i="8"/>
  <c r="G2731" i="8" s="1"/>
  <c r="F2747" i="8"/>
  <c r="G2747" i="8" s="1"/>
  <c r="F2716" i="8"/>
  <c r="G2716" i="8" s="1"/>
  <c r="F2732" i="8"/>
  <c r="G2732" i="8" s="1"/>
  <c r="F2750" i="8"/>
  <c r="G2750" i="8" s="1"/>
  <c r="F2717" i="8"/>
  <c r="G2717" i="8" s="1"/>
  <c r="F2733" i="8"/>
  <c r="G2733" i="8" s="1"/>
  <c r="F2751" i="8"/>
  <c r="G2751" i="8" s="1"/>
  <c r="F2718" i="8"/>
  <c r="G2718" i="8" s="1"/>
  <c r="F2735" i="8"/>
  <c r="G2735" i="8" s="1"/>
  <c r="F2752" i="8"/>
  <c r="G2752" i="8" s="1"/>
  <c r="F2703" i="8"/>
  <c r="G2703" i="8" s="1"/>
  <c r="F2720" i="8"/>
  <c r="G2720" i="8" s="1"/>
  <c r="F2738" i="8"/>
  <c r="G2738" i="8" s="1"/>
  <c r="F2753" i="8"/>
  <c r="G2753" i="8" s="1"/>
  <c r="F2704" i="8"/>
  <c r="G2704" i="8" s="1"/>
  <c r="F2721" i="8"/>
  <c r="G2721" i="8" s="1"/>
  <c r="F2739" i="8"/>
  <c r="G2739" i="8" s="1"/>
  <c r="F2754" i="8"/>
  <c r="G2754" i="8" s="1"/>
  <c r="F2705" i="8"/>
  <c r="G2705" i="8" s="1"/>
  <c r="F2723" i="8"/>
  <c r="G2723" i="8" s="1"/>
  <c r="F2740" i="8"/>
  <c r="G2740" i="8" s="1"/>
  <c r="F2755" i="8"/>
  <c r="G2755" i="8" s="1"/>
  <c r="F2706" i="8"/>
  <c r="G2706" i="8" s="1"/>
  <c r="F2726" i="8"/>
  <c r="G2726" i="8" s="1"/>
  <c r="F2741" i="8"/>
  <c r="G2741" i="8" s="1"/>
  <c r="F2727" i="8"/>
  <c r="G2727" i="8" s="1"/>
  <c r="F2742" i="8"/>
  <c r="G2742" i="8" s="1"/>
  <c r="F2708" i="8"/>
  <c r="G2708" i="8" s="1"/>
  <c r="F1896" i="8"/>
  <c r="G1896" i="8" s="1"/>
  <c r="F1908" i="8"/>
  <c r="G1908" i="8" s="1"/>
  <c r="F1920" i="8"/>
  <c r="G1920" i="8" s="1"/>
  <c r="F1932" i="8"/>
  <c r="G1932" i="8" s="1"/>
  <c r="F1944" i="8"/>
  <c r="G1944" i="8" s="1"/>
  <c r="F1897" i="8"/>
  <c r="G1897" i="8" s="1"/>
  <c r="F1909" i="8"/>
  <c r="G1909" i="8" s="1"/>
  <c r="F1921" i="8"/>
  <c r="G1921" i="8" s="1"/>
  <c r="F1933" i="8"/>
  <c r="G1933" i="8" s="1"/>
  <c r="F1945" i="8"/>
  <c r="G1945" i="8" s="1"/>
  <c r="F1898" i="8"/>
  <c r="G1898" i="8" s="1"/>
  <c r="F1910" i="8"/>
  <c r="G1910" i="8" s="1"/>
  <c r="F1922" i="8"/>
  <c r="G1922" i="8" s="1"/>
  <c r="F1934" i="8"/>
  <c r="G1934" i="8" s="1"/>
  <c r="F1899" i="8"/>
  <c r="G1899" i="8" s="1"/>
  <c r="F1911" i="8"/>
  <c r="G1911" i="8" s="1"/>
  <c r="F1923" i="8"/>
  <c r="G1923" i="8" s="1"/>
  <c r="F1935" i="8"/>
  <c r="G1935" i="8" s="1"/>
  <c r="F1893" i="8"/>
  <c r="G1893" i="8" s="1"/>
  <c r="F1905" i="8"/>
  <c r="G1905" i="8" s="1"/>
  <c r="F1895" i="8"/>
  <c r="G1895" i="8" s="1"/>
  <c r="F1907" i="8"/>
  <c r="G1907" i="8" s="1"/>
  <c r="F1901" i="8"/>
  <c r="G1901" i="8" s="1"/>
  <c r="F1919" i="8"/>
  <c r="G1919" i="8" s="1"/>
  <c r="F1939" i="8"/>
  <c r="G1939" i="8" s="1"/>
  <c r="F1902" i="8"/>
  <c r="G1902" i="8" s="1"/>
  <c r="F1924" i="8"/>
  <c r="G1924" i="8" s="1"/>
  <c r="F1940" i="8"/>
  <c r="G1940" i="8" s="1"/>
  <c r="F1903" i="8"/>
  <c r="G1903" i="8" s="1"/>
  <c r="F1925" i="8"/>
  <c r="G1925" i="8" s="1"/>
  <c r="F1941" i="8"/>
  <c r="G1941" i="8" s="1"/>
  <c r="F1904" i="8"/>
  <c r="G1904" i="8" s="1"/>
  <c r="F1926" i="8"/>
  <c r="G1926" i="8" s="1"/>
  <c r="F1942" i="8"/>
  <c r="G1942" i="8" s="1"/>
  <c r="F1906" i="8"/>
  <c r="G1906" i="8" s="1"/>
  <c r="F1927" i="8"/>
  <c r="G1927" i="8" s="1"/>
  <c r="F1943" i="8"/>
  <c r="G1943" i="8" s="1"/>
  <c r="F1912" i="8"/>
  <c r="G1912" i="8" s="1"/>
  <c r="F1928" i="8"/>
  <c r="G1928" i="8" s="1"/>
  <c r="F1913" i="8"/>
  <c r="G1913" i="8" s="1"/>
  <c r="F1929" i="8"/>
  <c r="G1929" i="8" s="1"/>
  <c r="F1914" i="8"/>
  <c r="G1914" i="8" s="1"/>
  <c r="F1930" i="8"/>
  <c r="G1930" i="8" s="1"/>
  <c r="F1892" i="8"/>
  <c r="G1892" i="8" s="1"/>
  <c r="F1916" i="8"/>
  <c r="G1916" i="8" s="1"/>
  <c r="F1936" i="8"/>
  <c r="G1936" i="8" s="1"/>
  <c r="F1894" i="8"/>
  <c r="G1894" i="8" s="1"/>
  <c r="F1917" i="8"/>
  <c r="G1917" i="8" s="1"/>
  <c r="F1937" i="8"/>
  <c r="G1937" i="8" s="1"/>
  <c r="F1900" i="8"/>
  <c r="G1900" i="8" s="1"/>
  <c r="F1915" i="8"/>
  <c r="G1915" i="8" s="1"/>
  <c r="F1918" i="8"/>
  <c r="G1918" i="8" s="1"/>
  <c r="F1931" i="8"/>
  <c r="G1931" i="8" s="1"/>
  <c r="F1938" i="8"/>
  <c r="G1938" i="8" s="1"/>
  <c r="F549" i="8"/>
  <c r="G549" i="8" s="1"/>
  <c r="F561" i="8"/>
  <c r="G561" i="8" s="1"/>
  <c r="F573" i="8"/>
  <c r="G573" i="8" s="1"/>
  <c r="F585" i="8"/>
  <c r="G585" i="8" s="1"/>
  <c r="F550" i="8"/>
  <c r="G550" i="8" s="1"/>
  <c r="F562" i="8"/>
  <c r="G562" i="8" s="1"/>
  <c r="F574" i="8"/>
  <c r="G574" i="8" s="1"/>
  <c r="F586" i="8"/>
  <c r="G586" i="8" s="1"/>
  <c r="F551" i="8"/>
  <c r="G551" i="8" s="1"/>
  <c r="F563" i="8"/>
  <c r="G563" i="8" s="1"/>
  <c r="F575" i="8"/>
  <c r="G575" i="8" s="1"/>
  <c r="F587" i="8"/>
  <c r="G587" i="8" s="1"/>
  <c r="F552" i="8"/>
  <c r="G552" i="8" s="1"/>
  <c r="F564" i="8"/>
  <c r="G564" i="8" s="1"/>
  <c r="F576" i="8"/>
  <c r="G576" i="8" s="1"/>
  <c r="F588" i="8"/>
  <c r="G588" i="8" s="1"/>
  <c r="F553" i="8"/>
  <c r="G553" i="8" s="1"/>
  <c r="F565" i="8"/>
  <c r="G565" i="8" s="1"/>
  <c r="F577" i="8"/>
  <c r="G577" i="8" s="1"/>
  <c r="F589" i="8"/>
  <c r="G589" i="8" s="1"/>
  <c r="F542" i="8"/>
  <c r="G542" i="8" s="1"/>
  <c r="F554" i="8"/>
  <c r="G554" i="8" s="1"/>
  <c r="F566" i="8"/>
  <c r="G566" i="8" s="1"/>
  <c r="F578" i="8"/>
  <c r="G578" i="8" s="1"/>
  <c r="F590" i="8"/>
  <c r="G590" i="8" s="1"/>
  <c r="F543" i="8"/>
  <c r="G543" i="8" s="1"/>
  <c r="F555" i="8"/>
  <c r="G555" i="8" s="1"/>
  <c r="F567" i="8"/>
  <c r="G567" i="8" s="1"/>
  <c r="F579" i="8"/>
  <c r="G579" i="8" s="1"/>
  <c r="F591" i="8"/>
  <c r="G591" i="8" s="1"/>
  <c r="F544" i="8"/>
  <c r="G544" i="8" s="1"/>
  <c r="F556" i="8"/>
  <c r="G556" i="8" s="1"/>
  <c r="F568" i="8"/>
  <c r="G568" i="8" s="1"/>
  <c r="F580" i="8"/>
  <c r="G580" i="8" s="1"/>
  <c r="F592" i="8"/>
  <c r="G592" i="8" s="1"/>
  <c r="F545" i="8"/>
  <c r="G545" i="8" s="1"/>
  <c r="F557" i="8"/>
  <c r="G557" i="8" s="1"/>
  <c r="F569" i="8"/>
  <c r="G569" i="8" s="1"/>
  <c r="F581" i="8"/>
  <c r="G581" i="8" s="1"/>
  <c r="F593" i="8"/>
  <c r="G593" i="8" s="1"/>
  <c r="F546" i="8"/>
  <c r="G546" i="8" s="1"/>
  <c r="F558" i="8"/>
  <c r="G558" i="8" s="1"/>
  <c r="F570" i="8"/>
  <c r="G570" i="8" s="1"/>
  <c r="F582" i="8"/>
  <c r="G582" i="8" s="1"/>
  <c r="F594" i="8"/>
  <c r="G594" i="8" s="1"/>
  <c r="F548" i="8"/>
  <c r="G548" i="8" s="1"/>
  <c r="F560" i="8"/>
  <c r="G560" i="8" s="1"/>
  <c r="F572" i="8"/>
  <c r="G572" i="8" s="1"/>
  <c r="F584" i="8"/>
  <c r="G584" i="8" s="1"/>
  <c r="F559" i="8"/>
  <c r="G559" i="8" s="1"/>
  <c r="F571" i="8"/>
  <c r="G571" i="8" s="1"/>
  <c r="F583" i="8"/>
  <c r="G583" i="8" s="1"/>
  <c r="F595" i="8"/>
  <c r="G595" i="8" s="1"/>
  <c r="F547" i="8"/>
  <c r="G547" i="8" s="1"/>
  <c r="F6920" i="2"/>
  <c r="G6920" i="2" s="1"/>
  <c r="F6922" i="2"/>
  <c r="G6922" i="2" s="1"/>
  <c r="F5411" i="2"/>
  <c r="G5411" i="2" s="1"/>
  <c r="F5423" i="2"/>
  <c r="G5423" i="2" s="1"/>
  <c r="F5435" i="2"/>
  <c r="G5435" i="2" s="1"/>
  <c r="F5447" i="2"/>
  <c r="G5447" i="2" s="1"/>
  <c r="F5412" i="2"/>
  <c r="G5412" i="2" s="1"/>
  <c r="F5424" i="2"/>
  <c r="G5424" i="2" s="1"/>
  <c r="F5436" i="2"/>
  <c r="G5436" i="2" s="1"/>
  <c r="F5448" i="2"/>
  <c r="G5448" i="2" s="1"/>
  <c r="F5413" i="2"/>
  <c r="G5413" i="2" s="1"/>
  <c r="F5425" i="2"/>
  <c r="G5425" i="2" s="1"/>
  <c r="F5437" i="2"/>
  <c r="G5437" i="2" s="1"/>
  <c r="F5449" i="2"/>
  <c r="G5449" i="2" s="1"/>
  <c r="F5402" i="2"/>
  <c r="G5402" i="2" s="1"/>
  <c r="F5414" i="2"/>
  <c r="G5414" i="2" s="1"/>
  <c r="F5426" i="2"/>
  <c r="G5426" i="2" s="1"/>
  <c r="F5438" i="2"/>
  <c r="G5438" i="2" s="1"/>
  <c r="F5450" i="2"/>
  <c r="G5450" i="2" s="1"/>
  <c r="F5403" i="2"/>
  <c r="G5403" i="2" s="1"/>
  <c r="F5415" i="2"/>
  <c r="G5415" i="2" s="1"/>
  <c r="F5427" i="2"/>
  <c r="G5427" i="2" s="1"/>
  <c r="F5439" i="2"/>
  <c r="G5439" i="2" s="1"/>
  <c r="F5451" i="2"/>
  <c r="G5451" i="2" s="1"/>
  <c r="F5404" i="2"/>
  <c r="G5404" i="2" s="1"/>
  <c r="F5416" i="2"/>
  <c r="G5416" i="2" s="1"/>
  <c r="F5428" i="2"/>
  <c r="G5428" i="2" s="1"/>
  <c r="F5440" i="2"/>
  <c r="G5440" i="2" s="1"/>
  <c r="F5452" i="2"/>
  <c r="G5452" i="2" s="1"/>
  <c r="F5405" i="2"/>
  <c r="G5405" i="2" s="1"/>
  <c r="F5417" i="2"/>
  <c r="G5417" i="2" s="1"/>
  <c r="F5429" i="2"/>
  <c r="G5429" i="2" s="1"/>
  <c r="F5441" i="2"/>
  <c r="G5441" i="2" s="1"/>
  <c r="F5453" i="2"/>
  <c r="G5453" i="2" s="1"/>
  <c r="F5406" i="2"/>
  <c r="G5406" i="2" s="1"/>
  <c r="F5418" i="2"/>
  <c r="G5418" i="2" s="1"/>
  <c r="F5430" i="2"/>
  <c r="G5430" i="2" s="1"/>
  <c r="F5442" i="2"/>
  <c r="G5442" i="2" s="1"/>
  <c r="F5454" i="2"/>
  <c r="G5454" i="2" s="1"/>
  <c r="F5407" i="2"/>
  <c r="G5407" i="2" s="1"/>
  <c r="F5419" i="2"/>
  <c r="G5419" i="2" s="1"/>
  <c r="F5431" i="2"/>
  <c r="G5431" i="2" s="1"/>
  <c r="F5443" i="2"/>
  <c r="G5443" i="2" s="1"/>
  <c r="F5455" i="2"/>
  <c r="G5455" i="2" s="1"/>
  <c r="F5408" i="2"/>
  <c r="G5408" i="2" s="1"/>
  <c r="F5420" i="2"/>
  <c r="G5420" i="2" s="1"/>
  <c r="F5432" i="2"/>
  <c r="G5432" i="2" s="1"/>
  <c r="F5444" i="2"/>
  <c r="G5444" i="2" s="1"/>
  <c r="F5410" i="2"/>
  <c r="G5410" i="2" s="1"/>
  <c r="F5422" i="2"/>
  <c r="G5422" i="2" s="1"/>
  <c r="F5434" i="2"/>
  <c r="G5434" i="2" s="1"/>
  <c r="F5446" i="2"/>
  <c r="G5446" i="2" s="1"/>
  <c r="F5409" i="2"/>
  <c r="G5409" i="2" s="1"/>
  <c r="F5421" i="2"/>
  <c r="G5421" i="2" s="1"/>
  <c r="F5433" i="2"/>
  <c r="G5433" i="2" s="1"/>
  <c r="F5445" i="2"/>
  <c r="G5445" i="2" s="1"/>
  <c r="F2918" i="2"/>
  <c r="G2918" i="2" s="1"/>
  <c r="F2930" i="2"/>
  <c r="G2930" i="2" s="1"/>
  <c r="F2942" i="2"/>
  <c r="G2942" i="2" s="1"/>
  <c r="F2954" i="2"/>
  <c r="G2954" i="2" s="1"/>
  <c r="F2966" i="2"/>
  <c r="G2966" i="2" s="1"/>
  <c r="F2919" i="2"/>
  <c r="G2919" i="2" s="1"/>
  <c r="F2931" i="2"/>
  <c r="G2931" i="2" s="1"/>
  <c r="F2943" i="2"/>
  <c r="G2943" i="2" s="1"/>
  <c r="F2955" i="2"/>
  <c r="G2955" i="2" s="1"/>
  <c r="F2967" i="2"/>
  <c r="G2967" i="2" s="1"/>
  <c r="F2920" i="2"/>
  <c r="G2920" i="2" s="1"/>
  <c r="F2932" i="2"/>
  <c r="G2932" i="2" s="1"/>
  <c r="F2944" i="2"/>
  <c r="G2944" i="2" s="1"/>
  <c r="F2956" i="2"/>
  <c r="G2956" i="2" s="1"/>
  <c r="F2968" i="2"/>
  <c r="G2968" i="2" s="1"/>
  <c r="F2922" i="2"/>
  <c r="G2922" i="2" s="1"/>
  <c r="F2934" i="2"/>
  <c r="G2934" i="2" s="1"/>
  <c r="F2946" i="2"/>
  <c r="G2946" i="2" s="1"/>
  <c r="F2958" i="2"/>
  <c r="G2958" i="2" s="1"/>
  <c r="F2970" i="2"/>
  <c r="G2970" i="2" s="1"/>
  <c r="F2923" i="2"/>
  <c r="G2923" i="2" s="1"/>
  <c r="F2935" i="2"/>
  <c r="G2935" i="2" s="1"/>
  <c r="F2947" i="2"/>
  <c r="G2947" i="2" s="1"/>
  <c r="F2959" i="2"/>
  <c r="G2959" i="2" s="1"/>
  <c r="F2971" i="2"/>
  <c r="G2971" i="2" s="1"/>
  <c r="F2924" i="2"/>
  <c r="G2924" i="2" s="1"/>
  <c r="F2936" i="2"/>
  <c r="G2936" i="2" s="1"/>
  <c r="F2948" i="2"/>
  <c r="G2948" i="2" s="1"/>
  <c r="F2925" i="2"/>
  <c r="G2925" i="2" s="1"/>
  <c r="F2937" i="2"/>
  <c r="G2937" i="2" s="1"/>
  <c r="F2949" i="2"/>
  <c r="G2949" i="2" s="1"/>
  <c r="F2961" i="2"/>
  <c r="G2961" i="2" s="1"/>
  <c r="F2927" i="2"/>
  <c r="G2927" i="2" s="1"/>
  <c r="F2939" i="2"/>
  <c r="G2939" i="2" s="1"/>
  <c r="F2951" i="2"/>
  <c r="G2951" i="2" s="1"/>
  <c r="F2963" i="2"/>
  <c r="G2963" i="2" s="1"/>
  <c r="F2928" i="2"/>
  <c r="G2928" i="2" s="1"/>
  <c r="F2940" i="2"/>
  <c r="G2940" i="2" s="1"/>
  <c r="F2952" i="2"/>
  <c r="G2952" i="2" s="1"/>
  <c r="F2964" i="2"/>
  <c r="G2964" i="2" s="1"/>
  <c r="F2921" i="2"/>
  <c r="G2921" i="2" s="1"/>
  <c r="F2965" i="2"/>
  <c r="G2965" i="2" s="1"/>
  <c r="F2926" i="2"/>
  <c r="G2926" i="2" s="1"/>
  <c r="F2969" i="2"/>
  <c r="G2969" i="2" s="1"/>
  <c r="F2929" i="2"/>
  <c r="G2929" i="2" s="1"/>
  <c r="F2933" i="2"/>
  <c r="G2933" i="2" s="1"/>
  <c r="F2938" i="2"/>
  <c r="G2938" i="2" s="1"/>
  <c r="F2941" i="2"/>
  <c r="G2941" i="2" s="1"/>
  <c r="F2945" i="2"/>
  <c r="G2945" i="2" s="1"/>
  <c r="F2950" i="2"/>
  <c r="G2950" i="2" s="1"/>
  <c r="F2953" i="2"/>
  <c r="G2953" i="2" s="1"/>
  <c r="F2962" i="2"/>
  <c r="G2962" i="2" s="1"/>
  <c r="F2957" i="2"/>
  <c r="G2957" i="2" s="1"/>
  <c r="F2960" i="2"/>
  <c r="G2960" i="2" s="1"/>
  <c r="F6653" i="2"/>
  <c r="G6653" i="2" s="1"/>
  <c r="F6665" i="2"/>
  <c r="G6665" i="2" s="1"/>
  <c r="F6677" i="2"/>
  <c r="G6677" i="2" s="1"/>
  <c r="F6689" i="2"/>
  <c r="G6689" i="2" s="1"/>
  <c r="F6654" i="2"/>
  <c r="G6654" i="2" s="1"/>
  <c r="F6666" i="2"/>
  <c r="G6666" i="2" s="1"/>
  <c r="F6678" i="2"/>
  <c r="G6678" i="2" s="1"/>
  <c r="F6690" i="2"/>
  <c r="G6690" i="2" s="1"/>
  <c r="F6655" i="2"/>
  <c r="G6655" i="2" s="1"/>
  <c r="F6667" i="2"/>
  <c r="G6667" i="2" s="1"/>
  <c r="F6679" i="2"/>
  <c r="G6679" i="2" s="1"/>
  <c r="F6691" i="2"/>
  <c r="G6691" i="2" s="1"/>
  <c r="F6644" i="2"/>
  <c r="G6644" i="2" s="1"/>
  <c r="F6656" i="2"/>
  <c r="G6656" i="2" s="1"/>
  <c r="F6668" i="2"/>
  <c r="G6668" i="2" s="1"/>
  <c r="F6680" i="2"/>
  <c r="G6680" i="2" s="1"/>
  <c r="F6692" i="2"/>
  <c r="G6692" i="2" s="1"/>
  <c r="F6645" i="2"/>
  <c r="G6645" i="2" s="1"/>
  <c r="F6657" i="2"/>
  <c r="G6657" i="2" s="1"/>
  <c r="F6669" i="2"/>
  <c r="G6669" i="2" s="1"/>
  <c r="F6681" i="2"/>
  <c r="G6681" i="2" s="1"/>
  <c r="F6693" i="2"/>
  <c r="G6693" i="2" s="1"/>
  <c r="F6646" i="2"/>
  <c r="G6646" i="2" s="1"/>
  <c r="F6658" i="2"/>
  <c r="G6658" i="2" s="1"/>
  <c r="F6670" i="2"/>
  <c r="G6670" i="2" s="1"/>
  <c r="F6682" i="2"/>
  <c r="G6682" i="2" s="1"/>
  <c r="F6694" i="2"/>
  <c r="G6694" i="2" s="1"/>
  <c r="F6647" i="2"/>
  <c r="G6647" i="2" s="1"/>
  <c r="F6659" i="2"/>
  <c r="G6659" i="2" s="1"/>
  <c r="F6671" i="2"/>
  <c r="G6671" i="2" s="1"/>
  <c r="F6683" i="2"/>
  <c r="G6683" i="2" s="1"/>
  <c r="F6695" i="2"/>
  <c r="G6695" i="2" s="1"/>
  <c r="F6648" i="2"/>
  <c r="G6648" i="2" s="1"/>
  <c r="F6660" i="2"/>
  <c r="G6660" i="2" s="1"/>
  <c r="F6672" i="2"/>
  <c r="G6672" i="2" s="1"/>
  <c r="F6684" i="2"/>
  <c r="G6684" i="2" s="1"/>
  <c r="F6696" i="2"/>
  <c r="G6696" i="2" s="1"/>
  <c r="F6649" i="2"/>
  <c r="G6649" i="2" s="1"/>
  <c r="F6661" i="2"/>
  <c r="G6661" i="2" s="1"/>
  <c r="F6673" i="2"/>
  <c r="G6673" i="2" s="1"/>
  <c r="F6685" i="2"/>
  <c r="G6685" i="2" s="1"/>
  <c r="F6697" i="2"/>
  <c r="G6697" i="2" s="1"/>
  <c r="F6650" i="2"/>
  <c r="G6650" i="2" s="1"/>
  <c r="F6662" i="2"/>
  <c r="G6662" i="2" s="1"/>
  <c r="F6674" i="2"/>
  <c r="G6674" i="2" s="1"/>
  <c r="F6686" i="2"/>
  <c r="G6686" i="2" s="1"/>
  <c r="F6652" i="2"/>
  <c r="G6652" i="2" s="1"/>
  <c r="F6664" i="2"/>
  <c r="G6664" i="2" s="1"/>
  <c r="F6676" i="2"/>
  <c r="G6676" i="2" s="1"/>
  <c r="F6688" i="2"/>
  <c r="G6688" i="2" s="1"/>
  <c r="F2810" i="2"/>
  <c r="G2810" i="2" s="1"/>
  <c r="F2822" i="2"/>
  <c r="G2822" i="2" s="1"/>
  <c r="F2834" i="2"/>
  <c r="G2834" i="2" s="1"/>
  <c r="F2846" i="2"/>
  <c r="G2846" i="2" s="1"/>
  <c r="F2858" i="2"/>
  <c r="G2858" i="2" s="1"/>
  <c r="F2811" i="2"/>
  <c r="G2811" i="2" s="1"/>
  <c r="F2823" i="2"/>
  <c r="G2823" i="2" s="1"/>
  <c r="F2835" i="2"/>
  <c r="G2835" i="2" s="1"/>
  <c r="F2847" i="2"/>
  <c r="G2847" i="2" s="1"/>
  <c r="F2859" i="2"/>
  <c r="G2859" i="2" s="1"/>
  <c r="F2812" i="2"/>
  <c r="G2812" i="2" s="1"/>
  <c r="F2824" i="2"/>
  <c r="G2824" i="2" s="1"/>
  <c r="F2836" i="2"/>
  <c r="G2836" i="2" s="1"/>
  <c r="F2848" i="2"/>
  <c r="G2848" i="2" s="1"/>
  <c r="F2860" i="2"/>
  <c r="G2860" i="2" s="1"/>
  <c r="F2814" i="2"/>
  <c r="G2814" i="2" s="1"/>
  <c r="F2826" i="2"/>
  <c r="G2826" i="2" s="1"/>
  <c r="F2838" i="2"/>
  <c r="G2838" i="2" s="1"/>
  <c r="F2850" i="2"/>
  <c r="G2850" i="2" s="1"/>
  <c r="F2862" i="2"/>
  <c r="G2862" i="2" s="1"/>
  <c r="F2815" i="2"/>
  <c r="G2815" i="2" s="1"/>
  <c r="F2827" i="2"/>
  <c r="G2827" i="2" s="1"/>
  <c r="F2839" i="2"/>
  <c r="G2839" i="2" s="1"/>
  <c r="F2851" i="2"/>
  <c r="G2851" i="2" s="1"/>
  <c r="F2863" i="2"/>
  <c r="G2863" i="2" s="1"/>
  <c r="F2816" i="2"/>
  <c r="G2816" i="2" s="1"/>
  <c r="F2828" i="2"/>
  <c r="G2828" i="2" s="1"/>
  <c r="F2840" i="2"/>
  <c r="G2840" i="2" s="1"/>
  <c r="F2852" i="2"/>
  <c r="G2852" i="2" s="1"/>
  <c r="F2817" i="2"/>
  <c r="G2817" i="2" s="1"/>
  <c r="F2829" i="2"/>
  <c r="G2829" i="2" s="1"/>
  <c r="F2841" i="2"/>
  <c r="G2841" i="2" s="1"/>
  <c r="F2853" i="2"/>
  <c r="G2853" i="2" s="1"/>
  <c r="F2818" i="2"/>
  <c r="G2818" i="2" s="1"/>
  <c r="F2830" i="2"/>
  <c r="G2830" i="2" s="1"/>
  <c r="F2842" i="2"/>
  <c r="G2842" i="2" s="1"/>
  <c r="F2854" i="2"/>
  <c r="G2854" i="2" s="1"/>
  <c r="F2819" i="2"/>
  <c r="G2819" i="2" s="1"/>
  <c r="F2831" i="2"/>
  <c r="G2831" i="2" s="1"/>
  <c r="F2843" i="2"/>
  <c r="G2843" i="2" s="1"/>
  <c r="F2855" i="2"/>
  <c r="G2855" i="2" s="1"/>
  <c r="F2820" i="2"/>
  <c r="G2820" i="2" s="1"/>
  <c r="F2832" i="2"/>
  <c r="G2832" i="2" s="1"/>
  <c r="F2844" i="2"/>
  <c r="G2844" i="2" s="1"/>
  <c r="F2856" i="2"/>
  <c r="G2856" i="2" s="1"/>
  <c r="F2813" i="2"/>
  <c r="G2813" i="2" s="1"/>
  <c r="F2821" i="2"/>
  <c r="G2821" i="2" s="1"/>
  <c r="F2825" i="2"/>
  <c r="G2825" i="2" s="1"/>
  <c r="F2833" i="2"/>
  <c r="G2833" i="2" s="1"/>
  <c r="F2837" i="2"/>
  <c r="G2837" i="2" s="1"/>
  <c r="F2845" i="2"/>
  <c r="G2845" i="2" s="1"/>
  <c r="F2861" i="2"/>
  <c r="G2861" i="2" s="1"/>
  <c r="F2849" i="2"/>
  <c r="G2849" i="2" s="1"/>
  <c r="F2857" i="2"/>
  <c r="G2857" i="2" s="1"/>
  <c r="F3300" i="2"/>
  <c r="G3300" i="2" s="1"/>
  <c r="F3312" i="2"/>
  <c r="G3312" i="2" s="1"/>
  <c r="F3324" i="2"/>
  <c r="G3324" i="2" s="1"/>
  <c r="F3336" i="2"/>
  <c r="G3336" i="2" s="1"/>
  <c r="F3348" i="2"/>
  <c r="G3348" i="2" s="1"/>
  <c r="F3301" i="2"/>
  <c r="G3301" i="2" s="1"/>
  <c r="F3313" i="2"/>
  <c r="G3313" i="2" s="1"/>
  <c r="F3325" i="2"/>
  <c r="G3325" i="2" s="1"/>
  <c r="F3337" i="2"/>
  <c r="G3337" i="2" s="1"/>
  <c r="F3349" i="2"/>
  <c r="G3349" i="2" s="1"/>
  <c r="F3302" i="2"/>
  <c r="G3302" i="2" s="1"/>
  <c r="F3314" i="2"/>
  <c r="G3314" i="2" s="1"/>
  <c r="F3326" i="2"/>
  <c r="G3326" i="2" s="1"/>
  <c r="F3338" i="2"/>
  <c r="G3338" i="2" s="1"/>
  <c r="F3303" i="2"/>
  <c r="G3303" i="2" s="1"/>
  <c r="F3315" i="2"/>
  <c r="G3315" i="2" s="1"/>
  <c r="F3327" i="2"/>
  <c r="G3327" i="2" s="1"/>
  <c r="F3339" i="2"/>
  <c r="G3339" i="2" s="1"/>
  <c r="F3304" i="2"/>
  <c r="G3304" i="2" s="1"/>
  <c r="F3316" i="2"/>
  <c r="G3316" i="2" s="1"/>
  <c r="F3328" i="2"/>
  <c r="G3328" i="2" s="1"/>
  <c r="F3340" i="2"/>
  <c r="G3340" i="2" s="1"/>
  <c r="F3305" i="2"/>
  <c r="G3305" i="2" s="1"/>
  <c r="F3317" i="2"/>
  <c r="G3317" i="2" s="1"/>
  <c r="F3329" i="2"/>
  <c r="G3329" i="2" s="1"/>
  <c r="F3341" i="2"/>
  <c r="G3341" i="2" s="1"/>
  <c r="F3306" i="2"/>
  <c r="G3306" i="2" s="1"/>
  <c r="F3318" i="2"/>
  <c r="G3318" i="2" s="1"/>
  <c r="F3330" i="2"/>
  <c r="G3330" i="2" s="1"/>
  <c r="F3342" i="2"/>
  <c r="G3342" i="2" s="1"/>
  <c r="F3307" i="2"/>
  <c r="G3307" i="2" s="1"/>
  <c r="F3319" i="2"/>
  <c r="G3319" i="2" s="1"/>
  <c r="F3331" i="2"/>
  <c r="G3331" i="2" s="1"/>
  <c r="F3343" i="2"/>
  <c r="G3343" i="2" s="1"/>
  <c r="F3296" i="2"/>
  <c r="G3296" i="2" s="1"/>
  <c r="F3308" i="2"/>
  <c r="G3308" i="2" s="1"/>
  <c r="F3320" i="2"/>
  <c r="G3320" i="2" s="1"/>
  <c r="F3332" i="2"/>
  <c r="G3332" i="2" s="1"/>
  <c r="F3344" i="2"/>
  <c r="G3344" i="2" s="1"/>
  <c r="F3299" i="2"/>
  <c r="G3299" i="2" s="1"/>
  <c r="F3311" i="2"/>
  <c r="G3311" i="2" s="1"/>
  <c r="F3323" i="2"/>
  <c r="G3323" i="2" s="1"/>
  <c r="F3335" i="2"/>
  <c r="G3335" i="2" s="1"/>
  <c r="F3347" i="2"/>
  <c r="G3347" i="2" s="1"/>
  <c r="F3298" i="2"/>
  <c r="G3298" i="2" s="1"/>
  <c r="F3309" i="2"/>
  <c r="G3309" i="2" s="1"/>
  <c r="F3310" i="2"/>
  <c r="G3310" i="2" s="1"/>
  <c r="F3321" i="2"/>
  <c r="G3321" i="2" s="1"/>
  <c r="F3322" i="2"/>
  <c r="G3322" i="2" s="1"/>
  <c r="F3333" i="2"/>
  <c r="G3333" i="2" s="1"/>
  <c r="F3334" i="2"/>
  <c r="G3334" i="2" s="1"/>
  <c r="F3345" i="2"/>
  <c r="G3345" i="2" s="1"/>
  <c r="F3346" i="2"/>
  <c r="G3346" i="2" s="1"/>
  <c r="F3297" i="2"/>
  <c r="G3297" i="2" s="1"/>
  <c r="F6113" i="2"/>
  <c r="G6113" i="2" s="1"/>
  <c r="F6125" i="2"/>
  <c r="G6125" i="2" s="1"/>
  <c r="F6137" i="2"/>
  <c r="G6137" i="2" s="1"/>
  <c r="F6149" i="2"/>
  <c r="G6149" i="2" s="1"/>
  <c r="F6114" i="2"/>
  <c r="G6114" i="2" s="1"/>
  <c r="F6126" i="2"/>
  <c r="G6126" i="2" s="1"/>
  <c r="F6138" i="2"/>
  <c r="G6138" i="2" s="1"/>
  <c r="F6150" i="2"/>
  <c r="G6150" i="2" s="1"/>
  <c r="F6115" i="2"/>
  <c r="G6115" i="2" s="1"/>
  <c r="F6127" i="2"/>
  <c r="G6127" i="2" s="1"/>
  <c r="F6139" i="2"/>
  <c r="G6139" i="2" s="1"/>
  <c r="F6151" i="2"/>
  <c r="G6151" i="2" s="1"/>
  <c r="F6104" i="2"/>
  <c r="G6104" i="2" s="1"/>
  <c r="F6116" i="2"/>
  <c r="G6116" i="2" s="1"/>
  <c r="F6128" i="2"/>
  <c r="G6128" i="2" s="1"/>
  <c r="F6140" i="2"/>
  <c r="G6140" i="2" s="1"/>
  <c r="F6152" i="2"/>
  <c r="G6152" i="2" s="1"/>
  <c r="F6105" i="2"/>
  <c r="G6105" i="2" s="1"/>
  <c r="F6117" i="2"/>
  <c r="G6117" i="2" s="1"/>
  <c r="F6129" i="2"/>
  <c r="G6129" i="2" s="1"/>
  <c r="F6141" i="2"/>
  <c r="G6141" i="2" s="1"/>
  <c r="F6153" i="2"/>
  <c r="G6153" i="2" s="1"/>
  <c r="F6106" i="2"/>
  <c r="G6106" i="2" s="1"/>
  <c r="F6118" i="2"/>
  <c r="G6118" i="2" s="1"/>
  <c r="F6130" i="2"/>
  <c r="G6130" i="2" s="1"/>
  <c r="F6142" i="2"/>
  <c r="G6142" i="2" s="1"/>
  <c r="F6154" i="2"/>
  <c r="G6154" i="2" s="1"/>
  <c r="F6107" i="2"/>
  <c r="G6107" i="2" s="1"/>
  <c r="F6119" i="2"/>
  <c r="G6119" i="2" s="1"/>
  <c r="F6131" i="2"/>
  <c r="G6131" i="2" s="1"/>
  <c r="F6143" i="2"/>
  <c r="G6143" i="2" s="1"/>
  <c r="F6155" i="2"/>
  <c r="G6155" i="2" s="1"/>
  <c r="F6108" i="2"/>
  <c r="G6108" i="2" s="1"/>
  <c r="F6120" i="2"/>
  <c r="G6120" i="2" s="1"/>
  <c r="F6132" i="2"/>
  <c r="G6132" i="2" s="1"/>
  <c r="F6144" i="2"/>
  <c r="G6144" i="2" s="1"/>
  <c r="F6156" i="2"/>
  <c r="G6156" i="2" s="1"/>
  <c r="F6109" i="2"/>
  <c r="G6109" i="2" s="1"/>
  <c r="F6121" i="2"/>
  <c r="G6121" i="2" s="1"/>
  <c r="F6133" i="2"/>
  <c r="G6133" i="2" s="1"/>
  <c r="F6145" i="2"/>
  <c r="G6145" i="2" s="1"/>
  <c r="F6157" i="2"/>
  <c r="G6157" i="2" s="1"/>
  <c r="F6110" i="2"/>
  <c r="G6110" i="2" s="1"/>
  <c r="F6122" i="2"/>
  <c r="G6122" i="2" s="1"/>
  <c r="F6134" i="2"/>
  <c r="G6134" i="2" s="1"/>
  <c r="F6146" i="2"/>
  <c r="G6146" i="2" s="1"/>
  <c r="F6112" i="2"/>
  <c r="G6112" i="2" s="1"/>
  <c r="F6124" i="2"/>
  <c r="G6124" i="2" s="1"/>
  <c r="F6136" i="2"/>
  <c r="G6136" i="2" s="1"/>
  <c r="F6148" i="2"/>
  <c r="G6148" i="2" s="1"/>
  <c r="F2438" i="2"/>
  <c r="G2438" i="2" s="1"/>
  <c r="F2450" i="2"/>
  <c r="G2450" i="2" s="1"/>
  <c r="F2462" i="2"/>
  <c r="G2462" i="2" s="1"/>
  <c r="F2474" i="2"/>
  <c r="G2474" i="2" s="1"/>
  <c r="F2439" i="2"/>
  <c r="G2439" i="2" s="1"/>
  <c r="F2451" i="2"/>
  <c r="G2451" i="2" s="1"/>
  <c r="F2463" i="2"/>
  <c r="G2463" i="2" s="1"/>
  <c r="F2475" i="2"/>
  <c r="G2475" i="2" s="1"/>
  <c r="F2440" i="2"/>
  <c r="G2440" i="2" s="1"/>
  <c r="F2452" i="2"/>
  <c r="G2452" i="2" s="1"/>
  <c r="F2464" i="2"/>
  <c r="G2464" i="2" s="1"/>
  <c r="F2476" i="2"/>
  <c r="G2476" i="2" s="1"/>
  <c r="F2441" i="2"/>
  <c r="G2441" i="2" s="1"/>
  <c r="F2453" i="2"/>
  <c r="G2453" i="2" s="1"/>
  <c r="F2465" i="2"/>
  <c r="G2465" i="2" s="1"/>
  <c r="F2477" i="2"/>
  <c r="G2477" i="2" s="1"/>
  <c r="F2442" i="2"/>
  <c r="G2442" i="2" s="1"/>
  <c r="F2454" i="2"/>
  <c r="G2454" i="2" s="1"/>
  <c r="F2466" i="2"/>
  <c r="G2466" i="2" s="1"/>
  <c r="F2478" i="2"/>
  <c r="G2478" i="2" s="1"/>
  <c r="F2443" i="2"/>
  <c r="G2443" i="2" s="1"/>
  <c r="F2455" i="2"/>
  <c r="G2455" i="2" s="1"/>
  <c r="F2467" i="2"/>
  <c r="G2467" i="2" s="1"/>
  <c r="F2479" i="2"/>
  <c r="G2479" i="2" s="1"/>
  <c r="F2432" i="2"/>
  <c r="G2432" i="2" s="1"/>
  <c r="F2444" i="2"/>
  <c r="G2444" i="2" s="1"/>
  <c r="F2456" i="2"/>
  <c r="G2456" i="2" s="1"/>
  <c r="F2468" i="2"/>
  <c r="G2468" i="2" s="1"/>
  <c r="F2480" i="2"/>
  <c r="G2480" i="2" s="1"/>
  <c r="F2433" i="2"/>
  <c r="G2433" i="2" s="1"/>
  <c r="F2445" i="2"/>
  <c r="G2445" i="2" s="1"/>
  <c r="F2457" i="2"/>
  <c r="G2457" i="2" s="1"/>
  <c r="F2469" i="2"/>
  <c r="G2469" i="2" s="1"/>
  <c r="F2481" i="2"/>
  <c r="G2481" i="2" s="1"/>
  <c r="F2434" i="2"/>
  <c r="G2434" i="2" s="1"/>
  <c r="F2446" i="2"/>
  <c r="G2446" i="2" s="1"/>
  <c r="F2458" i="2"/>
  <c r="G2458" i="2" s="1"/>
  <c r="F2470" i="2"/>
  <c r="G2470" i="2" s="1"/>
  <c r="F2482" i="2"/>
  <c r="G2482" i="2" s="1"/>
  <c r="F2435" i="2"/>
  <c r="G2435" i="2" s="1"/>
  <c r="F2447" i="2"/>
  <c r="G2447" i="2" s="1"/>
  <c r="F2459" i="2"/>
  <c r="G2459" i="2" s="1"/>
  <c r="F2471" i="2"/>
  <c r="G2471" i="2" s="1"/>
  <c r="F2483" i="2"/>
  <c r="G2483" i="2" s="1"/>
  <c r="F2436" i="2"/>
  <c r="G2436" i="2" s="1"/>
  <c r="F2448" i="2"/>
  <c r="G2448" i="2" s="1"/>
  <c r="F2460" i="2"/>
  <c r="G2460" i="2" s="1"/>
  <c r="F2472" i="2"/>
  <c r="G2472" i="2" s="1"/>
  <c r="F2484" i="2"/>
  <c r="G2484" i="2" s="1"/>
  <c r="F2437" i="2"/>
  <c r="G2437" i="2" s="1"/>
  <c r="F2449" i="2"/>
  <c r="G2449" i="2" s="1"/>
  <c r="F2461" i="2"/>
  <c r="G2461" i="2" s="1"/>
  <c r="F2473" i="2"/>
  <c r="G2473" i="2" s="1"/>
  <c r="F2485" i="2"/>
  <c r="G2485" i="2" s="1"/>
  <c r="F4376" i="2"/>
  <c r="G4376" i="2" s="1"/>
  <c r="F4388" i="2"/>
  <c r="G4388" i="2" s="1"/>
  <c r="F4400" i="2"/>
  <c r="G4400" i="2" s="1"/>
  <c r="F4412" i="2"/>
  <c r="G4412" i="2" s="1"/>
  <c r="F4424" i="2"/>
  <c r="G4424" i="2" s="1"/>
  <c r="F4377" i="2"/>
  <c r="G4377" i="2" s="1"/>
  <c r="F4389" i="2"/>
  <c r="G4389" i="2" s="1"/>
  <c r="F4401" i="2"/>
  <c r="G4401" i="2" s="1"/>
  <c r="F4413" i="2"/>
  <c r="G4413" i="2" s="1"/>
  <c r="F4425" i="2"/>
  <c r="G4425" i="2" s="1"/>
  <c r="F4378" i="2"/>
  <c r="G4378" i="2" s="1"/>
  <c r="F4390" i="2"/>
  <c r="G4390" i="2" s="1"/>
  <c r="F4402" i="2"/>
  <c r="G4402" i="2" s="1"/>
  <c r="F4414" i="2"/>
  <c r="G4414" i="2" s="1"/>
  <c r="F4426" i="2"/>
  <c r="G4426" i="2" s="1"/>
  <c r="F4379" i="2"/>
  <c r="G4379" i="2" s="1"/>
  <c r="F4391" i="2"/>
  <c r="G4391" i="2" s="1"/>
  <c r="F4403" i="2"/>
  <c r="G4403" i="2" s="1"/>
  <c r="F4415" i="2"/>
  <c r="G4415" i="2" s="1"/>
  <c r="F4427" i="2"/>
  <c r="G4427" i="2" s="1"/>
  <c r="F4380" i="2"/>
  <c r="G4380" i="2" s="1"/>
  <c r="F4392" i="2"/>
  <c r="G4392" i="2" s="1"/>
  <c r="F4404" i="2"/>
  <c r="G4404" i="2" s="1"/>
  <c r="F4416" i="2"/>
  <c r="G4416" i="2" s="1"/>
  <c r="F4428" i="2"/>
  <c r="G4428" i="2" s="1"/>
  <c r="F4381" i="2"/>
  <c r="G4381" i="2" s="1"/>
  <c r="F4393" i="2"/>
  <c r="G4393" i="2" s="1"/>
  <c r="F4405" i="2"/>
  <c r="G4405" i="2" s="1"/>
  <c r="F4417" i="2"/>
  <c r="G4417" i="2" s="1"/>
  <c r="F4429" i="2"/>
  <c r="G4429" i="2" s="1"/>
  <c r="F4382" i="2"/>
  <c r="G4382" i="2" s="1"/>
  <c r="F4394" i="2"/>
  <c r="G4394" i="2" s="1"/>
  <c r="F4406" i="2"/>
  <c r="G4406" i="2" s="1"/>
  <c r="F4418" i="2"/>
  <c r="G4418" i="2" s="1"/>
  <c r="F4383" i="2"/>
  <c r="G4383" i="2" s="1"/>
  <c r="F4395" i="2"/>
  <c r="G4395" i="2" s="1"/>
  <c r="F4407" i="2"/>
  <c r="G4407" i="2" s="1"/>
  <c r="F4419" i="2"/>
  <c r="G4419" i="2" s="1"/>
  <c r="F4384" i="2"/>
  <c r="G4384" i="2" s="1"/>
  <c r="F4396" i="2"/>
  <c r="G4396" i="2" s="1"/>
  <c r="F4408" i="2"/>
  <c r="G4408" i="2" s="1"/>
  <c r="F4420" i="2"/>
  <c r="G4420" i="2" s="1"/>
  <c r="F4385" i="2"/>
  <c r="G4385" i="2" s="1"/>
  <c r="F4397" i="2"/>
  <c r="G4397" i="2" s="1"/>
  <c r="F4409" i="2"/>
  <c r="G4409" i="2" s="1"/>
  <c r="F4421" i="2"/>
  <c r="G4421" i="2" s="1"/>
  <c r="F4386" i="2"/>
  <c r="G4386" i="2" s="1"/>
  <c r="F4398" i="2"/>
  <c r="G4398" i="2" s="1"/>
  <c r="F4410" i="2"/>
  <c r="G4410" i="2" s="1"/>
  <c r="F4422" i="2"/>
  <c r="G4422" i="2" s="1"/>
  <c r="F4387" i="2"/>
  <c r="G4387" i="2" s="1"/>
  <c r="F4399" i="2"/>
  <c r="G4399" i="2" s="1"/>
  <c r="F4423" i="2"/>
  <c r="G4423" i="2" s="1"/>
  <c r="F4411" i="2"/>
  <c r="G4411" i="2" s="1"/>
  <c r="F333" i="8"/>
  <c r="G333" i="8" s="1"/>
  <c r="F345" i="8"/>
  <c r="G345" i="8" s="1"/>
  <c r="F357" i="8"/>
  <c r="G357" i="8" s="1"/>
  <c r="F369" i="8"/>
  <c r="G369" i="8" s="1"/>
  <c r="F334" i="8"/>
  <c r="G334" i="8" s="1"/>
  <c r="F346" i="8"/>
  <c r="G346" i="8" s="1"/>
  <c r="F358" i="8"/>
  <c r="G358" i="8" s="1"/>
  <c r="F370" i="8"/>
  <c r="G370" i="8" s="1"/>
  <c r="F335" i="8"/>
  <c r="G335" i="8" s="1"/>
  <c r="F347" i="8"/>
  <c r="G347" i="8" s="1"/>
  <c r="F359" i="8"/>
  <c r="G359" i="8" s="1"/>
  <c r="F371" i="8"/>
  <c r="G371" i="8" s="1"/>
  <c r="F336" i="8"/>
  <c r="G336" i="8" s="1"/>
  <c r="F348" i="8"/>
  <c r="G348" i="8" s="1"/>
  <c r="F360" i="8"/>
  <c r="G360" i="8" s="1"/>
  <c r="F372" i="8"/>
  <c r="G372" i="8" s="1"/>
  <c r="F337" i="8"/>
  <c r="G337" i="8" s="1"/>
  <c r="F349" i="8"/>
  <c r="G349" i="8" s="1"/>
  <c r="F361" i="8"/>
  <c r="G361" i="8" s="1"/>
  <c r="F373" i="8"/>
  <c r="G373" i="8" s="1"/>
  <c r="F326" i="8"/>
  <c r="G326" i="8" s="1"/>
  <c r="F338" i="8"/>
  <c r="G338" i="8" s="1"/>
  <c r="F350" i="8"/>
  <c r="G350" i="8" s="1"/>
  <c r="F362" i="8"/>
  <c r="G362" i="8" s="1"/>
  <c r="F374" i="8"/>
  <c r="G374" i="8" s="1"/>
  <c r="F327" i="8"/>
  <c r="G327" i="8" s="1"/>
  <c r="F339" i="8"/>
  <c r="G339" i="8" s="1"/>
  <c r="F351" i="8"/>
  <c r="G351" i="8" s="1"/>
  <c r="F363" i="8"/>
  <c r="G363" i="8" s="1"/>
  <c r="F375" i="8"/>
  <c r="G375" i="8" s="1"/>
  <c r="F328" i="8"/>
  <c r="G328" i="8" s="1"/>
  <c r="F340" i="8"/>
  <c r="G340" i="8" s="1"/>
  <c r="F352" i="8"/>
  <c r="G352" i="8" s="1"/>
  <c r="F364" i="8"/>
  <c r="G364" i="8" s="1"/>
  <c r="F376" i="8"/>
  <c r="G376" i="8" s="1"/>
  <c r="F329" i="8"/>
  <c r="G329" i="8" s="1"/>
  <c r="F341" i="8"/>
  <c r="G341" i="8" s="1"/>
  <c r="F353" i="8"/>
  <c r="G353" i="8" s="1"/>
  <c r="F365" i="8"/>
  <c r="G365" i="8" s="1"/>
  <c r="F377" i="8"/>
  <c r="G377" i="8" s="1"/>
  <c r="F330" i="8"/>
  <c r="G330" i="8" s="1"/>
  <c r="F342" i="8"/>
  <c r="G342" i="8" s="1"/>
  <c r="F354" i="8"/>
  <c r="G354" i="8" s="1"/>
  <c r="F366" i="8"/>
  <c r="G366" i="8" s="1"/>
  <c r="F378" i="8"/>
  <c r="G378" i="8" s="1"/>
  <c r="F332" i="8"/>
  <c r="G332" i="8" s="1"/>
  <c r="F344" i="8"/>
  <c r="G344" i="8" s="1"/>
  <c r="F356" i="8"/>
  <c r="G356" i="8" s="1"/>
  <c r="F368" i="8"/>
  <c r="G368" i="8" s="1"/>
  <c r="F331" i="8"/>
  <c r="G331" i="8" s="1"/>
  <c r="F343" i="8"/>
  <c r="G343" i="8" s="1"/>
  <c r="F355" i="8"/>
  <c r="G355" i="8" s="1"/>
  <c r="F367" i="8"/>
  <c r="G367" i="8" s="1"/>
  <c r="F379" i="8"/>
  <c r="G379" i="8" s="1"/>
  <c r="F2278" i="8"/>
  <c r="G2278" i="8" s="1"/>
  <c r="F2290" i="8"/>
  <c r="G2290" i="8" s="1"/>
  <c r="F2302" i="8"/>
  <c r="G2302" i="8" s="1"/>
  <c r="F2314" i="8"/>
  <c r="G2314" i="8" s="1"/>
  <c r="F2279" i="8"/>
  <c r="G2279" i="8" s="1"/>
  <c r="F2291" i="8"/>
  <c r="G2291" i="8" s="1"/>
  <c r="F2303" i="8"/>
  <c r="G2303" i="8" s="1"/>
  <c r="F2315" i="8"/>
  <c r="G2315" i="8" s="1"/>
  <c r="F2280" i="8"/>
  <c r="G2280" i="8" s="1"/>
  <c r="F2292" i="8"/>
  <c r="G2292" i="8" s="1"/>
  <c r="F2304" i="8"/>
  <c r="G2304" i="8" s="1"/>
  <c r="F2316" i="8"/>
  <c r="G2316" i="8" s="1"/>
  <c r="F2281" i="8"/>
  <c r="G2281" i="8" s="1"/>
  <c r="F2293" i="8"/>
  <c r="G2293" i="8" s="1"/>
  <c r="F2305" i="8"/>
  <c r="G2305" i="8" s="1"/>
  <c r="F2317" i="8"/>
  <c r="G2317" i="8" s="1"/>
  <c r="F2270" i="8"/>
  <c r="G2270" i="8" s="1"/>
  <c r="F2282" i="8"/>
  <c r="G2282" i="8" s="1"/>
  <c r="F2294" i="8"/>
  <c r="G2294" i="8" s="1"/>
  <c r="F2306" i="8"/>
  <c r="G2306" i="8" s="1"/>
  <c r="F2318" i="8"/>
  <c r="G2318" i="8" s="1"/>
  <c r="F2271" i="8"/>
  <c r="G2271" i="8" s="1"/>
  <c r="F2283" i="8"/>
  <c r="G2283" i="8" s="1"/>
  <c r="F2295" i="8"/>
  <c r="G2295" i="8" s="1"/>
  <c r="F2307" i="8"/>
  <c r="G2307" i="8" s="1"/>
  <c r="F2319" i="8"/>
  <c r="G2319" i="8" s="1"/>
  <c r="F2272" i="8"/>
  <c r="G2272" i="8" s="1"/>
  <c r="F2284" i="8"/>
  <c r="G2284" i="8" s="1"/>
  <c r="F2296" i="8"/>
  <c r="G2296" i="8" s="1"/>
  <c r="F2308" i="8"/>
  <c r="G2308" i="8" s="1"/>
  <c r="F2320" i="8"/>
  <c r="G2320" i="8" s="1"/>
  <c r="F2273" i="8"/>
  <c r="G2273" i="8" s="1"/>
  <c r="F2285" i="8"/>
  <c r="G2285" i="8" s="1"/>
  <c r="F2297" i="8"/>
  <c r="G2297" i="8" s="1"/>
  <c r="F2309" i="8"/>
  <c r="G2309" i="8" s="1"/>
  <c r="F2321" i="8"/>
  <c r="G2321" i="8" s="1"/>
  <c r="F2275" i="8"/>
  <c r="G2275" i="8" s="1"/>
  <c r="F2287" i="8"/>
  <c r="G2287" i="8" s="1"/>
  <c r="F2299" i="8"/>
  <c r="G2299" i="8" s="1"/>
  <c r="F2311" i="8"/>
  <c r="G2311" i="8" s="1"/>
  <c r="F2323" i="8"/>
  <c r="G2323" i="8" s="1"/>
  <c r="F2276" i="8"/>
  <c r="G2276" i="8" s="1"/>
  <c r="F2288" i="8"/>
  <c r="G2288" i="8" s="1"/>
  <c r="F2300" i="8"/>
  <c r="G2300" i="8" s="1"/>
  <c r="F2312" i="8"/>
  <c r="G2312" i="8" s="1"/>
  <c r="F2274" i="8"/>
  <c r="G2274" i="8" s="1"/>
  <c r="F2277" i="8"/>
  <c r="G2277" i="8" s="1"/>
  <c r="F2286" i="8"/>
  <c r="G2286" i="8" s="1"/>
  <c r="F2289" i="8"/>
  <c r="G2289" i="8" s="1"/>
  <c r="F2298" i="8"/>
  <c r="G2298" i="8" s="1"/>
  <c r="F2301" i="8"/>
  <c r="G2301" i="8" s="1"/>
  <c r="F2310" i="8"/>
  <c r="G2310" i="8" s="1"/>
  <c r="F2313" i="8"/>
  <c r="G2313" i="8" s="1"/>
  <c r="F2322" i="8"/>
  <c r="G2322" i="8" s="1"/>
  <c r="F1137" i="8"/>
  <c r="G1137" i="8" s="1"/>
  <c r="F1149" i="8"/>
  <c r="G1149" i="8" s="1"/>
  <c r="F1141" i="8"/>
  <c r="G1141" i="8" s="1"/>
  <c r="F1153" i="8"/>
  <c r="G1153" i="8" s="1"/>
  <c r="F1142" i="8"/>
  <c r="G1142" i="8" s="1"/>
  <c r="F1154" i="8"/>
  <c r="G1154" i="8" s="1"/>
  <c r="F1166" i="8"/>
  <c r="G1166" i="8" s="1"/>
  <c r="F1145" i="8"/>
  <c r="G1145" i="8" s="1"/>
  <c r="F1157" i="8"/>
  <c r="G1157" i="8" s="1"/>
  <c r="F1169" i="8"/>
  <c r="G1169" i="8" s="1"/>
  <c r="F1146" i="8"/>
  <c r="G1146" i="8" s="1"/>
  <c r="F1162" i="8"/>
  <c r="G1162" i="8" s="1"/>
  <c r="F1176" i="8"/>
  <c r="G1176" i="8" s="1"/>
  <c r="F1188" i="8"/>
  <c r="G1188" i="8" s="1"/>
  <c r="F1147" i="8"/>
  <c r="G1147" i="8" s="1"/>
  <c r="F1163" i="8"/>
  <c r="G1163" i="8" s="1"/>
  <c r="F1177" i="8"/>
  <c r="G1177" i="8" s="1"/>
  <c r="F1189" i="8"/>
  <c r="G1189" i="8" s="1"/>
  <c r="F1148" i="8"/>
  <c r="G1148" i="8" s="1"/>
  <c r="F1164" i="8"/>
  <c r="G1164" i="8" s="1"/>
  <c r="F1178" i="8"/>
  <c r="G1178" i="8" s="1"/>
  <c r="F1150" i="8"/>
  <c r="G1150" i="8" s="1"/>
  <c r="F1165" i="8"/>
  <c r="G1165" i="8" s="1"/>
  <c r="F1179" i="8"/>
  <c r="G1179" i="8" s="1"/>
  <c r="F1152" i="8"/>
  <c r="G1152" i="8" s="1"/>
  <c r="F1168" i="8"/>
  <c r="G1168" i="8" s="1"/>
  <c r="F1181" i="8"/>
  <c r="G1181" i="8" s="1"/>
  <c r="F1136" i="8"/>
  <c r="G1136" i="8" s="1"/>
  <c r="F1155" i="8"/>
  <c r="G1155" i="8" s="1"/>
  <c r="F1170" i="8"/>
  <c r="G1170" i="8" s="1"/>
  <c r="F1182" i="8"/>
  <c r="G1182" i="8" s="1"/>
  <c r="F1138" i="8"/>
  <c r="G1138" i="8" s="1"/>
  <c r="F1156" i="8"/>
  <c r="G1156" i="8" s="1"/>
  <c r="F1171" i="8"/>
  <c r="G1171" i="8" s="1"/>
  <c r="F1183" i="8"/>
  <c r="G1183" i="8" s="1"/>
  <c r="F1139" i="8"/>
  <c r="G1139" i="8" s="1"/>
  <c r="F1158" i="8"/>
  <c r="G1158" i="8" s="1"/>
  <c r="F1172" i="8"/>
  <c r="G1172" i="8" s="1"/>
  <c r="F1184" i="8"/>
  <c r="G1184" i="8" s="1"/>
  <c r="F1140" i="8"/>
  <c r="G1140" i="8" s="1"/>
  <c r="F1159" i="8"/>
  <c r="G1159" i="8" s="1"/>
  <c r="F1173" i="8"/>
  <c r="G1173" i="8" s="1"/>
  <c r="F1185" i="8"/>
  <c r="G1185" i="8" s="1"/>
  <c r="F1144" i="8"/>
  <c r="G1144" i="8" s="1"/>
  <c r="F1161" i="8"/>
  <c r="G1161" i="8" s="1"/>
  <c r="F1175" i="8"/>
  <c r="G1175" i="8" s="1"/>
  <c r="F1187" i="8"/>
  <c r="G1187" i="8" s="1"/>
  <c r="F1143" i="8"/>
  <c r="G1143" i="8" s="1"/>
  <c r="F1151" i="8"/>
  <c r="G1151" i="8" s="1"/>
  <c r="F1160" i="8"/>
  <c r="G1160" i="8" s="1"/>
  <c r="F1167" i="8"/>
  <c r="G1167" i="8" s="1"/>
  <c r="F1174" i="8"/>
  <c r="G1174" i="8" s="1"/>
  <c r="F1180" i="8"/>
  <c r="G1180" i="8" s="1"/>
  <c r="F1186" i="8"/>
  <c r="G1186" i="8" s="1"/>
  <c r="F1572" i="8"/>
  <c r="G1572" i="8" s="1"/>
  <c r="F1584" i="8"/>
  <c r="G1584" i="8" s="1"/>
  <c r="F1596" i="8"/>
  <c r="G1596" i="8" s="1"/>
  <c r="F1608" i="8"/>
  <c r="G1608" i="8" s="1"/>
  <c r="F1620" i="8"/>
  <c r="G1620" i="8" s="1"/>
  <c r="F1573" i="8"/>
  <c r="G1573" i="8" s="1"/>
  <c r="F1585" i="8"/>
  <c r="G1585" i="8" s="1"/>
  <c r="F1597" i="8"/>
  <c r="G1597" i="8" s="1"/>
  <c r="F1609" i="8"/>
  <c r="G1609" i="8" s="1"/>
  <c r="F1621" i="8"/>
  <c r="G1621" i="8" s="1"/>
  <c r="F1574" i="8"/>
  <c r="G1574" i="8" s="1"/>
  <c r="F1586" i="8"/>
  <c r="G1586" i="8" s="1"/>
  <c r="F1598" i="8"/>
  <c r="G1598" i="8" s="1"/>
  <c r="F1610" i="8"/>
  <c r="G1610" i="8" s="1"/>
  <c r="F1575" i="8"/>
  <c r="G1575" i="8" s="1"/>
  <c r="F1587" i="8"/>
  <c r="G1587" i="8" s="1"/>
  <c r="F1599" i="8"/>
  <c r="G1599" i="8" s="1"/>
  <c r="F1611" i="8"/>
  <c r="G1611" i="8" s="1"/>
  <c r="F1577" i="8"/>
  <c r="G1577" i="8" s="1"/>
  <c r="F1589" i="8"/>
  <c r="G1589" i="8" s="1"/>
  <c r="F1601" i="8"/>
  <c r="G1601" i="8" s="1"/>
  <c r="F1613" i="8"/>
  <c r="G1613" i="8" s="1"/>
  <c r="F1578" i="8"/>
  <c r="G1578" i="8" s="1"/>
  <c r="F1590" i="8"/>
  <c r="G1590" i="8" s="1"/>
  <c r="F1602" i="8"/>
  <c r="G1602" i="8" s="1"/>
  <c r="F1614" i="8"/>
  <c r="G1614" i="8" s="1"/>
  <c r="F1568" i="8"/>
  <c r="G1568" i="8" s="1"/>
  <c r="F1580" i="8"/>
  <c r="G1580" i="8" s="1"/>
  <c r="F1592" i="8"/>
  <c r="G1592" i="8" s="1"/>
  <c r="F1604" i="8"/>
  <c r="G1604" i="8" s="1"/>
  <c r="F1616" i="8"/>
  <c r="G1616" i="8" s="1"/>
  <c r="F1569" i="8"/>
  <c r="G1569" i="8" s="1"/>
  <c r="F1581" i="8"/>
  <c r="G1581" i="8" s="1"/>
  <c r="F1593" i="8"/>
  <c r="G1593" i="8" s="1"/>
  <c r="F1605" i="8"/>
  <c r="G1605" i="8" s="1"/>
  <c r="F1617" i="8"/>
  <c r="G1617" i="8" s="1"/>
  <c r="F1571" i="8"/>
  <c r="G1571" i="8" s="1"/>
  <c r="F1583" i="8"/>
  <c r="G1583" i="8" s="1"/>
  <c r="F1595" i="8"/>
  <c r="G1595" i="8" s="1"/>
  <c r="F1607" i="8"/>
  <c r="G1607" i="8" s="1"/>
  <c r="F1619" i="8"/>
  <c r="G1619" i="8" s="1"/>
  <c r="F1600" i="8"/>
  <c r="G1600" i="8" s="1"/>
  <c r="F1603" i="8"/>
  <c r="G1603" i="8" s="1"/>
  <c r="F1606" i="8"/>
  <c r="G1606" i="8" s="1"/>
  <c r="F1612" i="8"/>
  <c r="G1612" i="8" s="1"/>
  <c r="F1615" i="8"/>
  <c r="G1615" i="8" s="1"/>
  <c r="F1570" i="8"/>
  <c r="G1570" i="8" s="1"/>
  <c r="F1618" i="8"/>
  <c r="G1618" i="8" s="1"/>
  <c r="F1576" i="8"/>
  <c r="G1576" i="8" s="1"/>
  <c r="F1579" i="8"/>
  <c r="G1579" i="8" s="1"/>
  <c r="F1588" i="8"/>
  <c r="G1588" i="8" s="1"/>
  <c r="F1591" i="8"/>
  <c r="G1591" i="8" s="1"/>
  <c r="F1594" i="8"/>
  <c r="G1594" i="8" s="1"/>
  <c r="F1582" i="8"/>
  <c r="G1582" i="8" s="1"/>
  <c r="F1308" i="8"/>
  <c r="G1308" i="8" s="1"/>
  <c r="F1320" i="8"/>
  <c r="G1320" i="8" s="1"/>
  <c r="F1332" i="8"/>
  <c r="G1332" i="8" s="1"/>
  <c r="F1344" i="8"/>
  <c r="G1344" i="8" s="1"/>
  <c r="F1309" i="8"/>
  <c r="G1309" i="8" s="1"/>
  <c r="F1321" i="8"/>
  <c r="G1321" i="8" s="1"/>
  <c r="F1333" i="8"/>
  <c r="G1333" i="8" s="1"/>
  <c r="F1345" i="8"/>
  <c r="G1345" i="8" s="1"/>
  <c r="F1298" i="8"/>
  <c r="G1298" i="8" s="1"/>
  <c r="F1310" i="8"/>
  <c r="G1310" i="8" s="1"/>
  <c r="F1322" i="8"/>
  <c r="G1322" i="8" s="1"/>
  <c r="F1334" i="8"/>
  <c r="G1334" i="8" s="1"/>
  <c r="F1346" i="8"/>
  <c r="G1346" i="8" s="1"/>
  <c r="F1299" i="8"/>
  <c r="G1299" i="8" s="1"/>
  <c r="F1311" i="8"/>
  <c r="G1311" i="8" s="1"/>
  <c r="F1323" i="8"/>
  <c r="G1323" i="8" s="1"/>
  <c r="F1335" i="8"/>
  <c r="G1335" i="8" s="1"/>
  <c r="F1347" i="8"/>
  <c r="G1347" i="8" s="1"/>
  <c r="F1301" i="8"/>
  <c r="G1301" i="8" s="1"/>
  <c r="F1313" i="8"/>
  <c r="G1313" i="8" s="1"/>
  <c r="F1325" i="8"/>
  <c r="G1325" i="8" s="1"/>
  <c r="F1337" i="8"/>
  <c r="G1337" i="8" s="1"/>
  <c r="F1349" i="8"/>
  <c r="G1349" i="8" s="1"/>
  <c r="F1302" i="8"/>
  <c r="G1302" i="8" s="1"/>
  <c r="F1314" i="8"/>
  <c r="G1314" i="8" s="1"/>
  <c r="F1326" i="8"/>
  <c r="G1326" i="8" s="1"/>
  <c r="F1338" i="8"/>
  <c r="G1338" i="8" s="1"/>
  <c r="F1350" i="8"/>
  <c r="G1350" i="8" s="1"/>
  <c r="F1303" i="8"/>
  <c r="G1303" i="8" s="1"/>
  <c r="F1315" i="8"/>
  <c r="G1315" i="8" s="1"/>
  <c r="F1327" i="8"/>
  <c r="G1327" i="8" s="1"/>
  <c r="F1339" i="8"/>
  <c r="G1339" i="8" s="1"/>
  <c r="F1351" i="8"/>
  <c r="G1351" i="8" s="1"/>
  <c r="F1304" i="8"/>
  <c r="G1304" i="8" s="1"/>
  <c r="F1316" i="8"/>
  <c r="G1316" i="8" s="1"/>
  <c r="F1328" i="8"/>
  <c r="G1328" i="8" s="1"/>
  <c r="F1340" i="8"/>
  <c r="G1340" i="8" s="1"/>
  <c r="F1305" i="8"/>
  <c r="G1305" i="8" s="1"/>
  <c r="F1317" i="8"/>
  <c r="G1317" i="8" s="1"/>
  <c r="F1329" i="8"/>
  <c r="G1329" i="8" s="1"/>
  <c r="F1341" i="8"/>
  <c r="G1341" i="8" s="1"/>
  <c r="F1307" i="8"/>
  <c r="G1307" i="8" s="1"/>
  <c r="F1319" i="8"/>
  <c r="G1319" i="8" s="1"/>
  <c r="F1331" i="8"/>
  <c r="G1331" i="8" s="1"/>
  <c r="F1343" i="8"/>
  <c r="G1343" i="8" s="1"/>
  <c r="F1300" i="8"/>
  <c r="G1300" i="8" s="1"/>
  <c r="F1306" i="8"/>
  <c r="G1306" i="8" s="1"/>
  <c r="F1312" i="8"/>
  <c r="G1312" i="8" s="1"/>
  <c r="F1318" i="8"/>
  <c r="G1318" i="8" s="1"/>
  <c r="F1324" i="8"/>
  <c r="G1324" i="8" s="1"/>
  <c r="F1330" i="8"/>
  <c r="G1330" i="8" s="1"/>
  <c r="F1342" i="8"/>
  <c r="G1342" i="8" s="1"/>
  <c r="F1348" i="8"/>
  <c r="G1348" i="8" s="1"/>
  <c r="F1336" i="8"/>
  <c r="G1336" i="8" s="1"/>
  <c r="F7392" i="2"/>
  <c r="G7392" i="2" s="1"/>
  <c r="F7380" i="2"/>
  <c r="G7380" i="2" s="1"/>
  <c r="F7368" i="2"/>
  <c r="G7368" i="2" s="1"/>
  <c r="F7356" i="2"/>
  <c r="G7356" i="2" s="1"/>
  <c r="F7344" i="2"/>
  <c r="G7344" i="2" s="1"/>
  <c r="F7332" i="2"/>
  <c r="G7332" i="2" s="1"/>
  <c r="F7320" i="2"/>
  <c r="G7320" i="2" s="1"/>
  <c r="F7308" i="2"/>
  <c r="G7308" i="2" s="1"/>
  <c r="F7296" i="2"/>
  <c r="G7296" i="2" s="1"/>
  <c r="F7284" i="2"/>
  <c r="G7284" i="2" s="1"/>
  <c r="F7272" i="2"/>
  <c r="G7272" i="2" s="1"/>
  <c r="F7260" i="2"/>
  <c r="G7260" i="2" s="1"/>
  <c r="F7248" i="2"/>
  <c r="G7248" i="2" s="1"/>
  <c r="F7236" i="2"/>
  <c r="G7236" i="2" s="1"/>
  <c r="F7224" i="2"/>
  <c r="G7224" i="2" s="1"/>
  <c r="F7212" i="2"/>
  <c r="G7212" i="2" s="1"/>
  <c r="F7200" i="2"/>
  <c r="G7200" i="2" s="1"/>
  <c r="F7188" i="2"/>
  <c r="G7188" i="2" s="1"/>
  <c r="F7176" i="2"/>
  <c r="G7176" i="2" s="1"/>
  <c r="F7164" i="2"/>
  <c r="G7164" i="2" s="1"/>
  <c r="F7152" i="2"/>
  <c r="G7152" i="2" s="1"/>
  <c r="F7140" i="2"/>
  <c r="G7140" i="2" s="1"/>
  <c r="F7128" i="2"/>
  <c r="G7128" i="2" s="1"/>
  <c r="F7116" i="2"/>
  <c r="G7116" i="2" s="1"/>
  <c r="F7104" i="2"/>
  <c r="G7104" i="2" s="1"/>
  <c r="F7092" i="2"/>
  <c r="G7092" i="2" s="1"/>
  <c r="F7080" i="2"/>
  <c r="G7080" i="2" s="1"/>
  <c r="F7068" i="2"/>
  <c r="G7068" i="2" s="1"/>
  <c r="F7056" i="2"/>
  <c r="G7056" i="2" s="1"/>
  <c r="F7044" i="2"/>
  <c r="G7044" i="2" s="1"/>
  <c r="F7032" i="2"/>
  <c r="G7032" i="2" s="1"/>
  <c r="F6960" i="2"/>
  <c r="G6960" i="2" s="1"/>
  <c r="F6948" i="2"/>
  <c r="G6948" i="2" s="1"/>
  <c r="F6936" i="2"/>
  <c r="G6936" i="2" s="1"/>
  <c r="F6924" i="2"/>
  <c r="G6924" i="2" s="1"/>
  <c r="F6909" i="2"/>
  <c r="G6909" i="2" s="1"/>
  <c r="F6892" i="2"/>
  <c r="G6892" i="2" s="1"/>
  <c r="F6675" i="2"/>
  <c r="G6675" i="2" s="1"/>
  <c r="F6531" i="2"/>
  <c r="G6531" i="2" s="1"/>
  <c r="F6243" i="2"/>
  <c r="G6243" i="2" s="1"/>
  <c r="F6099" i="2"/>
  <c r="G6099" i="2" s="1"/>
  <c r="F5955" i="2"/>
  <c r="G5955" i="2" s="1"/>
  <c r="F3624" i="2"/>
  <c r="G3624" i="2" s="1"/>
  <c r="F3636" i="2"/>
  <c r="G3636" i="2" s="1"/>
  <c r="F3648" i="2"/>
  <c r="G3648" i="2" s="1"/>
  <c r="F3660" i="2"/>
  <c r="G3660" i="2" s="1"/>
  <c r="F3672" i="2"/>
  <c r="G3672" i="2" s="1"/>
  <c r="F3625" i="2"/>
  <c r="G3625" i="2" s="1"/>
  <c r="F3637" i="2"/>
  <c r="G3637" i="2" s="1"/>
  <c r="F3649" i="2"/>
  <c r="G3649" i="2" s="1"/>
  <c r="F3661" i="2"/>
  <c r="G3661" i="2" s="1"/>
  <c r="F3673" i="2"/>
  <c r="G3673" i="2" s="1"/>
  <c r="F3626" i="2"/>
  <c r="G3626" i="2" s="1"/>
  <c r="F3638" i="2"/>
  <c r="G3638" i="2" s="1"/>
  <c r="F3650" i="2"/>
  <c r="G3650" i="2" s="1"/>
  <c r="F3662" i="2"/>
  <c r="G3662" i="2" s="1"/>
  <c r="F3627" i="2"/>
  <c r="G3627" i="2" s="1"/>
  <c r="F3639" i="2"/>
  <c r="G3639" i="2" s="1"/>
  <c r="F3651" i="2"/>
  <c r="G3651" i="2" s="1"/>
  <c r="F3663" i="2"/>
  <c r="G3663" i="2" s="1"/>
  <c r="F3628" i="2"/>
  <c r="G3628" i="2" s="1"/>
  <c r="F3640" i="2"/>
  <c r="G3640" i="2" s="1"/>
  <c r="F3652" i="2"/>
  <c r="G3652" i="2" s="1"/>
  <c r="F3664" i="2"/>
  <c r="G3664" i="2" s="1"/>
  <c r="F3629" i="2"/>
  <c r="G3629" i="2" s="1"/>
  <c r="F3641" i="2"/>
  <c r="G3641" i="2" s="1"/>
  <c r="F3653" i="2"/>
  <c r="G3653" i="2" s="1"/>
  <c r="F3665" i="2"/>
  <c r="G3665" i="2" s="1"/>
  <c r="F3630" i="2"/>
  <c r="G3630" i="2" s="1"/>
  <c r="F3642" i="2"/>
  <c r="G3642" i="2" s="1"/>
  <c r="F3654" i="2"/>
  <c r="G3654" i="2" s="1"/>
  <c r="F3666" i="2"/>
  <c r="G3666" i="2" s="1"/>
  <c r="F3631" i="2"/>
  <c r="G3631" i="2" s="1"/>
  <c r="F3643" i="2"/>
  <c r="G3643" i="2" s="1"/>
  <c r="F3655" i="2"/>
  <c r="G3655" i="2" s="1"/>
  <c r="F3667" i="2"/>
  <c r="G3667" i="2" s="1"/>
  <c r="F3620" i="2"/>
  <c r="G3620" i="2" s="1"/>
  <c r="F3632" i="2"/>
  <c r="G3632" i="2" s="1"/>
  <c r="F3644" i="2"/>
  <c r="G3644" i="2" s="1"/>
  <c r="F3656" i="2"/>
  <c r="G3656" i="2" s="1"/>
  <c r="F3668" i="2"/>
  <c r="G3668" i="2" s="1"/>
  <c r="F3623" i="2"/>
  <c r="G3623" i="2" s="1"/>
  <c r="F3635" i="2"/>
  <c r="G3635" i="2" s="1"/>
  <c r="F3647" i="2"/>
  <c r="G3647" i="2" s="1"/>
  <c r="F3659" i="2"/>
  <c r="G3659" i="2" s="1"/>
  <c r="F3671" i="2"/>
  <c r="G3671" i="2" s="1"/>
  <c r="F3622" i="2"/>
  <c r="G3622" i="2" s="1"/>
  <c r="F3633" i="2"/>
  <c r="G3633" i="2" s="1"/>
  <c r="F3634" i="2"/>
  <c r="G3634" i="2" s="1"/>
  <c r="F3645" i="2"/>
  <c r="G3645" i="2" s="1"/>
  <c r="F3646" i="2"/>
  <c r="G3646" i="2" s="1"/>
  <c r="F3657" i="2"/>
  <c r="G3657" i="2" s="1"/>
  <c r="F3658" i="2"/>
  <c r="G3658" i="2" s="1"/>
  <c r="F3669" i="2"/>
  <c r="G3669" i="2" s="1"/>
  <c r="F3670" i="2"/>
  <c r="G3670" i="2" s="1"/>
  <c r="F3621" i="2"/>
  <c r="G3621" i="2" s="1"/>
  <c r="F3900" i="2"/>
  <c r="G3900" i="2" s="1"/>
  <c r="F3912" i="2"/>
  <c r="G3912" i="2" s="1"/>
  <c r="F3924" i="2"/>
  <c r="G3924" i="2" s="1"/>
  <c r="F3936" i="2"/>
  <c r="G3936" i="2" s="1"/>
  <c r="F3901" i="2"/>
  <c r="G3901" i="2" s="1"/>
  <c r="F3913" i="2"/>
  <c r="G3913" i="2" s="1"/>
  <c r="F3925" i="2"/>
  <c r="G3925" i="2" s="1"/>
  <c r="F3937" i="2"/>
  <c r="G3937" i="2" s="1"/>
  <c r="F3890" i="2"/>
  <c r="G3890" i="2" s="1"/>
  <c r="F3902" i="2"/>
  <c r="G3902" i="2" s="1"/>
  <c r="F3914" i="2"/>
  <c r="G3914" i="2" s="1"/>
  <c r="F3926" i="2"/>
  <c r="G3926" i="2" s="1"/>
  <c r="F3938" i="2"/>
  <c r="G3938" i="2" s="1"/>
  <c r="F3891" i="2"/>
  <c r="G3891" i="2" s="1"/>
  <c r="F3903" i="2"/>
  <c r="G3903" i="2" s="1"/>
  <c r="F3915" i="2"/>
  <c r="G3915" i="2" s="1"/>
  <c r="F3927" i="2"/>
  <c r="G3927" i="2" s="1"/>
  <c r="F3939" i="2"/>
  <c r="G3939" i="2" s="1"/>
  <c r="F3892" i="2"/>
  <c r="G3892" i="2" s="1"/>
  <c r="F3904" i="2"/>
  <c r="G3904" i="2" s="1"/>
  <c r="F3916" i="2"/>
  <c r="G3916" i="2" s="1"/>
  <c r="F3928" i="2"/>
  <c r="G3928" i="2" s="1"/>
  <c r="F3940" i="2"/>
  <c r="G3940" i="2" s="1"/>
  <c r="F3893" i="2"/>
  <c r="G3893" i="2" s="1"/>
  <c r="F3905" i="2"/>
  <c r="G3905" i="2" s="1"/>
  <c r="F3917" i="2"/>
  <c r="G3917" i="2" s="1"/>
  <c r="F3929" i="2"/>
  <c r="G3929" i="2" s="1"/>
  <c r="F3941" i="2"/>
  <c r="G3941" i="2" s="1"/>
  <c r="F3894" i="2"/>
  <c r="G3894" i="2" s="1"/>
  <c r="F3906" i="2"/>
  <c r="G3906" i="2" s="1"/>
  <c r="F3918" i="2"/>
  <c r="G3918" i="2" s="1"/>
  <c r="F3930" i="2"/>
  <c r="G3930" i="2" s="1"/>
  <c r="F3942" i="2"/>
  <c r="G3942" i="2" s="1"/>
  <c r="F3899" i="2"/>
  <c r="G3899" i="2" s="1"/>
  <c r="F3911" i="2"/>
  <c r="G3911" i="2" s="1"/>
  <c r="F3923" i="2"/>
  <c r="G3923" i="2" s="1"/>
  <c r="F3935" i="2"/>
  <c r="G3935" i="2" s="1"/>
  <c r="F3920" i="2"/>
  <c r="G3920" i="2" s="1"/>
  <c r="F3921" i="2"/>
  <c r="G3921" i="2" s="1"/>
  <c r="F3922" i="2"/>
  <c r="G3922" i="2" s="1"/>
  <c r="F3895" i="2"/>
  <c r="G3895" i="2" s="1"/>
  <c r="F3931" i="2"/>
  <c r="G3931" i="2" s="1"/>
  <c r="F3896" i="2"/>
  <c r="G3896" i="2" s="1"/>
  <c r="F3932" i="2"/>
  <c r="G3932" i="2" s="1"/>
  <c r="F3897" i="2"/>
  <c r="G3897" i="2" s="1"/>
  <c r="F3933" i="2"/>
  <c r="G3933" i="2" s="1"/>
  <c r="F3898" i="2"/>
  <c r="G3898" i="2" s="1"/>
  <c r="F3934" i="2"/>
  <c r="G3934" i="2" s="1"/>
  <c r="F3907" i="2"/>
  <c r="G3907" i="2" s="1"/>
  <c r="F3943" i="2"/>
  <c r="G3943" i="2" s="1"/>
  <c r="F3908" i="2"/>
  <c r="G3908" i="2" s="1"/>
  <c r="F3909" i="2"/>
  <c r="G3909" i="2" s="1"/>
  <c r="F3910" i="2"/>
  <c r="G3910" i="2" s="1"/>
  <c r="F3919" i="2"/>
  <c r="G3919" i="2" s="1"/>
  <c r="F2702" i="2"/>
  <c r="G2702" i="2" s="1"/>
  <c r="F2714" i="2"/>
  <c r="G2714" i="2" s="1"/>
  <c r="F2726" i="2"/>
  <c r="G2726" i="2" s="1"/>
  <c r="F2738" i="2"/>
  <c r="G2738" i="2" s="1"/>
  <c r="F2750" i="2"/>
  <c r="G2750" i="2" s="1"/>
  <c r="F2703" i="2"/>
  <c r="G2703" i="2" s="1"/>
  <c r="F2715" i="2"/>
  <c r="G2715" i="2" s="1"/>
  <c r="F2727" i="2"/>
  <c r="G2727" i="2" s="1"/>
  <c r="F2739" i="2"/>
  <c r="G2739" i="2" s="1"/>
  <c r="F2751" i="2"/>
  <c r="G2751" i="2" s="1"/>
  <c r="F2704" i="2"/>
  <c r="G2704" i="2" s="1"/>
  <c r="F2716" i="2"/>
  <c r="G2716" i="2" s="1"/>
  <c r="F2728" i="2"/>
  <c r="G2728" i="2" s="1"/>
  <c r="F2740" i="2"/>
  <c r="G2740" i="2" s="1"/>
  <c r="F2752" i="2"/>
  <c r="G2752" i="2" s="1"/>
  <c r="F2706" i="2"/>
  <c r="G2706" i="2" s="1"/>
  <c r="F2718" i="2"/>
  <c r="G2718" i="2" s="1"/>
  <c r="F2730" i="2"/>
  <c r="G2730" i="2" s="1"/>
  <c r="F2742" i="2"/>
  <c r="G2742" i="2" s="1"/>
  <c r="F2754" i="2"/>
  <c r="G2754" i="2" s="1"/>
  <c r="F2707" i="2"/>
  <c r="G2707" i="2" s="1"/>
  <c r="F2719" i="2"/>
  <c r="G2719" i="2" s="1"/>
  <c r="F2731" i="2"/>
  <c r="G2731" i="2" s="1"/>
  <c r="F2743" i="2"/>
  <c r="G2743" i="2" s="1"/>
  <c r="F2755" i="2"/>
  <c r="G2755" i="2" s="1"/>
  <c r="F2708" i="2"/>
  <c r="G2708" i="2" s="1"/>
  <c r="F2720" i="2"/>
  <c r="G2720" i="2" s="1"/>
  <c r="F2732" i="2"/>
  <c r="G2732" i="2" s="1"/>
  <c r="F2744" i="2"/>
  <c r="G2744" i="2" s="1"/>
  <c r="F2709" i="2"/>
  <c r="G2709" i="2" s="1"/>
  <c r="F2721" i="2"/>
  <c r="G2721" i="2" s="1"/>
  <c r="F2733" i="2"/>
  <c r="G2733" i="2" s="1"/>
  <c r="F2745" i="2"/>
  <c r="G2745" i="2" s="1"/>
  <c r="F2710" i="2"/>
  <c r="G2710" i="2" s="1"/>
  <c r="F2722" i="2"/>
  <c r="G2722" i="2" s="1"/>
  <c r="F2734" i="2"/>
  <c r="G2734" i="2" s="1"/>
  <c r="F2746" i="2"/>
  <c r="G2746" i="2" s="1"/>
  <c r="F2711" i="2"/>
  <c r="G2711" i="2" s="1"/>
  <c r="F2723" i="2"/>
  <c r="G2723" i="2" s="1"/>
  <c r="F2735" i="2"/>
  <c r="G2735" i="2" s="1"/>
  <c r="F2747" i="2"/>
  <c r="G2747" i="2" s="1"/>
  <c r="F2712" i="2"/>
  <c r="G2712" i="2" s="1"/>
  <c r="F2724" i="2"/>
  <c r="G2724" i="2" s="1"/>
  <c r="F2736" i="2"/>
  <c r="G2736" i="2" s="1"/>
  <c r="F2748" i="2"/>
  <c r="G2748" i="2" s="1"/>
  <c r="F2725" i="2"/>
  <c r="G2725" i="2" s="1"/>
  <c r="F2729" i="2"/>
  <c r="G2729" i="2" s="1"/>
  <c r="F2737" i="2"/>
  <c r="G2737" i="2" s="1"/>
  <c r="F2741" i="2"/>
  <c r="G2741" i="2" s="1"/>
  <c r="F2749" i="2"/>
  <c r="G2749" i="2" s="1"/>
  <c r="F2753" i="2"/>
  <c r="G2753" i="2" s="1"/>
  <c r="F2717" i="2"/>
  <c r="G2717" i="2" s="1"/>
  <c r="F2705" i="2"/>
  <c r="G2705" i="2" s="1"/>
  <c r="F2713" i="2"/>
  <c r="G2713" i="2" s="1"/>
  <c r="F336" i="2"/>
  <c r="G336" i="2" s="1"/>
  <c r="F348" i="2"/>
  <c r="G348" i="2" s="1"/>
  <c r="F360" i="2"/>
  <c r="G360" i="2" s="1"/>
  <c r="F372" i="2"/>
  <c r="G372" i="2" s="1"/>
  <c r="F337" i="2"/>
  <c r="G337" i="2" s="1"/>
  <c r="F349" i="2"/>
  <c r="G349" i="2" s="1"/>
  <c r="F361" i="2"/>
  <c r="G361" i="2" s="1"/>
  <c r="F373" i="2"/>
  <c r="G373" i="2" s="1"/>
  <c r="F326" i="2"/>
  <c r="G326" i="2" s="1"/>
  <c r="F338" i="2"/>
  <c r="G338" i="2" s="1"/>
  <c r="F350" i="2"/>
  <c r="G350" i="2" s="1"/>
  <c r="F362" i="2"/>
  <c r="G362" i="2" s="1"/>
  <c r="F374" i="2"/>
  <c r="G374" i="2" s="1"/>
  <c r="F327" i="2"/>
  <c r="G327" i="2" s="1"/>
  <c r="F339" i="2"/>
  <c r="G339" i="2" s="1"/>
  <c r="F351" i="2"/>
  <c r="G351" i="2" s="1"/>
  <c r="F363" i="2"/>
  <c r="G363" i="2" s="1"/>
  <c r="F375" i="2"/>
  <c r="G375" i="2" s="1"/>
  <c r="F328" i="2"/>
  <c r="G328" i="2" s="1"/>
  <c r="F340" i="2"/>
  <c r="G340" i="2" s="1"/>
  <c r="F352" i="2"/>
  <c r="G352" i="2" s="1"/>
  <c r="F364" i="2"/>
  <c r="G364" i="2" s="1"/>
  <c r="F376" i="2"/>
  <c r="G376" i="2" s="1"/>
  <c r="F329" i="2"/>
  <c r="G329" i="2" s="1"/>
  <c r="F341" i="2"/>
  <c r="G341" i="2" s="1"/>
  <c r="F353" i="2"/>
  <c r="G353" i="2" s="1"/>
  <c r="F365" i="2"/>
  <c r="G365" i="2" s="1"/>
  <c r="F377" i="2"/>
  <c r="G377" i="2" s="1"/>
  <c r="F330" i="2"/>
  <c r="G330" i="2" s="1"/>
  <c r="F342" i="2"/>
  <c r="G342" i="2" s="1"/>
  <c r="F354" i="2"/>
  <c r="G354" i="2" s="1"/>
  <c r="F366" i="2"/>
  <c r="G366" i="2" s="1"/>
  <c r="F378" i="2"/>
  <c r="G378" i="2" s="1"/>
  <c r="F331" i="2"/>
  <c r="G331" i="2" s="1"/>
  <c r="F343" i="2"/>
  <c r="G343" i="2" s="1"/>
  <c r="F355" i="2"/>
  <c r="G355" i="2" s="1"/>
  <c r="F367" i="2"/>
  <c r="G367" i="2" s="1"/>
  <c r="F379" i="2"/>
  <c r="G379" i="2" s="1"/>
  <c r="F332" i="2"/>
  <c r="G332" i="2" s="1"/>
  <c r="F344" i="2"/>
  <c r="G344" i="2" s="1"/>
  <c r="F356" i="2"/>
  <c r="G356" i="2" s="1"/>
  <c r="F368" i="2"/>
  <c r="G368" i="2" s="1"/>
  <c r="F333" i="2"/>
  <c r="G333" i="2" s="1"/>
  <c r="F345" i="2"/>
  <c r="G345" i="2" s="1"/>
  <c r="F357" i="2"/>
  <c r="G357" i="2" s="1"/>
  <c r="F369" i="2"/>
  <c r="G369" i="2" s="1"/>
  <c r="F335" i="2"/>
  <c r="G335" i="2" s="1"/>
  <c r="F347" i="2"/>
  <c r="G347" i="2" s="1"/>
  <c r="F359" i="2"/>
  <c r="G359" i="2" s="1"/>
  <c r="F371" i="2"/>
  <c r="G371" i="2" s="1"/>
  <c r="F334" i="2"/>
  <c r="G334" i="2" s="1"/>
  <c r="F346" i="2"/>
  <c r="G346" i="2" s="1"/>
  <c r="F358" i="2"/>
  <c r="G358" i="2" s="1"/>
  <c r="F370" i="2"/>
  <c r="G370" i="2" s="1"/>
  <c r="F60" i="2"/>
  <c r="G60" i="2" s="1"/>
  <c r="F72" i="2"/>
  <c r="G72" i="2" s="1"/>
  <c r="F84" i="2"/>
  <c r="G84" i="2" s="1"/>
  <c r="F96" i="2"/>
  <c r="G96" i="2" s="1"/>
  <c r="F108" i="2"/>
  <c r="G108" i="2" s="1"/>
  <c r="F61" i="2"/>
  <c r="G61" i="2" s="1"/>
  <c r="F73" i="2"/>
  <c r="G73" i="2" s="1"/>
  <c r="F85" i="2"/>
  <c r="G85" i="2" s="1"/>
  <c r="F97" i="2"/>
  <c r="G97" i="2" s="1"/>
  <c r="F109" i="2"/>
  <c r="G109" i="2" s="1"/>
  <c r="F62" i="2"/>
  <c r="G62" i="2" s="1"/>
  <c r="F74" i="2"/>
  <c r="G74" i="2" s="1"/>
  <c r="F86" i="2"/>
  <c r="G86" i="2" s="1"/>
  <c r="F98" i="2"/>
  <c r="G98" i="2" s="1"/>
  <c r="F63" i="2"/>
  <c r="G63" i="2" s="1"/>
  <c r="F75" i="2"/>
  <c r="G75" i="2" s="1"/>
  <c r="F87" i="2"/>
  <c r="G87" i="2" s="1"/>
  <c r="F99" i="2"/>
  <c r="G99" i="2" s="1"/>
  <c r="F64" i="2"/>
  <c r="G64" i="2" s="1"/>
  <c r="F76" i="2"/>
  <c r="G76" i="2" s="1"/>
  <c r="F88" i="2"/>
  <c r="G88" i="2" s="1"/>
  <c r="F100" i="2"/>
  <c r="G100" i="2" s="1"/>
  <c r="F65" i="2"/>
  <c r="G65" i="2" s="1"/>
  <c r="F77" i="2"/>
  <c r="G77" i="2" s="1"/>
  <c r="F89" i="2"/>
  <c r="G89" i="2" s="1"/>
  <c r="F101" i="2"/>
  <c r="G101" i="2" s="1"/>
  <c r="F66" i="2"/>
  <c r="G66" i="2" s="1"/>
  <c r="F78" i="2"/>
  <c r="G78" i="2" s="1"/>
  <c r="F90" i="2"/>
  <c r="G90" i="2" s="1"/>
  <c r="F102" i="2"/>
  <c r="G102" i="2" s="1"/>
  <c r="F57" i="2"/>
  <c r="G57" i="2" s="1"/>
  <c r="F69" i="2"/>
  <c r="G69" i="2" s="1"/>
  <c r="F81" i="2"/>
  <c r="G81" i="2" s="1"/>
  <c r="F93" i="2"/>
  <c r="G93" i="2" s="1"/>
  <c r="F105" i="2"/>
  <c r="G105" i="2" s="1"/>
  <c r="F58" i="2"/>
  <c r="G58" i="2" s="1"/>
  <c r="F70" i="2"/>
  <c r="G70" i="2" s="1"/>
  <c r="F82" i="2"/>
  <c r="G82" i="2" s="1"/>
  <c r="F94" i="2"/>
  <c r="G94" i="2" s="1"/>
  <c r="F106" i="2"/>
  <c r="G106" i="2" s="1"/>
  <c r="F59" i="2"/>
  <c r="G59" i="2" s="1"/>
  <c r="F107" i="2"/>
  <c r="G107" i="2" s="1"/>
  <c r="F67" i="2"/>
  <c r="G67" i="2" s="1"/>
  <c r="F68" i="2"/>
  <c r="G68" i="2" s="1"/>
  <c r="F71" i="2"/>
  <c r="G71" i="2" s="1"/>
  <c r="F79" i="2"/>
  <c r="G79" i="2" s="1"/>
  <c r="F80" i="2"/>
  <c r="G80" i="2" s="1"/>
  <c r="F83" i="2"/>
  <c r="G83" i="2" s="1"/>
  <c r="F91" i="2"/>
  <c r="G91" i="2" s="1"/>
  <c r="F92" i="2"/>
  <c r="G92" i="2" s="1"/>
  <c r="F95" i="2"/>
  <c r="G95" i="2" s="1"/>
  <c r="F56" i="2"/>
  <c r="G56" i="2" s="1"/>
  <c r="F104" i="2"/>
  <c r="G104" i="2" s="1"/>
  <c r="F103" i="2"/>
  <c r="G103" i="2" s="1"/>
  <c r="F1356" i="8"/>
  <c r="G1356" i="8" s="1"/>
  <c r="F1368" i="8"/>
  <c r="G1368" i="8" s="1"/>
  <c r="F1380" i="8"/>
  <c r="G1380" i="8" s="1"/>
  <c r="F1392" i="8"/>
  <c r="G1392" i="8" s="1"/>
  <c r="F1404" i="8"/>
  <c r="G1404" i="8" s="1"/>
  <c r="F1357" i="8"/>
  <c r="G1357" i="8" s="1"/>
  <c r="F1369" i="8"/>
  <c r="G1369" i="8" s="1"/>
  <c r="F1381" i="8"/>
  <c r="G1381" i="8" s="1"/>
  <c r="F1393" i="8"/>
  <c r="G1393" i="8" s="1"/>
  <c r="F1405" i="8"/>
  <c r="G1405" i="8" s="1"/>
  <c r="F1358" i="8"/>
  <c r="G1358" i="8" s="1"/>
  <c r="F1370" i="8"/>
  <c r="G1370" i="8" s="1"/>
  <c r="F1382" i="8"/>
  <c r="G1382" i="8" s="1"/>
  <c r="F1394" i="8"/>
  <c r="G1394" i="8" s="1"/>
  <c r="F1359" i="8"/>
  <c r="G1359" i="8" s="1"/>
  <c r="F1371" i="8"/>
  <c r="G1371" i="8" s="1"/>
  <c r="F1383" i="8"/>
  <c r="G1383" i="8" s="1"/>
  <c r="F1395" i="8"/>
  <c r="G1395" i="8" s="1"/>
  <c r="F1361" i="8"/>
  <c r="G1361" i="8" s="1"/>
  <c r="F1373" i="8"/>
  <c r="G1373" i="8" s="1"/>
  <c r="F1385" i="8"/>
  <c r="G1385" i="8" s="1"/>
  <c r="F1397" i="8"/>
  <c r="G1397" i="8" s="1"/>
  <c r="F1362" i="8"/>
  <c r="G1362" i="8" s="1"/>
  <c r="F1374" i="8"/>
  <c r="G1374" i="8" s="1"/>
  <c r="F1386" i="8"/>
  <c r="G1386" i="8" s="1"/>
  <c r="F1398" i="8"/>
  <c r="G1398" i="8" s="1"/>
  <c r="F1363" i="8"/>
  <c r="G1363" i="8" s="1"/>
  <c r="F1375" i="8"/>
  <c r="G1375" i="8" s="1"/>
  <c r="F1387" i="8"/>
  <c r="G1387" i="8" s="1"/>
  <c r="F1399" i="8"/>
  <c r="G1399" i="8" s="1"/>
  <c r="F1352" i="8"/>
  <c r="G1352" i="8" s="1"/>
  <c r="F1364" i="8"/>
  <c r="G1364" i="8" s="1"/>
  <c r="F1376" i="8"/>
  <c r="G1376" i="8" s="1"/>
  <c r="F1388" i="8"/>
  <c r="G1388" i="8" s="1"/>
  <c r="F1400" i="8"/>
  <c r="G1400" i="8" s="1"/>
  <c r="F1353" i="8"/>
  <c r="G1353" i="8" s="1"/>
  <c r="F1365" i="8"/>
  <c r="G1365" i="8" s="1"/>
  <c r="F1377" i="8"/>
  <c r="G1377" i="8" s="1"/>
  <c r="F1389" i="8"/>
  <c r="G1389" i="8" s="1"/>
  <c r="F1401" i="8"/>
  <c r="G1401" i="8" s="1"/>
  <c r="F1355" i="8"/>
  <c r="G1355" i="8" s="1"/>
  <c r="F1367" i="8"/>
  <c r="G1367" i="8" s="1"/>
  <c r="F1379" i="8"/>
  <c r="G1379" i="8" s="1"/>
  <c r="F1391" i="8"/>
  <c r="G1391" i="8" s="1"/>
  <c r="F1403" i="8"/>
  <c r="G1403" i="8" s="1"/>
  <c r="F1360" i="8"/>
  <c r="G1360" i="8" s="1"/>
  <c r="F1366" i="8"/>
  <c r="G1366" i="8" s="1"/>
  <c r="F1372" i="8"/>
  <c r="G1372" i="8" s="1"/>
  <c r="F1378" i="8"/>
  <c r="G1378" i="8" s="1"/>
  <c r="F1384" i="8"/>
  <c r="G1384" i="8" s="1"/>
  <c r="F1390" i="8"/>
  <c r="G1390" i="8" s="1"/>
  <c r="F1396" i="8"/>
  <c r="G1396" i="8" s="1"/>
  <c r="F1402" i="8"/>
  <c r="G1402" i="8" s="1"/>
  <c r="F1354" i="8"/>
  <c r="G1354" i="8" s="1"/>
  <c r="F5459" i="2"/>
  <c r="G5459" i="2" s="1"/>
  <c r="F5471" i="2"/>
  <c r="G5471" i="2" s="1"/>
  <c r="F5483" i="2"/>
  <c r="G5483" i="2" s="1"/>
  <c r="F5495" i="2"/>
  <c r="G5495" i="2" s="1"/>
  <c r="F5507" i="2"/>
  <c r="G5507" i="2" s="1"/>
  <c r="F5460" i="2"/>
  <c r="G5460" i="2" s="1"/>
  <c r="F5472" i="2"/>
  <c r="G5472" i="2" s="1"/>
  <c r="F5484" i="2"/>
  <c r="G5484" i="2" s="1"/>
  <c r="F5496" i="2"/>
  <c r="G5496" i="2" s="1"/>
  <c r="F5508" i="2"/>
  <c r="G5508" i="2" s="1"/>
  <c r="F5461" i="2"/>
  <c r="G5461" i="2" s="1"/>
  <c r="F5473" i="2"/>
  <c r="G5473" i="2" s="1"/>
  <c r="F5485" i="2"/>
  <c r="G5485" i="2" s="1"/>
  <c r="F5497" i="2"/>
  <c r="G5497" i="2" s="1"/>
  <c r="F5509" i="2"/>
  <c r="G5509" i="2" s="1"/>
  <c r="F5462" i="2"/>
  <c r="G5462" i="2" s="1"/>
  <c r="F5474" i="2"/>
  <c r="G5474" i="2" s="1"/>
  <c r="F5486" i="2"/>
  <c r="G5486" i="2" s="1"/>
  <c r="F5498" i="2"/>
  <c r="G5498" i="2" s="1"/>
  <c r="F5463" i="2"/>
  <c r="G5463" i="2" s="1"/>
  <c r="F5475" i="2"/>
  <c r="G5475" i="2" s="1"/>
  <c r="F5487" i="2"/>
  <c r="G5487" i="2" s="1"/>
  <c r="F5499" i="2"/>
  <c r="G5499" i="2" s="1"/>
  <c r="F5464" i="2"/>
  <c r="G5464" i="2" s="1"/>
  <c r="F5476" i="2"/>
  <c r="G5476" i="2" s="1"/>
  <c r="F5488" i="2"/>
  <c r="G5488" i="2" s="1"/>
  <c r="F5500" i="2"/>
  <c r="G5500" i="2" s="1"/>
  <c r="F5465" i="2"/>
  <c r="G5465" i="2" s="1"/>
  <c r="F5477" i="2"/>
  <c r="G5477" i="2" s="1"/>
  <c r="F5489" i="2"/>
  <c r="G5489" i="2" s="1"/>
  <c r="F5501" i="2"/>
  <c r="G5501" i="2" s="1"/>
  <c r="F5466" i="2"/>
  <c r="G5466" i="2" s="1"/>
  <c r="F5478" i="2"/>
  <c r="G5478" i="2" s="1"/>
  <c r="F5490" i="2"/>
  <c r="G5490" i="2" s="1"/>
  <c r="F5502" i="2"/>
  <c r="G5502" i="2" s="1"/>
  <c r="F5467" i="2"/>
  <c r="G5467" i="2" s="1"/>
  <c r="F5479" i="2"/>
  <c r="G5479" i="2" s="1"/>
  <c r="F5491" i="2"/>
  <c r="G5491" i="2" s="1"/>
  <c r="F5503" i="2"/>
  <c r="G5503" i="2" s="1"/>
  <c r="F5456" i="2"/>
  <c r="G5456" i="2" s="1"/>
  <c r="F5468" i="2"/>
  <c r="G5468" i="2" s="1"/>
  <c r="F5480" i="2"/>
  <c r="G5480" i="2" s="1"/>
  <c r="F5492" i="2"/>
  <c r="G5492" i="2" s="1"/>
  <c r="F5504" i="2"/>
  <c r="G5504" i="2" s="1"/>
  <c r="F5458" i="2"/>
  <c r="G5458" i="2" s="1"/>
  <c r="F5470" i="2"/>
  <c r="G5470" i="2" s="1"/>
  <c r="F5482" i="2"/>
  <c r="G5482" i="2" s="1"/>
  <c r="F5494" i="2"/>
  <c r="G5494" i="2" s="1"/>
  <c r="F5506" i="2"/>
  <c r="G5506" i="2" s="1"/>
  <c r="F5457" i="2"/>
  <c r="G5457" i="2" s="1"/>
  <c r="F5469" i="2"/>
  <c r="G5469" i="2" s="1"/>
  <c r="F5481" i="2"/>
  <c r="G5481" i="2" s="1"/>
  <c r="F5505" i="2"/>
  <c r="G5505" i="2" s="1"/>
  <c r="F5195" i="2"/>
  <c r="G5195" i="2" s="1"/>
  <c r="F5207" i="2"/>
  <c r="G5207" i="2" s="1"/>
  <c r="F5219" i="2"/>
  <c r="G5219" i="2" s="1"/>
  <c r="F5231" i="2"/>
  <c r="G5231" i="2" s="1"/>
  <c r="F5196" i="2"/>
  <c r="G5196" i="2" s="1"/>
  <c r="F5208" i="2"/>
  <c r="G5208" i="2" s="1"/>
  <c r="F5220" i="2"/>
  <c r="G5220" i="2" s="1"/>
  <c r="F5232" i="2"/>
  <c r="G5232" i="2" s="1"/>
  <c r="F5197" i="2"/>
  <c r="G5197" i="2" s="1"/>
  <c r="F5209" i="2"/>
  <c r="G5209" i="2" s="1"/>
  <c r="F5221" i="2"/>
  <c r="G5221" i="2" s="1"/>
  <c r="F5233" i="2"/>
  <c r="G5233" i="2" s="1"/>
  <c r="F5186" i="2"/>
  <c r="G5186" i="2" s="1"/>
  <c r="F5198" i="2"/>
  <c r="G5198" i="2" s="1"/>
  <c r="F5210" i="2"/>
  <c r="G5210" i="2" s="1"/>
  <c r="F5222" i="2"/>
  <c r="G5222" i="2" s="1"/>
  <c r="F5234" i="2"/>
  <c r="G5234" i="2" s="1"/>
  <c r="F5187" i="2"/>
  <c r="G5187" i="2" s="1"/>
  <c r="F5199" i="2"/>
  <c r="G5199" i="2" s="1"/>
  <c r="F5211" i="2"/>
  <c r="G5211" i="2" s="1"/>
  <c r="F5223" i="2"/>
  <c r="G5223" i="2" s="1"/>
  <c r="F5235" i="2"/>
  <c r="G5235" i="2" s="1"/>
  <c r="F5188" i="2"/>
  <c r="G5188" i="2" s="1"/>
  <c r="F5200" i="2"/>
  <c r="G5200" i="2" s="1"/>
  <c r="F5212" i="2"/>
  <c r="G5212" i="2" s="1"/>
  <c r="F5224" i="2"/>
  <c r="G5224" i="2" s="1"/>
  <c r="F5236" i="2"/>
  <c r="G5236" i="2" s="1"/>
  <c r="F5189" i="2"/>
  <c r="G5189" i="2" s="1"/>
  <c r="F5201" i="2"/>
  <c r="G5201" i="2" s="1"/>
  <c r="F5213" i="2"/>
  <c r="G5213" i="2" s="1"/>
  <c r="F5225" i="2"/>
  <c r="G5225" i="2" s="1"/>
  <c r="F5237" i="2"/>
  <c r="G5237" i="2" s="1"/>
  <c r="F5190" i="2"/>
  <c r="G5190" i="2" s="1"/>
  <c r="F5202" i="2"/>
  <c r="G5202" i="2" s="1"/>
  <c r="F5214" i="2"/>
  <c r="G5214" i="2" s="1"/>
  <c r="F5226" i="2"/>
  <c r="G5226" i="2" s="1"/>
  <c r="F5238" i="2"/>
  <c r="G5238" i="2" s="1"/>
  <c r="F5191" i="2"/>
  <c r="G5191" i="2" s="1"/>
  <c r="F5203" i="2"/>
  <c r="G5203" i="2" s="1"/>
  <c r="F5215" i="2"/>
  <c r="G5215" i="2" s="1"/>
  <c r="F5227" i="2"/>
  <c r="G5227" i="2" s="1"/>
  <c r="F5239" i="2"/>
  <c r="G5239" i="2" s="1"/>
  <c r="F5192" i="2"/>
  <c r="G5192" i="2" s="1"/>
  <c r="F5204" i="2"/>
  <c r="G5204" i="2" s="1"/>
  <c r="F5216" i="2"/>
  <c r="G5216" i="2" s="1"/>
  <c r="F5228" i="2"/>
  <c r="G5228" i="2" s="1"/>
  <c r="F5194" i="2"/>
  <c r="G5194" i="2" s="1"/>
  <c r="F5206" i="2"/>
  <c r="G5206" i="2" s="1"/>
  <c r="F5218" i="2"/>
  <c r="G5218" i="2" s="1"/>
  <c r="F5230" i="2"/>
  <c r="G5230" i="2" s="1"/>
  <c r="F5229" i="2"/>
  <c r="G5229" i="2" s="1"/>
  <c r="F5193" i="2"/>
  <c r="G5193" i="2" s="1"/>
  <c r="F5217" i="2"/>
  <c r="G5217" i="2" s="1"/>
  <c r="F2870" i="2"/>
  <c r="G2870" i="2" s="1"/>
  <c r="F2882" i="2"/>
  <c r="G2882" i="2" s="1"/>
  <c r="F2894" i="2"/>
  <c r="G2894" i="2" s="1"/>
  <c r="F2906" i="2"/>
  <c r="G2906" i="2" s="1"/>
  <c r="F2871" i="2"/>
  <c r="G2871" i="2" s="1"/>
  <c r="F2883" i="2"/>
  <c r="G2883" i="2" s="1"/>
  <c r="F2895" i="2"/>
  <c r="G2895" i="2" s="1"/>
  <c r="F2907" i="2"/>
  <c r="G2907" i="2" s="1"/>
  <c r="F2872" i="2"/>
  <c r="G2872" i="2" s="1"/>
  <c r="F2884" i="2"/>
  <c r="G2884" i="2" s="1"/>
  <c r="F2896" i="2"/>
  <c r="G2896" i="2" s="1"/>
  <c r="F2908" i="2"/>
  <c r="G2908" i="2" s="1"/>
  <c r="F2874" i="2"/>
  <c r="G2874" i="2" s="1"/>
  <c r="F2886" i="2"/>
  <c r="G2886" i="2" s="1"/>
  <c r="F2898" i="2"/>
  <c r="G2898" i="2" s="1"/>
  <c r="F2910" i="2"/>
  <c r="G2910" i="2" s="1"/>
  <c r="F2875" i="2"/>
  <c r="G2875" i="2" s="1"/>
  <c r="F2887" i="2"/>
  <c r="G2887" i="2" s="1"/>
  <c r="F2899" i="2"/>
  <c r="G2899" i="2" s="1"/>
  <c r="F2911" i="2"/>
  <c r="G2911" i="2" s="1"/>
  <c r="F2864" i="2"/>
  <c r="G2864" i="2" s="1"/>
  <c r="F2876" i="2"/>
  <c r="G2876" i="2" s="1"/>
  <c r="F2888" i="2"/>
  <c r="G2888" i="2" s="1"/>
  <c r="F2900" i="2"/>
  <c r="G2900" i="2" s="1"/>
  <c r="F2912" i="2"/>
  <c r="G2912" i="2" s="1"/>
  <c r="F2865" i="2"/>
  <c r="G2865" i="2" s="1"/>
  <c r="F2877" i="2"/>
  <c r="G2877" i="2" s="1"/>
  <c r="F2889" i="2"/>
  <c r="G2889" i="2" s="1"/>
  <c r="F2901" i="2"/>
  <c r="G2901" i="2" s="1"/>
  <c r="F2913" i="2"/>
  <c r="G2913" i="2" s="1"/>
  <c r="F2866" i="2"/>
  <c r="G2866" i="2" s="1"/>
  <c r="F2878" i="2"/>
  <c r="G2878" i="2" s="1"/>
  <c r="F2867" i="2"/>
  <c r="G2867" i="2" s="1"/>
  <c r="F2879" i="2"/>
  <c r="G2879" i="2" s="1"/>
  <c r="F2891" i="2"/>
  <c r="G2891" i="2" s="1"/>
  <c r="F2903" i="2"/>
  <c r="G2903" i="2" s="1"/>
  <c r="F2915" i="2"/>
  <c r="G2915" i="2" s="1"/>
  <c r="F2868" i="2"/>
  <c r="G2868" i="2" s="1"/>
  <c r="F2880" i="2"/>
  <c r="G2880" i="2" s="1"/>
  <c r="F2892" i="2"/>
  <c r="G2892" i="2" s="1"/>
  <c r="F2904" i="2"/>
  <c r="G2904" i="2" s="1"/>
  <c r="F2916" i="2"/>
  <c r="G2916" i="2" s="1"/>
  <c r="F2869" i="2"/>
  <c r="G2869" i="2" s="1"/>
  <c r="F2873" i="2"/>
  <c r="G2873" i="2" s="1"/>
  <c r="F2881" i="2"/>
  <c r="G2881" i="2" s="1"/>
  <c r="F2885" i="2"/>
  <c r="G2885" i="2" s="1"/>
  <c r="F2890" i="2"/>
  <c r="G2890" i="2" s="1"/>
  <c r="F2893" i="2"/>
  <c r="G2893" i="2" s="1"/>
  <c r="F2897" i="2"/>
  <c r="G2897" i="2" s="1"/>
  <c r="F2902" i="2"/>
  <c r="G2902" i="2" s="1"/>
  <c r="F2905" i="2"/>
  <c r="G2905" i="2" s="1"/>
  <c r="F2917" i="2"/>
  <c r="G2917" i="2" s="1"/>
  <c r="F2914" i="2"/>
  <c r="G2914" i="2" s="1"/>
  <c r="F2909" i="2"/>
  <c r="G2909" i="2" s="1"/>
  <c r="F6377" i="2"/>
  <c r="G6377" i="2" s="1"/>
  <c r="F6389" i="2"/>
  <c r="G6389" i="2" s="1"/>
  <c r="F6401" i="2"/>
  <c r="G6401" i="2" s="1"/>
  <c r="F6413" i="2"/>
  <c r="G6413" i="2" s="1"/>
  <c r="F6425" i="2"/>
  <c r="G6425" i="2" s="1"/>
  <c r="F6378" i="2"/>
  <c r="G6378" i="2" s="1"/>
  <c r="F6390" i="2"/>
  <c r="G6390" i="2" s="1"/>
  <c r="F6402" i="2"/>
  <c r="G6402" i="2" s="1"/>
  <c r="F6414" i="2"/>
  <c r="G6414" i="2" s="1"/>
  <c r="F6426" i="2"/>
  <c r="G6426" i="2" s="1"/>
  <c r="F6379" i="2"/>
  <c r="G6379" i="2" s="1"/>
  <c r="F6391" i="2"/>
  <c r="G6391" i="2" s="1"/>
  <c r="F6403" i="2"/>
  <c r="G6403" i="2" s="1"/>
  <c r="F6415" i="2"/>
  <c r="G6415" i="2" s="1"/>
  <c r="F6427" i="2"/>
  <c r="G6427" i="2" s="1"/>
  <c r="F6380" i="2"/>
  <c r="G6380" i="2" s="1"/>
  <c r="F6392" i="2"/>
  <c r="G6392" i="2" s="1"/>
  <c r="F6404" i="2"/>
  <c r="G6404" i="2" s="1"/>
  <c r="F6416" i="2"/>
  <c r="G6416" i="2" s="1"/>
  <c r="F6381" i="2"/>
  <c r="G6381" i="2" s="1"/>
  <c r="F6393" i="2"/>
  <c r="G6393" i="2" s="1"/>
  <c r="F6405" i="2"/>
  <c r="G6405" i="2" s="1"/>
  <c r="F6417" i="2"/>
  <c r="G6417" i="2" s="1"/>
  <c r="F6382" i="2"/>
  <c r="G6382" i="2" s="1"/>
  <c r="F6394" i="2"/>
  <c r="G6394" i="2" s="1"/>
  <c r="F6406" i="2"/>
  <c r="G6406" i="2" s="1"/>
  <c r="F6418" i="2"/>
  <c r="G6418" i="2" s="1"/>
  <c r="F6383" i="2"/>
  <c r="G6383" i="2" s="1"/>
  <c r="F6395" i="2"/>
  <c r="G6395" i="2" s="1"/>
  <c r="F6407" i="2"/>
  <c r="G6407" i="2" s="1"/>
  <c r="F6419" i="2"/>
  <c r="G6419" i="2" s="1"/>
  <c r="F6384" i="2"/>
  <c r="G6384" i="2" s="1"/>
  <c r="F6396" i="2"/>
  <c r="G6396" i="2" s="1"/>
  <c r="F6408" i="2"/>
  <c r="G6408" i="2" s="1"/>
  <c r="F6420" i="2"/>
  <c r="G6420" i="2" s="1"/>
  <c r="F6385" i="2"/>
  <c r="G6385" i="2" s="1"/>
  <c r="F6397" i="2"/>
  <c r="G6397" i="2" s="1"/>
  <c r="F6409" i="2"/>
  <c r="G6409" i="2" s="1"/>
  <c r="F6421" i="2"/>
  <c r="G6421" i="2" s="1"/>
  <c r="F6374" i="2"/>
  <c r="G6374" i="2" s="1"/>
  <c r="F6386" i="2"/>
  <c r="G6386" i="2" s="1"/>
  <c r="F6398" i="2"/>
  <c r="G6398" i="2" s="1"/>
  <c r="F6410" i="2"/>
  <c r="G6410" i="2" s="1"/>
  <c r="F6422" i="2"/>
  <c r="G6422" i="2" s="1"/>
  <c r="F6376" i="2"/>
  <c r="G6376" i="2" s="1"/>
  <c r="F6388" i="2"/>
  <c r="G6388" i="2" s="1"/>
  <c r="F6400" i="2"/>
  <c r="G6400" i="2" s="1"/>
  <c r="F6412" i="2"/>
  <c r="G6412" i="2" s="1"/>
  <c r="F6424" i="2"/>
  <c r="G6424" i="2" s="1"/>
  <c r="F1623" i="2"/>
  <c r="G1623" i="2" s="1"/>
  <c r="F1635" i="2"/>
  <c r="G1635" i="2" s="1"/>
  <c r="F1647" i="2"/>
  <c r="G1647" i="2" s="1"/>
  <c r="F1659" i="2"/>
  <c r="G1659" i="2" s="1"/>
  <c r="F1671" i="2"/>
  <c r="G1671" i="2" s="1"/>
  <c r="F1624" i="2"/>
  <c r="G1624" i="2" s="1"/>
  <c r="F1636" i="2"/>
  <c r="G1636" i="2" s="1"/>
  <c r="F1648" i="2"/>
  <c r="G1648" i="2" s="1"/>
  <c r="F1660" i="2"/>
  <c r="G1660" i="2" s="1"/>
  <c r="F1672" i="2"/>
  <c r="G1672" i="2" s="1"/>
  <c r="F1625" i="2"/>
  <c r="G1625" i="2" s="1"/>
  <c r="F1637" i="2"/>
  <c r="G1637" i="2" s="1"/>
  <c r="F1649" i="2"/>
  <c r="G1649" i="2" s="1"/>
  <c r="F1661" i="2"/>
  <c r="G1661" i="2" s="1"/>
  <c r="F1673" i="2"/>
  <c r="G1673" i="2" s="1"/>
  <c r="F1626" i="2"/>
  <c r="G1626" i="2" s="1"/>
  <c r="F1638" i="2"/>
  <c r="G1638" i="2" s="1"/>
  <c r="F1650" i="2"/>
  <c r="G1650" i="2" s="1"/>
  <c r="F1662" i="2"/>
  <c r="G1662" i="2" s="1"/>
  <c r="F1674" i="2"/>
  <c r="G1674" i="2" s="1"/>
  <c r="F1627" i="2"/>
  <c r="G1627" i="2" s="1"/>
  <c r="F1639" i="2"/>
  <c r="G1639" i="2" s="1"/>
  <c r="F1651" i="2"/>
  <c r="G1651" i="2" s="1"/>
  <c r="F1663" i="2"/>
  <c r="G1663" i="2" s="1"/>
  <c r="F1675" i="2"/>
  <c r="G1675" i="2" s="1"/>
  <c r="F1628" i="2"/>
  <c r="G1628" i="2" s="1"/>
  <c r="F1640" i="2"/>
  <c r="G1640" i="2" s="1"/>
  <c r="F1652" i="2"/>
  <c r="G1652" i="2" s="1"/>
  <c r="F1664" i="2"/>
  <c r="G1664" i="2" s="1"/>
  <c r="F1629" i="2"/>
  <c r="G1629" i="2" s="1"/>
  <c r="F1641" i="2"/>
  <c r="G1641" i="2" s="1"/>
  <c r="F1653" i="2"/>
  <c r="G1653" i="2" s="1"/>
  <c r="F1665" i="2"/>
  <c r="G1665" i="2" s="1"/>
  <c r="F1630" i="2"/>
  <c r="G1630" i="2" s="1"/>
  <c r="F1642" i="2"/>
  <c r="G1642" i="2" s="1"/>
  <c r="F1654" i="2"/>
  <c r="G1654" i="2" s="1"/>
  <c r="F1666" i="2"/>
  <c r="G1666" i="2" s="1"/>
  <c r="F1631" i="2"/>
  <c r="G1631" i="2" s="1"/>
  <c r="F1643" i="2"/>
  <c r="G1643" i="2" s="1"/>
  <c r="F1655" i="2"/>
  <c r="G1655" i="2" s="1"/>
  <c r="F1667" i="2"/>
  <c r="G1667" i="2" s="1"/>
  <c r="F1632" i="2"/>
  <c r="G1632" i="2" s="1"/>
  <c r="F1644" i="2"/>
  <c r="G1644" i="2" s="1"/>
  <c r="F1656" i="2"/>
  <c r="G1656" i="2" s="1"/>
  <c r="F1668" i="2"/>
  <c r="G1668" i="2" s="1"/>
  <c r="F1622" i="2"/>
  <c r="G1622" i="2" s="1"/>
  <c r="F1634" i="2"/>
  <c r="G1634" i="2" s="1"/>
  <c r="F1646" i="2"/>
  <c r="G1646" i="2" s="1"/>
  <c r="F1658" i="2"/>
  <c r="G1658" i="2" s="1"/>
  <c r="F1670" i="2"/>
  <c r="G1670" i="2" s="1"/>
  <c r="F1633" i="2"/>
  <c r="G1633" i="2" s="1"/>
  <c r="F1645" i="2"/>
  <c r="G1645" i="2" s="1"/>
  <c r="F1657" i="2"/>
  <c r="G1657" i="2" s="1"/>
  <c r="F1669" i="2"/>
  <c r="G1669" i="2" s="1"/>
  <c r="F3247" i="2"/>
  <c r="G3247" i="2" s="1"/>
  <c r="F3252" i="2"/>
  <c r="G3252" i="2" s="1"/>
  <c r="F3251" i="2"/>
  <c r="G3251" i="2" s="1"/>
  <c r="F3264" i="2"/>
  <c r="G3264" i="2" s="1"/>
  <c r="F3276" i="2"/>
  <c r="G3276" i="2" s="1"/>
  <c r="F3288" i="2"/>
  <c r="G3288" i="2" s="1"/>
  <c r="F3253" i="2"/>
  <c r="G3253" i="2" s="1"/>
  <c r="F3265" i="2"/>
  <c r="G3265" i="2" s="1"/>
  <c r="F3277" i="2"/>
  <c r="G3277" i="2" s="1"/>
  <c r="F3289" i="2"/>
  <c r="G3289" i="2" s="1"/>
  <c r="F3254" i="2"/>
  <c r="G3254" i="2" s="1"/>
  <c r="F3266" i="2"/>
  <c r="G3266" i="2" s="1"/>
  <c r="F3278" i="2"/>
  <c r="G3278" i="2" s="1"/>
  <c r="F3290" i="2"/>
  <c r="G3290" i="2" s="1"/>
  <c r="F3255" i="2"/>
  <c r="G3255" i="2" s="1"/>
  <c r="F3267" i="2"/>
  <c r="G3267" i="2" s="1"/>
  <c r="F3279" i="2"/>
  <c r="G3279" i="2" s="1"/>
  <c r="F3291" i="2"/>
  <c r="G3291" i="2" s="1"/>
  <c r="F3242" i="2"/>
  <c r="G3242" i="2" s="1"/>
  <c r="F3256" i="2"/>
  <c r="G3256" i="2" s="1"/>
  <c r="F3268" i="2"/>
  <c r="G3268" i="2" s="1"/>
  <c r="F3280" i="2"/>
  <c r="G3280" i="2" s="1"/>
  <c r="F3292" i="2"/>
  <c r="G3292" i="2" s="1"/>
  <c r="F3243" i="2"/>
  <c r="G3243" i="2" s="1"/>
  <c r="F3257" i="2"/>
  <c r="G3257" i="2" s="1"/>
  <c r="F3269" i="2"/>
  <c r="G3269" i="2" s="1"/>
  <c r="F3281" i="2"/>
  <c r="G3281" i="2" s="1"/>
  <c r="F3293" i="2"/>
  <c r="G3293" i="2" s="1"/>
  <c r="F3244" i="2"/>
  <c r="G3244" i="2" s="1"/>
  <c r="F3258" i="2"/>
  <c r="G3258" i="2" s="1"/>
  <c r="F3270" i="2"/>
  <c r="G3270" i="2" s="1"/>
  <c r="F3282" i="2"/>
  <c r="G3282" i="2" s="1"/>
  <c r="F3294" i="2"/>
  <c r="G3294" i="2" s="1"/>
  <c r="F3245" i="2"/>
  <c r="G3245" i="2" s="1"/>
  <c r="F3259" i="2"/>
  <c r="G3259" i="2" s="1"/>
  <c r="F3271" i="2"/>
  <c r="G3271" i="2" s="1"/>
  <c r="F3283" i="2"/>
  <c r="G3283" i="2" s="1"/>
  <c r="F3295" i="2"/>
  <c r="G3295" i="2" s="1"/>
  <c r="F3246" i="2"/>
  <c r="G3246" i="2" s="1"/>
  <c r="F3260" i="2"/>
  <c r="G3260" i="2" s="1"/>
  <c r="F3272" i="2"/>
  <c r="G3272" i="2" s="1"/>
  <c r="F3284" i="2"/>
  <c r="G3284" i="2" s="1"/>
  <c r="F3250" i="2"/>
  <c r="G3250" i="2" s="1"/>
  <c r="F3263" i="2"/>
  <c r="G3263" i="2" s="1"/>
  <c r="F3275" i="2"/>
  <c r="G3275" i="2" s="1"/>
  <c r="F3287" i="2"/>
  <c r="G3287" i="2" s="1"/>
  <c r="F3248" i="2"/>
  <c r="G3248" i="2" s="1"/>
  <c r="F3249" i="2"/>
  <c r="G3249" i="2" s="1"/>
  <c r="F3261" i="2"/>
  <c r="G3261" i="2" s="1"/>
  <c r="F3262" i="2"/>
  <c r="G3262" i="2" s="1"/>
  <c r="F3273" i="2"/>
  <c r="G3273" i="2" s="1"/>
  <c r="F3274" i="2"/>
  <c r="G3274" i="2" s="1"/>
  <c r="F3285" i="2"/>
  <c r="G3285" i="2" s="1"/>
  <c r="F3286" i="2"/>
  <c r="G3286" i="2" s="1"/>
  <c r="F6005" i="2"/>
  <c r="G6005" i="2" s="1"/>
  <c r="F6017" i="2"/>
  <c r="G6017" i="2" s="1"/>
  <c r="F6029" i="2"/>
  <c r="G6029" i="2" s="1"/>
  <c r="F6041" i="2"/>
  <c r="G6041" i="2" s="1"/>
  <c r="F6006" i="2"/>
  <c r="G6006" i="2" s="1"/>
  <c r="F6018" i="2"/>
  <c r="G6018" i="2" s="1"/>
  <c r="F6030" i="2"/>
  <c r="G6030" i="2" s="1"/>
  <c r="F6042" i="2"/>
  <c r="G6042" i="2" s="1"/>
  <c r="F6007" i="2"/>
  <c r="G6007" i="2" s="1"/>
  <c r="F6019" i="2"/>
  <c r="G6019" i="2" s="1"/>
  <c r="F6031" i="2"/>
  <c r="G6031" i="2" s="1"/>
  <c r="F6043" i="2"/>
  <c r="G6043" i="2" s="1"/>
  <c r="F5996" i="2"/>
  <c r="G5996" i="2" s="1"/>
  <c r="F6008" i="2"/>
  <c r="G6008" i="2" s="1"/>
  <c r="F6020" i="2"/>
  <c r="G6020" i="2" s="1"/>
  <c r="F6032" i="2"/>
  <c r="G6032" i="2" s="1"/>
  <c r="F6044" i="2"/>
  <c r="G6044" i="2" s="1"/>
  <c r="F5997" i="2"/>
  <c r="G5997" i="2" s="1"/>
  <c r="F6009" i="2"/>
  <c r="G6009" i="2" s="1"/>
  <c r="F6021" i="2"/>
  <c r="G6021" i="2" s="1"/>
  <c r="F6033" i="2"/>
  <c r="G6033" i="2" s="1"/>
  <c r="F6045" i="2"/>
  <c r="G6045" i="2" s="1"/>
  <c r="F5998" i="2"/>
  <c r="G5998" i="2" s="1"/>
  <c r="F6010" i="2"/>
  <c r="G6010" i="2" s="1"/>
  <c r="F6022" i="2"/>
  <c r="G6022" i="2" s="1"/>
  <c r="F6034" i="2"/>
  <c r="G6034" i="2" s="1"/>
  <c r="F6046" i="2"/>
  <c r="G6046" i="2" s="1"/>
  <c r="F5999" i="2"/>
  <c r="G5999" i="2" s="1"/>
  <c r="F6011" i="2"/>
  <c r="G6011" i="2" s="1"/>
  <c r="F6023" i="2"/>
  <c r="G6023" i="2" s="1"/>
  <c r="F6035" i="2"/>
  <c r="G6035" i="2" s="1"/>
  <c r="F6047" i="2"/>
  <c r="G6047" i="2" s="1"/>
  <c r="F6000" i="2"/>
  <c r="G6000" i="2" s="1"/>
  <c r="F6012" i="2"/>
  <c r="G6012" i="2" s="1"/>
  <c r="F6024" i="2"/>
  <c r="G6024" i="2" s="1"/>
  <c r="F6036" i="2"/>
  <c r="G6036" i="2" s="1"/>
  <c r="F6048" i="2"/>
  <c r="G6048" i="2" s="1"/>
  <c r="F6001" i="2"/>
  <c r="G6001" i="2" s="1"/>
  <c r="F6013" i="2"/>
  <c r="G6013" i="2" s="1"/>
  <c r="F6025" i="2"/>
  <c r="G6025" i="2" s="1"/>
  <c r="F6037" i="2"/>
  <c r="G6037" i="2" s="1"/>
  <c r="F6049" i="2"/>
  <c r="G6049" i="2" s="1"/>
  <c r="F6002" i="2"/>
  <c r="G6002" i="2" s="1"/>
  <c r="F6014" i="2"/>
  <c r="G6014" i="2" s="1"/>
  <c r="F6026" i="2"/>
  <c r="G6026" i="2" s="1"/>
  <c r="F6038" i="2"/>
  <c r="G6038" i="2" s="1"/>
  <c r="F6004" i="2"/>
  <c r="G6004" i="2" s="1"/>
  <c r="F6016" i="2"/>
  <c r="G6016" i="2" s="1"/>
  <c r="F6028" i="2"/>
  <c r="G6028" i="2" s="1"/>
  <c r="F6040" i="2"/>
  <c r="G6040" i="2" s="1"/>
  <c r="F2378" i="2"/>
  <c r="G2378" i="2" s="1"/>
  <c r="F2390" i="2"/>
  <c r="G2390" i="2" s="1"/>
  <c r="F2402" i="2"/>
  <c r="G2402" i="2" s="1"/>
  <c r="F2414" i="2"/>
  <c r="G2414" i="2" s="1"/>
  <c r="F2426" i="2"/>
  <c r="G2426" i="2" s="1"/>
  <c r="F2379" i="2"/>
  <c r="G2379" i="2" s="1"/>
  <c r="F2391" i="2"/>
  <c r="G2391" i="2" s="1"/>
  <c r="F2403" i="2"/>
  <c r="G2403" i="2" s="1"/>
  <c r="F2415" i="2"/>
  <c r="G2415" i="2" s="1"/>
  <c r="F2427" i="2"/>
  <c r="G2427" i="2" s="1"/>
  <c r="F2380" i="2"/>
  <c r="G2380" i="2" s="1"/>
  <c r="F2392" i="2"/>
  <c r="G2392" i="2" s="1"/>
  <c r="F2404" i="2"/>
  <c r="G2404" i="2" s="1"/>
  <c r="F2416" i="2"/>
  <c r="G2416" i="2" s="1"/>
  <c r="F2428" i="2"/>
  <c r="G2428" i="2" s="1"/>
  <c r="F2381" i="2"/>
  <c r="G2381" i="2" s="1"/>
  <c r="F2393" i="2"/>
  <c r="G2393" i="2" s="1"/>
  <c r="F2405" i="2"/>
  <c r="G2405" i="2" s="1"/>
  <c r="F2417" i="2"/>
  <c r="G2417" i="2" s="1"/>
  <c r="F2429" i="2"/>
  <c r="G2429" i="2" s="1"/>
  <c r="F2382" i="2"/>
  <c r="G2382" i="2" s="1"/>
  <c r="F2394" i="2"/>
  <c r="G2394" i="2" s="1"/>
  <c r="F2406" i="2"/>
  <c r="G2406" i="2" s="1"/>
  <c r="F2418" i="2"/>
  <c r="G2418" i="2" s="1"/>
  <c r="F2430" i="2"/>
  <c r="G2430" i="2" s="1"/>
  <c r="F2383" i="2"/>
  <c r="G2383" i="2" s="1"/>
  <c r="F2395" i="2"/>
  <c r="G2395" i="2" s="1"/>
  <c r="F2407" i="2"/>
  <c r="G2407" i="2" s="1"/>
  <c r="F2419" i="2"/>
  <c r="G2419" i="2" s="1"/>
  <c r="F2431" i="2"/>
  <c r="G2431" i="2" s="1"/>
  <c r="F2384" i="2"/>
  <c r="G2384" i="2" s="1"/>
  <c r="F2396" i="2"/>
  <c r="G2396" i="2" s="1"/>
  <c r="F2408" i="2"/>
  <c r="G2408" i="2" s="1"/>
  <c r="F2420" i="2"/>
  <c r="G2420" i="2" s="1"/>
  <c r="F2385" i="2"/>
  <c r="G2385" i="2" s="1"/>
  <c r="F2397" i="2"/>
  <c r="G2397" i="2" s="1"/>
  <c r="F2409" i="2"/>
  <c r="G2409" i="2" s="1"/>
  <c r="F2421" i="2"/>
  <c r="G2421" i="2" s="1"/>
  <c r="F2386" i="2"/>
  <c r="G2386" i="2" s="1"/>
  <c r="F2398" i="2"/>
  <c r="G2398" i="2" s="1"/>
  <c r="F2410" i="2"/>
  <c r="G2410" i="2" s="1"/>
  <c r="F2422" i="2"/>
  <c r="G2422" i="2" s="1"/>
  <c r="F2387" i="2"/>
  <c r="G2387" i="2" s="1"/>
  <c r="F2399" i="2"/>
  <c r="G2399" i="2" s="1"/>
  <c r="F2411" i="2"/>
  <c r="G2411" i="2" s="1"/>
  <c r="F2423" i="2"/>
  <c r="G2423" i="2" s="1"/>
  <c r="F2388" i="2"/>
  <c r="G2388" i="2" s="1"/>
  <c r="F2400" i="2"/>
  <c r="G2400" i="2" s="1"/>
  <c r="F2412" i="2"/>
  <c r="G2412" i="2" s="1"/>
  <c r="F2424" i="2"/>
  <c r="G2424" i="2" s="1"/>
  <c r="F2413" i="2"/>
  <c r="G2413" i="2" s="1"/>
  <c r="F2425" i="2"/>
  <c r="G2425" i="2" s="1"/>
  <c r="F2401" i="2"/>
  <c r="G2401" i="2" s="1"/>
  <c r="F2389" i="2"/>
  <c r="G2389" i="2" s="1"/>
  <c r="F6860" i="2"/>
  <c r="G6860" i="2" s="1"/>
  <c r="F6872" i="2"/>
  <c r="G6872" i="2" s="1"/>
  <c r="F6884" i="2"/>
  <c r="G6884" i="2" s="1"/>
  <c r="F6896" i="2"/>
  <c r="G6896" i="2" s="1"/>
  <c r="F6908" i="2"/>
  <c r="G6908" i="2" s="1"/>
  <c r="F6861" i="2"/>
  <c r="G6861" i="2" s="1"/>
  <c r="F6873" i="2"/>
  <c r="G6873" i="2" s="1"/>
  <c r="F6885" i="2"/>
  <c r="G6885" i="2" s="1"/>
  <c r="F6897" i="2"/>
  <c r="G6897" i="2" s="1"/>
  <c r="F6862" i="2"/>
  <c r="G6862" i="2" s="1"/>
  <c r="F6874" i="2"/>
  <c r="G6874" i="2" s="1"/>
  <c r="F6886" i="2"/>
  <c r="G6886" i="2" s="1"/>
  <c r="F6898" i="2"/>
  <c r="G6898" i="2" s="1"/>
  <c r="F6910" i="2"/>
  <c r="G6910" i="2" s="1"/>
  <c r="F6863" i="2"/>
  <c r="G6863" i="2" s="1"/>
  <c r="F6875" i="2"/>
  <c r="G6875" i="2" s="1"/>
  <c r="F6887" i="2"/>
  <c r="G6887" i="2" s="1"/>
  <c r="F6899" i="2"/>
  <c r="G6899" i="2" s="1"/>
  <c r="F6865" i="2"/>
  <c r="G6865" i="2" s="1"/>
  <c r="F6877" i="2"/>
  <c r="G6877" i="2" s="1"/>
  <c r="F2979" i="2"/>
  <c r="G2979" i="2" s="1"/>
  <c r="F2991" i="2"/>
  <c r="G2991" i="2" s="1"/>
  <c r="F3003" i="2"/>
  <c r="G3003" i="2" s="1"/>
  <c r="F3015" i="2"/>
  <c r="G3015" i="2" s="1"/>
  <c r="F2980" i="2"/>
  <c r="G2980" i="2" s="1"/>
  <c r="F2992" i="2"/>
  <c r="G2992" i="2" s="1"/>
  <c r="F3004" i="2"/>
  <c r="G3004" i="2" s="1"/>
  <c r="F3016" i="2"/>
  <c r="G3016" i="2" s="1"/>
  <c r="F2982" i="2"/>
  <c r="G2982" i="2" s="1"/>
  <c r="F2994" i="2"/>
  <c r="G2994" i="2" s="1"/>
  <c r="F3006" i="2"/>
  <c r="G3006" i="2" s="1"/>
  <c r="F3018" i="2"/>
  <c r="G3018" i="2" s="1"/>
  <c r="F2983" i="2"/>
  <c r="G2983" i="2" s="1"/>
  <c r="F2995" i="2"/>
  <c r="G2995" i="2" s="1"/>
  <c r="F3007" i="2"/>
  <c r="G3007" i="2" s="1"/>
  <c r="F3019" i="2"/>
  <c r="G3019" i="2" s="1"/>
  <c r="F2973" i="2"/>
  <c r="G2973" i="2" s="1"/>
  <c r="F2985" i="2"/>
  <c r="G2985" i="2" s="1"/>
  <c r="F2997" i="2"/>
  <c r="G2997" i="2" s="1"/>
  <c r="F3009" i="2"/>
  <c r="G3009" i="2" s="1"/>
  <c r="F3021" i="2"/>
  <c r="G3021" i="2" s="1"/>
  <c r="F2975" i="2"/>
  <c r="G2975" i="2" s="1"/>
  <c r="F2987" i="2"/>
  <c r="G2987" i="2" s="1"/>
  <c r="F2999" i="2"/>
  <c r="G2999" i="2" s="1"/>
  <c r="F3011" i="2"/>
  <c r="G3011" i="2" s="1"/>
  <c r="F3023" i="2"/>
  <c r="G3023" i="2" s="1"/>
  <c r="F2976" i="2"/>
  <c r="G2976" i="2" s="1"/>
  <c r="F2988" i="2"/>
  <c r="G2988" i="2" s="1"/>
  <c r="F3000" i="2"/>
  <c r="G3000" i="2" s="1"/>
  <c r="F3012" i="2"/>
  <c r="G3012" i="2" s="1"/>
  <c r="F3024" i="2"/>
  <c r="G3024" i="2" s="1"/>
  <c r="F2996" i="2"/>
  <c r="G2996" i="2" s="1"/>
  <c r="F3025" i="2"/>
  <c r="G3025" i="2" s="1"/>
  <c r="F2998" i="2"/>
  <c r="G2998" i="2" s="1"/>
  <c r="F2972" i="2"/>
  <c r="G2972" i="2" s="1"/>
  <c r="F3001" i="2"/>
  <c r="G3001" i="2" s="1"/>
  <c r="F2974" i="2"/>
  <c r="G2974" i="2" s="1"/>
  <c r="F3002" i="2"/>
  <c r="G3002" i="2" s="1"/>
  <c r="F2977" i="2"/>
  <c r="G2977" i="2" s="1"/>
  <c r="F3005" i="2"/>
  <c r="G3005" i="2" s="1"/>
  <c r="F2978" i="2"/>
  <c r="G2978" i="2" s="1"/>
  <c r="F3008" i="2"/>
  <c r="G3008" i="2" s="1"/>
  <c r="F2981" i="2"/>
  <c r="G2981" i="2" s="1"/>
  <c r="F3010" i="2"/>
  <c r="G3010" i="2" s="1"/>
  <c r="F2984" i="2"/>
  <c r="G2984" i="2" s="1"/>
  <c r="F3013" i="2"/>
  <c r="G3013" i="2" s="1"/>
  <c r="F2986" i="2"/>
  <c r="G2986" i="2" s="1"/>
  <c r="F3014" i="2"/>
  <c r="G3014" i="2" s="1"/>
  <c r="F2993" i="2"/>
  <c r="G2993" i="2" s="1"/>
  <c r="F3022" i="2"/>
  <c r="G3022" i="2" s="1"/>
  <c r="F2989" i="2"/>
  <c r="G2989" i="2" s="1"/>
  <c r="F2990" i="2"/>
  <c r="G2990" i="2" s="1"/>
  <c r="F3017" i="2"/>
  <c r="G3017" i="2" s="1"/>
  <c r="F3020" i="2"/>
  <c r="G3020" i="2" s="1"/>
  <c r="F3408" i="8"/>
  <c r="G3408" i="8" s="1"/>
  <c r="F3420" i="8"/>
  <c r="G3420" i="8" s="1"/>
  <c r="F3432" i="8"/>
  <c r="G3432" i="8" s="1"/>
  <c r="F3444" i="8"/>
  <c r="G3444" i="8" s="1"/>
  <c r="F3456" i="8"/>
  <c r="G3456" i="8" s="1"/>
  <c r="F3409" i="8"/>
  <c r="G3409" i="8" s="1"/>
  <c r="F3421" i="8"/>
  <c r="G3421" i="8" s="1"/>
  <c r="F3433" i="8"/>
  <c r="G3433" i="8" s="1"/>
  <c r="F3445" i="8"/>
  <c r="G3445" i="8" s="1"/>
  <c r="F3457" i="8"/>
  <c r="G3457" i="8" s="1"/>
  <c r="F3410" i="8"/>
  <c r="G3410" i="8" s="1"/>
  <c r="F3422" i="8"/>
  <c r="G3422" i="8" s="1"/>
  <c r="F3434" i="8"/>
  <c r="G3434" i="8" s="1"/>
  <c r="F3446" i="8"/>
  <c r="G3446" i="8" s="1"/>
  <c r="F3411" i="8"/>
  <c r="G3411" i="8" s="1"/>
  <c r="F3423" i="8"/>
  <c r="G3423" i="8" s="1"/>
  <c r="F3435" i="8"/>
  <c r="G3435" i="8" s="1"/>
  <c r="F3447" i="8"/>
  <c r="G3447" i="8" s="1"/>
  <c r="F3412" i="8"/>
  <c r="G3412" i="8" s="1"/>
  <c r="F3424" i="8"/>
  <c r="G3424" i="8" s="1"/>
  <c r="F3436" i="8"/>
  <c r="G3436" i="8" s="1"/>
  <c r="F3448" i="8"/>
  <c r="G3448" i="8" s="1"/>
  <c r="F3413" i="8"/>
  <c r="G3413" i="8" s="1"/>
  <c r="F3425" i="8"/>
  <c r="G3425" i="8" s="1"/>
  <c r="F3437" i="8"/>
  <c r="G3437" i="8" s="1"/>
  <c r="F3449" i="8"/>
  <c r="G3449" i="8" s="1"/>
  <c r="F3414" i="8"/>
  <c r="G3414" i="8" s="1"/>
  <c r="F3426" i="8"/>
  <c r="G3426" i="8" s="1"/>
  <c r="F3438" i="8"/>
  <c r="G3438" i="8" s="1"/>
  <c r="F3450" i="8"/>
  <c r="G3450" i="8" s="1"/>
  <c r="F3415" i="8"/>
  <c r="G3415" i="8" s="1"/>
  <c r="F3427" i="8"/>
  <c r="G3427" i="8" s="1"/>
  <c r="F3439" i="8"/>
  <c r="G3439" i="8" s="1"/>
  <c r="F3451" i="8"/>
  <c r="G3451" i="8" s="1"/>
  <c r="F3404" i="8"/>
  <c r="G3404" i="8" s="1"/>
  <c r="F3416" i="8"/>
  <c r="G3416" i="8" s="1"/>
  <c r="F3428" i="8"/>
  <c r="G3428" i="8" s="1"/>
  <c r="F3440" i="8"/>
  <c r="G3440" i="8" s="1"/>
  <c r="F3452" i="8"/>
  <c r="G3452" i="8" s="1"/>
  <c r="F3405" i="8"/>
  <c r="G3405" i="8" s="1"/>
  <c r="F3417" i="8"/>
  <c r="G3417" i="8" s="1"/>
  <c r="F3429" i="8"/>
  <c r="G3429" i="8" s="1"/>
  <c r="F3441" i="8"/>
  <c r="G3441" i="8" s="1"/>
  <c r="F3453" i="8"/>
  <c r="G3453" i="8" s="1"/>
  <c r="F3406" i="8"/>
  <c r="G3406" i="8" s="1"/>
  <c r="F3418" i="8"/>
  <c r="G3418" i="8" s="1"/>
  <c r="F3430" i="8"/>
  <c r="G3430" i="8" s="1"/>
  <c r="F3442" i="8"/>
  <c r="G3442" i="8" s="1"/>
  <c r="F3454" i="8"/>
  <c r="G3454" i="8" s="1"/>
  <c r="F3419" i="8"/>
  <c r="G3419" i="8" s="1"/>
  <c r="F3431" i="8"/>
  <c r="G3431" i="8" s="1"/>
  <c r="F3443" i="8"/>
  <c r="G3443" i="8" s="1"/>
  <c r="F3455" i="8"/>
  <c r="G3455" i="8" s="1"/>
  <c r="F3407" i="8"/>
  <c r="G3407" i="8" s="1"/>
  <c r="F2110" i="8"/>
  <c r="G2110" i="8" s="1"/>
  <c r="F2122" i="8"/>
  <c r="G2122" i="8" s="1"/>
  <c r="F2134" i="8"/>
  <c r="G2134" i="8" s="1"/>
  <c r="F2146" i="8"/>
  <c r="G2146" i="8" s="1"/>
  <c r="F2158" i="8"/>
  <c r="G2158" i="8" s="1"/>
  <c r="F2111" i="8"/>
  <c r="G2111" i="8" s="1"/>
  <c r="F2123" i="8"/>
  <c r="G2123" i="8" s="1"/>
  <c r="F2135" i="8"/>
  <c r="G2135" i="8" s="1"/>
  <c r="F2147" i="8"/>
  <c r="G2147" i="8" s="1"/>
  <c r="F2159" i="8"/>
  <c r="G2159" i="8" s="1"/>
  <c r="F2112" i="8"/>
  <c r="G2112" i="8" s="1"/>
  <c r="F2124" i="8"/>
  <c r="G2124" i="8" s="1"/>
  <c r="F2136" i="8"/>
  <c r="G2136" i="8" s="1"/>
  <c r="F2148" i="8"/>
  <c r="G2148" i="8" s="1"/>
  <c r="F2160" i="8"/>
  <c r="G2160" i="8" s="1"/>
  <c r="F2113" i="8"/>
  <c r="G2113" i="8" s="1"/>
  <c r="F2125" i="8"/>
  <c r="G2125" i="8" s="1"/>
  <c r="F2137" i="8"/>
  <c r="G2137" i="8" s="1"/>
  <c r="F2149" i="8"/>
  <c r="G2149" i="8" s="1"/>
  <c r="F2161" i="8"/>
  <c r="G2161" i="8" s="1"/>
  <c r="F2114" i="8"/>
  <c r="G2114" i="8" s="1"/>
  <c r="F2126" i="8"/>
  <c r="G2126" i="8" s="1"/>
  <c r="F2138" i="8"/>
  <c r="G2138" i="8" s="1"/>
  <c r="F2150" i="8"/>
  <c r="G2150" i="8" s="1"/>
  <c r="F2115" i="8"/>
  <c r="G2115" i="8" s="1"/>
  <c r="F2127" i="8"/>
  <c r="G2127" i="8" s="1"/>
  <c r="F2139" i="8"/>
  <c r="G2139" i="8" s="1"/>
  <c r="F2151" i="8"/>
  <c r="G2151" i="8" s="1"/>
  <c r="F2116" i="8"/>
  <c r="G2116" i="8" s="1"/>
  <c r="F2128" i="8"/>
  <c r="G2128" i="8" s="1"/>
  <c r="F2140" i="8"/>
  <c r="G2140" i="8" s="1"/>
  <c r="F2152" i="8"/>
  <c r="G2152" i="8" s="1"/>
  <c r="F2117" i="8"/>
  <c r="G2117" i="8" s="1"/>
  <c r="F2129" i="8"/>
  <c r="G2129" i="8" s="1"/>
  <c r="F2141" i="8"/>
  <c r="G2141" i="8" s="1"/>
  <c r="F2153" i="8"/>
  <c r="G2153" i="8" s="1"/>
  <c r="F2119" i="8"/>
  <c r="G2119" i="8" s="1"/>
  <c r="F2131" i="8"/>
  <c r="G2131" i="8" s="1"/>
  <c r="F2143" i="8"/>
  <c r="G2143" i="8" s="1"/>
  <c r="F2155" i="8"/>
  <c r="G2155" i="8" s="1"/>
  <c r="F2108" i="8"/>
  <c r="G2108" i="8" s="1"/>
  <c r="F2120" i="8"/>
  <c r="G2120" i="8" s="1"/>
  <c r="F2132" i="8"/>
  <c r="G2132" i="8" s="1"/>
  <c r="F2144" i="8"/>
  <c r="G2144" i="8" s="1"/>
  <c r="F2156" i="8"/>
  <c r="G2156" i="8" s="1"/>
  <c r="F2118" i="8"/>
  <c r="G2118" i="8" s="1"/>
  <c r="F2121" i="8"/>
  <c r="G2121" i="8" s="1"/>
  <c r="F2130" i="8"/>
  <c r="G2130" i="8" s="1"/>
  <c r="F2133" i="8"/>
  <c r="G2133" i="8" s="1"/>
  <c r="F2142" i="8"/>
  <c r="G2142" i="8" s="1"/>
  <c r="F2145" i="8"/>
  <c r="G2145" i="8" s="1"/>
  <c r="F2154" i="8"/>
  <c r="G2154" i="8" s="1"/>
  <c r="F2157" i="8"/>
  <c r="G2157" i="8" s="1"/>
  <c r="F2109" i="8"/>
  <c r="G2109" i="8" s="1"/>
  <c r="F981" i="8"/>
  <c r="G981" i="8" s="1"/>
  <c r="F993" i="8"/>
  <c r="G993" i="8" s="1"/>
  <c r="F1005" i="8"/>
  <c r="G1005" i="8" s="1"/>
  <c r="F1017" i="8"/>
  <c r="G1017" i="8" s="1"/>
  <c r="F983" i="8"/>
  <c r="G983" i="8" s="1"/>
  <c r="F995" i="8"/>
  <c r="G995" i="8" s="1"/>
  <c r="F1007" i="8"/>
  <c r="G1007" i="8" s="1"/>
  <c r="F1019" i="8"/>
  <c r="G1019" i="8" s="1"/>
  <c r="F984" i="8"/>
  <c r="G984" i="8" s="1"/>
  <c r="F996" i="8"/>
  <c r="G996" i="8" s="1"/>
  <c r="F985" i="8"/>
  <c r="G985" i="8" s="1"/>
  <c r="F997" i="8"/>
  <c r="G997" i="8" s="1"/>
  <c r="F1009" i="8"/>
  <c r="G1009" i="8" s="1"/>
  <c r="F1021" i="8"/>
  <c r="G1021" i="8" s="1"/>
  <c r="F974" i="8"/>
  <c r="G974" i="8" s="1"/>
  <c r="F986" i="8"/>
  <c r="G986" i="8" s="1"/>
  <c r="F998" i="8"/>
  <c r="G998" i="8" s="1"/>
  <c r="F1010" i="8"/>
  <c r="G1010" i="8" s="1"/>
  <c r="F1022" i="8"/>
  <c r="G1022" i="8" s="1"/>
  <c r="F977" i="8"/>
  <c r="G977" i="8" s="1"/>
  <c r="F989" i="8"/>
  <c r="G989" i="8" s="1"/>
  <c r="F1001" i="8"/>
  <c r="G1001" i="8" s="1"/>
  <c r="F1013" i="8"/>
  <c r="G1013" i="8" s="1"/>
  <c r="F1025" i="8"/>
  <c r="G1025" i="8" s="1"/>
  <c r="F979" i="8"/>
  <c r="G979" i="8" s="1"/>
  <c r="F1003" i="8"/>
  <c r="G1003" i="8" s="1"/>
  <c r="F1024" i="8"/>
  <c r="G1024" i="8" s="1"/>
  <c r="F980" i="8"/>
  <c r="G980" i="8" s="1"/>
  <c r="F1004" i="8"/>
  <c r="G1004" i="8" s="1"/>
  <c r="F1026" i="8"/>
  <c r="G1026" i="8" s="1"/>
  <c r="F982" i="8"/>
  <c r="G982" i="8" s="1"/>
  <c r="F1006" i="8"/>
  <c r="G1006" i="8" s="1"/>
  <c r="F1027" i="8"/>
  <c r="G1027" i="8" s="1"/>
  <c r="F987" i="8"/>
  <c r="G987" i="8" s="1"/>
  <c r="F1008" i="8"/>
  <c r="G1008" i="8" s="1"/>
  <c r="F990" i="8"/>
  <c r="G990" i="8" s="1"/>
  <c r="F1012" i="8"/>
  <c r="G1012" i="8" s="1"/>
  <c r="F991" i="8"/>
  <c r="G991" i="8" s="1"/>
  <c r="F1014" i="8"/>
  <c r="G1014" i="8" s="1"/>
  <c r="F992" i="8"/>
  <c r="G992" i="8" s="1"/>
  <c r="F1015" i="8"/>
  <c r="G1015" i="8" s="1"/>
  <c r="F994" i="8"/>
  <c r="G994" i="8" s="1"/>
  <c r="F1016" i="8"/>
  <c r="G1016" i="8" s="1"/>
  <c r="F975" i="8"/>
  <c r="G975" i="8" s="1"/>
  <c r="F999" i="8"/>
  <c r="G999" i="8" s="1"/>
  <c r="F1018" i="8"/>
  <c r="G1018" i="8" s="1"/>
  <c r="F978" i="8"/>
  <c r="G978" i="8" s="1"/>
  <c r="F1002" i="8"/>
  <c r="G1002" i="8" s="1"/>
  <c r="F1023" i="8"/>
  <c r="G1023" i="8" s="1"/>
  <c r="F1011" i="8"/>
  <c r="G1011" i="8" s="1"/>
  <c r="F1020" i="8"/>
  <c r="G1020" i="8" s="1"/>
  <c r="F976" i="8"/>
  <c r="G976" i="8" s="1"/>
  <c r="F988" i="8"/>
  <c r="G988" i="8" s="1"/>
  <c r="F1000" i="8"/>
  <c r="G1000" i="8" s="1"/>
  <c r="F1089" i="8"/>
  <c r="G1089" i="8" s="1"/>
  <c r="F1101" i="8"/>
  <c r="G1101" i="8" s="1"/>
  <c r="F1113" i="8"/>
  <c r="G1113" i="8" s="1"/>
  <c r="F1125" i="8"/>
  <c r="G1125" i="8" s="1"/>
  <c r="F1091" i="8"/>
  <c r="G1091" i="8" s="1"/>
  <c r="F1103" i="8"/>
  <c r="G1103" i="8" s="1"/>
  <c r="F1115" i="8"/>
  <c r="G1115" i="8" s="1"/>
  <c r="F1127" i="8"/>
  <c r="G1127" i="8" s="1"/>
  <c r="F1093" i="8"/>
  <c r="G1093" i="8" s="1"/>
  <c r="F1105" i="8"/>
  <c r="G1105" i="8" s="1"/>
  <c r="F1117" i="8"/>
  <c r="G1117" i="8" s="1"/>
  <c r="F1129" i="8"/>
  <c r="G1129" i="8" s="1"/>
  <c r="F1082" i="8"/>
  <c r="G1082" i="8" s="1"/>
  <c r="F1094" i="8"/>
  <c r="G1094" i="8" s="1"/>
  <c r="F1106" i="8"/>
  <c r="G1106" i="8" s="1"/>
  <c r="F1118" i="8"/>
  <c r="G1118" i="8" s="1"/>
  <c r="F1130" i="8"/>
  <c r="G1130" i="8" s="1"/>
  <c r="F1085" i="8"/>
  <c r="G1085" i="8" s="1"/>
  <c r="F1097" i="8"/>
  <c r="G1097" i="8" s="1"/>
  <c r="F1109" i="8"/>
  <c r="G1109" i="8" s="1"/>
  <c r="F1121" i="8"/>
  <c r="G1121" i="8" s="1"/>
  <c r="F1133" i="8"/>
  <c r="G1133" i="8" s="1"/>
  <c r="F1086" i="8"/>
  <c r="G1086" i="8" s="1"/>
  <c r="F1107" i="8"/>
  <c r="G1107" i="8" s="1"/>
  <c r="F1126" i="8"/>
  <c r="G1126" i="8" s="1"/>
  <c r="F1087" i="8"/>
  <c r="G1087" i="8" s="1"/>
  <c r="F1108" i="8"/>
  <c r="G1108" i="8" s="1"/>
  <c r="F1128" i="8"/>
  <c r="G1128" i="8" s="1"/>
  <c r="F1088" i="8"/>
  <c r="G1088" i="8" s="1"/>
  <c r="F1110" i="8"/>
  <c r="G1110" i="8" s="1"/>
  <c r="F1131" i="8"/>
  <c r="G1131" i="8" s="1"/>
  <c r="F1090" i="8"/>
  <c r="G1090" i="8" s="1"/>
  <c r="F1111" i="8"/>
  <c r="G1111" i="8" s="1"/>
  <c r="F1132" i="8"/>
  <c r="G1132" i="8" s="1"/>
  <c r="F1095" i="8"/>
  <c r="G1095" i="8" s="1"/>
  <c r="F1114" i="8"/>
  <c r="G1114" i="8" s="1"/>
  <c r="F1135" i="8"/>
  <c r="G1135" i="8" s="1"/>
  <c r="F1096" i="8"/>
  <c r="G1096" i="8" s="1"/>
  <c r="F1116" i="8"/>
  <c r="G1116" i="8" s="1"/>
  <c r="F1098" i="8"/>
  <c r="G1098" i="8" s="1"/>
  <c r="F1119" i="8"/>
  <c r="G1119" i="8" s="1"/>
  <c r="F1099" i="8"/>
  <c r="G1099" i="8" s="1"/>
  <c r="F1120" i="8"/>
  <c r="G1120" i="8" s="1"/>
  <c r="F1100" i="8"/>
  <c r="G1100" i="8" s="1"/>
  <c r="F1122" i="8"/>
  <c r="G1122" i="8" s="1"/>
  <c r="F1084" i="8"/>
  <c r="G1084" i="8" s="1"/>
  <c r="F1104" i="8"/>
  <c r="G1104" i="8" s="1"/>
  <c r="F1124" i="8"/>
  <c r="G1124" i="8" s="1"/>
  <c r="F1134" i="8"/>
  <c r="G1134" i="8" s="1"/>
  <c r="F1083" i="8"/>
  <c r="G1083" i="8" s="1"/>
  <c r="F1102" i="8"/>
  <c r="G1102" i="8" s="1"/>
  <c r="F1112" i="8"/>
  <c r="G1112" i="8" s="1"/>
  <c r="F1123" i="8"/>
  <c r="G1123" i="8" s="1"/>
  <c r="F1092" i="8"/>
  <c r="G1092" i="8" s="1"/>
  <c r="F2650" i="8"/>
  <c r="G2650" i="8" s="1"/>
  <c r="F2662" i="8"/>
  <c r="G2662" i="8" s="1"/>
  <c r="F2674" i="8"/>
  <c r="G2674" i="8" s="1"/>
  <c r="F2686" i="8"/>
  <c r="G2686" i="8" s="1"/>
  <c r="F2698" i="8"/>
  <c r="G2698" i="8" s="1"/>
  <c r="F2652" i="8"/>
  <c r="G2652" i="8" s="1"/>
  <c r="F2664" i="8"/>
  <c r="G2664" i="8" s="1"/>
  <c r="F2676" i="8"/>
  <c r="G2676" i="8" s="1"/>
  <c r="F2688" i="8"/>
  <c r="G2688" i="8" s="1"/>
  <c r="F2700" i="8"/>
  <c r="G2700" i="8" s="1"/>
  <c r="F2653" i="8"/>
  <c r="G2653" i="8" s="1"/>
  <c r="F2665" i="8"/>
  <c r="G2665" i="8" s="1"/>
  <c r="F2677" i="8"/>
  <c r="G2677" i="8" s="1"/>
  <c r="F2689" i="8"/>
  <c r="G2689" i="8" s="1"/>
  <c r="F2701" i="8"/>
  <c r="G2701" i="8" s="1"/>
  <c r="F2654" i="8"/>
  <c r="G2654" i="8" s="1"/>
  <c r="F2666" i="8"/>
  <c r="G2666" i="8" s="1"/>
  <c r="F2678" i="8"/>
  <c r="G2678" i="8" s="1"/>
  <c r="F2690" i="8"/>
  <c r="G2690" i="8" s="1"/>
  <c r="F2659" i="8"/>
  <c r="G2659" i="8" s="1"/>
  <c r="F2671" i="8"/>
  <c r="G2671" i="8" s="1"/>
  <c r="F2683" i="8"/>
  <c r="G2683" i="8" s="1"/>
  <c r="F2695" i="8"/>
  <c r="G2695" i="8" s="1"/>
  <c r="F2648" i="8"/>
  <c r="G2648" i="8" s="1"/>
  <c r="F2669" i="8"/>
  <c r="G2669" i="8" s="1"/>
  <c r="F2691" i="8"/>
  <c r="G2691" i="8" s="1"/>
  <c r="F2649" i="8"/>
  <c r="G2649" i="8" s="1"/>
  <c r="F2670" i="8"/>
  <c r="G2670" i="8" s="1"/>
  <c r="F2692" i="8"/>
  <c r="G2692" i="8" s="1"/>
  <c r="F2651" i="8"/>
  <c r="G2651" i="8" s="1"/>
  <c r="F2672" i="8"/>
  <c r="G2672" i="8" s="1"/>
  <c r="F2693" i="8"/>
  <c r="G2693" i="8" s="1"/>
  <c r="F2655" i="8"/>
  <c r="G2655" i="8" s="1"/>
  <c r="F2673" i="8"/>
  <c r="G2673" i="8" s="1"/>
  <c r="F2694" i="8"/>
  <c r="G2694" i="8" s="1"/>
  <c r="F2656" i="8"/>
  <c r="G2656" i="8" s="1"/>
  <c r="F2675" i="8"/>
  <c r="G2675" i="8" s="1"/>
  <c r="F2696" i="8"/>
  <c r="G2696" i="8" s="1"/>
  <c r="F2657" i="8"/>
  <c r="G2657" i="8" s="1"/>
  <c r="F2679" i="8"/>
  <c r="G2679" i="8" s="1"/>
  <c r="F2697" i="8"/>
  <c r="G2697" i="8" s="1"/>
  <c r="F2658" i="8"/>
  <c r="G2658" i="8" s="1"/>
  <c r="F2680" i="8"/>
  <c r="G2680" i="8" s="1"/>
  <c r="F2699" i="8"/>
  <c r="G2699" i="8" s="1"/>
  <c r="F2660" i="8"/>
  <c r="G2660" i="8" s="1"/>
  <c r="F2681" i="8"/>
  <c r="G2681" i="8" s="1"/>
  <c r="F2661" i="8"/>
  <c r="G2661" i="8" s="1"/>
  <c r="F2682" i="8"/>
  <c r="G2682" i="8" s="1"/>
  <c r="F2663" i="8"/>
  <c r="G2663" i="8" s="1"/>
  <c r="F2684" i="8"/>
  <c r="G2684" i="8" s="1"/>
  <c r="F2667" i="8"/>
  <c r="G2667" i="8" s="1"/>
  <c r="F2685" i="8"/>
  <c r="G2685" i="8" s="1"/>
  <c r="F2668" i="8"/>
  <c r="G2668" i="8" s="1"/>
  <c r="F2687" i="8"/>
  <c r="G2687" i="8" s="1"/>
  <c r="F7391" i="2"/>
  <c r="G7391" i="2" s="1"/>
  <c r="F7379" i="2"/>
  <c r="G7379" i="2" s="1"/>
  <c r="F7367" i="2"/>
  <c r="G7367" i="2" s="1"/>
  <c r="F7343" i="2"/>
  <c r="G7343" i="2" s="1"/>
  <c r="F7331" i="2"/>
  <c r="G7331" i="2" s="1"/>
  <c r="F7319" i="2"/>
  <c r="G7319" i="2" s="1"/>
  <c r="F7307" i="2"/>
  <c r="G7307" i="2" s="1"/>
  <c r="F7283" i="2"/>
  <c r="G7283" i="2" s="1"/>
  <c r="F7271" i="2"/>
  <c r="G7271" i="2" s="1"/>
  <c r="F7259" i="2"/>
  <c r="G7259" i="2" s="1"/>
  <c r="F7235" i="2"/>
  <c r="G7235" i="2" s="1"/>
  <c r="F7223" i="2"/>
  <c r="G7223" i="2" s="1"/>
  <c r="F7211" i="2"/>
  <c r="G7211" i="2" s="1"/>
  <c r="F7199" i="2"/>
  <c r="G7199" i="2" s="1"/>
  <c r="F7175" i="2"/>
  <c r="G7175" i="2" s="1"/>
  <c r="F7163" i="2"/>
  <c r="G7163" i="2" s="1"/>
  <c r="F7151" i="2"/>
  <c r="G7151" i="2" s="1"/>
  <c r="F7127" i="2"/>
  <c r="G7127" i="2" s="1"/>
  <c r="F7115" i="2"/>
  <c r="G7115" i="2" s="1"/>
  <c r="F7103" i="2"/>
  <c r="G7103" i="2" s="1"/>
  <c r="F7091" i="2"/>
  <c r="G7091" i="2" s="1"/>
  <c r="F7067" i="2"/>
  <c r="G7067" i="2" s="1"/>
  <c r="F7055" i="2"/>
  <c r="G7055" i="2" s="1"/>
  <c r="F7043" i="2"/>
  <c r="G7043" i="2" s="1"/>
  <c r="F6959" i="2"/>
  <c r="G6959" i="2" s="1"/>
  <c r="F6947" i="2"/>
  <c r="G6947" i="2" s="1"/>
  <c r="F6935" i="2"/>
  <c r="G6935" i="2" s="1"/>
  <c r="F6923" i="2"/>
  <c r="G6923" i="2" s="1"/>
  <c r="F6907" i="2"/>
  <c r="G6907" i="2" s="1"/>
  <c r="F6891" i="2"/>
  <c r="G6891" i="2" s="1"/>
  <c r="F6870" i="2"/>
  <c r="G6870" i="2" s="1"/>
  <c r="F6795" i="2"/>
  <c r="G6795" i="2" s="1"/>
  <c r="F6663" i="2"/>
  <c r="G6663" i="2" s="1"/>
  <c r="F6519" i="2"/>
  <c r="G6519" i="2" s="1"/>
  <c r="F6375" i="2"/>
  <c r="G6375" i="2" s="1"/>
  <c r="F6231" i="2"/>
  <c r="G6231" i="2" s="1"/>
  <c r="F6087" i="2"/>
  <c r="G6087" i="2" s="1"/>
  <c r="F5940" i="2"/>
  <c r="G5940" i="2" s="1"/>
  <c r="H33" i="1"/>
  <c r="H21" i="1"/>
  <c r="H10" i="1"/>
  <c r="G2" i="2" l="1"/>
  <c r="M24" i="12"/>
  <c r="M25" i="12"/>
  <c r="M26" i="12"/>
  <c r="M27" i="12"/>
  <c r="M20" i="12"/>
  <c r="M23" i="12"/>
  <c r="M21" i="12"/>
  <c r="M22" i="12"/>
  <c r="D10" i="12"/>
  <c r="B10" i="12"/>
  <c r="B6" i="12"/>
  <c r="B7" i="12"/>
  <c r="D4" i="12"/>
  <c r="B9" i="12"/>
  <c r="B3" i="12"/>
  <c r="D5" i="12"/>
  <c r="B4" i="12"/>
  <c r="D6" i="12"/>
  <c r="D7" i="12"/>
  <c r="D9" i="12"/>
  <c r="D8" i="12"/>
  <c r="D3" i="12"/>
  <c r="B5" i="12"/>
  <c r="B8" i="12"/>
  <c r="E10" i="12"/>
  <c r="E4" i="12"/>
  <c r="E3" i="12"/>
  <c r="E9" i="12"/>
  <c r="E8" i="12"/>
  <c r="E7" i="12"/>
  <c r="E6" i="12"/>
  <c r="E5" i="12"/>
  <c r="C10" i="12"/>
  <c r="C9" i="12"/>
  <c r="C3" i="12"/>
  <c r="C8" i="12"/>
  <c r="C7" i="12"/>
  <c r="C4" i="12"/>
  <c r="H4" i="12" s="1"/>
  <c r="C5" i="12"/>
  <c r="C6" i="12"/>
  <c r="M31" i="12" l="1"/>
  <c r="M35" i="12" s="1"/>
  <c r="G9" i="12"/>
  <c r="H5" i="12"/>
  <c r="H7" i="12"/>
  <c r="H6" i="12"/>
  <c r="H8" i="12"/>
  <c r="G6" i="12"/>
  <c r="G4" i="12"/>
  <c r="G7" i="12"/>
  <c r="G5" i="12"/>
  <c r="B11" i="12"/>
  <c r="D11" i="12"/>
  <c r="G3" i="12"/>
  <c r="G8" i="12"/>
  <c r="G10" i="12"/>
  <c r="H10" i="12"/>
  <c r="H9" i="12"/>
  <c r="E11" i="12"/>
  <c r="C11" i="12"/>
  <c r="H3" i="12"/>
  <c r="G11" i="12" l="1"/>
  <c r="H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9867E8-A7A8-4336-A750-BCED178406D8}" keepAlive="1" name="Consulta - Exportacao" description="Conexão com a consulta 'Exportacao' na pasta de trabalho." type="5" refreshedVersion="8" background="1" saveData="1">
    <dbPr connection="Provider=Microsoft.Mashup.OleDb.1;Data Source=$Workbook$;Location=Exportacao;Extended Properties=&quot;&quot;" command="SELECT * FROM [Exportacao]"/>
  </connection>
  <connection id="2" xr16:uid="{2F0384F9-76BD-4593-9DE0-55372AC0FDA3}" keepAlive="1" name="Consulta - Importacao" description="Conexão com a consulta 'Importacao' na pasta de trabalho." type="5" refreshedVersion="8" background="1" saveData="1">
    <dbPr connection="Provider=Microsoft.Mashup.OleDb.1;Data Source=$Workbook$;Location=Importacao;Extended Properties=&quot;&quot;" command="SELECT * FROM [Importacao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<sst xmlns="http://schemas.openxmlformats.org/spreadsheetml/2006/main" count="11975" uniqueCount="318">
  <si>
    <t>País</t>
  </si>
  <si>
    <t>Continente</t>
  </si>
  <si>
    <t>Afeganistão</t>
  </si>
  <si>
    <t>Ásia</t>
  </si>
  <si>
    <t>África do Sul</t>
  </si>
  <si>
    <t>África</t>
  </si>
  <si>
    <t>Albânia</t>
  </si>
  <si>
    <t>Europa</t>
  </si>
  <si>
    <t>Alemanha</t>
  </si>
  <si>
    <t>Andorra</t>
  </si>
  <si>
    <t>Angola</t>
  </si>
  <si>
    <t>Anguilla</t>
  </si>
  <si>
    <t>América Central e Caribe</t>
  </si>
  <si>
    <t>Antígua e Barbuda</t>
  </si>
  <si>
    <t>Antilhas Holandesas</t>
  </si>
  <si>
    <t>Arábia Saudita</t>
  </si>
  <si>
    <t>Argélia</t>
  </si>
  <si>
    <t>Argentina</t>
  </si>
  <si>
    <t>América do Sul</t>
  </si>
  <si>
    <t>Armênia</t>
  </si>
  <si>
    <t>Aruba</t>
  </si>
  <si>
    <t>Austrália</t>
  </si>
  <si>
    <t>Oceania</t>
  </si>
  <si>
    <t>Áustria</t>
  </si>
  <si>
    <t>Azerbaidjão</t>
  </si>
  <si>
    <t>Bahamas</t>
  </si>
  <si>
    <t>Bangladesh</t>
  </si>
  <si>
    <t>Barbados</t>
  </si>
  <si>
    <t>Barein</t>
  </si>
  <si>
    <t>Bélgica</t>
  </si>
  <si>
    <t>Belize</t>
  </si>
  <si>
    <t>Bengala</t>
  </si>
  <si>
    <t>Benin</t>
  </si>
  <si>
    <t>Bermudas</t>
  </si>
  <si>
    <t>Bielorrússia</t>
  </si>
  <si>
    <t>Bolívia</t>
  </si>
  <si>
    <t>Bósnia-Herzegovina</t>
  </si>
  <si>
    <t>Botswana</t>
  </si>
  <si>
    <t>Brasil</t>
  </si>
  <si>
    <t>Brunei</t>
  </si>
  <si>
    <t>Bulgária</t>
  </si>
  <si>
    <t>Burkina Faso</t>
  </si>
  <si>
    <t>Burundi</t>
  </si>
  <si>
    <t>Butão</t>
  </si>
  <si>
    <t>Cabo Verde</t>
  </si>
  <si>
    <t>Camarões</t>
  </si>
  <si>
    <t>Camboja</t>
  </si>
  <si>
    <t>Canadá</t>
  </si>
  <si>
    <t>América do Norte</t>
  </si>
  <si>
    <t>Catar</t>
  </si>
  <si>
    <t>Cazaquistão</t>
  </si>
  <si>
    <t>Chade</t>
  </si>
  <si>
    <t>Chile</t>
  </si>
  <si>
    <t>China</t>
  </si>
  <si>
    <t>Chipre</t>
  </si>
  <si>
    <t>Colômbia</t>
  </si>
  <si>
    <t>Congo</t>
  </si>
  <si>
    <t>Coreia do Norte</t>
  </si>
  <si>
    <t>Coreia do Sul</t>
  </si>
  <si>
    <t>Costa do Marfim</t>
  </si>
  <si>
    <t>Costa Rica</t>
  </si>
  <si>
    <t>Croácia</t>
  </si>
  <si>
    <t>Cuba</t>
  </si>
  <si>
    <t>Curaçao</t>
  </si>
  <si>
    <t>Dinamarca</t>
  </si>
  <si>
    <t>Djibuti</t>
  </si>
  <si>
    <t>Dominica</t>
  </si>
  <si>
    <t>Egito</t>
  </si>
  <si>
    <t>El Salvador</t>
  </si>
  <si>
    <t>Emirados Árabes Unidos</t>
  </si>
  <si>
    <t>Equador</t>
  </si>
  <si>
    <t>Eritreia</t>
  </si>
  <si>
    <t>Eslováquia</t>
  </si>
  <si>
    <t>Eslovênia</t>
  </si>
  <si>
    <t>Espanha</t>
  </si>
  <si>
    <t>Estado da Palestina</t>
  </si>
  <si>
    <t>Estados Federados da Micronésia</t>
  </si>
  <si>
    <t>Estados Unidos</t>
  </si>
  <si>
    <t>Estônia</t>
  </si>
  <si>
    <t>Etiópia</t>
  </si>
  <si>
    <t>Fiji</t>
  </si>
  <si>
    <t>Filipinas</t>
  </si>
  <si>
    <t>Finlândia</t>
  </si>
  <si>
    <t>França</t>
  </si>
  <si>
    <t>Gabão</t>
  </si>
  <si>
    <t>Gâmbia</t>
  </si>
  <si>
    <t>Gana</t>
  </si>
  <si>
    <t>Geórgia</t>
  </si>
  <si>
    <t>Gibraltar</t>
  </si>
  <si>
    <t>Granada</t>
  </si>
  <si>
    <t>Grécia</t>
  </si>
  <si>
    <t>Guatemala</t>
  </si>
  <si>
    <t>Guiana</t>
  </si>
  <si>
    <t>Guiana Francesa</t>
  </si>
  <si>
    <t>Guiné</t>
  </si>
  <si>
    <t>Guiné Bissau</t>
  </si>
  <si>
    <t>Guiné Equatorial</t>
  </si>
  <si>
    <t>Haiti</t>
  </si>
  <si>
    <t>Holanda</t>
  </si>
  <si>
    <t>Honduras</t>
  </si>
  <si>
    <t>Hong Kong</t>
  </si>
  <si>
    <t>Hungria</t>
  </si>
  <si>
    <t>Iêmen</t>
  </si>
  <si>
    <t>Ilhas Cayman</t>
  </si>
  <si>
    <t>Ilhas Cocos (Keeling)</t>
  </si>
  <si>
    <t>Comores</t>
  </si>
  <si>
    <t>Ilhas Cook</t>
  </si>
  <si>
    <t>Ilha de Man</t>
  </si>
  <si>
    <t>Ilhas Geórgia do Sul e Sandwich do Sul</t>
  </si>
  <si>
    <t>Ilhas Marshall</t>
  </si>
  <si>
    <t>Ilhas Maurício</t>
  </si>
  <si>
    <t>Ilhas Pitcairn</t>
  </si>
  <si>
    <t>Ilhas Salomão</t>
  </si>
  <si>
    <t>Ilhas Virgens</t>
  </si>
  <si>
    <t>Índia</t>
  </si>
  <si>
    <t>Indonésia</t>
  </si>
  <si>
    <t>Irã</t>
  </si>
  <si>
    <t>Iraque</t>
  </si>
  <si>
    <t>Irlanda</t>
  </si>
  <si>
    <t>Islândia</t>
  </si>
  <si>
    <t>Israel</t>
  </si>
  <si>
    <t>Itália</t>
  </si>
  <si>
    <t>Iugoslávia</t>
  </si>
  <si>
    <t>Jamaica</t>
  </si>
  <si>
    <t>Japão</t>
  </si>
  <si>
    <t>Jordânia</t>
  </si>
  <si>
    <t>Kiribati</t>
  </si>
  <si>
    <t>Kosovo</t>
  </si>
  <si>
    <t>Kuwait</t>
  </si>
  <si>
    <t>Laos</t>
  </si>
  <si>
    <t>Lesoto</t>
  </si>
  <si>
    <t>Letônia</t>
  </si>
  <si>
    <t>Líbano</t>
  </si>
  <si>
    <t>Libéria</t>
  </si>
  <si>
    <t>Líbia</t>
  </si>
  <si>
    <t>Liechtenstein</t>
  </si>
  <si>
    <t>Lituânia</t>
  </si>
  <si>
    <t>Luxemburgo</t>
  </si>
  <si>
    <t>Macau</t>
  </si>
  <si>
    <t>Macedônia</t>
  </si>
  <si>
    <t>Madagascar</t>
  </si>
  <si>
    <t>Malásia</t>
  </si>
  <si>
    <t>Malawi</t>
  </si>
  <si>
    <t>Maldivas</t>
  </si>
  <si>
    <t>Mali</t>
  </si>
  <si>
    <t>Malta</t>
  </si>
  <si>
    <t>Marrocos</t>
  </si>
  <si>
    <t>Martinica</t>
  </si>
  <si>
    <t>Mauritânia</t>
  </si>
  <si>
    <t>México</t>
  </si>
  <si>
    <t>Moçambique</t>
  </si>
  <si>
    <t>Moldávia</t>
  </si>
  <si>
    <t>Mônaco</t>
  </si>
  <si>
    <t>Mongólia</t>
  </si>
  <si>
    <t>Montenegro</t>
  </si>
  <si>
    <t>Myanmar</t>
  </si>
  <si>
    <t>Namíbia</t>
  </si>
  <si>
    <t>Nauru</t>
  </si>
  <si>
    <t>Nepal</t>
  </si>
  <si>
    <t>Nicarágua</t>
  </si>
  <si>
    <t>Níger</t>
  </si>
  <si>
    <t>Nigéria</t>
  </si>
  <si>
    <t>Noruega</t>
  </si>
  <si>
    <t>Nova Caledônia</t>
  </si>
  <si>
    <t>Nova Zelândia</t>
  </si>
  <si>
    <t>Omã</t>
  </si>
  <si>
    <t>Países Baixos</t>
  </si>
  <si>
    <t>Palau</t>
  </si>
  <si>
    <t>Panamá</t>
  </si>
  <si>
    <t>Papua-Nova Guiné</t>
  </si>
  <si>
    <t>Paquistão</t>
  </si>
  <si>
    <t>Paraguai</t>
  </si>
  <si>
    <t>Peru</t>
  </si>
  <si>
    <t>Polônia</t>
  </si>
  <si>
    <t>Porto Rico</t>
  </si>
  <si>
    <t>Portugal</t>
  </si>
  <si>
    <t>Quênia</t>
  </si>
  <si>
    <t>Quirguistão</t>
  </si>
  <si>
    <t>Reino Unido</t>
  </si>
  <si>
    <t>República Centro Africana</t>
  </si>
  <si>
    <t>República Democrática do Congo</t>
  </si>
  <si>
    <t>República Dominicana</t>
  </si>
  <si>
    <t>República Tcheca</t>
  </si>
  <si>
    <t>Romênia</t>
  </si>
  <si>
    <t>Ruanda</t>
  </si>
  <si>
    <t>Rússia</t>
  </si>
  <si>
    <t>Samoa</t>
  </si>
  <si>
    <t>San Marino</t>
  </si>
  <si>
    <t>Santa Lúcia</t>
  </si>
  <si>
    <t>São Cristóvão e Névis</t>
  </si>
  <si>
    <t>São Tomé e Príncipe</t>
  </si>
  <si>
    <t>São Vicente e Granadinas</t>
  </si>
  <si>
    <t>Senegal</t>
  </si>
  <si>
    <t>Serra Leoa</t>
  </si>
  <si>
    <t>Sérvia</t>
  </si>
  <si>
    <t>Seychelles</t>
  </si>
  <si>
    <t>Singapura</t>
  </si>
  <si>
    <t>Síria</t>
  </si>
  <si>
    <t>Somália</t>
  </si>
  <si>
    <t>Sri Lanka</t>
  </si>
  <si>
    <t>Suazilândia</t>
  </si>
  <si>
    <t>Sudão</t>
  </si>
  <si>
    <t>Sudão do Sul</t>
  </si>
  <si>
    <t>Suécia</t>
  </si>
  <si>
    <t>Suíça</t>
  </si>
  <si>
    <t>Suriname</t>
  </si>
  <si>
    <t>Tadjiquistão</t>
  </si>
  <si>
    <t>Tailândia</t>
  </si>
  <si>
    <t>Taiwan</t>
  </si>
  <si>
    <t>Tanzânia</t>
  </si>
  <si>
    <t>Tchecoslováquia</t>
  </si>
  <si>
    <t>Timor Leste</t>
  </si>
  <si>
    <t>Togo</t>
  </si>
  <si>
    <t>Tonga</t>
  </si>
  <si>
    <t>Toquelau</t>
  </si>
  <si>
    <t>Trindade e Tobago</t>
  </si>
  <si>
    <t>Tunísia</t>
  </si>
  <si>
    <t>Turcomenistão</t>
  </si>
  <si>
    <t>Turquia</t>
  </si>
  <si>
    <t>Tuvalu</t>
  </si>
  <si>
    <t>Ucrânia</t>
  </si>
  <si>
    <t>Uganda</t>
  </si>
  <si>
    <t>União Soviética</t>
  </si>
  <si>
    <t>Uruguai</t>
  </si>
  <si>
    <t>Uzbequistão</t>
  </si>
  <si>
    <t>Vanuatu</t>
  </si>
  <si>
    <t>Vaticano</t>
  </si>
  <si>
    <t>Venezuela</t>
  </si>
  <si>
    <t>Vietnã</t>
  </si>
  <si>
    <t>Zâmbia</t>
  </si>
  <si>
    <t>Zimbabwe</t>
  </si>
  <si>
    <t>Quantidades</t>
  </si>
  <si>
    <t>TotalUSD</t>
  </si>
  <si>
    <t>Preço/L</t>
  </si>
  <si>
    <t>Exportação</t>
  </si>
  <si>
    <t>Importação</t>
  </si>
  <si>
    <t>Ano início</t>
  </si>
  <si>
    <t>Ano final</t>
  </si>
  <si>
    <t>Não informado</t>
  </si>
  <si>
    <t>Total</t>
  </si>
  <si>
    <t>TotalGeralTabelas</t>
  </si>
  <si>
    <t>Ranking dos Contientes por Quantidade - Exportaçao</t>
  </si>
  <si>
    <t>Ranking dos Contientes por Quantidade - Importação</t>
  </si>
  <si>
    <t>Análise do top exportadores para o Brasil</t>
  </si>
  <si>
    <t>Lugar</t>
  </si>
  <si>
    <t>Coluna1</t>
  </si>
  <si>
    <t>Pais</t>
  </si>
  <si>
    <t>Total LitrosExportados</t>
  </si>
  <si>
    <t>TotalLitrosImportados</t>
  </si>
  <si>
    <t>Ranking dos Contientes por Valor - Exportaçao</t>
  </si>
  <si>
    <t>Ranking dos Contientes por Valor- Importação</t>
  </si>
  <si>
    <t>Europa Top 5</t>
  </si>
  <si>
    <t>Importacao</t>
  </si>
  <si>
    <t>Exportaçao</t>
  </si>
  <si>
    <t>Europa top 5 vs Europa Geral</t>
  </si>
  <si>
    <t>Países - Exportação</t>
  </si>
  <si>
    <t>Substituir?</t>
  </si>
  <si>
    <t>País Corrigido</t>
  </si>
  <si>
    <t>País - Importação</t>
  </si>
  <si>
    <t>Africa do Sul</t>
  </si>
  <si>
    <t>Canada</t>
  </si>
  <si>
    <t>Coreia do Sul, República</t>
  </si>
  <si>
    <t>Geórgia do Sul e Sandwich do Sul, Ilhas</t>
  </si>
  <si>
    <t>Países Baixos (Holanda)</t>
  </si>
  <si>
    <t>Republica Dominicana</t>
  </si>
  <si>
    <t>Tcheca, República</t>
  </si>
  <si>
    <t>Não consta na tabela</t>
  </si>
  <si>
    <t>Não declarados</t>
  </si>
  <si>
    <t>Outros</t>
  </si>
  <si>
    <t>Alemanha, República Democrática</t>
  </si>
  <si>
    <t>Belice</t>
  </si>
  <si>
    <t>Cayman, Ilhas</t>
  </si>
  <si>
    <t>Cingapura</t>
  </si>
  <si>
    <t>Cocos (Keeling), Ilhas</t>
  </si>
  <si>
    <t>Coreia, Republica Sul</t>
  </si>
  <si>
    <t>Emirados Arabes Unidos</t>
  </si>
  <si>
    <t>Eslovaca, Republica</t>
  </si>
  <si>
    <t>Guine Bissau</t>
  </si>
  <si>
    <t>Guine Equatorial</t>
  </si>
  <si>
    <t>India</t>
  </si>
  <si>
    <t>Malavi</t>
  </si>
  <si>
    <t>Marshall, Ilhas</t>
  </si>
  <si>
    <t>Pitcairn</t>
  </si>
  <si>
    <t>Taiwan (Formosa)</t>
  </si>
  <si>
    <t>Trinidade Tobago</t>
  </si>
  <si>
    <t>Ano</t>
  </si>
  <si>
    <t>TotalQuantidade</t>
  </si>
  <si>
    <t>USD/L</t>
  </si>
  <si>
    <t>Ano2</t>
  </si>
  <si>
    <t>LnQuantidade</t>
  </si>
  <si>
    <t>Preço/Litro</t>
  </si>
  <si>
    <t>Ok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</si>
  <si>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</si>
  <si>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</si>
  <si>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</si>
  <si>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</si>
  <si>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</si>
  <si>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</si>
  <si>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</si>
  <si>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</si>
  <si>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gl</t>
  </si>
  <si>
    <t>SQ</t>
  </si>
  <si>
    <t>MQ</t>
  </si>
  <si>
    <t>F</t>
  </si>
  <si>
    <t>F de significação</t>
  </si>
  <si>
    <t>Regressão</t>
  </si>
  <si>
    <t>Resíduo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</si>
  <si>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</si>
  <si>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</si>
  <si>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</si>
  <si>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</si>
  <si>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</si>
  <si>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</si>
  <si>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</si>
  <si>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Interseção</t>
  </si>
  <si>
    <t>Variável X 1</t>
  </si>
  <si>
    <t>Variável X 2</t>
  </si>
  <si>
    <t>Interpolar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</si>
</sst>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10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0" fillId="0" borderId="0" xfId="0" applyNumberFormat="1"/>
    <xf numFmtId="0" fontId="5" fillId="2" borderId="0" xfId="0" applyFont="1" applyFill="1"/>
    <xf numFmtId="0" fontId="4" fillId="0" borderId="0" xfId="0" applyFont="1"/>
    <xf numFmtId="0" fontId="3" fillId="2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Continuous"/>
    </xf>
    <xf numFmtId="0" fontId="5" fillId="0" borderId="0" xfId="0" applyFont="1"/>
    <xf numFmtId="0" fontId="0" fillId="0" borderId="0" xfId="0" applyBorder="1"/>
    <xf numFmtId="0" fontId="0" fillId="0" borderId="11" xfId="0" applyBorder="1"/>
    <xf numFmtId="0" fontId="8" fillId="0" borderId="5" xfId="1" applyFont="1" applyBorder="1" applyAlignment="1">
      <alignment horizontal="center"/>
    </xf>
    <xf numFmtId="0" fontId="5" fillId="0" borderId="5" xfId="0" applyFont="1" applyBorder="1"/>
    <xf numFmtId="0" fontId="8" fillId="0" borderId="13" xfId="1" applyFont="1" applyBorder="1"/>
    <xf numFmtId="0" fontId="8" fillId="0" borderId="14" xfId="1" applyFont="1" applyBorder="1"/>
    <xf numFmtId="0" fontId="8" fillId="0" borderId="15" xfId="1" applyFont="1" applyBorder="1"/>
    <xf numFmtId="0" fontId="5" fillId="0" borderId="16" xfId="0" applyFon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8" xfId="2" applyNumberFormat="1" applyFont="1" applyBorder="1"/>
    <xf numFmtId="164" fontId="0" fillId="0" borderId="10" xfId="2" applyNumberFormat="1" applyFont="1" applyBorder="1"/>
    <xf numFmtId="0" fontId="5" fillId="0" borderId="16" xfId="0" applyFont="1" applyFill="1" applyBorder="1"/>
    <xf numFmtId="0" fontId="5" fillId="0" borderId="5" xfId="0" applyFont="1" applyFill="1" applyBorder="1"/>
    <xf numFmtId="0" fontId="5" fillId="0" borderId="6" xfId="0" applyFont="1" applyBorder="1"/>
    <xf numFmtId="0" fontId="8" fillId="0" borderId="0" xfId="1" applyFont="1" applyBorder="1"/>
    <xf numFmtId="164" fontId="0" fillId="0" borderId="0" xfId="0" applyNumberFormat="1" applyBorder="1"/>
    <xf numFmtId="0" fontId="8" fillId="4" borderId="0" xfId="1" applyFont="1" applyFill="1" applyBorder="1"/>
    <xf numFmtId="164" fontId="0" fillId="0" borderId="6" xfId="0" applyNumberFormat="1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164" fontId="0" fillId="0" borderId="9" xfId="2" applyNumberFormat="1" applyFont="1" applyBorder="1"/>
    <xf numFmtId="164" fontId="0" fillId="0" borderId="12" xfId="2" applyNumberFormat="1" applyFont="1" applyBorder="1"/>
    <xf numFmtId="0" fontId="5" fillId="4" borderId="0" xfId="0" applyFont="1" applyFill="1" applyBorder="1"/>
    <xf numFmtId="164" fontId="5" fillId="4" borderId="0" xfId="0" applyNumberFormat="1" applyFont="1" applyFill="1" applyBorder="1"/>
    <xf numFmtId="164" fontId="5" fillId="4" borderId="0" xfId="2" applyNumberFormat="1" applyFont="1" applyFill="1" applyBorder="1"/>
    <xf numFmtId="0" fontId="0" fillId="3" borderId="7" xfId="0" applyFill="1" applyBorder="1"/>
    <xf numFmtId="0" fontId="5" fillId="0" borderId="10" xfId="0" applyFont="1" applyBorder="1"/>
    <xf numFmtId="0" fontId="0" fillId="3" borderId="12" xfId="0" applyFill="1" applyBorder="1"/>
    <xf numFmtId="0" fontId="5" fillId="4" borderId="16" xfId="0" applyFont="1" applyFill="1" applyBorder="1"/>
    <xf numFmtId="164" fontId="5" fillId="4" borderId="0" xfId="2" applyNumberFormat="1" applyFont="1" applyFill="1"/>
    <xf numFmtId="0" fontId="5" fillId="4" borderId="3" xfId="0" applyFont="1" applyFill="1" applyBorder="1"/>
    <xf numFmtId="164" fontId="5" fillId="4" borderId="3" xfId="0" applyNumberFormat="1" applyFont="1" applyFill="1" applyBorder="1"/>
    <xf numFmtId="0" fontId="5" fillId="4" borderId="17" xfId="0" applyFont="1" applyFill="1" applyBorder="1"/>
    <xf numFmtId="0" fontId="8" fillId="0" borderId="15" xfId="1" applyFont="1" applyBorder="1" applyAlignment="1">
      <alignment horizontal="center"/>
    </xf>
    <xf numFmtId="0" fontId="5" fillId="0" borderId="15" xfId="0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2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5" fillId="0" borderId="11" xfId="0" applyFont="1" applyBorder="1"/>
    <xf numFmtId="0" fontId="5" fillId="0" borderId="12" xfId="0" applyFont="1" applyBorder="1"/>
    <xf numFmtId="3" fontId="0" fillId="0" borderId="1" xfId="0" applyNumberFormat="1" applyFont="1" applyBorder="1"/>
    <xf numFmtId="10" fontId="0" fillId="0" borderId="0" xfId="3" applyNumberFormat="1" applyFont="1"/>
    <xf numFmtId="0" fontId="9" fillId="0" borderId="1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Moeda" xfId="2" builtinId="4"/>
    <cellStyle name="Normal" xfId="0" builtinId="0"/>
    <cellStyle name="Normal 2" xfId="1" xr:uid="{A17A962F-9B1C-4038-9A06-E2F53A5350A3}"/>
    <cellStyle name="Porcentagem" xfId="3" builtinId="5"/>
  </cellStyles>
  <dxfs count="32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8</xdr:row>
      <xdr:rowOff>139700</xdr:rowOff>
    </xdr:from>
    <xdr:to>
      <xdr:col>19</xdr:col>
      <xdr:colOff>572356</xdr:colOff>
      <xdr:row>25</xdr:row>
      <xdr:rowOff>82999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334677-8A5D-68B0-799E-BBECEF8F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9700" y="2806700"/>
          <a:ext cx="6134956" cy="3219899"/>
        </a:xfrm>
        <a:prstGeom prst="rect">
          <a:avLst/>
        </a:prstGeom>
      </xdr:spPr>
    </xdr:pic>
    <xdr:clientData/>
  </xdr:twoCellAnchor>
  <xdr:twoCellAnchor editAs="oneCell">
    <xdr:from>
      <xdr:col>9</xdr:col>
      <xdr:colOff>520700</xdr:colOff>
      <xdr:row>25</xdr:row>
      <xdr:rowOff>101600</xdr:rowOff>
    </xdr:from>
    <xdr:to>
      <xdr:col>20</xdr:col>
      <xdr:colOff>226320</xdr:colOff>
      <xdr:row>32</xdr:row>
      <xdr:rowOff>139897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5A102-4087-922E-CDAA-78CEB7464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6045200"/>
          <a:ext cx="6411220" cy="1409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CDE5A74-183A-494C-BC5F-6182755CFF1C}" autoFormatId="16" applyNumberFormats="0" applyBorderFormats="0" applyFontFormats="0" applyPatternFormats="0" applyAlignmentFormats="0" applyWidthHeightFormats="0">
  <queryTableRefresh nextId="10" unboundColumnsRight="3">
    <queryTableFields count="8">
      <queryTableField id="1" name="País" tableColumnId="1"/>
      <queryTableField id="2" name="Ano" tableColumnId="2"/>
      <queryTableField id="3" name="TotalQuantidade" tableColumnId="3"/>
      <queryTableField id="4" name="TotalUSD" tableColumnId="4"/>
      <queryTableField id="5" name="USD/L" tableColumnId="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11C4973-FCBD-47DC-BEF0-1923D4F7E5E1}" autoFormatId="16" applyNumberFormats="0" applyBorderFormats="0" applyFontFormats="0" applyPatternFormats="0" applyAlignmentFormats="0" applyWidthHeightFormats="0">
  <queryTableRefresh nextId="10" unboundColumnsRight="3">
    <queryTableFields count="8">
      <queryTableField id="1" name="País" tableColumnId="1"/>
      <queryTableField id="2" name="Ano" tableColumnId="2"/>
      <queryTableField id="3" name="TotalQuantidade" tableColumnId="3"/>
      <queryTableField id="4" name="TotalUSD" tableColumnId="4"/>
      <queryTableField id="5" name="USD/L" tableColumnId="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D7F187-C9DA-4E29-AE00-E29190A601E9}" name="Tabela8" displayName="Tabela8" ref="A18:C26" totalsRowShown="0" headerRowBorderDxfId="30" tableBorderDxfId="31">
  <autoFilter ref="A18:C26" xr:uid="{84D7F187-C9DA-4E29-AE00-E29190A601E9}"/>
  <sortState xmlns:xlrd2="http://schemas.microsoft.com/office/spreadsheetml/2017/richdata2" ref="A19:B26">
    <sortCondition descending="1" ref="B18:B26"/>
  </sortState>
  <tableColumns count="3">
    <tableColumn id="1" xr3:uid="{3CEE64C2-54AE-4DB9-9E9E-B56C508AE888}" name="Continente" dataDxfId="29" dataCellStyle="Normal 2"/>
    <tableColumn id="2" xr3:uid="{B538C20A-1F4A-4BCB-A333-10B3667DAB26}" name="Exportação" dataDxfId="28"/>
    <tableColumn id="3" xr3:uid="{D7B77772-8834-42D5-BB18-56E80475ED25}" name="Luga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C4BCCD-27C0-4D3C-9A29-E9AC151E781F}" name="Tabela6" displayName="Tabela6" ref="A12:I53" totalsRowShown="0" headerRowDxfId="3">
  <autoFilter ref="A12:I53" xr:uid="{ACC4BCCD-27C0-4D3C-9A29-E9AC151E781F}"/>
  <sortState xmlns:xlrd2="http://schemas.microsoft.com/office/spreadsheetml/2017/richdata2" ref="A13:F53">
    <sortCondition ref="B12:B53"/>
  </sortState>
  <tableColumns count="9">
    <tableColumn id="1" xr3:uid="{63E7493D-D8C0-4A67-AB63-20B8C493378D}" name="País"/>
    <tableColumn id="2" xr3:uid="{FFA28ABF-A0F5-40E9-8031-54944642C06A}" name="Ano"/>
    <tableColumn id="3" xr3:uid="{31B8150B-0978-4C4E-9D77-158AC7DF0F16}" name="TotalQuantidade"/>
    <tableColumn id="4" xr3:uid="{E3ACEBD5-54B2-4256-82FF-716D99C25A1E}" name="TotalUSD"/>
    <tableColumn id="5" xr3:uid="{E68C55E7-5705-49CB-A875-5E7B590C3240}" name="USD/L"/>
    <tableColumn id="6" xr3:uid="{BF9E57C7-BD80-4636-B258-FFC3704BFEE0}" name="Coluna1"/>
    <tableColumn id="9" xr3:uid="{DFF814EB-DC50-43BC-BEF1-D9D930888507}" name="Ano2" dataDxfId="2">
      <calculatedColumnFormula>Tabela6[[#This Row],[Ano]]</calculatedColumnFormula>
    </tableColumn>
    <tableColumn id="7" xr3:uid="{BE040BF1-EBB3-408A-9078-FD5E2D5A6237}" name="LnQuantidade" dataDxfId="1">
      <calculatedColumnFormula>LN(Tabela6[[#This Row],[TotalQuantidade]])</calculatedColumnFormula>
    </tableColumn>
    <tableColumn id="10" xr3:uid="{BC96B79B-B59E-49F8-990A-1A0714F5A01E}" name="Preço/Litro" dataDxfId="0">
      <calculatedColumnFormula>Tabela6[[#This Row],[USD/L]]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8B9EE7-2714-4B0B-8CE3-E8B1493D73EF}" name="Tabela10" displayName="Tabela10" ref="E18:G26" totalsRowShown="0">
  <autoFilter ref="E18:G26" xr:uid="{9D8B9EE7-2714-4B0B-8CE3-E8B1493D73EF}"/>
  <sortState xmlns:xlrd2="http://schemas.microsoft.com/office/spreadsheetml/2017/richdata2" ref="E19:F26">
    <sortCondition descending="1" ref="F18:F26"/>
  </sortState>
  <tableColumns count="3">
    <tableColumn id="1" xr3:uid="{C96DEB8F-EAB3-4488-B769-0868488C01A1}" name="Continente"/>
    <tableColumn id="2" xr3:uid="{85D2C568-2151-448F-9252-88DA558CF0CE}" name="Importação" dataDxfId="27"/>
    <tableColumn id="3" xr3:uid="{65175EA1-A007-446D-9026-B37B7765D9D5}" name="Colu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82FDF6-5B80-4F11-BEFA-C1E44AE3D3F8}" name="Tabela11" displayName="Tabela11" ref="A31:C39" totalsRowShown="0">
  <autoFilter ref="A31:C39" xr:uid="{B782FDF6-5B80-4F11-BEFA-C1E44AE3D3F8}"/>
  <sortState xmlns:xlrd2="http://schemas.microsoft.com/office/spreadsheetml/2017/richdata2" ref="A32:B39">
    <sortCondition descending="1" ref="B31:B39"/>
  </sortState>
  <tableColumns count="3">
    <tableColumn id="1" xr3:uid="{F986BF2B-C944-4355-9878-A3B3E04C4002}" name="Continente"/>
    <tableColumn id="2" xr3:uid="{FA0FA98A-F913-4940-A279-C426B46AEAD7}" name="Exportação" dataDxfId="26"/>
    <tableColumn id="3" xr3:uid="{8FA27B03-2E4C-464B-BE06-A61BCAFFC7E8}" name="Colu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6FF9EF-4047-472F-A90D-CDF2D1FE7985}" name="Tabela12" displayName="Tabela12" ref="E31:G39" totalsRowShown="0">
  <autoFilter ref="E31:G39" xr:uid="{246FF9EF-4047-472F-A90D-CDF2D1FE7985}"/>
  <sortState xmlns:xlrd2="http://schemas.microsoft.com/office/spreadsheetml/2017/richdata2" ref="E32:F39">
    <sortCondition descending="1" ref="F31:F39"/>
  </sortState>
  <tableColumns count="3">
    <tableColumn id="1" xr3:uid="{26E64E21-A73C-450B-9840-E8D7B859F75C}" name="Continente"/>
    <tableColumn id="2" xr3:uid="{09B2E4A6-CDE1-40D8-806C-9A870AC957E1}" name="Importação" dataDxfId="25"/>
    <tableColumn id="3" xr3:uid="{D31BC11A-8B5E-4FD2-9248-F6C8B5608CD3}" name="Colu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765194-51F6-4A1F-949F-E397C6429C44}" name="Tabela13" displayName="Tabela13" ref="K19:N27" totalsRowShown="0" headerRowDxfId="24" headerRowBorderDxfId="22" tableBorderDxfId="23">
  <autoFilter ref="K19:N27" xr:uid="{13765194-51F6-4A1F-949F-E397C6429C44}"/>
  <sortState xmlns:xlrd2="http://schemas.microsoft.com/office/spreadsheetml/2017/richdata2" ref="K20:N27">
    <sortCondition descending="1" ref="N19:N27"/>
  </sortState>
  <tableColumns count="4">
    <tableColumn id="1" xr3:uid="{A4CBBC21-8058-4782-9E40-6E6CCA88F828}" name="Pais" dataDxfId="21"/>
    <tableColumn id="2" xr3:uid="{700AC336-93F1-4743-A714-37FCC5E4CBD1}" name="Continente">
      <calculatedColumnFormula>VLOOKUP(K20,'Conversor de países_Geral_UTF8_'!$A$2:$B$223,2,FALSE)</calculatedColumnFormula>
    </tableColumn>
    <tableColumn id="3" xr3:uid="{1E2C3D0A-B0B9-4B12-A12D-DC270C58D5EB}" name="Total LitrosExportados" dataDxfId="20">
      <calculatedColumnFormula>SUMIFS(Exportacao[TotalQuantidade],Exportacao[País Corrigido],"="&amp;K20,Exportacao[Ano],"&gt;="&amp;AnáliseContinentes!$K$3,Exportacao[Ano],"&lt;="&amp;AnáliseContinentes!$K$4)</calculatedColumnFormula>
    </tableColumn>
    <tableColumn id="4" xr3:uid="{ED368163-0E6B-40E8-A63A-845CD5DC0512}" name="TotalLitrosImportados" dataDxfId="19">
      <calculatedColumnFormula>SUMIFS(Importacao[TotalQuantidade],Importacao[País Corrigido],"="&amp;K20,Importacao[Ano],"&gt;="&amp;AnáliseContinentes!$K$3,Importacao[Ano],"&lt;="&amp;AnáliseContinentes!$K$4)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885B9-AAD3-44ED-83DF-F67E3620A4B3}" name="Tabela3" displayName="Tabela3" ref="A1:D138" totalsRowShown="0" headerRowDxfId="18">
  <autoFilter ref="A1:D138" xr:uid="{C65885B9-AAD3-44ED-83DF-F67E3620A4B3}"/>
  <sortState xmlns:xlrd2="http://schemas.microsoft.com/office/spreadsheetml/2017/richdata2" ref="A2:B138">
    <sortCondition ref="B1:B138"/>
  </sortState>
  <tableColumns count="4">
    <tableColumn id="1" xr3:uid="{8E06DBF4-5C81-4375-8181-079E187BF9A4}" name="Países - Exportação"/>
    <tableColumn id="2" xr3:uid="{A68BA3EC-F847-42E9-86FE-FD08FBAF4EF3}" name="Continente">
      <calculatedColumnFormula>VLOOKUP(A2,'Conversor de países_Geral_UTF8_'!$A$2:$B$223,2,FALSE)</calculatedColumnFormula>
    </tableColumn>
    <tableColumn id="3" xr3:uid="{156AC1C8-59AB-4EBA-91FB-0E00E9D57B82}" name="Substituir?" dataDxfId="17">
      <calculatedColumnFormula>IFERROR(IF(Tabela3[[#This Row],[Continente]]&lt;&gt;"#N/D","","SIM"),"SIM")</calculatedColumnFormula>
    </tableColumn>
    <tableColumn id="4" xr3:uid="{D342250C-ED70-41BD-A37B-FE6933C0991C}" name="País Corrigid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943761-9024-44DF-AC08-B1D0427D39F6}" name="Tabela4" displayName="Tabela4" ref="F1:I69" totalsRowShown="0" headerRowDxfId="16">
  <autoFilter ref="F1:I69" xr:uid="{C3943761-9024-44DF-AC08-B1D0427D39F6}"/>
  <sortState xmlns:xlrd2="http://schemas.microsoft.com/office/spreadsheetml/2017/richdata2" ref="F2:G69">
    <sortCondition ref="G1:G69"/>
  </sortState>
  <tableColumns count="4">
    <tableColumn id="1" xr3:uid="{E93149A4-C67A-4BCC-95FD-14E20F384B7E}" name="País - Importação" dataDxfId="15"/>
    <tableColumn id="2" xr3:uid="{58219441-E59E-47F7-A71D-603B58E402D4}" name="Continente">
      <calculatedColumnFormula>VLOOKUP(F2,'Conversor de países_Geral_UTF8_'!$A$2:$B$223,2,FALSE)</calculatedColumnFormula>
    </tableColumn>
    <tableColumn id="3" xr3:uid="{EC823BF9-0B62-42E7-BE4A-A57C2858E5CA}" name="Substituir?" dataDxfId="14">
      <calculatedColumnFormula>IFERROR(IF(Tabela4[[#This Row],[Continente]]&lt;&gt;"#N/D","","SIM"),"SIM")</calculatedColumnFormula>
    </tableColumn>
    <tableColumn id="4" xr3:uid="{80772E04-BC83-477F-A32A-ACFFC6D3743C}" name="País Corrigid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993EC-0A52-4BD0-9450-3DD6CFB252ED}" name="Exportacao" displayName="Exportacao" ref="A1:H7399" tableType="queryTable" totalsRowShown="0">
  <autoFilter ref="A1:H7399" xr:uid="{0E5993EC-0A52-4BD0-9450-3DD6CFB252ED}">
    <filterColumn colId="0">
      <filters>
        <filter val="Áustria"/>
        <filter val="Bélgica"/>
        <filter val="Bósnia-Herzegovina"/>
        <filter val="Bulgária"/>
        <filter val="Chipre"/>
        <filter val="Croácia"/>
        <filter val="Dinamarca"/>
        <filter val="Eslovaca, Republica"/>
        <filter val="Estônia"/>
        <filter val="Finlândia"/>
        <filter val="Gibraltar"/>
        <filter val="Grécia"/>
        <filter val="Hungria"/>
        <filter val="Ilha de Man"/>
        <filter val="Irlanda"/>
        <filter val="Letônia"/>
        <filter val="Luxemburgo"/>
        <filter val="Malta"/>
        <filter val="Montenegro"/>
        <filter val="Noruega"/>
        <filter val="Países Baixos"/>
        <filter val="Polônia"/>
        <filter val="Reino Unido"/>
        <filter val="Rússia"/>
        <filter val="Suécia"/>
        <filter val="Suíça"/>
        <filter val="Tcheca, República"/>
        <filter val="Turquia"/>
      </filters>
    </filterColumn>
    <filterColumn colId="6">
      <filters>
        <filter val="Europa"/>
      </filters>
    </filterColumn>
  </autoFilter>
  <tableColumns count="8">
    <tableColumn id="1" xr3:uid="{DE12F55A-F315-44C7-BC94-C9017A958D32}" uniqueName="1" name="País" queryTableFieldId="1" dataDxfId="13"/>
    <tableColumn id="2" xr3:uid="{CD62364B-DAF1-4150-8645-A632BBB9D1AD}" uniqueName="2" name="Ano" queryTableFieldId="2" dataDxfId="12"/>
    <tableColumn id="3" xr3:uid="{AAE4D1EB-CECB-4CE2-86F0-860C920771A8}" uniqueName="3" name="TotalQuantidade" queryTableFieldId="3"/>
    <tableColumn id="4" xr3:uid="{FD0D96DE-BCD6-4EFD-BE18-0CB8AF92DA19}" uniqueName="4" name="TotalUSD" queryTableFieldId="4"/>
    <tableColumn id="5" xr3:uid="{3C5D0F6D-65FB-483B-B796-C38BCB3BD7FE}" uniqueName="5" name="USD/L" queryTableFieldId="5" dataDxfId="11"/>
    <tableColumn id="7" xr3:uid="{4B9C7242-A791-43EA-9F09-942860D78E08}" uniqueName="7" name="País Corrigido" queryTableFieldId="7" dataDxfId="10">
      <calculatedColumnFormula>VLOOKUP(Exportacao[[#This Row],[País]],Tabela3[#All],4,FALSE)</calculatedColumnFormula>
    </tableColumn>
    <tableColumn id="8" xr3:uid="{4BF9ACA3-9399-437F-BABC-58188545AE50}" uniqueName="8" name="Continente" queryTableFieldId="8" dataDxfId="9">
      <calculatedColumnFormula>VLOOKUP(Exportacao[[#This Row],[País Corrigido]],'Conversor de países_Geral_UTF8_'!$A$2:$B$223,2,FALSE)</calculatedColumnFormula>
    </tableColumn>
    <tableColumn id="9" xr3:uid="{2839893D-7D6E-4F6E-A99E-5F5F3E14A64D}" uniqueName="9" name="Coluna1" queryTableFieldId="9" dataDxfId="8">
      <calculatedColumnFormula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E2696-3416-412C-82A1-7B2626D0FB1E}" name="Importacao" displayName="Importacao" ref="A1:H3673" tableType="queryTable" totalsRowShown="0">
  <autoFilter ref="A1:H3673" xr:uid="{00BE2696-3416-412C-82A1-7B2626D0FB1E}">
    <filterColumn colId="6">
      <filters>
        <filter val="América do Sul"/>
      </filters>
    </filterColumn>
  </autoFilter>
  <tableColumns count="8">
    <tableColumn id="1" xr3:uid="{6BD04DC6-4133-449B-B992-17092C651539}" uniqueName="1" name="País" queryTableFieldId="1" dataDxfId="7"/>
    <tableColumn id="2" xr3:uid="{6469E1F0-1F7D-4599-84FC-1565E9A5E1CF}" uniqueName="2" name="Ano" queryTableFieldId="2"/>
    <tableColumn id="3" xr3:uid="{F21365CC-F173-4403-8C93-CA73F1CFEF16}" uniqueName="3" name="TotalQuantidade" queryTableFieldId="3"/>
    <tableColumn id="4" xr3:uid="{E6279913-FC1F-4913-90F2-13881C127331}" uniqueName="4" name="TotalUSD" queryTableFieldId="4"/>
    <tableColumn id="5" xr3:uid="{8905CC80-6CAD-47CB-8D29-3ABC2D868D2C}" uniqueName="5" name="USD/L" queryTableFieldId="5"/>
    <tableColumn id="7" xr3:uid="{1A587580-8413-48E0-9545-1E2011FA678C}" uniqueName="7" name="País Corrigido" queryTableFieldId="7" dataDxfId="6">
      <calculatedColumnFormula>VLOOKUP(Importacao[[#This Row],[País]],Tabela4[],4,FALSE)</calculatedColumnFormula>
    </tableColumn>
    <tableColumn id="8" xr3:uid="{25A022E6-BFBB-4A33-9D3B-AC1B5E6C894B}" uniqueName="8" name="Continente" queryTableFieldId="8" dataDxfId="5">
      <calculatedColumnFormula>IFERROR(VLOOKUP(Importacao[[#This Row],[País Corrigido]],'Conversor de países_Geral_UTF8_'!$A$2:$B$223,2,FALSE),"Não Informado")</calculatedColumnFormula>
    </tableColumn>
    <tableColumn id="9" xr3:uid="{BFF29E83-B4A1-4D9B-A2A1-7BFEA2DA96D4}" uniqueName="9" name="Coluna1" queryTableFieldId="9" dataDxfId="4">
      <calculatedColumnFormula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F6F277-B446-48A0-BF20-33F553ABAF47}">
  <we:reference id="wa200008175" version="1.0.0.0" store="pt-BR" storeType="OMEX"/>
  <we:alternateReferences>
    <we:reference id="WA200008175" version="1.0.0.0" store="WA200008175" storeType="OMEX"/>
  </we:alternateReferences>
  <we:properties>
    <we:property name="main.py" value="&quot;\&quot;\&quot;\&quot;\nxlwings Lite allows you to define\nautomation scripts and custom functions\nwith Python instead of VBA\/Office Scripts.\n\nSelect a function in the green dropdown\nabove and run it by clicking the button or\nor by pressing F5. One of the sample\nscripts will insert custom functions,\nwhich are defined using the @func\ndecorator. You can add, delete, or edit\nfunctions in this file.\&quot;\&quot;\&quot;\n\nimport datetime as dt\nimport numpy as np\nimport pandas as pd\nimport seaborn as sns\nimport xlwings as xw\nfrom xlwings import func, script\n\n\n@script\ndef hello_world(book: xw.Book):\n    # Scripts require the @script decorator and the type-hinted\n    # book argument (book: xw.Book)\n    cell = book.sheets.active[\&quot;A1\&quot;]\n    cell.value = \&quot;Hello World!\&quot;\n    cell.color = \&quot;#FFFF00\&quot;  # yellow\n\n\n@script\ndef seaborn_sample(book: xw.Book):\n    # Create a pandas DataFrame from a CSV on GitHub and print its info\n    df = pd.read_csv(\n        \&quot;https:\/\/raw.githubusercontent.com\/mwaskom\/seaborn-data\/master\/penguins.csv\&quot;\n    )\n    print(df.info())\n\n    # Add a new sheet, write the DataFrame out, and format it as Table\n    sheet = book.sheets.add()\n\n    # Add a styled title\n    title_cell = sheet[\&quot;A1\&quot;]\n    title_cell.value = \&quot;The Penguin Dataset\&quot;\n    title_cell.font.bold = True\n    title_cell.font.size = 22\n    title_cell.font.color = \&quot;#156082\&quot;\n    title_cell.font.name = \&quot;Comic Sans MS\&quot;\n\n    # Write out the DataFrame\n    sheet[\&quot;A3\&quot;].options(index=False).value = df\n    sheet.tables.add(sheet[\&quot;A3\&quot;].resize(len(df) + 1, len(df.columns)))\n\n    # Add a Seaborn plot as picture\n    plot = sns.jointplot(\n        data=df, x=\&quot;flipper_length_mm\&quot;, y=\&quot;bill_length_mm\&quot;, hue=\&quot;species\&quot;\n    )\n    sheet.pictures.add(plot.fig, anchor=sheet[\&quot;B10\&quot;])\n\n    # Activate the new sheet\n    sheet.activate()\n\n\n@script\ndef insert_custom_functions(book: xw.Book):\n    # This script inserts the custom functions below\n    # so you can try them out easily\n    sheet = book.sheets.add()\n    sheet[\&quot;A1\&quot;].value = \&quot;This sheet shows the usage of custom functions\&quot;\n    sheet[\&quot;A3\&quot;].value = '=HELLO(\&quot;xlwings\&quot;)'\n    sheet[\&quot;A5\&quot;].value = \&quot;=STANDARD_NORMAL(3, 4)\&quot;\n    sheet[\&quot;A10\&quot;].value = \&quot;=CORREL2(A5#)\&quot;\n    sheet.activate()\n\n\n@func\ndef hello(name: str):\n    # This is the easiest custom function\n    return f\&quot;Hello {name}!\&quot;\n\n\n@func\ndef standard_normal(rows, cols):\n    # Returns an array of standard normally distributed pseudo random numbers\n    rng = np.random.default_rng()\n    matrix = rng.standard_normal(size=(rows, cols))\n    date_rng = pd.date_range(start=dt.datetime(2025, 6, 15), periods=rows, freq=\&quot;D\&quot;)\n    df = pd.DataFrame(\n        matrix, columns=[f\&quot;col{i + 1}\&quot; for i in range(matrix.shape[1])], index=date_rng\n    )\n    return df\n\n\n@func\ndef correl2(df: pd.DataFrame):\n    # Like CORREL, but it works on whole matrices instead of just 2 arrays.\n    # The type hint converts the values of the range into a pandas DataFrame.\n    # Use this function on the output of the standard_normal function from above.\n    return df.corr()\n\n&quot;"/>
    <we:property name="pyodideVersion" value="&quot;0.27.5&quot;"/>
    <we:property name="addinVersion" value="&quot;1.0.0.0-18&quot;"/>
    <we:property name="requirements.txt" value="&quot;# Pin the version of packages that are installed from PyPI.\n# Don't pin the version if they are on this list:\n# https:\/\/pyodide.org\/en\/stable\/usage\/packages-in-pyodide.html\n#\n# New packages are installed on the fly.\n# However, the following situations require a restart:\n# - removing a package\n# - changing the version of a package\n# - adding an optional dependency of xlwings, e.g, polars\n\nxlwings==0.33.15  # required\npython-dotenv==1.1.1  # required\npyodide-http  # required\nblack  # required\npandas\nmatplotlib\nseaborn\n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0056-7486-4788-BA94-4DA0E420B252}">
  <dimension ref="A1:B223"/>
  <sheetViews>
    <sheetView topLeftCell="A12" workbookViewId="0">
      <selection activeCell="B1" sqref="B1:B1048576"/>
    </sheetView>
  </sheetViews>
  <sheetFormatPr defaultRowHeight="15"/>
  <cols>
    <col min="1" max="1" width="31.42578125" style="1" customWidth="1"/>
    <col min="2" max="2" width="23.28515625" style="1" bestFit="1" customWidth="1"/>
    <col min="3" max="5" width="9.140625" style="1"/>
    <col min="6" max="6" width="11.5703125" style="1" customWidth="1"/>
    <col min="7" max="16384" width="9.140625" style="1"/>
  </cols>
  <sheetData>
    <row r="1" spans="1:2" ht="26.25" customHeight="1">
      <c r="A1" s="2" t="s">
        <v>0</v>
      </c>
      <c r="B1" s="2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7</v>
      </c>
    </row>
    <row r="6" spans="1:2">
      <c r="A6" s="1" t="s">
        <v>9</v>
      </c>
      <c r="B6" s="1" t="s">
        <v>7</v>
      </c>
    </row>
    <row r="7" spans="1:2">
      <c r="A7" s="1" t="s">
        <v>10</v>
      </c>
      <c r="B7" s="1" t="s">
        <v>5</v>
      </c>
    </row>
    <row r="8" spans="1:2">
      <c r="A8" s="1" t="s">
        <v>11</v>
      </c>
      <c r="B8" s="1" t="s">
        <v>12</v>
      </c>
    </row>
    <row r="9" spans="1:2">
      <c r="A9" s="1" t="s">
        <v>13</v>
      </c>
      <c r="B9" s="1" t="s">
        <v>12</v>
      </c>
    </row>
    <row r="10" spans="1:2">
      <c r="A10" s="1" t="s">
        <v>14</v>
      </c>
      <c r="B10" s="1" t="s">
        <v>12</v>
      </c>
    </row>
    <row r="11" spans="1:2">
      <c r="A11" s="1" t="s">
        <v>15</v>
      </c>
      <c r="B11" s="1" t="s">
        <v>3</v>
      </c>
    </row>
    <row r="12" spans="1:2">
      <c r="A12" s="1" t="s">
        <v>16</v>
      </c>
      <c r="B12" s="1" t="s">
        <v>5</v>
      </c>
    </row>
    <row r="13" spans="1:2">
      <c r="A13" s="1" t="s">
        <v>17</v>
      </c>
      <c r="B13" s="1" t="s">
        <v>18</v>
      </c>
    </row>
    <row r="14" spans="1:2">
      <c r="A14" s="1" t="s">
        <v>19</v>
      </c>
      <c r="B14" s="1" t="s">
        <v>3</v>
      </c>
    </row>
    <row r="15" spans="1:2">
      <c r="A15" s="1" t="s">
        <v>20</v>
      </c>
      <c r="B15" s="1" t="s">
        <v>12</v>
      </c>
    </row>
    <row r="16" spans="1:2">
      <c r="A16" s="1" t="s">
        <v>21</v>
      </c>
      <c r="B16" s="1" t="s">
        <v>22</v>
      </c>
    </row>
    <row r="17" spans="1:2">
      <c r="A17" s="1" t="s">
        <v>23</v>
      </c>
      <c r="B17" s="1" t="s">
        <v>7</v>
      </c>
    </row>
    <row r="18" spans="1:2">
      <c r="A18" s="1" t="s">
        <v>24</v>
      </c>
      <c r="B18" s="1" t="s">
        <v>3</v>
      </c>
    </row>
    <row r="19" spans="1:2">
      <c r="A19" s="1" t="s">
        <v>25</v>
      </c>
      <c r="B19" s="1" t="s">
        <v>12</v>
      </c>
    </row>
    <row r="20" spans="1:2">
      <c r="A20" s="1" t="s">
        <v>26</v>
      </c>
      <c r="B20" s="1" t="s">
        <v>3</v>
      </c>
    </row>
    <row r="21" spans="1:2">
      <c r="A21" s="1" t="s">
        <v>27</v>
      </c>
      <c r="B21" s="1" t="s">
        <v>12</v>
      </c>
    </row>
    <row r="22" spans="1:2">
      <c r="A22" s="1" t="s">
        <v>28</v>
      </c>
      <c r="B22" s="1" t="s">
        <v>3</v>
      </c>
    </row>
    <row r="23" spans="1:2">
      <c r="A23" s="1" t="s">
        <v>29</v>
      </c>
      <c r="B23" s="1" t="s">
        <v>7</v>
      </c>
    </row>
    <row r="24" spans="1:2">
      <c r="A24" s="1" t="s">
        <v>30</v>
      </c>
      <c r="B24" s="1" t="s">
        <v>12</v>
      </c>
    </row>
    <row r="25" spans="1:2">
      <c r="A25" s="1" t="s">
        <v>31</v>
      </c>
      <c r="B25" s="1" t="s">
        <v>3</v>
      </c>
    </row>
    <row r="26" spans="1:2">
      <c r="A26" s="1" t="s">
        <v>32</v>
      </c>
      <c r="B26" s="1" t="s">
        <v>5</v>
      </c>
    </row>
    <row r="27" spans="1:2">
      <c r="A27" s="1" t="s">
        <v>33</v>
      </c>
      <c r="B27" s="1" t="s">
        <v>12</v>
      </c>
    </row>
    <row r="28" spans="1:2">
      <c r="A28" s="1" t="s">
        <v>34</v>
      </c>
      <c r="B28" s="1" t="s">
        <v>7</v>
      </c>
    </row>
    <row r="29" spans="1:2">
      <c r="A29" s="1" t="s">
        <v>35</v>
      </c>
      <c r="B29" s="1" t="s">
        <v>18</v>
      </c>
    </row>
    <row r="30" spans="1:2">
      <c r="A30" s="1" t="s">
        <v>36</v>
      </c>
      <c r="B30" s="1" t="s">
        <v>7</v>
      </c>
    </row>
    <row r="31" spans="1:2">
      <c r="A31" s="1" t="s">
        <v>37</v>
      </c>
      <c r="B31" s="1" t="s">
        <v>5</v>
      </c>
    </row>
    <row r="32" spans="1:2">
      <c r="A32" s="1" t="s">
        <v>38</v>
      </c>
      <c r="B32" s="1" t="s">
        <v>18</v>
      </c>
    </row>
    <row r="33" spans="1:2">
      <c r="A33" s="1" t="s">
        <v>39</v>
      </c>
      <c r="B33" s="1" t="s">
        <v>3</v>
      </c>
    </row>
    <row r="34" spans="1:2">
      <c r="A34" s="1" t="s">
        <v>40</v>
      </c>
      <c r="B34" s="1" t="s">
        <v>7</v>
      </c>
    </row>
    <row r="35" spans="1:2">
      <c r="A35" s="1" t="s">
        <v>41</v>
      </c>
      <c r="B35" s="1" t="s">
        <v>5</v>
      </c>
    </row>
    <row r="36" spans="1:2">
      <c r="A36" s="1" t="s">
        <v>42</v>
      </c>
      <c r="B36" s="1" t="s">
        <v>5</v>
      </c>
    </row>
    <row r="37" spans="1:2">
      <c r="A37" s="1" t="s">
        <v>43</v>
      </c>
      <c r="B37" s="1" t="s">
        <v>3</v>
      </c>
    </row>
    <row r="38" spans="1:2">
      <c r="A38" s="1" t="s">
        <v>44</v>
      </c>
      <c r="B38" s="1" t="s">
        <v>5</v>
      </c>
    </row>
    <row r="39" spans="1:2">
      <c r="A39" s="1" t="s">
        <v>45</v>
      </c>
      <c r="B39" s="1" t="s">
        <v>5</v>
      </c>
    </row>
    <row r="40" spans="1:2">
      <c r="A40" s="1" t="s">
        <v>46</v>
      </c>
      <c r="B40" s="1" t="s">
        <v>3</v>
      </c>
    </row>
    <row r="41" spans="1:2">
      <c r="A41" s="1" t="s">
        <v>47</v>
      </c>
      <c r="B41" s="1" t="s">
        <v>48</v>
      </c>
    </row>
    <row r="42" spans="1:2">
      <c r="A42" s="1" t="s">
        <v>49</v>
      </c>
      <c r="B42" s="1" t="s">
        <v>3</v>
      </c>
    </row>
    <row r="43" spans="1:2">
      <c r="A43" s="1" t="s">
        <v>50</v>
      </c>
      <c r="B43" s="1" t="s">
        <v>3</v>
      </c>
    </row>
    <row r="44" spans="1:2">
      <c r="A44" s="1" t="s">
        <v>51</v>
      </c>
      <c r="B44" s="1" t="s">
        <v>5</v>
      </c>
    </row>
    <row r="45" spans="1:2">
      <c r="A45" s="1" t="s">
        <v>52</v>
      </c>
      <c r="B45" s="1" t="s">
        <v>18</v>
      </c>
    </row>
    <row r="46" spans="1:2">
      <c r="A46" s="1" t="s">
        <v>53</v>
      </c>
      <c r="B46" s="1" t="s">
        <v>3</v>
      </c>
    </row>
    <row r="47" spans="1:2">
      <c r="A47" s="1" t="s">
        <v>54</v>
      </c>
      <c r="B47" s="1" t="s">
        <v>7</v>
      </c>
    </row>
    <row r="48" spans="1:2">
      <c r="A48" s="1" t="s">
        <v>55</v>
      </c>
      <c r="B48" s="1" t="s">
        <v>18</v>
      </c>
    </row>
    <row r="49" spans="1:2">
      <c r="A49" s="1" t="s">
        <v>56</v>
      </c>
      <c r="B49" s="1" t="s">
        <v>5</v>
      </c>
    </row>
    <row r="50" spans="1:2">
      <c r="A50" s="1" t="s">
        <v>57</v>
      </c>
      <c r="B50" s="1" t="s">
        <v>3</v>
      </c>
    </row>
    <row r="51" spans="1:2">
      <c r="A51" s="1" t="s">
        <v>58</v>
      </c>
      <c r="B51" s="1" t="s">
        <v>3</v>
      </c>
    </row>
    <row r="52" spans="1:2">
      <c r="A52" s="1" t="s">
        <v>59</v>
      </c>
      <c r="B52" s="1" t="s">
        <v>5</v>
      </c>
    </row>
    <row r="53" spans="1:2">
      <c r="A53" s="1" t="s">
        <v>60</v>
      </c>
      <c r="B53" s="1" t="s">
        <v>12</v>
      </c>
    </row>
    <row r="54" spans="1:2">
      <c r="A54" s="1" t="s">
        <v>61</v>
      </c>
      <c r="B54" s="1" t="s">
        <v>7</v>
      </c>
    </row>
    <row r="55" spans="1:2">
      <c r="A55" s="1" t="s">
        <v>62</v>
      </c>
      <c r="B55" s="1" t="s">
        <v>12</v>
      </c>
    </row>
    <row r="56" spans="1:2">
      <c r="A56" s="1" t="s">
        <v>63</v>
      </c>
      <c r="B56" s="1" t="s">
        <v>12</v>
      </c>
    </row>
    <row r="57" spans="1:2">
      <c r="A57" s="1" t="s">
        <v>64</v>
      </c>
      <c r="B57" s="1" t="s">
        <v>7</v>
      </c>
    </row>
    <row r="58" spans="1:2">
      <c r="A58" s="1" t="s">
        <v>65</v>
      </c>
      <c r="B58" s="1" t="s">
        <v>5</v>
      </c>
    </row>
    <row r="59" spans="1:2">
      <c r="A59" s="1" t="s">
        <v>66</v>
      </c>
      <c r="B59" s="1" t="s">
        <v>12</v>
      </c>
    </row>
    <row r="60" spans="1:2">
      <c r="A60" s="1" t="s">
        <v>67</v>
      </c>
      <c r="B60" s="1" t="s">
        <v>5</v>
      </c>
    </row>
    <row r="61" spans="1:2">
      <c r="A61" s="1" t="s">
        <v>68</v>
      </c>
      <c r="B61" s="1" t="s">
        <v>12</v>
      </c>
    </row>
    <row r="62" spans="1:2">
      <c r="A62" s="1" t="s">
        <v>69</v>
      </c>
      <c r="B62" s="1" t="s">
        <v>3</v>
      </c>
    </row>
    <row r="63" spans="1:2">
      <c r="A63" s="1" t="s">
        <v>70</v>
      </c>
      <c r="B63" s="1" t="s">
        <v>18</v>
      </c>
    </row>
    <row r="64" spans="1:2">
      <c r="A64" s="1" t="s">
        <v>71</v>
      </c>
      <c r="B64" s="1" t="s">
        <v>5</v>
      </c>
    </row>
    <row r="65" spans="1:2">
      <c r="A65" s="1" t="s">
        <v>72</v>
      </c>
      <c r="B65" s="1" t="s">
        <v>7</v>
      </c>
    </row>
    <row r="66" spans="1:2">
      <c r="A66" s="1" t="s">
        <v>73</v>
      </c>
      <c r="B66" s="1" t="s">
        <v>7</v>
      </c>
    </row>
    <row r="67" spans="1:2">
      <c r="A67" s="1" t="s">
        <v>74</v>
      </c>
      <c r="B67" s="1" t="s">
        <v>7</v>
      </c>
    </row>
    <row r="68" spans="1:2">
      <c r="A68" s="1" t="s">
        <v>75</v>
      </c>
      <c r="B68" s="1" t="s">
        <v>3</v>
      </c>
    </row>
    <row r="69" spans="1:2">
      <c r="A69" s="1" t="s">
        <v>76</v>
      </c>
      <c r="B69" s="1" t="s">
        <v>22</v>
      </c>
    </row>
    <row r="70" spans="1:2">
      <c r="A70" s="1" t="s">
        <v>77</v>
      </c>
      <c r="B70" s="1" t="s">
        <v>48</v>
      </c>
    </row>
    <row r="71" spans="1:2">
      <c r="A71" s="1" t="s">
        <v>78</v>
      </c>
      <c r="B71" s="1" t="s">
        <v>7</v>
      </c>
    </row>
    <row r="72" spans="1:2">
      <c r="A72" s="1" t="s">
        <v>79</v>
      </c>
      <c r="B72" s="1" t="s">
        <v>5</v>
      </c>
    </row>
    <row r="73" spans="1:2">
      <c r="A73" s="1" t="s">
        <v>80</v>
      </c>
      <c r="B73" s="1" t="s">
        <v>22</v>
      </c>
    </row>
    <row r="74" spans="1:2">
      <c r="A74" s="1" t="s">
        <v>81</v>
      </c>
      <c r="B74" s="1" t="s">
        <v>3</v>
      </c>
    </row>
    <row r="75" spans="1:2">
      <c r="A75" s="1" t="s">
        <v>82</v>
      </c>
      <c r="B75" s="1" t="s">
        <v>7</v>
      </c>
    </row>
    <row r="76" spans="1:2">
      <c r="A76" s="1" t="s">
        <v>83</v>
      </c>
      <c r="B76" s="1" t="s">
        <v>7</v>
      </c>
    </row>
    <row r="77" spans="1:2">
      <c r="A77" s="1" t="s">
        <v>84</v>
      </c>
      <c r="B77" s="1" t="s">
        <v>5</v>
      </c>
    </row>
    <row r="78" spans="1:2">
      <c r="A78" s="1" t="s">
        <v>85</v>
      </c>
      <c r="B78" s="1" t="s">
        <v>5</v>
      </c>
    </row>
    <row r="79" spans="1:2">
      <c r="A79" s="1" t="s">
        <v>86</v>
      </c>
      <c r="B79" s="1" t="s">
        <v>5</v>
      </c>
    </row>
    <row r="80" spans="1:2">
      <c r="A80" s="1" t="s">
        <v>87</v>
      </c>
      <c r="B80" s="1" t="s">
        <v>7</v>
      </c>
    </row>
    <row r="81" spans="1:2">
      <c r="A81" s="1" t="s">
        <v>88</v>
      </c>
      <c r="B81" s="1" t="s">
        <v>7</v>
      </c>
    </row>
    <row r="82" spans="1:2">
      <c r="A82" s="1" t="s">
        <v>89</v>
      </c>
      <c r="B82" s="1" t="s">
        <v>12</v>
      </c>
    </row>
    <row r="83" spans="1:2">
      <c r="A83" s="1" t="s">
        <v>90</v>
      </c>
      <c r="B83" s="1" t="s">
        <v>7</v>
      </c>
    </row>
    <row r="84" spans="1:2">
      <c r="A84" s="1" t="s">
        <v>91</v>
      </c>
      <c r="B84" s="1" t="s">
        <v>12</v>
      </c>
    </row>
    <row r="85" spans="1:2">
      <c r="A85" s="1" t="s">
        <v>92</v>
      </c>
      <c r="B85" s="1" t="s">
        <v>18</v>
      </c>
    </row>
    <row r="86" spans="1:2">
      <c r="A86" s="1" t="s">
        <v>93</v>
      </c>
      <c r="B86" s="1" t="s">
        <v>18</v>
      </c>
    </row>
    <row r="87" spans="1:2">
      <c r="A87" s="1" t="s">
        <v>94</v>
      </c>
      <c r="B87" s="1" t="s">
        <v>5</v>
      </c>
    </row>
    <row r="88" spans="1:2">
      <c r="A88" s="1" t="s">
        <v>95</v>
      </c>
      <c r="B88" s="1" t="s">
        <v>5</v>
      </c>
    </row>
    <row r="89" spans="1:2">
      <c r="A89" s="1" t="s">
        <v>96</v>
      </c>
      <c r="B89" s="1" t="s">
        <v>5</v>
      </c>
    </row>
    <row r="90" spans="1:2">
      <c r="A90" s="1" t="s">
        <v>97</v>
      </c>
      <c r="B90" s="1" t="s">
        <v>12</v>
      </c>
    </row>
    <row r="91" spans="1:2">
      <c r="A91" s="1" t="s">
        <v>98</v>
      </c>
      <c r="B91" s="1" t="s">
        <v>7</v>
      </c>
    </row>
    <row r="92" spans="1:2">
      <c r="A92" s="1" t="s">
        <v>99</v>
      </c>
      <c r="B92" s="1" t="s">
        <v>12</v>
      </c>
    </row>
    <row r="93" spans="1:2">
      <c r="A93" s="1" t="s">
        <v>100</v>
      </c>
      <c r="B93" s="1" t="s">
        <v>3</v>
      </c>
    </row>
    <row r="94" spans="1:2">
      <c r="A94" s="1" t="s">
        <v>101</v>
      </c>
      <c r="B94" s="1" t="s">
        <v>7</v>
      </c>
    </row>
    <row r="95" spans="1:2">
      <c r="A95" s="1" t="s">
        <v>102</v>
      </c>
      <c r="B95" s="1" t="s">
        <v>3</v>
      </c>
    </row>
    <row r="96" spans="1:2">
      <c r="A96" s="1" t="s">
        <v>103</v>
      </c>
      <c r="B96" s="1" t="s">
        <v>12</v>
      </c>
    </row>
    <row r="97" spans="1:2">
      <c r="A97" s="1" t="s">
        <v>104</v>
      </c>
      <c r="B97" s="1" t="s">
        <v>22</v>
      </c>
    </row>
    <row r="98" spans="1:2">
      <c r="A98" s="1" t="s">
        <v>105</v>
      </c>
      <c r="B98" s="1" t="s">
        <v>5</v>
      </c>
    </row>
    <row r="99" spans="1:2">
      <c r="A99" s="1" t="s">
        <v>106</v>
      </c>
      <c r="B99" s="1" t="s">
        <v>22</v>
      </c>
    </row>
    <row r="100" spans="1:2">
      <c r="A100" s="1" t="s">
        <v>107</v>
      </c>
      <c r="B100" s="1" t="s">
        <v>7</v>
      </c>
    </row>
    <row r="101" spans="1:2">
      <c r="A101" s="1" t="s">
        <v>108</v>
      </c>
      <c r="B101" s="1" t="s">
        <v>18</v>
      </c>
    </row>
    <row r="102" spans="1:2">
      <c r="A102" s="1" t="s">
        <v>109</v>
      </c>
      <c r="B102" s="1" t="s">
        <v>22</v>
      </c>
    </row>
    <row r="103" spans="1:2">
      <c r="A103" s="1" t="s">
        <v>110</v>
      </c>
      <c r="B103" s="1" t="s">
        <v>5</v>
      </c>
    </row>
    <row r="104" spans="1:2">
      <c r="A104" s="1" t="s">
        <v>111</v>
      </c>
      <c r="B104" s="1" t="s">
        <v>22</v>
      </c>
    </row>
    <row r="105" spans="1:2">
      <c r="A105" s="1" t="s">
        <v>112</v>
      </c>
      <c r="B105" s="1" t="s">
        <v>22</v>
      </c>
    </row>
    <row r="106" spans="1:2">
      <c r="A106" s="1" t="s">
        <v>113</v>
      </c>
      <c r="B106" s="1" t="s">
        <v>12</v>
      </c>
    </row>
    <row r="107" spans="1:2">
      <c r="A107" s="1" t="s">
        <v>114</v>
      </c>
      <c r="B107" s="1" t="s">
        <v>3</v>
      </c>
    </row>
    <row r="108" spans="1:2">
      <c r="A108" s="1" t="s">
        <v>115</v>
      </c>
      <c r="B108" s="1" t="s">
        <v>3</v>
      </c>
    </row>
    <row r="109" spans="1:2">
      <c r="A109" s="1" t="s">
        <v>116</v>
      </c>
      <c r="B109" s="1" t="s">
        <v>3</v>
      </c>
    </row>
    <row r="110" spans="1:2">
      <c r="A110" s="1" t="s">
        <v>117</v>
      </c>
      <c r="B110" s="1" t="s">
        <v>3</v>
      </c>
    </row>
    <row r="111" spans="1:2">
      <c r="A111" s="1" t="s">
        <v>118</v>
      </c>
      <c r="B111" s="1" t="s">
        <v>7</v>
      </c>
    </row>
    <row r="112" spans="1:2">
      <c r="A112" s="1" t="s">
        <v>119</v>
      </c>
      <c r="B112" s="1" t="s">
        <v>7</v>
      </c>
    </row>
    <row r="113" spans="1:2">
      <c r="A113" s="1" t="s">
        <v>120</v>
      </c>
      <c r="B113" s="1" t="s">
        <v>3</v>
      </c>
    </row>
    <row r="114" spans="1:2">
      <c r="A114" s="1" t="s">
        <v>121</v>
      </c>
      <c r="B114" s="1" t="s">
        <v>7</v>
      </c>
    </row>
    <row r="115" spans="1:2">
      <c r="A115" s="1" t="s">
        <v>122</v>
      </c>
      <c r="B115" s="1" t="s">
        <v>7</v>
      </c>
    </row>
    <row r="116" spans="1:2">
      <c r="A116" s="1" t="s">
        <v>123</v>
      </c>
      <c r="B116" s="1" t="s">
        <v>12</v>
      </c>
    </row>
    <row r="117" spans="1:2">
      <c r="A117" s="1" t="s">
        <v>124</v>
      </c>
      <c r="B117" s="1" t="s">
        <v>3</v>
      </c>
    </row>
    <row r="118" spans="1:2">
      <c r="A118" s="1" t="s">
        <v>125</v>
      </c>
      <c r="B118" s="1" t="s">
        <v>3</v>
      </c>
    </row>
    <row r="119" spans="1:2">
      <c r="A119" s="1" t="s">
        <v>126</v>
      </c>
      <c r="B119" s="1" t="s">
        <v>22</v>
      </c>
    </row>
    <row r="120" spans="1:2">
      <c r="A120" s="1" t="s">
        <v>127</v>
      </c>
      <c r="B120" s="1" t="s">
        <v>7</v>
      </c>
    </row>
    <row r="121" spans="1:2">
      <c r="A121" s="1" t="s">
        <v>128</v>
      </c>
      <c r="B121" s="1" t="s">
        <v>3</v>
      </c>
    </row>
    <row r="122" spans="1:2">
      <c r="A122" s="1" t="s">
        <v>129</v>
      </c>
      <c r="B122" s="1" t="s">
        <v>3</v>
      </c>
    </row>
    <row r="123" spans="1:2">
      <c r="A123" s="1" t="s">
        <v>130</v>
      </c>
      <c r="B123" s="1" t="s">
        <v>5</v>
      </c>
    </row>
    <row r="124" spans="1:2">
      <c r="A124" s="1" t="s">
        <v>131</v>
      </c>
      <c r="B124" s="1" t="s">
        <v>7</v>
      </c>
    </row>
    <row r="125" spans="1:2">
      <c r="A125" s="1" t="s">
        <v>132</v>
      </c>
      <c r="B125" s="1" t="s">
        <v>3</v>
      </c>
    </row>
    <row r="126" spans="1:2">
      <c r="A126" s="1" t="s">
        <v>133</v>
      </c>
      <c r="B126" s="1" t="s">
        <v>5</v>
      </c>
    </row>
    <row r="127" spans="1:2">
      <c r="A127" s="1" t="s">
        <v>134</v>
      </c>
      <c r="B127" s="1" t="s">
        <v>5</v>
      </c>
    </row>
    <row r="128" spans="1:2">
      <c r="A128" s="1" t="s">
        <v>135</v>
      </c>
      <c r="B128" s="1" t="s">
        <v>7</v>
      </c>
    </row>
    <row r="129" spans="1:2">
      <c r="A129" s="1" t="s">
        <v>136</v>
      </c>
      <c r="B129" s="1" t="s">
        <v>7</v>
      </c>
    </row>
    <row r="130" spans="1:2">
      <c r="A130" s="1" t="s">
        <v>137</v>
      </c>
      <c r="B130" s="1" t="s">
        <v>7</v>
      </c>
    </row>
    <row r="131" spans="1:2">
      <c r="A131" s="1" t="s">
        <v>138</v>
      </c>
      <c r="B131" s="1" t="s">
        <v>3</v>
      </c>
    </row>
    <row r="132" spans="1:2">
      <c r="A132" s="1" t="s">
        <v>139</v>
      </c>
      <c r="B132" s="1" t="s">
        <v>7</v>
      </c>
    </row>
    <row r="133" spans="1:2">
      <c r="A133" s="1" t="s">
        <v>140</v>
      </c>
      <c r="B133" s="1" t="s">
        <v>5</v>
      </c>
    </row>
    <row r="134" spans="1:2">
      <c r="A134" s="1" t="s">
        <v>141</v>
      </c>
      <c r="B134" s="1" t="s">
        <v>3</v>
      </c>
    </row>
    <row r="135" spans="1:2">
      <c r="A135" s="1" t="s">
        <v>142</v>
      </c>
      <c r="B135" s="1" t="s">
        <v>5</v>
      </c>
    </row>
    <row r="136" spans="1:2">
      <c r="A136" s="1" t="s">
        <v>143</v>
      </c>
      <c r="B136" s="1" t="s">
        <v>3</v>
      </c>
    </row>
    <row r="137" spans="1:2">
      <c r="A137" s="1" t="s">
        <v>144</v>
      </c>
      <c r="B137" s="1" t="s">
        <v>5</v>
      </c>
    </row>
    <row r="138" spans="1:2">
      <c r="A138" s="1" t="s">
        <v>145</v>
      </c>
      <c r="B138" s="1" t="s">
        <v>7</v>
      </c>
    </row>
    <row r="139" spans="1:2">
      <c r="A139" s="1" t="s">
        <v>146</v>
      </c>
      <c r="B139" s="1" t="s">
        <v>5</v>
      </c>
    </row>
    <row r="140" spans="1:2">
      <c r="A140" s="1" t="s">
        <v>147</v>
      </c>
      <c r="B140" s="1" t="s">
        <v>12</v>
      </c>
    </row>
    <row r="141" spans="1:2">
      <c r="A141" s="1" t="s">
        <v>148</v>
      </c>
      <c r="B141" s="1" t="s">
        <v>5</v>
      </c>
    </row>
    <row r="142" spans="1:2">
      <c r="A142" s="1" t="s">
        <v>149</v>
      </c>
      <c r="B142" s="1" t="s">
        <v>48</v>
      </c>
    </row>
    <row r="143" spans="1:2">
      <c r="A143" s="1" t="s">
        <v>150</v>
      </c>
      <c r="B143" s="1" t="s">
        <v>5</v>
      </c>
    </row>
    <row r="144" spans="1:2">
      <c r="A144" s="1" t="s">
        <v>151</v>
      </c>
      <c r="B144" s="1" t="s">
        <v>7</v>
      </c>
    </row>
    <row r="145" spans="1:2">
      <c r="A145" s="1" t="s">
        <v>152</v>
      </c>
      <c r="B145" s="1" t="s">
        <v>7</v>
      </c>
    </row>
    <row r="146" spans="1:2">
      <c r="A146" s="1" t="s">
        <v>153</v>
      </c>
      <c r="B146" s="1" t="s">
        <v>3</v>
      </c>
    </row>
    <row r="147" spans="1:2">
      <c r="A147" s="1" t="s">
        <v>154</v>
      </c>
      <c r="B147" s="1" t="s">
        <v>7</v>
      </c>
    </row>
    <row r="148" spans="1:2">
      <c r="A148" s="1" t="s">
        <v>155</v>
      </c>
      <c r="B148" s="1" t="s">
        <v>3</v>
      </c>
    </row>
    <row r="149" spans="1:2">
      <c r="A149" s="1" t="s">
        <v>156</v>
      </c>
      <c r="B149" s="1" t="s">
        <v>5</v>
      </c>
    </row>
    <row r="150" spans="1:2">
      <c r="A150" s="1" t="s">
        <v>157</v>
      </c>
      <c r="B150" s="1" t="s">
        <v>22</v>
      </c>
    </row>
    <row r="151" spans="1:2">
      <c r="A151" s="1" t="s">
        <v>158</v>
      </c>
      <c r="B151" s="1" t="s">
        <v>3</v>
      </c>
    </row>
    <row r="152" spans="1:2">
      <c r="A152" s="1" t="s">
        <v>159</v>
      </c>
      <c r="B152" s="1" t="s">
        <v>12</v>
      </c>
    </row>
    <row r="153" spans="1:2">
      <c r="A153" s="1" t="s">
        <v>160</v>
      </c>
      <c r="B153" s="1" t="s">
        <v>5</v>
      </c>
    </row>
    <row r="154" spans="1:2">
      <c r="A154" s="1" t="s">
        <v>161</v>
      </c>
      <c r="B154" s="1" t="s">
        <v>5</v>
      </c>
    </row>
    <row r="155" spans="1:2">
      <c r="A155" s="1" t="s">
        <v>162</v>
      </c>
      <c r="B155" s="1" t="s">
        <v>7</v>
      </c>
    </row>
    <row r="156" spans="1:2">
      <c r="A156" s="1" t="s">
        <v>163</v>
      </c>
      <c r="B156" s="1" t="s">
        <v>22</v>
      </c>
    </row>
    <row r="157" spans="1:2">
      <c r="A157" s="1" t="s">
        <v>164</v>
      </c>
      <c r="B157" s="1" t="s">
        <v>22</v>
      </c>
    </row>
    <row r="158" spans="1:2">
      <c r="A158" s="1" t="s">
        <v>165</v>
      </c>
      <c r="B158" s="1" t="s">
        <v>3</v>
      </c>
    </row>
    <row r="159" spans="1:2">
      <c r="A159" s="1" t="s">
        <v>166</v>
      </c>
      <c r="B159" s="1" t="s">
        <v>7</v>
      </c>
    </row>
    <row r="160" spans="1:2">
      <c r="A160" s="1" t="s">
        <v>167</v>
      </c>
      <c r="B160" s="1" t="s">
        <v>22</v>
      </c>
    </row>
    <row r="161" spans="1:2">
      <c r="A161" s="1" t="s">
        <v>168</v>
      </c>
      <c r="B161" s="1" t="s">
        <v>12</v>
      </c>
    </row>
    <row r="162" spans="1:2">
      <c r="A162" s="1" t="s">
        <v>169</v>
      </c>
      <c r="B162" s="1" t="s">
        <v>22</v>
      </c>
    </row>
    <row r="163" spans="1:2">
      <c r="A163" s="1" t="s">
        <v>170</v>
      </c>
      <c r="B163" s="1" t="s">
        <v>3</v>
      </c>
    </row>
    <row r="164" spans="1:2">
      <c r="A164" s="1" t="s">
        <v>171</v>
      </c>
      <c r="B164" s="1" t="s">
        <v>18</v>
      </c>
    </row>
    <row r="165" spans="1:2">
      <c r="A165" s="1" t="s">
        <v>172</v>
      </c>
      <c r="B165" s="1" t="s">
        <v>18</v>
      </c>
    </row>
    <row r="166" spans="1:2">
      <c r="A166" s="1" t="s">
        <v>173</v>
      </c>
      <c r="B166" s="1" t="s">
        <v>7</v>
      </c>
    </row>
    <row r="167" spans="1:2">
      <c r="A167" s="1" t="s">
        <v>174</v>
      </c>
      <c r="B167" s="1" t="s">
        <v>12</v>
      </c>
    </row>
    <row r="168" spans="1:2">
      <c r="A168" s="1" t="s">
        <v>175</v>
      </c>
      <c r="B168" s="1" t="s">
        <v>7</v>
      </c>
    </row>
    <row r="169" spans="1:2">
      <c r="A169" s="1" t="s">
        <v>176</v>
      </c>
      <c r="B169" s="1" t="s">
        <v>5</v>
      </c>
    </row>
    <row r="170" spans="1:2">
      <c r="A170" s="1" t="s">
        <v>177</v>
      </c>
      <c r="B170" s="1" t="s">
        <v>3</v>
      </c>
    </row>
    <row r="171" spans="1:2">
      <c r="A171" s="1" t="s">
        <v>178</v>
      </c>
      <c r="B171" s="1" t="s">
        <v>7</v>
      </c>
    </row>
    <row r="172" spans="1:2">
      <c r="A172" s="1" t="s">
        <v>179</v>
      </c>
      <c r="B172" s="1" t="s">
        <v>5</v>
      </c>
    </row>
    <row r="173" spans="1:2">
      <c r="A173" s="1" t="s">
        <v>180</v>
      </c>
      <c r="B173" s="1" t="s">
        <v>5</v>
      </c>
    </row>
    <row r="174" spans="1:2">
      <c r="A174" s="1" t="s">
        <v>181</v>
      </c>
      <c r="B174" s="1" t="s">
        <v>12</v>
      </c>
    </row>
    <row r="175" spans="1:2">
      <c r="A175" s="1" t="s">
        <v>182</v>
      </c>
      <c r="B175" s="1" t="s">
        <v>7</v>
      </c>
    </row>
    <row r="176" spans="1:2">
      <c r="A176" s="1" t="s">
        <v>183</v>
      </c>
      <c r="B176" s="1" t="s">
        <v>7</v>
      </c>
    </row>
    <row r="177" spans="1:2">
      <c r="A177" s="1" t="s">
        <v>184</v>
      </c>
      <c r="B177" s="1" t="s">
        <v>5</v>
      </c>
    </row>
    <row r="178" spans="1:2">
      <c r="A178" s="1" t="s">
        <v>185</v>
      </c>
      <c r="B178" s="1" t="s">
        <v>7</v>
      </c>
    </row>
    <row r="179" spans="1:2">
      <c r="A179" s="1" t="s">
        <v>186</v>
      </c>
      <c r="B179" s="1" t="s">
        <v>22</v>
      </c>
    </row>
    <row r="180" spans="1:2">
      <c r="A180" s="1" t="s">
        <v>187</v>
      </c>
      <c r="B180" s="1" t="s">
        <v>7</v>
      </c>
    </row>
    <row r="181" spans="1:2">
      <c r="A181" s="1" t="s">
        <v>188</v>
      </c>
      <c r="B181" s="1" t="s">
        <v>12</v>
      </c>
    </row>
    <row r="182" spans="1:2">
      <c r="A182" s="1" t="s">
        <v>189</v>
      </c>
      <c r="B182" s="1" t="s">
        <v>12</v>
      </c>
    </row>
    <row r="183" spans="1:2">
      <c r="A183" s="1" t="s">
        <v>190</v>
      </c>
      <c r="B183" s="1" t="s">
        <v>5</v>
      </c>
    </row>
    <row r="184" spans="1:2">
      <c r="A184" s="1" t="s">
        <v>191</v>
      </c>
      <c r="B184" s="1" t="s">
        <v>12</v>
      </c>
    </row>
    <row r="185" spans="1:2">
      <c r="A185" s="1" t="s">
        <v>192</v>
      </c>
      <c r="B185" s="1" t="s">
        <v>5</v>
      </c>
    </row>
    <row r="186" spans="1:2">
      <c r="A186" s="1" t="s">
        <v>193</v>
      </c>
      <c r="B186" s="1" t="s">
        <v>5</v>
      </c>
    </row>
    <row r="187" spans="1:2">
      <c r="A187" s="1" t="s">
        <v>194</v>
      </c>
      <c r="B187" s="1" t="s">
        <v>7</v>
      </c>
    </row>
    <row r="188" spans="1:2">
      <c r="A188" s="1" t="s">
        <v>195</v>
      </c>
      <c r="B188" s="1" t="s">
        <v>5</v>
      </c>
    </row>
    <row r="189" spans="1:2">
      <c r="A189" s="1" t="s">
        <v>196</v>
      </c>
      <c r="B189" s="1" t="s">
        <v>3</v>
      </c>
    </row>
    <row r="190" spans="1:2">
      <c r="A190" s="1" t="s">
        <v>197</v>
      </c>
      <c r="B190" s="1" t="s">
        <v>3</v>
      </c>
    </row>
    <row r="191" spans="1:2">
      <c r="A191" s="1" t="s">
        <v>198</v>
      </c>
      <c r="B191" s="1" t="s">
        <v>5</v>
      </c>
    </row>
    <row r="192" spans="1:2">
      <c r="A192" s="1" t="s">
        <v>199</v>
      </c>
      <c r="B192" s="1" t="s">
        <v>3</v>
      </c>
    </row>
    <row r="193" spans="1:2">
      <c r="A193" s="1" t="s">
        <v>200</v>
      </c>
      <c r="B193" s="1" t="s">
        <v>5</v>
      </c>
    </row>
    <row r="194" spans="1:2">
      <c r="A194" s="1" t="s">
        <v>201</v>
      </c>
      <c r="B194" s="1" t="s">
        <v>5</v>
      </c>
    </row>
    <row r="195" spans="1:2">
      <c r="A195" s="1" t="s">
        <v>202</v>
      </c>
      <c r="B195" s="1" t="s">
        <v>5</v>
      </c>
    </row>
    <row r="196" spans="1:2">
      <c r="A196" s="1" t="s">
        <v>203</v>
      </c>
      <c r="B196" s="1" t="s">
        <v>7</v>
      </c>
    </row>
    <row r="197" spans="1:2">
      <c r="A197" s="1" t="s">
        <v>204</v>
      </c>
      <c r="B197" s="1" t="s">
        <v>7</v>
      </c>
    </row>
    <row r="198" spans="1:2">
      <c r="A198" s="1" t="s">
        <v>205</v>
      </c>
      <c r="B198" s="1" t="s">
        <v>18</v>
      </c>
    </row>
    <row r="199" spans="1:2">
      <c r="A199" s="1" t="s">
        <v>206</v>
      </c>
      <c r="B199" s="1" t="s">
        <v>3</v>
      </c>
    </row>
    <row r="200" spans="1:2">
      <c r="A200" s="1" t="s">
        <v>207</v>
      </c>
      <c r="B200" s="1" t="s">
        <v>3</v>
      </c>
    </row>
    <row r="201" spans="1:2">
      <c r="A201" s="1" t="s">
        <v>208</v>
      </c>
      <c r="B201" s="1" t="s">
        <v>3</v>
      </c>
    </row>
    <row r="202" spans="1:2">
      <c r="A202" s="1" t="s">
        <v>209</v>
      </c>
      <c r="B202" s="1" t="s">
        <v>5</v>
      </c>
    </row>
    <row r="203" spans="1:2">
      <c r="A203" s="1" t="s">
        <v>210</v>
      </c>
      <c r="B203" s="1" t="s">
        <v>7</v>
      </c>
    </row>
    <row r="204" spans="1:2">
      <c r="A204" s="1" t="s">
        <v>211</v>
      </c>
      <c r="B204" s="1" t="s">
        <v>3</v>
      </c>
    </row>
    <row r="205" spans="1:2">
      <c r="A205" s="1" t="s">
        <v>212</v>
      </c>
      <c r="B205" s="1" t="s">
        <v>5</v>
      </c>
    </row>
    <row r="206" spans="1:2">
      <c r="A206" s="1" t="s">
        <v>213</v>
      </c>
      <c r="B206" s="1" t="s">
        <v>22</v>
      </c>
    </row>
    <row r="207" spans="1:2">
      <c r="A207" s="1" t="s">
        <v>214</v>
      </c>
      <c r="B207" s="1" t="s">
        <v>22</v>
      </c>
    </row>
    <row r="208" spans="1:2">
      <c r="A208" s="1" t="s">
        <v>215</v>
      </c>
      <c r="B208" s="1" t="s">
        <v>12</v>
      </c>
    </row>
    <row r="209" spans="1:2">
      <c r="A209" s="1" t="s">
        <v>216</v>
      </c>
      <c r="B209" s="1" t="s">
        <v>5</v>
      </c>
    </row>
    <row r="210" spans="1:2">
      <c r="A210" s="1" t="s">
        <v>217</v>
      </c>
      <c r="B210" s="1" t="s">
        <v>3</v>
      </c>
    </row>
    <row r="211" spans="1:2">
      <c r="A211" s="1" t="s">
        <v>218</v>
      </c>
      <c r="B211" s="1" t="s">
        <v>7</v>
      </c>
    </row>
    <row r="212" spans="1:2">
      <c r="A212" s="1" t="s">
        <v>219</v>
      </c>
      <c r="B212" s="1" t="s">
        <v>22</v>
      </c>
    </row>
    <row r="213" spans="1:2">
      <c r="A213" s="1" t="s">
        <v>220</v>
      </c>
      <c r="B213" s="1" t="s">
        <v>7</v>
      </c>
    </row>
    <row r="214" spans="1:2">
      <c r="A214" s="1" t="s">
        <v>221</v>
      </c>
      <c r="B214" s="1" t="s">
        <v>5</v>
      </c>
    </row>
    <row r="215" spans="1:2">
      <c r="A215" s="1" t="s">
        <v>222</v>
      </c>
      <c r="B215" s="1" t="s">
        <v>7</v>
      </c>
    </row>
    <row r="216" spans="1:2">
      <c r="A216" s="1" t="s">
        <v>223</v>
      </c>
      <c r="B216" s="1" t="s">
        <v>18</v>
      </c>
    </row>
    <row r="217" spans="1:2">
      <c r="A217" s="1" t="s">
        <v>224</v>
      </c>
      <c r="B217" s="1" t="s">
        <v>7</v>
      </c>
    </row>
    <row r="218" spans="1:2">
      <c r="A218" s="1" t="s">
        <v>225</v>
      </c>
      <c r="B218" s="1" t="s">
        <v>22</v>
      </c>
    </row>
    <row r="219" spans="1:2">
      <c r="A219" s="1" t="s">
        <v>226</v>
      </c>
      <c r="B219" s="1" t="s">
        <v>7</v>
      </c>
    </row>
    <row r="220" spans="1:2">
      <c r="A220" s="1" t="s">
        <v>227</v>
      </c>
      <c r="B220" s="1" t="s">
        <v>18</v>
      </c>
    </row>
    <row r="221" spans="1:2">
      <c r="A221" s="1" t="s">
        <v>228</v>
      </c>
      <c r="B221" s="1" t="s">
        <v>3</v>
      </c>
    </row>
    <row r="222" spans="1:2">
      <c r="A222" s="1" t="s">
        <v>229</v>
      </c>
      <c r="B222" s="1" t="s">
        <v>5</v>
      </c>
    </row>
    <row r="223" spans="1:2">
      <c r="A223" s="1" t="s">
        <v>230</v>
      </c>
      <c r="B223" s="1" t="s">
        <v>5</v>
      </c>
    </row>
  </sheetData>
  <sheetProtection selectLockedCells="1" selectUnlockedCells="1"/>
  <pageMargins left="0.51180555555555562" right="0.51180555555555562" top="0.78749999999999998" bottom="0.78749999999999998" header="0.51181102362204722" footer="0.5118110236220472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A1C5-CEAE-4D3B-B184-0B8240C34A06}">
  <dimension ref="A1:N215"/>
  <sheetViews>
    <sheetView tabSelected="1" workbookViewId="0">
      <selection activeCell="L35" sqref="L35"/>
    </sheetView>
  </sheetViews>
  <sheetFormatPr defaultRowHeight="15"/>
  <cols>
    <col min="1" max="1" width="23.28515625" style="1" bestFit="1" customWidth="1"/>
    <col min="2" max="2" width="16" bestFit="1" customWidth="1"/>
    <col min="3" max="3" width="12.7109375" bestFit="1" customWidth="1"/>
    <col min="4" max="4" width="16" bestFit="1" customWidth="1"/>
    <col min="5" max="5" width="23" bestFit="1" customWidth="1"/>
    <col min="6" max="6" width="17.7109375" bestFit="1" customWidth="1"/>
    <col min="7" max="7" width="11" bestFit="1" customWidth="1"/>
    <col min="8" max="8" width="12.140625" bestFit="1" customWidth="1"/>
    <col min="9" max="9" width="11" bestFit="1" customWidth="1"/>
    <col min="10" max="11" width="9.85546875" bestFit="1" customWidth="1"/>
    <col min="12" max="12" width="14.28515625" bestFit="1" customWidth="1"/>
    <col min="13" max="13" width="23.28515625" customWidth="1"/>
    <col min="14" max="14" width="23" customWidth="1"/>
  </cols>
  <sheetData>
    <row r="1" spans="1:11">
      <c r="B1" s="66" t="s">
        <v>231</v>
      </c>
      <c r="C1" s="67"/>
      <c r="D1" s="66" t="s">
        <v>232</v>
      </c>
      <c r="E1" s="66"/>
      <c r="G1" s="68" t="s">
        <v>233</v>
      </c>
      <c r="H1" s="69"/>
    </row>
    <row r="2" spans="1:11">
      <c r="A2" s="14" t="s">
        <v>1</v>
      </c>
      <c r="B2" s="15" t="s">
        <v>234</v>
      </c>
      <c r="C2" s="19" t="s">
        <v>235</v>
      </c>
      <c r="D2" s="15" t="s">
        <v>234</v>
      </c>
      <c r="E2" s="15" t="s">
        <v>235</v>
      </c>
      <c r="G2" s="24" t="s">
        <v>234</v>
      </c>
      <c r="H2" s="25" t="s">
        <v>235</v>
      </c>
    </row>
    <row r="3" spans="1:11">
      <c r="A3" s="16" t="s">
        <v>3</v>
      </c>
      <c r="B3" s="50">
        <f>SUMIFS(Exportacao[TotalQuantidade],Exportacao[Continente],"="&amp;AnáliseContinentes!A3,Exportacao[Ano],"&gt;="&amp;AnáliseContinentes!$K$3,Exportacao[Ano],"&lt;="&amp;AnáliseContinentes!$K$4)</f>
        <v>4139972</v>
      </c>
      <c r="C3" s="51">
        <f>SUMIFS(Importacao[TotalQuantidade],Importacao[Continente],"="&amp;AnáliseContinentes!A3,Importacao[Ano],"&gt;="&amp;AnáliseContinentes!$K$3,Importacao[Ano],"&lt;="&amp;AnáliseContinentes!$K$4)</f>
        <v>703947</v>
      </c>
      <c r="D3" s="30">
        <f>SUMIFS(Exportacao[TotalUSD],Exportacao[Continente],"="&amp;AnáliseContinentes!A3,Exportacao[Ano],"&gt;="&amp;AnáliseContinentes!$K$3,Exportacao[Ano],"&lt;="&amp;AnáliseContinentes!$K$4)</f>
        <v>8640006</v>
      </c>
      <c r="E3" s="56">
        <f>SUMIFS(Importacao[TotalUSD],Importacao[Continente],"="&amp;AnáliseContinentes!A3,Importacao[Ano],"&gt;="&amp;AnáliseContinentes!$K$3,Importacao[Ano],"&lt;="&amp;AnáliseContinentes!$K$4)</f>
        <v>3714160</v>
      </c>
      <c r="F3" s="12"/>
      <c r="G3" s="31">
        <f t="shared" ref="G3:H11" si="0">D3/B3</f>
        <v>2.0869720858015466</v>
      </c>
      <c r="H3" s="32">
        <f t="shared" si="0"/>
        <v>5.2761926679139197</v>
      </c>
      <c r="J3" s="26" t="s">
        <v>236</v>
      </c>
      <c r="K3" s="38">
        <f>K4-15</f>
        <v>2008</v>
      </c>
    </row>
    <row r="4" spans="1:11">
      <c r="A4" s="17" t="s">
        <v>5</v>
      </c>
      <c r="B4" s="52">
        <f>SUMIFS(Exportacao[TotalQuantidade],Exportacao[Continente],"="&amp;AnáliseContinentes!A4,Exportacao[Ano],"&gt;="&amp;AnáliseContinentes!$K$3,Exportacao[Ano],"&lt;="&amp;AnáliseContinentes!$K$4)</f>
        <v>686480</v>
      </c>
      <c r="C4" s="53">
        <f>SUMIFS(Importacao[TotalQuantidade],Importacao[Continente],"="&amp;AnáliseContinentes!A4,Importacao[Ano],"&gt;="&amp;AnáliseContinentes!$K$3,Importacao[Ano],"&lt;="&amp;AnáliseContinentes!$K$4)</f>
        <v>11696579</v>
      </c>
      <c r="D4" s="20">
        <f>SUMIFS(Exportacao[TotalUSD],Exportacao[Continente],"="&amp;AnáliseContinentes!A4,Exportacao[Ano],"&gt;="&amp;AnáliseContinentes!$K$3,Exportacao[Ano],"&lt;="&amp;AnáliseContinentes!$K$4)</f>
        <v>1553422</v>
      </c>
      <c r="E4" s="57">
        <f>SUMIFS(Importacao[TotalUSD],Importacao[Continente],"="&amp;AnáliseContinentes!A4,Importacao[Ano],"&gt;="&amp;AnáliseContinentes!$K$3,Importacao[Ano],"&lt;="&amp;AnáliseContinentes!$K$4)</f>
        <v>40400322</v>
      </c>
      <c r="F4" s="12"/>
      <c r="G4" s="22">
        <f t="shared" si="0"/>
        <v>2.2628802004428388</v>
      </c>
      <c r="H4" s="33">
        <f t="shared" si="0"/>
        <v>3.4540289087946143</v>
      </c>
      <c r="J4" s="39" t="s">
        <v>237</v>
      </c>
      <c r="K4" s="40">
        <v>2023</v>
      </c>
    </row>
    <row r="5" spans="1:11">
      <c r="A5" s="17" t="s">
        <v>7</v>
      </c>
      <c r="B5" s="52">
        <f>SUMIFS(Exportacao[TotalQuantidade],Exportacao[Continente],"="&amp;AnáliseContinentes!A5,Exportacao[Ano],"&gt;="&amp;AnáliseContinentes!$K$3,Exportacao[Ano],"&lt;="&amp;AnáliseContinentes!$K$4)</f>
        <v>46475598</v>
      </c>
      <c r="C5" s="53">
        <f>SUMIFS(Importacao[TotalQuantidade],Importacao[Continente],"="&amp;AnáliseContinentes!A5,Importacao[Ano],"&gt;="&amp;AnáliseContinentes!$K$3,Importacao[Ano],"&lt;="&amp;AnáliseContinentes!$K$4)</f>
        <v>526799768</v>
      </c>
      <c r="D5" s="20">
        <f>SUMIFS(Exportacao[TotalUSD],Exportacao[Continente],"="&amp;AnáliseContinentes!A5,Exportacao[Ano],"&gt;="&amp;AnáliseContinentes!$K$3,Exportacao[Ano],"&lt;="&amp;AnáliseContinentes!$K$4)</f>
        <v>47702284</v>
      </c>
      <c r="E5" s="57">
        <f>SUMIFS(Importacao[TotalUSD],Importacao[Continente],"="&amp;AnáliseContinentes!A5,Importacao[Ano],"&gt;="&amp;AnáliseContinentes!$K$3,Importacao[Ano],"&lt;="&amp;AnáliseContinentes!$K$4)</f>
        <v>1825598916</v>
      </c>
      <c r="F5" s="12"/>
      <c r="G5" s="22">
        <f t="shared" si="0"/>
        <v>1.0263941950784581</v>
      </c>
      <c r="H5" s="33">
        <f t="shared" si="0"/>
        <v>3.4654512528183194</v>
      </c>
    </row>
    <row r="6" spans="1:11">
      <c r="A6" s="17" t="s">
        <v>12</v>
      </c>
      <c r="B6" s="52">
        <f>SUMIFS(Exportacao[TotalQuantidade],Exportacao[Continente],"="&amp;AnáliseContinentes!A6,Exportacao[Ano],"&gt;="&amp;AnáliseContinentes!$K$3,Exportacao[Ano],"&lt;="&amp;AnáliseContinentes!$K$4)</f>
        <v>3064484</v>
      </c>
      <c r="C6" s="53">
        <f>SUMIFS(Importacao[TotalQuantidade],Importacao[Continente],"="&amp;AnáliseContinentes!A6,Importacao[Ano],"&gt;="&amp;AnáliseContinentes!$K$3,Importacao[Ano],"&lt;="&amp;AnáliseContinentes!$K$4)</f>
        <v>2187</v>
      </c>
      <c r="D6" s="20">
        <f>SUMIFS(Exportacao[TotalUSD],Exportacao[Continente],"="&amp;AnáliseContinentes!A6,Exportacao[Ano],"&gt;="&amp;AnáliseContinentes!$K$3,Exportacao[Ano],"&lt;="&amp;AnáliseContinentes!$K$4)</f>
        <v>4405529</v>
      </c>
      <c r="E6" s="57">
        <f>SUMIFS(Importacao[TotalUSD],Importacao[Continente],"="&amp;AnáliseContinentes!A6,Importacao[Ano],"&gt;="&amp;AnáliseContinentes!$K$3,Importacao[Ano],"&lt;="&amp;AnáliseContinentes!$K$4)</f>
        <v>7527</v>
      </c>
      <c r="F6" s="12"/>
      <c r="G6" s="22">
        <f t="shared" si="0"/>
        <v>1.4376087458769569</v>
      </c>
      <c r="H6" s="33">
        <f t="shared" si="0"/>
        <v>3.4417009602194786</v>
      </c>
    </row>
    <row r="7" spans="1:11">
      <c r="A7" s="17" t="s">
        <v>18</v>
      </c>
      <c r="B7" s="52">
        <f>SUMIFS(Exportacao[TotalQuantidade],Exportacao[Continente],"="&amp;AnáliseContinentes!A7,Exportacao[Ano],"&gt;="&amp;AnáliseContinentes!$K$3,Exportacao[Ano],"&lt;="&amp;AnáliseContinentes!$K$4)</f>
        <v>34811624</v>
      </c>
      <c r="C7" s="53">
        <f>SUMIFS(Importacao[TotalQuantidade],Importacao[Continente],"="&amp;AnáliseContinentes!A7,Importacao[Ano],"&gt;="&amp;AnáliseContinentes!$K$3,Importacao[Ano],"&lt;="&amp;AnáliseContinentes!$K$4)</f>
        <v>1014233014</v>
      </c>
      <c r="D7" s="20">
        <f>SUMIFS(Exportacao[TotalUSD],Exportacao[Continente],"="&amp;AnáliseContinentes!A7,Exportacao[Ano],"&gt;="&amp;AnáliseContinentes!$K$3,Exportacao[Ano],"&lt;="&amp;AnáliseContinentes!$K$4)</f>
        <v>47272357</v>
      </c>
      <c r="E7" s="57">
        <f>SUMIFS(Importacao[TotalUSD],Importacao[Continente],"="&amp;AnáliseContinentes!A7,Importacao[Ano],"&gt;="&amp;AnáliseContinentes!$K$3,Importacao[Ano],"&lt;="&amp;AnáliseContinentes!$K$4)</f>
        <v>2958438522</v>
      </c>
      <c r="F7" s="12"/>
      <c r="G7" s="22">
        <f t="shared" si="0"/>
        <v>1.3579474775437077</v>
      </c>
      <c r="H7" s="33">
        <f t="shared" si="0"/>
        <v>2.916921931314691</v>
      </c>
    </row>
    <row r="8" spans="1:11">
      <c r="A8" s="17" t="s">
        <v>22</v>
      </c>
      <c r="B8" s="52">
        <f>SUMIFS(Exportacao[TotalQuantidade],Exportacao[Continente],"="&amp;AnáliseContinentes!A8,Exportacao[Ano],"&gt;="&amp;AnáliseContinentes!$K$3,Exportacao[Ano],"&lt;="&amp;AnáliseContinentes!$K$4)</f>
        <v>336609</v>
      </c>
      <c r="C8" s="53">
        <f>SUMIFS(Importacao[TotalQuantidade],Importacao[Continente],"="&amp;AnáliseContinentes!A8,Importacao[Ano],"&gt;="&amp;AnáliseContinentes!$K$3,Importacao[Ano],"&lt;="&amp;AnáliseContinentes!$K$4)</f>
        <v>7183501</v>
      </c>
      <c r="D8" s="20">
        <f>SUMIFS(Exportacao[TotalUSD],Exportacao[Continente],"="&amp;AnáliseContinentes!A8,Exportacao[Ano],"&gt;="&amp;AnáliseContinentes!$K$3,Exportacao[Ano],"&lt;="&amp;AnáliseContinentes!$K$4)</f>
        <v>696684</v>
      </c>
      <c r="E8" s="57">
        <f>SUMIFS(Importacao[TotalUSD],Importacao[Continente],"="&amp;AnáliseContinentes!A8,Importacao[Ano],"&gt;="&amp;AnáliseContinentes!$K$3,Importacao[Ano],"&lt;="&amp;AnáliseContinentes!$K$4)</f>
        <v>32163613</v>
      </c>
      <c r="F8" s="12"/>
      <c r="G8" s="22">
        <f t="shared" si="0"/>
        <v>2.0697129310267997</v>
      </c>
      <c r="H8" s="33">
        <f t="shared" si="0"/>
        <v>4.4774286242877954</v>
      </c>
    </row>
    <row r="9" spans="1:11">
      <c r="A9" s="17" t="s">
        <v>48</v>
      </c>
      <c r="B9" s="52">
        <f>SUMIFS(Exportacao[TotalQuantidade],Exportacao[Continente],"="&amp;AnáliseContinentes!A9,Exportacao[Ano],"&gt;="&amp;AnáliseContinentes!$K$3,Exportacao[Ano],"&lt;="&amp;AnáliseContinentes!$K$4)</f>
        <v>4006553</v>
      </c>
      <c r="C9" s="53">
        <f>SUMIFS(Importacao[TotalQuantidade],Importacao[Continente],"="&amp;AnáliseContinentes!A9,Importacao[Ano],"&gt;="&amp;AnáliseContinentes!$K$3,Importacao[Ano],"&lt;="&amp;AnáliseContinentes!$K$4)</f>
        <v>7883086</v>
      </c>
      <c r="D9" s="20">
        <f>SUMIFS(Exportacao[TotalUSD],Exportacao[Continente],"="&amp;AnáliseContinentes!A9,Exportacao[Ano],"&gt;="&amp;AnáliseContinentes!$K$3,Exportacao[Ano],"&lt;="&amp;AnáliseContinentes!$K$4)</f>
        <v>11297110</v>
      </c>
      <c r="E9" s="57">
        <f>SUMIFS(Importacao[TotalUSD],Importacao[Continente],"="&amp;AnáliseContinentes!A9,Importacao[Ano],"&gt;="&amp;AnáliseContinentes!$K$3,Importacao[Ano],"&lt;="&amp;AnáliseContinentes!$K$4)</f>
        <v>39119890</v>
      </c>
      <c r="F9" s="12"/>
      <c r="G9" s="22">
        <f t="shared" si="0"/>
        <v>2.8196581949621033</v>
      </c>
      <c r="H9" s="33">
        <f t="shared" si="0"/>
        <v>4.9625096060096263</v>
      </c>
    </row>
    <row r="10" spans="1:11">
      <c r="A10" s="18" t="s">
        <v>238</v>
      </c>
      <c r="B10" s="54">
        <f>SUMIFS(Exportacao[TotalQuantidade],Exportacao[Continente],"="&amp;AnáliseContinentes!A10,Exportacao[Ano],"&gt;="&amp;AnáliseContinentes!$K$3,Exportacao[Ano],"&lt;="&amp;AnáliseContinentes!$K$4)</f>
        <v>0</v>
      </c>
      <c r="C10" s="55">
        <f>SUMIFS(Importacao[TotalQuantidade],Importacao[Continente],"="&amp;AnáliseContinentes!A10,Importacao[Ano],"&gt;="&amp;AnáliseContinentes!$K$3,Importacao[Ano],"&lt;="&amp;AnáliseContinentes!$K$4)</f>
        <v>0</v>
      </c>
      <c r="D10" s="21">
        <f>SUMIFS(Exportacao[TotalUSD],Exportacao[Continente],"="&amp;AnáliseContinentes!A10,Exportacao[Ano],"&gt;="&amp;AnáliseContinentes!$K$3,Exportacao[Ano],"&lt;="&amp;AnáliseContinentes!$K$4)</f>
        <v>0</v>
      </c>
      <c r="E10" s="58">
        <f>SUMIFS(Importacao[TotalUSD],Importacao[Continente],"="&amp;AnáliseContinentes!A10,Importacao[Ano],"&gt;="&amp;AnáliseContinentes!$K$3,Importacao[Ano],"&lt;="&amp;AnáliseContinentes!$K$4)</f>
        <v>0</v>
      </c>
      <c r="F10" s="12"/>
      <c r="G10" s="23" t="e">
        <f t="shared" ref="G10" si="1">D10/B10</f>
        <v>#DIV/0!</v>
      </c>
      <c r="H10" s="34" t="e">
        <f t="shared" ref="H10" si="2">E10/C10</f>
        <v>#DIV/0!</v>
      </c>
    </row>
    <row r="11" spans="1:11">
      <c r="A11" s="29" t="s">
        <v>239</v>
      </c>
      <c r="B11" s="35">
        <f>SUM(B3:B10)</f>
        <v>93521320</v>
      </c>
      <c r="C11" s="35">
        <f>SUM(C3:C10)</f>
        <v>1568502082</v>
      </c>
      <c r="D11" s="36">
        <f>SUM(D3:D10)</f>
        <v>121567392</v>
      </c>
      <c r="E11" s="36">
        <f>SUM(E3:E10)</f>
        <v>4899442950</v>
      </c>
      <c r="G11" s="37">
        <f t="shared" si="0"/>
        <v>1.2998896080594242</v>
      </c>
      <c r="H11" s="37">
        <f t="shared" si="0"/>
        <v>3.1236445308078333</v>
      </c>
    </row>
    <row r="12" spans="1:11">
      <c r="A12"/>
    </row>
    <row r="13" spans="1:11">
      <c r="A13"/>
    </row>
    <row r="14" spans="1:11">
      <c r="A14" s="41" t="s">
        <v>240</v>
      </c>
      <c r="B14" s="43">
        <f>SUM(Exportacao!C:C)</f>
        <v>254077044</v>
      </c>
      <c r="C14" s="43">
        <f>SUM(Importacao!C:C)</f>
        <v>2131350566</v>
      </c>
      <c r="D14" s="44">
        <f>SUM(Exportacao!D:D)</f>
        <v>251219055</v>
      </c>
      <c r="E14" s="45">
        <f>SUM(Importacao!D:D)</f>
        <v>6029641509</v>
      </c>
      <c r="G14" s="42">
        <f>D14/B14</f>
        <v>0.98875148673407898</v>
      </c>
      <c r="H14" s="42">
        <f>E14/C14</f>
        <v>2.8290238148462339</v>
      </c>
    </row>
    <row r="15" spans="1:11">
      <c r="A15"/>
    </row>
    <row r="16" spans="1:11">
      <c r="A16" s="70" t="s">
        <v>241</v>
      </c>
      <c r="B16" s="70"/>
      <c r="C16" s="70"/>
      <c r="E16" s="70" t="s">
        <v>242</v>
      </c>
      <c r="F16" s="70"/>
      <c r="G16" s="70"/>
    </row>
    <row r="17" spans="1:14">
      <c r="A17"/>
      <c r="K17" s="63" t="s">
        <v>243</v>
      </c>
      <c r="L17" s="64"/>
      <c r="M17" s="64"/>
      <c r="N17" s="65"/>
    </row>
    <row r="18" spans="1:14">
      <c r="A18" s="46" t="s">
        <v>1</v>
      </c>
      <c r="B18" s="47" t="s">
        <v>234</v>
      </c>
      <c r="C18" s="13" t="s">
        <v>244</v>
      </c>
      <c r="E18" t="s">
        <v>1</v>
      </c>
      <c r="F18" t="s">
        <v>235</v>
      </c>
      <c r="G18" t="s">
        <v>245</v>
      </c>
    </row>
    <row r="19" spans="1:14">
      <c r="A19" s="27" t="s">
        <v>18</v>
      </c>
      <c r="B19" s="48">
        <v>123941990</v>
      </c>
      <c r="C19">
        <v>1</v>
      </c>
      <c r="E19" t="s">
        <v>18</v>
      </c>
      <c r="F19" s="49">
        <v>1237279140</v>
      </c>
      <c r="G19">
        <v>1</v>
      </c>
      <c r="K19" s="39" t="s">
        <v>246</v>
      </c>
      <c r="L19" s="59" t="s">
        <v>1</v>
      </c>
      <c r="M19" s="59" t="s">
        <v>247</v>
      </c>
      <c r="N19" s="60" t="s">
        <v>248</v>
      </c>
    </row>
    <row r="20" spans="1:14">
      <c r="A20" s="27" t="s">
        <v>48</v>
      </c>
      <c r="B20" s="48">
        <v>56390718</v>
      </c>
      <c r="C20">
        <v>2</v>
      </c>
      <c r="E20" t="s">
        <v>7</v>
      </c>
      <c r="F20" s="49">
        <v>857234695</v>
      </c>
      <c r="G20">
        <v>2</v>
      </c>
      <c r="K20" s="11" t="s">
        <v>52</v>
      </c>
      <c r="L20" t="str">
        <f>VLOOKUP(K20,'Conversor de países_Geral_UTF8_'!$A$2:$B$223,2,FALSE)</f>
        <v>América do Sul</v>
      </c>
      <c r="M20" s="49">
        <f>SUMIFS(Exportacao[TotalQuantidade],Exportacao[País Corrigido],"="&amp;K20,Exportacao[Ano],"&gt;="&amp;AnáliseContinentes!$K$3,Exportacao[Ano],"&lt;="&amp;AnáliseContinentes!$K$4)</f>
        <v>23214</v>
      </c>
      <c r="N20" s="49">
        <f>SUMIFS(Importacao[TotalQuantidade],Importacao[País Corrigido],"="&amp;K20,Importacao[Ano],"&gt;="&amp;AnáliseContinentes!$K$3,Importacao[Ano],"&lt;="&amp;AnáliseContinentes!$K$4)</f>
        <v>697504395</v>
      </c>
    </row>
    <row r="21" spans="1:14">
      <c r="A21" s="27" t="s">
        <v>7</v>
      </c>
      <c r="B21" s="48">
        <v>52280413</v>
      </c>
      <c r="C21">
        <v>3</v>
      </c>
      <c r="E21" t="s">
        <v>5</v>
      </c>
      <c r="F21" s="49">
        <v>13384870</v>
      </c>
      <c r="G21">
        <v>3</v>
      </c>
      <c r="K21" s="11" t="s">
        <v>17</v>
      </c>
      <c r="L21" t="str">
        <f>VLOOKUP(K21,'Conversor de países_Geral_UTF8_'!$A$2:$B$223,2,FALSE)</f>
        <v>América do Sul</v>
      </c>
      <c r="M21" s="49">
        <f>SUMIFS(Exportacao[TotalQuantidade],Exportacao[País Corrigido],"="&amp;K21,Exportacao[Ano],"&gt;="&amp;AnáliseContinentes!$K$3,Exportacao[Ano],"&lt;="&amp;AnáliseContinentes!$K$4)</f>
        <v>55557</v>
      </c>
      <c r="N21" s="49">
        <f>SUMIFS(Importacao[TotalQuantidade],Importacao[País Corrigido],"="&amp;K21,Importacao[Ano],"&gt;="&amp;AnáliseContinentes!$K$3,Importacao[Ano],"&lt;="&amp;AnáliseContinentes!$K$4)</f>
        <v>279275355</v>
      </c>
    </row>
    <row r="22" spans="1:14">
      <c r="A22" s="27" t="s">
        <v>3</v>
      </c>
      <c r="B22" s="48">
        <v>11213378</v>
      </c>
      <c r="C22">
        <v>4</v>
      </c>
      <c r="E22" t="s">
        <v>48</v>
      </c>
      <c r="F22" s="49">
        <v>11773236</v>
      </c>
      <c r="G22">
        <v>4</v>
      </c>
      <c r="K22" s="11" t="s">
        <v>175</v>
      </c>
      <c r="L22" t="str">
        <f>VLOOKUP(K22,'Conversor de países_Geral_UTF8_'!$A$2:$B$223,2,FALSE)</f>
        <v>Europa</v>
      </c>
      <c r="M22" s="49">
        <f>SUMIFS(Exportacao[TotalQuantidade],Exportacao[País Corrigido],"="&amp;K22,Exportacao[Ano],"&gt;="&amp;AnáliseContinentes!$K$3,Exportacao[Ano],"&lt;="&amp;AnáliseContinentes!$K$4)</f>
        <v>433328</v>
      </c>
      <c r="N22" s="49">
        <f>SUMIFS(Importacao[TotalQuantidade],Importacao[País Corrigido],"="&amp;K22,Importacao[Ano],"&gt;="&amp;AnáliseContinentes!$K$3,Importacao[Ano],"&lt;="&amp;AnáliseContinentes!$K$4)</f>
        <v>230013387</v>
      </c>
    </row>
    <row r="23" spans="1:14">
      <c r="A23" s="27" t="s">
        <v>5</v>
      </c>
      <c r="B23" s="48">
        <v>6470650</v>
      </c>
      <c r="C23">
        <v>5</v>
      </c>
      <c r="E23" t="s">
        <v>22</v>
      </c>
      <c r="F23" s="49">
        <v>9046233</v>
      </c>
      <c r="G23">
        <v>5</v>
      </c>
      <c r="K23" s="11" t="s">
        <v>121</v>
      </c>
      <c r="L23" t="str">
        <f>VLOOKUP(K23,'Conversor de países_Geral_UTF8_'!$A$2:$B$223,2,FALSE)</f>
        <v>Europa</v>
      </c>
      <c r="M23" s="49">
        <f>SUMIFS(Exportacao[TotalQuantidade],Exportacao[País Corrigido],"="&amp;K23,Exportacao[Ano],"&gt;="&amp;AnáliseContinentes!$K$3,Exportacao[Ano],"&lt;="&amp;AnáliseContinentes!$K$4)</f>
        <v>28519</v>
      </c>
      <c r="N23" s="49">
        <f>SUMIFS(Importacao[TotalQuantidade],Importacao[País Corrigido],"="&amp;K23,Importacao[Ano],"&gt;="&amp;AnáliseContinentes!$K$3,Importacao[Ano],"&lt;="&amp;AnáliseContinentes!$K$4)</f>
        <v>157026424</v>
      </c>
    </row>
    <row r="24" spans="1:14">
      <c r="A24" s="27" t="s">
        <v>12</v>
      </c>
      <c r="B24" s="48">
        <v>3430542</v>
      </c>
      <c r="E24" t="s">
        <v>238</v>
      </c>
      <c r="F24" s="49">
        <v>1880521</v>
      </c>
      <c r="K24" s="11" t="s">
        <v>83</v>
      </c>
      <c r="L24" t="str">
        <f>VLOOKUP(K24,'Conversor de países_Geral_UTF8_'!$A$2:$B$223,2,FALSE)</f>
        <v>Europa</v>
      </c>
      <c r="M24" s="49">
        <f>SUMIFS(Exportacao[TotalQuantidade],Exportacao[País Corrigido],"="&amp;K24,Exportacao[Ano],"&gt;="&amp;AnáliseContinentes!$K$3,Exportacao[Ano],"&lt;="&amp;AnáliseContinentes!$K$4)</f>
        <v>319818</v>
      </c>
      <c r="N24" s="49">
        <f>SUMIFS(Importacao[TotalQuantidade],Importacao[País Corrigido],"="&amp;K24,Importacao[Ano],"&gt;="&amp;AnáliseContinentes!$K$3,Importacao[Ano],"&lt;="&amp;AnáliseContinentes!$K$4)</f>
        <v>66066443</v>
      </c>
    </row>
    <row r="25" spans="1:14">
      <c r="A25" s="27" t="s">
        <v>22</v>
      </c>
      <c r="B25" s="48">
        <v>349353</v>
      </c>
      <c r="E25" t="s">
        <v>3</v>
      </c>
      <c r="F25" s="49">
        <v>734026</v>
      </c>
      <c r="K25" s="11" t="s">
        <v>8</v>
      </c>
      <c r="L25" t="str">
        <f>VLOOKUP(K25,'Conversor de países_Geral_UTF8_'!$A$2:$B$223,2,FALSE)</f>
        <v>Europa</v>
      </c>
      <c r="M25" s="49">
        <f>SUMIFS(Exportacao[TotalQuantidade],Exportacao[País Corrigido],"="&amp;K25,Exportacao[Ano],"&gt;="&amp;AnáliseContinentes!$K$3,Exportacao[Ano],"&lt;="&amp;AnáliseContinentes!$K$4)</f>
        <v>913857</v>
      </c>
      <c r="N25" s="49">
        <f>SUMIFS(Importacao[TotalQuantidade],Importacao[País Corrigido],"="&amp;K25,Importacao[Ano],"&gt;="&amp;AnáliseContinentes!$K$3,Importacao[Ano],"&lt;="&amp;AnáliseContinentes!$K$4)</f>
        <v>2104070</v>
      </c>
    </row>
    <row r="26" spans="1:14">
      <c r="A26" s="27" t="s">
        <v>238</v>
      </c>
      <c r="B26" s="48">
        <v>0</v>
      </c>
      <c r="E26" t="s">
        <v>12</v>
      </c>
      <c r="F26" s="49">
        <v>17845</v>
      </c>
      <c r="K26" s="11" t="s">
        <v>74</v>
      </c>
      <c r="L26" t="str">
        <f>VLOOKUP(K26,'Conversor de países_Geral_UTF8_'!$A$2:$B$223,2,FALSE)</f>
        <v>Europa</v>
      </c>
      <c r="M26" s="49">
        <f>SUMIFS(Exportacao[TotalQuantidade],Exportacao[País Corrigido],"="&amp;K26,Exportacao[Ano],"&gt;="&amp;AnáliseContinentes!$K$3,Exportacao[Ano],"&lt;="&amp;AnáliseContinentes!$K$4)</f>
        <v>1993180</v>
      </c>
      <c r="N26" s="49">
        <f>SUMIFS(Importacao[TotalQuantidade],Importacao[País Corrigido],"="&amp;K26,Importacao[Ano],"&gt;="&amp;AnáliseContinentes!$K$3,Importacao[Ano],"&lt;="&amp;AnáliseContinentes!$K$4)</f>
        <v>68454317</v>
      </c>
    </row>
    <row r="27" spans="1:14">
      <c r="A27"/>
      <c r="K27" s="11" t="s">
        <v>223</v>
      </c>
      <c r="L27" t="str">
        <f>VLOOKUP(K27,'Conversor de países_Geral_UTF8_'!$A$2:$B$223,2,FALSE)</f>
        <v>América do Sul</v>
      </c>
      <c r="M27" s="49">
        <f>SUMIFS(Exportacao[TotalQuantidade],Exportacao[País Corrigido],"="&amp;K27,Exportacao[Ano],"&gt;="&amp;AnáliseContinentes!$K$3,Exportacao[Ano],"&lt;="&amp;AnáliseContinentes!$K$4)</f>
        <v>1118688</v>
      </c>
      <c r="N27" s="49">
        <f>SUMIFS(Importacao[TotalQuantidade],Importacao[País Corrigido],"="&amp;K27,Importacao[Ano],"&gt;="&amp;AnáliseContinentes!$K$3,Importacao[Ano],"&lt;="&amp;AnáliseContinentes!$K$4)</f>
        <v>36494965</v>
      </c>
    </row>
    <row r="28" spans="1:14">
      <c r="A28"/>
    </row>
    <row r="29" spans="1:14">
      <c r="A29" s="70" t="s">
        <v>249</v>
      </c>
      <c r="B29" s="70"/>
      <c r="C29" s="70"/>
      <c r="E29" s="70" t="s">
        <v>250</v>
      </c>
      <c r="F29" s="70"/>
      <c r="G29" s="70"/>
    </row>
    <row r="30" spans="1:14">
      <c r="A30"/>
      <c r="K30" s="11" t="s">
        <v>251</v>
      </c>
      <c r="L30" s="11" t="s">
        <v>252</v>
      </c>
      <c r="M30" s="11" t="s">
        <v>253</v>
      </c>
    </row>
    <row r="31" spans="1:14">
      <c r="A31" t="s">
        <v>1</v>
      </c>
      <c r="B31" t="s">
        <v>234</v>
      </c>
      <c r="C31" t="s">
        <v>245</v>
      </c>
      <c r="E31" t="s">
        <v>1</v>
      </c>
      <c r="F31" t="s">
        <v>235</v>
      </c>
      <c r="G31" t="s">
        <v>245</v>
      </c>
      <c r="K31" t="s">
        <v>7</v>
      </c>
      <c r="L31" s="61">
        <f>SUMIFS(Tabela13[TotalLitrosImportados],Tabela13[Continente],"="&amp;K31)</f>
        <v>523664641</v>
      </c>
      <c r="M31" s="61">
        <f>SUMIFS(Tabela13[Total LitrosExportados],Tabela13[Continente],"="&amp;K31)</f>
        <v>3688702</v>
      </c>
    </row>
    <row r="32" spans="1:14">
      <c r="A32" t="s">
        <v>18</v>
      </c>
      <c r="B32" s="28">
        <v>95693776</v>
      </c>
      <c r="C32">
        <v>1</v>
      </c>
      <c r="E32" t="s">
        <v>18</v>
      </c>
      <c r="F32" s="28">
        <v>3385847681</v>
      </c>
      <c r="G32">
        <v>1</v>
      </c>
    </row>
    <row r="33" spans="1:13">
      <c r="A33" t="s">
        <v>48</v>
      </c>
      <c r="B33" s="28">
        <v>73486835</v>
      </c>
      <c r="C33">
        <v>2</v>
      </c>
      <c r="E33" t="s">
        <v>7</v>
      </c>
      <c r="F33" s="28">
        <v>2503705473</v>
      </c>
      <c r="G33">
        <v>2</v>
      </c>
      <c r="K33" s="11" t="s">
        <v>254</v>
      </c>
    </row>
    <row r="34" spans="1:13">
      <c r="A34" t="s">
        <v>7</v>
      </c>
      <c r="B34" s="28">
        <v>57048487</v>
      </c>
      <c r="C34">
        <v>3</v>
      </c>
      <c r="E34" t="s">
        <v>48</v>
      </c>
      <c r="F34" s="28">
        <v>47827625</v>
      </c>
      <c r="G34">
        <v>3</v>
      </c>
    </row>
    <row r="35" spans="1:13">
      <c r="A35" t="s">
        <v>3</v>
      </c>
      <c r="B35" s="28">
        <v>13425214</v>
      </c>
      <c r="C35">
        <v>4</v>
      </c>
      <c r="E35" t="s">
        <v>5</v>
      </c>
      <c r="F35" s="28">
        <v>44836339</v>
      </c>
      <c r="G35">
        <v>4</v>
      </c>
      <c r="L35" s="62">
        <f>L31/C5</f>
        <v>0.99404873124393633</v>
      </c>
      <c r="M35" s="62">
        <f>M31/B5</f>
        <v>7.9368575311284856E-2</v>
      </c>
    </row>
    <row r="36" spans="1:13">
      <c r="A36" t="s">
        <v>5</v>
      </c>
      <c r="B36" s="28">
        <v>5996749</v>
      </c>
      <c r="C36">
        <v>5</v>
      </c>
      <c r="E36" t="s">
        <v>22</v>
      </c>
      <c r="F36" s="28">
        <v>39300867</v>
      </c>
      <c r="G36">
        <v>5</v>
      </c>
    </row>
    <row r="37" spans="1:13">
      <c r="A37" t="s">
        <v>12</v>
      </c>
      <c r="B37" s="28">
        <v>4848971</v>
      </c>
      <c r="C37">
        <v>6</v>
      </c>
      <c r="E37" t="s">
        <v>238</v>
      </c>
      <c r="F37" s="28">
        <v>4294384</v>
      </c>
      <c r="G37">
        <v>6</v>
      </c>
    </row>
    <row r="38" spans="1:13">
      <c r="A38" t="s">
        <v>22</v>
      </c>
      <c r="B38" s="28">
        <v>719023</v>
      </c>
      <c r="E38" t="s">
        <v>3</v>
      </c>
      <c r="F38" s="28">
        <v>3806832</v>
      </c>
    </row>
    <row r="39" spans="1:13">
      <c r="A39" t="s">
        <v>238</v>
      </c>
      <c r="B39" s="28">
        <v>0</v>
      </c>
      <c r="E39" t="s">
        <v>12</v>
      </c>
      <c r="F39" s="28">
        <v>22308</v>
      </c>
    </row>
    <row r="40" spans="1:13">
      <c r="A40"/>
    </row>
    <row r="41" spans="1:13">
      <c r="A41"/>
    </row>
    <row r="42" spans="1:13">
      <c r="A42"/>
    </row>
    <row r="43" spans="1:13">
      <c r="A43"/>
    </row>
    <row r="44" spans="1:13">
      <c r="A44"/>
    </row>
    <row r="45" spans="1:13">
      <c r="A45"/>
    </row>
    <row r="46" spans="1:13">
      <c r="A46"/>
    </row>
    <row r="47" spans="1:13">
      <c r="A47"/>
    </row>
    <row r="48" spans="1:13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</sheetData>
  <mergeCells count="8">
    <mergeCell ref="A29:C29"/>
    <mergeCell ref="E29:G29"/>
    <mergeCell ref="K17:N17"/>
    <mergeCell ref="B1:C1"/>
    <mergeCell ref="D1:E1"/>
    <mergeCell ref="G1:H1"/>
    <mergeCell ref="A16:C16"/>
    <mergeCell ref="E16:G16"/>
  </mergeCells>
  <phoneticPr fontId="6" type="noConversion"/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EA65-ECA1-489B-8053-377EC5EAA5F0}">
  <dimension ref="A1:I138"/>
  <sheetViews>
    <sheetView workbookViewId="0">
      <selection activeCell="F67" sqref="F67:F69"/>
    </sheetView>
  </sheetViews>
  <sheetFormatPr defaultRowHeight="15"/>
  <cols>
    <col min="1" max="1" width="32.28515625" bestFit="1" customWidth="1"/>
    <col min="2" max="2" width="23" bestFit="1" customWidth="1"/>
    <col min="3" max="3" width="23" customWidth="1"/>
    <col min="4" max="4" width="19.85546875" bestFit="1" customWidth="1"/>
    <col min="5" max="5" width="19.85546875" customWidth="1"/>
    <col min="6" max="6" width="36.28515625" bestFit="1" customWidth="1"/>
    <col min="7" max="7" width="23" bestFit="1" customWidth="1"/>
    <col min="8" max="8" width="23" customWidth="1"/>
    <col min="9" max="9" width="23.140625" bestFit="1" customWidth="1"/>
  </cols>
  <sheetData>
    <row r="1" spans="1:9">
      <c r="A1" s="4" t="s">
        <v>255</v>
      </c>
      <c r="B1" s="4" t="s">
        <v>1</v>
      </c>
      <c r="C1" s="4" t="s">
        <v>256</v>
      </c>
      <c r="D1" s="4" t="s">
        <v>257</v>
      </c>
      <c r="E1" s="4"/>
      <c r="F1" s="4" t="s">
        <v>258</v>
      </c>
      <c r="G1" s="4" t="s">
        <v>1</v>
      </c>
      <c r="H1" s="4" t="s">
        <v>256</v>
      </c>
      <c r="I1" s="4" t="s">
        <v>257</v>
      </c>
    </row>
    <row r="2" spans="1:9">
      <c r="A2" t="s">
        <v>4</v>
      </c>
      <c r="B2" t="str">
        <f>VLOOKUP(A2,'Conversor de países_Geral_UTF8_'!$A$2:$B$223,2,FALSE)</f>
        <v>África</v>
      </c>
      <c r="C2" t="str">
        <f>IFERROR(IF(Tabela3[[#This Row],[Continente]]&lt;&gt;"#N/D","","SIM"),"SIM")</f>
        <v/>
      </c>
      <c r="D2" t="str">
        <f>Tabela3[[#This Row],[Países - Exportação]]</f>
        <v>África do Sul</v>
      </c>
      <c r="F2" s="3" t="s">
        <v>16</v>
      </c>
      <c r="G2" t="str">
        <f>VLOOKUP(F2,'Conversor de países_Geral_UTF8_'!$A$2:$B$223,2,FALSE)</f>
        <v>África</v>
      </c>
      <c r="H2" t="str">
        <f>IFERROR(IF(Tabela4[[#This Row],[Continente]]&lt;&gt;"#N/D","","SIM"),"SIM")</f>
        <v/>
      </c>
      <c r="I2" t="str">
        <f>Tabela4[[#This Row],[País - Importação]]</f>
        <v>Argélia</v>
      </c>
    </row>
    <row r="3" spans="1:9">
      <c r="A3" t="s">
        <v>10</v>
      </c>
      <c r="B3" t="str">
        <f>VLOOKUP(A3,'Conversor de países_Geral_UTF8_'!$A$2:$B$223,2,FALSE)</f>
        <v>África</v>
      </c>
      <c r="C3" t="str">
        <f>IFERROR(IF(Tabela3[[#This Row],[Continente]]&lt;&gt;"#N/D","","SIM"),"SIM")</f>
        <v/>
      </c>
      <c r="D3" t="str">
        <f>Tabela3[[#This Row],[Países - Exportação]]</f>
        <v>Angola</v>
      </c>
      <c r="F3" s="3" t="s">
        <v>146</v>
      </c>
      <c r="G3" t="str">
        <f>VLOOKUP(F3,'Conversor de países_Geral_UTF8_'!$A$2:$B$223,2,FALSE)</f>
        <v>África</v>
      </c>
      <c r="H3" t="str">
        <f>IFERROR(IF(Tabela4[[#This Row],[Continente]]&lt;&gt;"#N/D","","SIM"),"SIM")</f>
        <v/>
      </c>
      <c r="I3" t="str">
        <f>Tabela4[[#This Row],[País - Importação]]</f>
        <v>Marrocos</v>
      </c>
    </row>
    <row r="4" spans="1:9">
      <c r="A4" t="s">
        <v>32</v>
      </c>
      <c r="B4" t="str">
        <f>VLOOKUP(A4,'Conversor de países_Geral_UTF8_'!$A$2:$B$223,2,FALSE)</f>
        <v>África</v>
      </c>
      <c r="C4" t="str">
        <f>IFERROR(IF(Tabela3[[#This Row],[Continente]]&lt;&gt;"#N/D","","SIM"),"SIM")</f>
        <v/>
      </c>
      <c r="D4" t="str">
        <f>Tabela3[[#This Row],[Países - Exportação]]</f>
        <v>Benin</v>
      </c>
      <c r="F4" s="3" t="s">
        <v>200</v>
      </c>
      <c r="G4" t="str">
        <f>VLOOKUP(F4,'Conversor de países_Geral_UTF8_'!$A$2:$B$223,2,FALSE)</f>
        <v>África</v>
      </c>
      <c r="H4" t="str">
        <f>IFERROR(IF(Tabela4[[#This Row],[Continente]]&lt;&gt;"#N/D","","SIM"),"SIM")</f>
        <v/>
      </c>
      <c r="I4" t="str">
        <f>Tabela4[[#This Row],[País - Importação]]</f>
        <v>Suazilândia</v>
      </c>
    </row>
    <row r="5" spans="1:9">
      <c r="A5" t="s">
        <v>44</v>
      </c>
      <c r="B5" t="str">
        <f>VLOOKUP(A5,'Conversor de países_Geral_UTF8_'!$A$2:$B$223,2,FALSE)</f>
        <v>África</v>
      </c>
      <c r="C5" t="str">
        <f>IFERROR(IF(Tabela3[[#This Row],[Continente]]&lt;&gt;"#N/D","","SIM"),"SIM")</f>
        <v/>
      </c>
      <c r="D5" t="str">
        <f>Tabela3[[#This Row],[Países - Exportação]]</f>
        <v>Cabo Verde</v>
      </c>
      <c r="F5" s="3" t="s">
        <v>216</v>
      </c>
      <c r="G5" t="str">
        <f>VLOOKUP(F5,'Conversor de países_Geral_UTF8_'!$A$2:$B$223,2,FALSE)</f>
        <v>África</v>
      </c>
      <c r="H5" t="str">
        <f>IFERROR(IF(Tabela4[[#This Row],[Continente]]&lt;&gt;"#N/D","","SIM"),"SIM")</f>
        <v/>
      </c>
      <c r="I5" t="str">
        <f>Tabela4[[#This Row],[País - Importação]]</f>
        <v>Tunísia</v>
      </c>
    </row>
    <row r="6" spans="1:9">
      <c r="A6" t="s">
        <v>45</v>
      </c>
      <c r="B6" t="str">
        <f>VLOOKUP(A6,'Conversor de países_Geral_UTF8_'!$A$2:$B$223,2,FALSE)</f>
        <v>África</v>
      </c>
      <c r="C6" t="str">
        <f>IFERROR(IF(Tabela3[[#This Row],[Continente]]&lt;&gt;"#N/D","","SIM"),"SIM")</f>
        <v/>
      </c>
      <c r="D6" t="str">
        <f>Tabela3[[#This Row],[Países - Exportação]]</f>
        <v>Camarões</v>
      </c>
      <c r="F6" s="3" t="s">
        <v>33</v>
      </c>
      <c r="G6" t="str">
        <f>VLOOKUP(F6,'Conversor de países_Geral_UTF8_'!$A$2:$B$223,2,FALSE)</f>
        <v>América Central e Caribe</v>
      </c>
      <c r="H6" t="str">
        <f>IFERROR(IF(Tabela4[[#This Row],[Continente]]&lt;&gt;"#N/D","","SIM"),"SIM")</f>
        <v/>
      </c>
      <c r="I6" t="str">
        <f>Tabela4[[#This Row],[País - Importação]]</f>
        <v>Bermudas</v>
      </c>
    </row>
    <row r="7" spans="1:9">
      <c r="A7" t="s">
        <v>105</v>
      </c>
      <c r="B7" t="str">
        <f>VLOOKUP(A7,'Conversor de países_Geral_UTF8_'!$A$2:$B$223,2,FALSE)</f>
        <v>África</v>
      </c>
      <c r="C7" t="str">
        <f>IFERROR(IF(Tabela3[[#This Row],[Continente]]&lt;&gt;"#N/D","","SIM"),"SIM")</f>
        <v/>
      </c>
      <c r="D7" t="str">
        <f>Tabela3[[#This Row],[Países - Exportação]]</f>
        <v>Comores</v>
      </c>
      <c r="F7" s="3" t="s">
        <v>62</v>
      </c>
      <c r="G7" t="str">
        <f>VLOOKUP(F7,'Conversor de países_Geral_UTF8_'!$A$2:$B$223,2,FALSE)</f>
        <v>América Central e Caribe</v>
      </c>
      <c r="H7" t="str">
        <f>IFERROR(IF(Tabela4[[#This Row],[Continente]]&lt;&gt;"#N/D","","SIM"),"SIM")</f>
        <v/>
      </c>
      <c r="I7" t="str">
        <f>Tabela4[[#This Row],[País - Importação]]</f>
        <v>Cuba</v>
      </c>
    </row>
    <row r="8" spans="1:9">
      <c r="A8" t="s">
        <v>56</v>
      </c>
      <c r="B8" t="str">
        <f>VLOOKUP(A8,'Conversor de países_Geral_UTF8_'!$A$2:$B$223,2,FALSE)</f>
        <v>África</v>
      </c>
      <c r="C8" t="str">
        <f>IFERROR(IF(Tabela3[[#This Row],[Continente]]&lt;&gt;"#N/D","","SIM"),"SIM")</f>
        <v/>
      </c>
      <c r="D8" t="str">
        <f>Tabela3[[#This Row],[Países - Exportação]]</f>
        <v>Congo</v>
      </c>
      <c r="F8" s="3" t="s">
        <v>168</v>
      </c>
      <c r="G8" t="str">
        <f>VLOOKUP(F8,'Conversor de países_Geral_UTF8_'!$A$2:$B$223,2,FALSE)</f>
        <v>América Central e Caribe</v>
      </c>
      <c r="H8" t="str">
        <f>IFERROR(IF(Tabela4[[#This Row],[Continente]]&lt;&gt;"#N/D","","SIM"),"SIM")</f>
        <v/>
      </c>
      <c r="I8" t="str">
        <f>Tabela4[[#This Row],[País - Importação]]</f>
        <v>Panamá</v>
      </c>
    </row>
    <row r="9" spans="1:9">
      <c r="A9" t="s">
        <v>59</v>
      </c>
      <c r="B9" t="str">
        <f>VLOOKUP(A9,'Conversor de países_Geral_UTF8_'!$A$2:$B$223,2,FALSE)</f>
        <v>África</v>
      </c>
      <c r="C9" t="str">
        <f>IFERROR(IF(Tabela3[[#This Row],[Continente]]&lt;&gt;"#N/D","","SIM"),"SIM")</f>
        <v/>
      </c>
      <c r="D9" t="str">
        <f>Tabela3[[#This Row],[Países - Exportação]]</f>
        <v>Costa do Marfim</v>
      </c>
      <c r="F9" s="3" t="s">
        <v>174</v>
      </c>
      <c r="G9" t="str">
        <f>VLOOKUP(F9,'Conversor de países_Geral_UTF8_'!$A$2:$B$223,2,FALSE)</f>
        <v>América Central e Caribe</v>
      </c>
      <c r="H9" t="str">
        <f>IFERROR(IF(Tabela4[[#This Row],[Continente]]&lt;&gt;"#N/D","","SIM"),"SIM")</f>
        <v/>
      </c>
      <c r="I9" t="str">
        <f>Tabela4[[#This Row],[País - Importação]]</f>
        <v>Porto Rico</v>
      </c>
    </row>
    <row r="10" spans="1:9">
      <c r="A10" t="s">
        <v>86</v>
      </c>
      <c r="B10" t="str">
        <f>VLOOKUP(A10,'Conversor de países_Geral_UTF8_'!$A$2:$B$223,2,FALSE)</f>
        <v>África</v>
      </c>
      <c r="C10" t="str">
        <f>IFERROR(IF(Tabela3[[#This Row],[Continente]]&lt;&gt;"#N/D","","SIM"),"SIM")</f>
        <v/>
      </c>
      <c r="D10" t="str">
        <f>Tabela3[[#This Row],[Países - Exportação]]</f>
        <v>Gana</v>
      </c>
      <c r="F10" s="3" t="s">
        <v>77</v>
      </c>
      <c r="G10" t="str">
        <f>VLOOKUP(F10,'Conversor de países_Geral_UTF8_'!$A$2:$B$223,2,FALSE)</f>
        <v>América do Norte</v>
      </c>
      <c r="H10" t="str">
        <f>IFERROR(IF(Tabela4[[#This Row],[Continente]]&lt;&gt;"#N/D","","SIM"),"SIM")</f>
        <v/>
      </c>
      <c r="I10" t="str">
        <f>Tabela4[[#This Row],[País - Importação]]</f>
        <v>Estados Unidos</v>
      </c>
    </row>
    <row r="11" spans="1:9">
      <c r="A11" t="s">
        <v>133</v>
      </c>
      <c r="B11" t="str">
        <f>VLOOKUP(A11,'Conversor de países_Geral_UTF8_'!$A$2:$B$223,2,FALSE)</f>
        <v>África</v>
      </c>
      <c r="C11" t="str">
        <f>IFERROR(IF(Tabela3[[#This Row],[Continente]]&lt;&gt;"#N/D","","SIM"),"SIM")</f>
        <v/>
      </c>
      <c r="D11" t="str">
        <f>Tabela3[[#This Row],[Países - Exportação]]</f>
        <v>Libéria</v>
      </c>
      <c r="F11" s="3" t="s">
        <v>149</v>
      </c>
      <c r="G11" t="str">
        <f>VLOOKUP(F11,'Conversor de países_Geral_UTF8_'!$A$2:$B$223,2,FALSE)</f>
        <v>América do Norte</v>
      </c>
      <c r="H11" t="str">
        <f>IFERROR(IF(Tabela4[[#This Row],[Continente]]&lt;&gt;"#N/D","","SIM"),"SIM")</f>
        <v/>
      </c>
      <c r="I11" t="str">
        <f>Tabela4[[#This Row],[País - Importação]]</f>
        <v>México</v>
      </c>
    </row>
    <row r="12" spans="1:9">
      <c r="A12" t="s">
        <v>148</v>
      </c>
      <c r="B12" t="str">
        <f>VLOOKUP(A12,'Conversor de países_Geral_UTF8_'!$A$2:$B$223,2,FALSE)</f>
        <v>África</v>
      </c>
      <c r="C12" t="str">
        <f>IFERROR(IF(Tabela3[[#This Row],[Continente]]&lt;&gt;"#N/D","","SIM"),"SIM")</f>
        <v/>
      </c>
      <c r="D12" t="str">
        <f>Tabela3[[#This Row],[Países - Exportação]]</f>
        <v>Mauritânia</v>
      </c>
      <c r="F12" s="3" t="s">
        <v>17</v>
      </c>
      <c r="G12" t="str">
        <f>VLOOKUP(F12,'Conversor de países_Geral_UTF8_'!$A$2:$B$223,2,FALSE)</f>
        <v>América do Sul</v>
      </c>
      <c r="H12" t="str">
        <f>IFERROR(IF(Tabela4[[#This Row],[Continente]]&lt;&gt;"#N/D","","SIM"),"SIM")</f>
        <v/>
      </c>
      <c r="I12" t="str">
        <f>Tabela4[[#This Row],[País - Importação]]</f>
        <v>Argentina</v>
      </c>
    </row>
    <row r="13" spans="1:9">
      <c r="A13" t="s">
        <v>150</v>
      </c>
      <c r="B13" t="str">
        <f>VLOOKUP(A13,'Conversor de países_Geral_UTF8_'!$A$2:$B$223,2,FALSE)</f>
        <v>África</v>
      </c>
      <c r="C13" t="str">
        <f>IFERROR(IF(Tabela3[[#This Row],[Continente]]&lt;&gt;"#N/D","","SIM"),"SIM")</f>
        <v/>
      </c>
      <c r="D13" t="str">
        <f>Tabela3[[#This Row],[Países - Exportação]]</f>
        <v>Moçambique</v>
      </c>
      <c r="F13" s="3" t="s">
        <v>35</v>
      </c>
      <c r="G13" t="str">
        <f>VLOOKUP(F13,'Conversor de países_Geral_UTF8_'!$A$2:$B$223,2,FALSE)</f>
        <v>América do Sul</v>
      </c>
      <c r="H13" t="str">
        <f>IFERROR(IF(Tabela4[[#This Row],[Continente]]&lt;&gt;"#N/D","","SIM"),"SIM")</f>
        <v/>
      </c>
      <c r="I13" t="str">
        <f>Tabela4[[#This Row],[País - Importação]]</f>
        <v>Bolívia</v>
      </c>
    </row>
    <row r="14" spans="1:9">
      <c r="A14" t="s">
        <v>156</v>
      </c>
      <c r="B14" t="str">
        <f>VLOOKUP(A14,'Conversor de países_Geral_UTF8_'!$A$2:$B$223,2,FALSE)</f>
        <v>África</v>
      </c>
      <c r="C14" t="str">
        <f>IFERROR(IF(Tabela3[[#This Row],[Continente]]&lt;&gt;"#N/D","","SIM"),"SIM")</f>
        <v/>
      </c>
      <c r="D14" t="str">
        <f>Tabela3[[#This Row],[Países - Exportação]]</f>
        <v>Namíbia</v>
      </c>
      <c r="F14" s="3" t="s">
        <v>38</v>
      </c>
      <c r="G14" t="str">
        <f>VLOOKUP(F14,'Conversor de países_Geral_UTF8_'!$A$2:$B$223,2,FALSE)</f>
        <v>América do Sul</v>
      </c>
      <c r="H14" t="str">
        <f>IFERROR(IF(Tabela4[[#This Row],[Continente]]&lt;&gt;"#N/D","","SIM"),"SIM")</f>
        <v/>
      </c>
      <c r="I14" t="str">
        <f>Tabela4[[#This Row],[País - Importação]]</f>
        <v>Brasil</v>
      </c>
    </row>
    <row r="15" spans="1:9">
      <c r="A15" t="s">
        <v>161</v>
      </c>
      <c r="B15" t="str">
        <f>VLOOKUP(A15,'Conversor de países_Geral_UTF8_'!$A$2:$B$223,2,FALSE)</f>
        <v>África</v>
      </c>
      <c r="C15" t="str">
        <f>IFERROR(IF(Tabela3[[#This Row],[Continente]]&lt;&gt;"#N/D","","SIM"),"SIM")</f>
        <v/>
      </c>
      <c r="D15" t="str">
        <f>Tabela3[[#This Row],[Países - Exportação]]</f>
        <v>Nigéria</v>
      </c>
      <c r="F15" s="3" t="s">
        <v>52</v>
      </c>
      <c r="G15" t="str">
        <f>VLOOKUP(F15,'Conversor de países_Geral_UTF8_'!$A$2:$B$223,2,FALSE)</f>
        <v>América do Sul</v>
      </c>
      <c r="H15" t="str">
        <f>IFERROR(IF(Tabela4[[#This Row],[Continente]]&lt;&gt;"#N/D","","SIM"),"SIM")</f>
        <v/>
      </c>
      <c r="I15" t="str">
        <f>Tabela4[[#This Row],[País - Importação]]</f>
        <v>Chile</v>
      </c>
    </row>
    <row r="16" spans="1:9">
      <c r="A16" t="s">
        <v>176</v>
      </c>
      <c r="B16" t="str">
        <f>VLOOKUP(A16,'Conversor de países_Geral_UTF8_'!$A$2:$B$223,2,FALSE)</f>
        <v>África</v>
      </c>
      <c r="C16" t="str">
        <f>IFERROR(IF(Tabela3[[#This Row],[Continente]]&lt;&gt;"#N/D","","SIM"),"SIM")</f>
        <v/>
      </c>
      <c r="D16" t="str">
        <f>Tabela3[[#This Row],[Países - Exportação]]</f>
        <v>Quênia</v>
      </c>
      <c r="F16" s="3" t="s">
        <v>172</v>
      </c>
      <c r="G16" t="str">
        <f>VLOOKUP(F16,'Conversor de países_Geral_UTF8_'!$A$2:$B$223,2,FALSE)</f>
        <v>América do Sul</v>
      </c>
      <c r="H16" t="str">
        <f>IFERROR(IF(Tabela4[[#This Row],[Continente]]&lt;&gt;"#N/D","","SIM"),"SIM")</f>
        <v/>
      </c>
      <c r="I16" t="str">
        <f>Tabela4[[#This Row],[País - Importação]]</f>
        <v>Peru</v>
      </c>
    </row>
    <row r="17" spans="1:9">
      <c r="A17" t="s">
        <v>190</v>
      </c>
      <c r="B17" t="str">
        <f>VLOOKUP(A17,'Conversor de países_Geral_UTF8_'!$A$2:$B$223,2,FALSE)</f>
        <v>África</v>
      </c>
      <c r="C17" t="str">
        <f>IFERROR(IF(Tabela3[[#This Row],[Continente]]&lt;&gt;"#N/D","","SIM"),"SIM")</f>
        <v/>
      </c>
      <c r="D17" t="str">
        <f>Tabela3[[#This Row],[Países - Exportação]]</f>
        <v>São Tomé e Príncipe</v>
      </c>
      <c r="F17" s="3" t="s">
        <v>223</v>
      </c>
      <c r="G17" t="str">
        <f>VLOOKUP(F17,'Conversor de países_Geral_UTF8_'!$A$2:$B$223,2,FALSE)</f>
        <v>América do Sul</v>
      </c>
      <c r="H17" t="str">
        <f>IFERROR(IF(Tabela4[[#This Row],[Continente]]&lt;&gt;"#N/D","","SIM"),"SIM")</f>
        <v/>
      </c>
      <c r="I17" t="str">
        <f>Tabela4[[#This Row],[País - Importação]]</f>
        <v>Uruguai</v>
      </c>
    </row>
    <row r="18" spans="1:9">
      <c r="A18" t="s">
        <v>192</v>
      </c>
      <c r="B18" t="str">
        <f>VLOOKUP(A18,'Conversor de países_Geral_UTF8_'!$A$2:$B$223,2,FALSE)</f>
        <v>África</v>
      </c>
      <c r="C18" t="str">
        <f>IFERROR(IF(Tabela3[[#This Row],[Continente]]&lt;&gt;"#N/D","","SIM"),"SIM")</f>
        <v/>
      </c>
      <c r="D18" t="str">
        <f>Tabela3[[#This Row],[Países - Exportação]]</f>
        <v>Senegal</v>
      </c>
      <c r="F18" s="3" t="s">
        <v>15</v>
      </c>
      <c r="G18" t="str">
        <f>VLOOKUP(F18,'Conversor de países_Geral_UTF8_'!$A$2:$B$223,2,FALSE)</f>
        <v>Ásia</v>
      </c>
      <c r="H18" t="str">
        <f>IFERROR(IF(Tabela4[[#This Row],[Continente]]&lt;&gt;"#N/D","","SIM"),"SIM")</f>
        <v/>
      </c>
      <c r="I18" t="str">
        <f>Tabela4[[#This Row],[País - Importação]]</f>
        <v>Arábia Saudita</v>
      </c>
    </row>
    <row r="19" spans="1:9">
      <c r="A19" t="s">
        <v>193</v>
      </c>
      <c r="B19" t="str">
        <f>VLOOKUP(A19,'Conversor de países_Geral_UTF8_'!$A$2:$B$223,2,FALSE)</f>
        <v>África</v>
      </c>
      <c r="C19" t="str">
        <f>IFERROR(IF(Tabela3[[#This Row],[Continente]]&lt;&gt;"#N/D","","SIM"),"SIM")</f>
        <v/>
      </c>
      <c r="D19" t="str">
        <f>Tabela3[[#This Row],[Países - Exportação]]</f>
        <v>Serra Leoa</v>
      </c>
      <c r="F19" s="3" t="s">
        <v>19</v>
      </c>
      <c r="G19" t="str">
        <f>VLOOKUP(F19,'Conversor de países_Geral_UTF8_'!$A$2:$B$223,2,FALSE)</f>
        <v>Ásia</v>
      </c>
      <c r="H19" t="str">
        <f>IFERROR(IF(Tabela4[[#This Row],[Continente]]&lt;&gt;"#N/D","","SIM"),"SIM")</f>
        <v/>
      </c>
      <c r="I19" t="str">
        <f>Tabela4[[#This Row],[País - Importação]]</f>
        <v>Armênia</v>
      </c>
    </row>
    <row r="20" spans="1:9">
      <c r="A20" t="s">
        <v>200</v>
      </c>
      <c r="B20" t="str">
        <f>VLOOKUP(A20,'Conversor de países_Geral_UTF8_'!$A$2:$B$223,2,FALSE)</f>
        <v>África</v>
      </c>
      <c r="C20" t="str">
        <f>IFERROR(IF(Tabela3[[#This Row],[Continente]]&lt;&gt;"#N/D","","SIM"),"SIM")</f>
        <v/>
      </c>
      <c r="D20" t="str">
        <f>Tabela3[[#This Row],[Países - Exportação]]</f>
        <v>Suazilândia</v>
      </c>
      <c r="F20" s="3" t="s">
        <v>53</v>
      </c>
      <c r="G20" t="str">
        <f>VLOOKUP(F20,'Conversor de países_Geral_UTF8_'!$A$2:$B$223,2,FALSE)</f>
        <v>Ásia</v>
      </c>
      <c r="H20" t="str">
        <f>IFERROR(IF(Tabela4[[#This Row],[Continente]]&lt;&gt;"#N/D","","SIM"),"SIM")</f>
        <v/>
      </c>
      <c r="I20" t="str">
        <f>Tabela4[[#This Row],[País - Importação]]</f>
        <v>China</v>
      </c>
    </row>
    <row r="21" spans="1:9">
      <c r="A21" t="s">
        <v>209</v>
      </c>
      <c r="B21" t="str">
        <f>VLOOKUP(A21,'Conversor de países_Geral_UTF8_'!$A$2:$B$223,2,FALSE)</f>
        <v>África</v>
      </c>
      <c r="C21" t="str">
        <f>IFERROR(IF(Tabela3[[#This Row],[Continente]]&lt;&gt;"#N/D","","SIM"),"SIM")</f>
        <v/>
      </c>
      <c r="D21" t="str">
        <f>Tabela3[[#This Row],[Países - Exportação]]</f>
        <v>Tanzânia</v>
      </c>
      <c r="F21" s="3" t="s">
        <v>69</v>
      </c>
      <c r="G21" t="str">
        <f>VLOOKUP(F21,'Conversor de países_Geral_UTF8_'!$A$2:$B$223,2,FALSE)</f>
        <v>Ásia</v>
      </c>
      <c r="H21" t="str">
        <f>IFERROR(IF(Tabela4[[#This Row],[Continente]]&lt;&gt;"#N/D","","SIM"),"SIM")</f>
        <v/>
      </c>
      <c r="I21" t="str">
        <f>Tabela4[[#This Row],[País - Importação]]</f>
        <v>Emirados Árabes Unidos</v>
      </c>
    </row>
    <row r="22" spans="1:9">
      <c r="A22" t="s">
        <v>212</v>
      </c>
      <c r="B22" t="str">
        <f>VLOOKUP(A22,'Conversor de países_Geral_UTF8_'!$A$2:$B$223,2,FALSE)</f>
        <v>África</v>
      </c>
      <c r="C22" t="str">
        <f>IFERROR(IF(Tabela3[[#This Row],[Continente]]&lt;&gt;"#N/D","","SIM"),"SIM")</f>
        <v/>
      </c>
      <c r="D22" t="str">
        <f>Tabela3[[#This Row],[Países - Exportação]]</f>
        <v>Togo</v>
      </c>
      <c r="F22" s="3" t="s">
        <v>100</v>
      </c>
      <c r="G22" t="str">
        <f>VLOOKUP(F22,'Conversor de países_Geral_UTF8_'!$A$2:$B$223,2,FALSE)</f>
        <v>Ásia</v>
      </c>
      <c r="H22" t="str">
        <f>IFERROR(IF(Tabela4[[#This Row],[Continente]]&lt;&gt;"#N/D","","SIM"),"SIM")</f>
        <v/>
      </c>
      <c r="I22" t="str">
        <f>Tabela4[[#This Row],[País - Importação]]</f>
        <v>Hong Kong</v>
      </c>
    </row>
    <row r="23" spans="1:9">
      <c r="A23" t="s">
        <v>216</v>
      </c>
      <c r="B23" t="str">
        <f>VLOOKUP(A23,'Conversor de países_Geral_UTF8_'!$A$2:$B$223,2,FALSE)</f>
        <v>África</v>
      </c>
      <c r="C23" t="str">
        <f>IFERROR(IF(Tabela3[[#This Row],[Continente]]&lt;&gt;"#N/D","","SIM"),"SIM")</f>
        <v/>
      </c>
      <c r="D23" t="str">
        <f>Tabela3[[#This Row],[Países - Exportação]]</f>
        <v>Tunísia</v>
      </c>
      <c r="F23" s="3" t="s">
        <v>115</v>
      </c>
      <c r="G23" t="str">
        <f>VLOOKUP(F23,'Conversor de países_Geral_UTF8_'!$A$2:$B$223,2,FALSE)</f>
        <v>Ásia</v>
      </c>
      <c r="H23" t="str">
        <f>IFERROR(IF(Tabela4[[#This Row],[Continente]]&lt;&gt;"#N/D","","SIM"),"SIM")</f>
        <v/>
      </c>
      <c r="I23" t="str">
        <f>Tabela4[[#This Row],[País - Importação]]</f>
        <v>Indonésia</v>
      </c>
    </row>
    <row r="24" spans="1:9">
      <c r="A24" t="s">
        <v>11</v>
      </c>
      <c r="B24" t="str">
        <f>VLOOKUP(A24,'Conversor de países_Geral_UTF8_'!$A$2:$B$223,2,FALSE)</f>
        <v>América Central e Caribe</v>
      </c>
      <c r="C24" t="str">
        <f>IFERROR(IF(Tabela3[[#This Row],[Continente]]&lt;&gt;"#N/D","","SIM"),"SIM")</f>
        <v/>
      </c>
      <c r="D24" t="str">
        <f>Tabela3[[#This Row],[Países - Exportação]]</f>
        <v>Anguilla</v>
      </c>
      <c r="F24" s="3" t="s">
        <v>120</v>
      </c>
      <c r="G24" t="str">
        <f>VLOOKUP(F24,'Conversor de países_Geral_UTF8_'!$A$2:$B$223,2,FALSE)</f>
        <v>Ásia</v>
      </c>
      <c r="H24" t="str">
        <f>IFERROR(IF(Tabela4[[#This Row],[Continente]]&lt;&gt;"#N/D","","SIM"),"SIM")</f>
        <v/>
      </c>
      <c r="I24" t="str">
        <f>Tabela4[[#This Row],[País - Importação]]</f>
        <v>Israel</v>
      </c>
    </row>
    <row r="25" spans="1:9">
      <c r="A25" t="s">
        <v>13</v>
      </c>
      <c r="B25" t="str">
        <f>VLOOKUP(A25,'Conversor de países_Geral_UTF8_'!$A$2:$B$223,2,FALSE)</f>
        <v>América Central e Caribe</v>
      </c>
      <c r="C25" t="str">
        <f>IFERROR(IF(Tabela3[[#This Row],[Continente]]&lt;&gt;"#N/D","","SIM"),"SIM")</f>
        <v/>
      </c>
      <c r="D25" t="str">
        <f>Tabela3[[#This Row],[Países - Exportação]]</f>
        <v>Antígua e Barbuda</v>
      </c>
      <c r="F25" s="3" t="s">
        <v>124</v>
      </c>
      <c r="G25" t="str">
        <f>VLOOKUP(F25,'Conversor de países_Geral_UTF8_'!$A$2:$B$223,2,FALSE)</f>
        <v>Ásia</v>
      </c>
      <c r="H25" t="str">
        <f>IFERROR(IF(Tabela4[[#This Row],[Continente]]&lt;&gt;"#N/D","","SIM"),"SIM")</f>
        <v/>
      </c>
      <c r="I25" t="str">
        <f>Tabela4[[#This Row],[País - Importação]]</f>
        <v>Japão</v>
      </c>
    </row>
    <row r="26" spans="1:9">
      <c r="A26" t="s">
        <v>14</v>
      </c>
      <c r="B26" t="str">
        <f>VLOOKUP(A26,'Conversor de países_Geral_UTF8_'!$A$2:$B$223,2,FALSE)</f>
        <v>América Central e Caribe</v>
      </c>
      <c r="C26" t="str">
        <f>IFERROR(IF(Tabela3[[#This Row],[Continente]]&lt;&gt;"#N/D","","SIM"),"SIM")</f>
        <v/>
      </c>
      <c r="D26" t="str">
        <f>Tabela3[[#This Row],[Países - Exportação]]</f>
        <v>Antilhas Holandesas</v>
      </c>
      <c r="F26" s="3" t="s">
        <v>132</v>
      </c>
      <c r="G26" t="str">
        <f>VLOOKUP(F26,'Conversor de países_Geral_UTF8_'!$A$2:$B$223,2,FALSE)</f>
        <v>Ásia</v>
      </c>
      <c r="H26" t="str">
        <f>IFERROR(IF(Tabela4[[#This Row],[Continente]]&lt;&gt;"#N/D","","SIM"),"SIM")</f>
        <v/>
      </c>
      <c r="I26" t="str">
        <f>Tabela4[[#This Row],[País - Importação]]</f>
        <v>Líbano</v>
      </c>
    </row>
    <row r="27" spans="1:9">
      <c r="A27" t="s">
        <v>20</v>
      </c>
      <c r="B27" t="str">
        <f>VLOOKUP(A27,'Conversor de países_Geral_UTF8_'!$A$2:$B$223,2,FALSE)</f>
        <v>América Central e Caribe</v>
      </c>
      <c r="C27" t="str">
        <f>IFERROR(IF(Tabela3[[#This Row],[Continente]]&lt;&gt;"#N/D","","SIM"),"SIM")</f>
        <v/>
      </c>
      <c r="D27" t="str">
        <f>Tabela3[[#This Row],[Países - Exportação]]</f>
        <v>Aruba</v>
      </c>
      <c r="F27" s="3" t="s">
        <v>197</v>
      </c>
      <c r="G27" t="str">
        <f>VLOOKUP(F27,'Conversor de países_Geral_UTF8_'!$A$2:$B$223,2,FALSE)</f>
        <v>Ásia</v>
      </c>
      <c r="H27" t="str">
        <f>IFERROR(IF(Tabela4[[#This Row],[Continente]]&lt;&gt;"#N/D","","SIM"),"SIM")</f>
        <v/>
      </c>
      <c r="I27" t="str">
        <f>Tabela4[[#This Row],[País - Importação]]</f>
        <v>Síria</v>
      </c>
    </row>
    <row r="28" spans="1:9">
      <c r="A28" t="s">
        <v>25</v>
      </c>
      <c r="B28" t="str">
        <f>VLOOKUP(A28,'Conversor de países_Geral_UTF8_'!$A$2:$B$223,2,FALSE)</f>
        <v>América Central e Caribe</v>
      </c>
      <c r="C28" t="str">
        <f>IFERROR(IF(Tabela3[[#This Row],[Continente]]&lt;&gt;"#N/D","","SIM"),"SIM")</f>
        <v/>
      </c>
      <c r="D28" t="str">
        <f>Tabela3[[#This Row],[Países - Exportação]]</f>
        <v>Bahamas</v>
      </c>
      <c r="F28" s="3" t="s">
        <v>8</v>
      </c>
      <c r="G28" t="str">
        <f>VLOOKUP(F28,'Conversor de países_Geral_UTF8_'!$A$2:$B$223,2,FALSE)</f>
        <v>Europa</v>
      </c>
      <c r="H28" t="str">
        <f>IFERROR(IF(Tabela4[[#This Row],[Continente]]&lt;&gt;"#N/D","","SIM"),"SIM")</f>
        <v/>
      </c>
      <c r="I28" t="str">
        <f>Tabela4[[#This Row],[País - Importação]]</f>
        <v>Alemanha</v>
      </c>
    </row>
    <row r="29" spans="1:9">
      <c r="A29" t="s">
        <v>27</v>
      </c>
      <c r="B29" t="str">
        <f>VLOOKUP(A29,'Conversor de países_Geral_UTF8_'!$A$2:$B$223,2,FALSE)</f>
        <v>América Central e Caribe</v>
      </c>
      <c r="C29" t="str">
        <f>IFERROR(IF(Tabela3[[#This Row],[Continente]]&lt;&gt;"#N/D","","SIM"),"SIM")</f>
        <v/>
      </c>
      <c r="D29" t="str">
        <f>Tabela3[[#This Row],[Países - Exportação]]</f>
        <v>Barbados</v>
      </c>
      <c r="F29" s="3" t="s">
        <v>23</v>
      </c>
      <c r="G29" t="str">
        <f>VLOOKUP(F29,'Conversor de países_Geral_UTF8_'!$A$2:$B$223,2,FALSE)</f>
        <v>Europa</v>
      </c>
      <c r="H29" t="str">
        <f>IFERROR(IF(Tabela4[[#This Row],[Continente]]&lt;&gt;"#N/D","","SIM"),"SIM")</f>
        <v/>
      </c>
      <c r="I29" t="str">
        <f>Tabela4[[#This Row],[País - Importação]]</f>
        <v>Áustria</v>
      </c>
    </row>
    <row r="30" spans="1:9">
      <c r="A30" t="s">
        <v>33</v>
      </c>
      <c r="B30" t="str">
        <f>VLOOKUP(A30,'Conversor de países_Geral_UTF8_'!$A$2:$B$223,2,FALSE)</f>
        <v>América Central e Caribe</v>
      </c>
      <c r="C30" t="str">
        <f>IFERROR(IF(Tabela3[[#This Row],[Continente]]&lt;&gt;"#N/D","","SIM"),"SIM")</f>
        <v/>
      </c>
      <c r="D30" t="str">
        <f>Tabela3[[#This Row],[Países - Exportação]]</f>
        <v>Bermudas</v>
      </c>
      <c r="F30" s="3" t="s">
        <v>29</v>
      </c>
      <c r="G30" t="str">
        <f>VLOOKUP(F30,'Conversor de países_Geral_UTF8_'!$A$2:$B$223,2,FALSE)</f>
        <v>Europa</v>
      </c>
      <c r="H30" t="str">
        <f>IFERROR(IF(Tabela4[[#This Row],[Continente]]&lt;&gt;"#N/D","","SIM"),"SIM")</f>
        <v/>
      </c>
      <c r="I30" t="str">
        <f>Tabela4[[#This Row],[País - Importação]]</f>
        <v>Bélgica</v>
      </c>
    </row>
    <row r="31" spans="1:9">
      <c r="A31" t="s">
        <v>60</v>
      </c>
      <c r="B31" t="str">
        <f>VLOOKUP(A31,'Conversor de países_Geral_UTF8_'!$A$2:$B$223,2,FALSE)</f>
        <v>América Central e Caribe</v>
      </c>
      <c r="C31" t="str">
        <f>IFERROR(IF(Tabela3[[#This Row],[Continente]]&lt;&gt;"#N/D","","SIM"),"SIM")</f>
        <v/>
      </c>
      <c r="D31" t="str">
        <f>Tabela3[[#This Row],[Países - Exportação]]</f>
        <v>Costa Rica</v>
      </c>
      <c r="F31" s="3" t="s">
        <v>36</v>
      </c>
      <c r="G31" t="str">
        <f>VLOOKUP(F31,'Conversor de países_Geral_UTF8_'!$A$2:$B$223,2,FALSE)</f>
        <v>Europa</v>
      </c>
      <c r="H31" t="str">
        <f>IFERROR(IF(Tabela4[[#This Row],[Continente]]&lt;&gt;"#N/D","","SIM"),"SIM")</f>
        <v/>
      </c>
      <c r="I31" t="str">
        <f>Tabela4[[#This Row],[País - Importação]]</f>
        <v>Bósnia-Herzegovina</v>
      </c>
    </row>
    <row r="32" spans="1:9">
      <c r="A32" t="s">
        <v>62</v>
      </c>
      <c r="B32" t="str">
        <f>VLOOKUP(A32,'Conversor de países_Geral_UTF8_'!$A$2:$B$223,2,FALSE)</f>
        <v>América Central e Caribe</v>
      </c>
      <c r="C32" t="str">
        <f>IFERROR(IF(Tabela3[[#This Row],[Continente]]&lt;&gt;"#N/D","","SIM"),"SIM")</f>
        <v/>
      </c>
      <c r="D32" t="str">
        <f>Tabela3[[#This Row],[Países - Exportação]]</f>
        <v>Cuba</v>
      </c>
      <c r="F32" s="3" t="s">
        <v>40</v>
      </c>
      <c r="G32" t="str">
        <f>VLOOKUP(F32,'Conversor de países_Geral_UTF8_'!$A$2:$B$223,2,FALSE)</f>
        <v>Europa</v>
      </c>
      <c r="H32" t="str">
        <f>IFERROR(IF(Tabela4[[#This Row],[Continente]]&lt;&gt;"#N/D","","SIM"),"SIM")</f>
        <v/>
      </c>
      <c r="I32" t="str">
        <f>Tabela4[[#This Row],[País - Importação]]</f>
        <v>Bulgária</v>
      </c>
    </row>
    <row r="33" spans="1:9">
      <c r="A33" t="s">
        <v>63</v>
      </c>
      <c r="B33" t="str">
        <f>VLOOKUP(A33,'Conversor de países_Geral_UTF8_'!$A$2:$B$223,2,FALSE)</f>
        <v>América Central e Caribe</v>
      </c>
      <c r="C33" t="str">
        <f>IFERROR(IF(Tabela3[[#This Row],[Continente]]&lt;&gt;"#N/D","","SIM"),"SIM")</f>
        <v/>
      </c>
      <c r="D33" t="str">
        <f>Tabela3[[#This Row],[Países - Exportação]]</f>
        <v>Curaçao</v>
      </c>
      <c r="F33" s="3" t="s">
        <v>61</v>
      </c>
      <c r="G33" t="str">
        <f>VLOOKUP(F33,'Conversor de países_Geral_UTF8_'!$A$2:$B$223,2,FALSE)</f>
        <v>Europa</v>
      </c>
      <c r="H33" t="str">
        <f>IFERROR(IF(Tabela4[[#This Row],[Continente]]&lt;&gt;"#N/D","","SIM"),"SIM")</f>
        <v/>
      </c>
      <c r="I33" t="str">
        <f>Tabela4[[#This Row],[País - Importação]]</f>
        <v>Croácia</v>
      </c>
    </row>
    <row r="34" spans="1:9">
      <c r="A34" t="s">
        <v>66</v>
      </c>
      <c r="B34" t="str">
        <f>VLOOKUP(A34,'Conversor de países_Geral_UTF8_'!$A$2:$B$223,2,FALSE)</f>
        <v>América Central e Caribe</v>
      </c>
      <c r="C34" t="str">
        <f>IFERROR(IF(Tabela3[[#This Row],[Continente]]&lt;&gt;"#N/D","","SIM"),"SIM")</f>
        <v/>
      </c>
      <c r="D34" t="str">
        <f>Tabela3[[#This Row],[Países - Exportação]]</f>
        <v>Dominica</v>
      </c>
      <c r="F34" s="3" t="s">
        <v>73</v>
      </c>
      <c r="G34" t="str">
        <f>VLOOKUP(F34,'Conversor de países_Geral_UTF8_'!$A$2:$B$223,2,FALSE)</f>
        <v>Europa</v>
      </c>
      <c r="H34" t="str">
        <f>IFERROR(IF(Tabela4[[#This Row],[Continente]]&lt;&gt;"#N/D","","SIM"),"SIM")</f>
        <v/>
      </c>
      <c r="I34" t="str">
        <f>Tabela4[[#This Row],[País - Importação]]</f>
        <v>Eslovênia</v>
      </c>
    </row>
    <row r="35" spans="1:9">
      <c r="A35" t="s">
        <v>68</v>
      </c>
      <c r="B35" t="str">
        <f>VLOOKUP(A35,'Conversor de países_Geral_UTF8_'!$A$2:$B$223,2,FALSE)</f>
        <v>América Central e Caribe</v>
      </c>
      <c r="C35" t="str">
        <f>IFERROR(IF(Tabela3[[#This Row],[Continente]]&lt;&gt;"#N/D","","SIM"),"SIM")</f>
        <v/>
      </c>
      <c r="D35" t="str">
        <f>Tabela3[[#This Row],[Países - Exportação]]</f>
        <v>El Salvador</v>
      </c>
      <c r="F35" s="3" t="s">
        <v>72</v>
      </c>
      <c r="G35" t="str">
        <f>VLOOKUP(F35,'Conversor de países_Geral_UTF8_'!$A$2:$B$223,2,FALSE)</f>
        <v>Europa</v>
      </c>
      <c r="H35" t="str">
        <f>IFERROR(IF(Tabela4[[#This Row],[Continente]]&lt;&gt;"#N/D","","SIM"),"SIM")</f>
        <v/>
      </c>
      <c r="I35" t="str">
        <f>Tabela4[[#This Row],[País - Importação]]</f>
        <v>Eslováquia</v>
      </c>
    </row>
    <row r="36" spans="1:9">
      <c r="A36" t="s">
        <v>89</v>
      </c>
      <c r="B36" t="str">
        <f>VLOOKUP(A36,'Conversor de países_Geral_UTF8_'!$A$2:$B$223,2,FALSE)</f>
        <v>América Central e Caribe</v>
      </c>
      <c r="C36" t="str">
        <f>IFERROR(IF(Tabela3[[#This Row],[Continente]]&lt;&gt;"#N/D","","SIM"),"SIM")</f>
        <v/>
      </c>
      <c r="D36" t="str">
        <f>Tabela3[[#This Row],[Países - Exportação]]</f>
        <v>Granada</v>
      </c>
      <c r="F36" s="3" t="s">
        <v>74</v>
      </c>
      <c r="G36" t="str">
        <f>VLOOKUP(F36,'Conversor de países_Geral_UTF8_'!$A$2:$B$223,2,FALSE)</f>
        <v>Europa</v>
      </c>
      <c r="H36" t="str">
        <f>IFERROR(IF(Tabela4[[#This Row],[Continente]]&lt;&gt;"#N/D","","SIM"),"SIM")</f>
        <v/>
      </c>
      <c r="I36" t="str">
        <f>Tabela4[[#This Row],[País - Importação]]</f>
        <v>Espanha</v>
      </c>
    </row>
    <row r="37" spans="1:9">
      <c r="A37" t="s">
        <v>91</v>
      </c>
      <c r="B37" t="str">
        <f>VLOOKUP(A37,'Conversor de países_Geral_UTF8_'!$A$2:$B$223,2,FALSE)</f>
        <v>América Central e Caribe</v>
      </c>
      <c r="C37" t="str">
        <f>IFERROR(IF(Tabela3[[#This Row],[Continente]]&lt;&gt;"#N/D","","SIM"),"SIM")</f>
        <v/>
      </c>
      <c r="D37" t="str">
        <f>Tabela3[[#This Row],[Países - Exportação]]</f>
        <v>Guatemala</v>
      </c>
      <c r="F37" s="3" t="s">
        <v>83</v>
      </c>
      <c r="G37" t="str">
        <f>VLOOKUP(F37,'Conversor de países_Geral_UTF8_'!$A$2:$B$223,2,FALSE)</f>
        <v>Europa</v>
      </c>
      <c r="H37" t="str">
        <f>IFERROR(IF(Tabela4[[#This Row],[Continente]]&lt;&gt;"#N/D","","SIM"),"SIM")</f>
        <v/>
      </c>
      <c r="I37" t="str">
        <f>Tabela4[[#This Row],[País - Importação]]</f>
        <v>França</v>
      </c>
    </row>
    <row r="38" spans="1:9">
      <c r="A38" t="s">
        <v>97</v>
      </c>
      <c r="B38" t="str">
        <f>VLOOKUP(A38,'Conversor de países_Geral_UTF8_'!$A$2:$B$223,2,FALSE)</f>
        <v>América Central e Caribe</v>
      </c>
      <c r="C38" t="str">
        <f>IFERROR(IF(Tabela3[[#This Row],[Continente]]&lt;&gt;"#N/D","","SIM"),"SIM")</f>
        <v/>
      </c>
      <c r="D38" t="str">
        <f>Tabela3[[#This Row],[Países - Exportação]]</f>
        <v>Haiti</v>
      </c>
      <c r="F38" s="3" t="s">
        <v>87</v>
      </c>
      <c r="G38" t="str">
        <f>VLOOKUP(F38,'Conversor de países_Geral_UTF8_'!$A$2:$B$223,2,FALSE)</f>
        <v>Europa</v>
      </c>
      <c r="H38" t="str">
        <f>IFERROR(IF(Tabela4[[#This Row],[Continente]]&lt;&gt;"#N/D","","SIM"),"SIM")</f>
        <v/>
      </c>
      <c r="I38" t="str">
        <f>Tabela4[[#This Row],[País - Importação]]</f>
        <v>Geórgia</v>
      </c>
    </row>
    <row r="39" spans="1:9">
      <c r="A39" t="s">
        <v>99</v>
      </c>
      <c r="B39" t="str">
        <f>VLOOKUP(A39,'Conversor de países_Geral_UTF8_'!$A$2:$B$223,2,FALSE)</f>
        <v>América Central e Caribe</v>
      </c>
      <c r="C39" t="str">
        <f>IFERROR(IF(Tabela3[[#This Row],[Continente]]&lt;&gt;"#N/D","","SIM"),"SIM")</f>
        <v/>
      </c>
      <c r="D39" t="str">
        <f>Tabela3[[#This Row],[Países - Exportação]]</f>
        <v>Honduras</v>
      </c>
      <c r="F39" s="3" t="s">
        <v>90</v>
      </c>
      <c r="G39" t="str">
        <f>VLOOKUP(F39,'Conversor de países_Geral_UTF8_'!$A$2:$B$223,2,FALSE)</f>
        <v>Europa</v>
      </c>
      <c r="H39" t="str">
        <f>IFERROR(IF(Tabela4[[#This Row],[Continente]]&lt;&gt;"#N/D","","SIM"),"SIM")</f>
        <v/>
      </c>
      <c r="I39" t="str">
        <f>Tabela4[[#This Row],[País - Importação]]</f>
        <v>Grécia</v>
      </c>
    </row>
    <row r="40" spans="1:9">
      <c r="A40" t="s">
        <v>113</v>
      </c>
      <c r="B40" t="str">
        <f>VLOOKUP(A40,'Conversor de países_Geral_UTF8_'!$A$2:$B$223,2,FALSE)</f>
        <v>América Central e Caribe</v>
      </c>
      <c r="C40" t="str">
        <f>IFERROR(IF(Tabela3[[#This Row],[Continente]]&lt;&gt;"#N/D","","SIM"),"SIM")</f>
        <v/>
      </c>
      <c r="D40" t="str">
        <f>Tabela3[[#This Row],[Países - Exportação]]</f>
        <v>Ilhas Virgens</v>
      </c>
      <c r="F40" s="3" t="s">
        <v>101</v>
      </c>
      <c r="G40" t="str">
        <f>VLOOKUP(F40,'Conversor de países_Geral_UTF8_'!$A$2:$B$223,2,FALSE)</f>
        <v>Europa</v>
      </c>
      <c r="H40" t="str">
        <f>IFERROR(IF(Tabela4[[#This Row],[Continente]]&lt;&gt;"#N/D","","SIM"),"SIM")</f>
        <v/>
      </c>
      <c r="I40" t="str">
        <f>Tabela4[[#This Row],[País - Importação]]</f>
        <v>Hungria</v>
      </c>
    </row>
    <row r="41" spans="1:9">
      <c r="A41" t="s">
        <v>123</v>
      </c>
      <c r="B41" t="str">
        <f>VLOOKUP(A41,'Conversor de países_Geral_UTF8_'!$A$2:$B$223,2,FALSE)</f>
        <v>América Central e Caribe</v>
      </c>
      <c r="C41" t="str">
        <f>IFERROR(IF(Tabela3[[#This Row],[Continente]]&lt;&gt;"#N/D","","SIM"),"SIM")</f>
        <v/>
      </c>
      <c r="D41" t="str">
        <f>Tabela3[[#This Row],[Países - Exportação]]</f>
        <v>Jamaica</v>
      </c>
      <c r="F41" s="3" t="s">
        <v>118</v>
      </c>
      <c r="G41" t="str">
        <f>VLOOKUP(F41,'Conversor de países_Geral_UTF8_'!$A$2:$B$223,2,FALSE)</f>
        <v>Europa</v>
      </c>
      <c r="H41" t="str">
        <f>IFERROR(IF(Tabela4[[#This Row],[Continente]]&lt;&gt;"#N/D","","SIM"),"SIM")</f>
        <v/>
      </c>
      <c r="I41" t="str">
        <f>Tabela4[[#This Row],[País - Importação]]</f>
        <v>Irlanda</v>
      </c>
    </row>
    <row r="42" spans="1:9">
      <c r="A42" t="s">
        <v>147</v>
      </c>
      <c r="B42" t="str">
        <f>VLOOKUP(A42,'Conversor de países_Geral_UTF8_'!$A$2:$B$223,2,FALSE)</f>
        <v>América Central e Caribe</v>
      </c>
      <c r="C42" t="str">
        <f>IFERROR(IF(Tabela3[[#This Row],[Continente]]&lt;&gt;"#N/D","","SIM"),"SIM")</f>
        <v/>
      </c>
      <c r="D42" t="str">
        <f>Tabela3[[#This Row],[Países - Exportação]]</f>
        <v>Martinica</v>
      </c>
      <c r="F42" s="3" t="s">
        <v>121</v>
      </c>
      <c r="G42" t="str">
        <f>VLOOKUP(F42,'Conversor de países_Geral_UTF8_'!$A$2:$B$223,2,FALSE)</f>
        <v>Europa</v>
      </c>
      <c r="H42" t="str">
        <f>IFERROR(IF(Tabela4[[#This Row],[Continente]]&lt;&gt;"#N/D","","SIM"),"SIM")</f>
        <v/>
      </c>
      <c r="I42" t="str">
        <f>Tabela4[[#This Row],[País - Importação]]</f>
        <v>Itália</v>
      </c>
    </row>
    <row r="43" spans="1:9">
      <c r="A43" t="s">
        <v>159</v>
      </c>
      <c r="B43" t="str">
        <f>VLOOKUP(A43,'Conversor de países_Geral_UTF8_'!$A$2:$B$223,2,FALSE)</f>
        <v>América Central e Caribe</v>
      </c>
      <c r="C43" t="str">
        <f>IFERROR(IF(Tabela3[[#This Row],[Continente]]&lt;&gt;"#N/D","","SIM"),"SIM")</f>
        <v/>
      </c>
      <c r="D43" t="str">
        <f>Tabela3[[#This Row],[Países - Exportação]]</f>
        <v>Nicarágua</v>
      </c>
      <c r="F43" s="3" t="s">
        <v>122</v>
      </c>
      <c r="G43" t="str">
        <f>VLOOKUP(F43,'Conversor de países_Geral_UTF8_'!$A$2:$B$223,2,FALSE)</f>
        <v>Europa</v>
      </c>
      <c r="H43" t="str">
        <f>IFERROR(IF(Tabela4[[#This Row],[Continente]]&lt;&gt;"#N/D","","SIM"),"SIM")</f>
        <v/>
      </c>
      <c r="I43" t="str">
        <f>Tabela4[[#This Row],[País - Importação]]</f>
        <v>Iugoslávia</v>
      </c>
    </row>
    <row r="44" spans="1:9">
      <c r="A44" t="s">
        <v>168</v>
      </c>
      <c r="B44" t="str">
        <f>VLOOKUP(A44,'Conversor de países_Geral_UTF8_'!$A$2:$B$223,2,FALSE)</f>
        <v>América Central e Caribe</v>
      </c>
      <c r="C44" t="str">
        <f>IFERROR(IF(Tabela3[[#This Row],[Continente]]&lt;&gt;"#N/D","","SIM"),"SIM")</f>
        <v/>
      </c>
      <c r="D44" t="str">
        <f>Tabela3[[#This Row],[Países - Exportação]]</f>
        <v>Panamá</v>
      </c>
      <c r="F44" s="3" t="s">
        <v>137</v>
      </c>
      <c r="G44" t="str">
        <f>VLOOKUP(F44,'Conversor de países_Geral_UTF8_'!$A$2:$B$223,2,FALSE)</f>
        <v>Europa</v>
      </c>
      <c r="H44" t="str">
        <f>IFERROR(IF(Tabela4[[#This Row],[Continente]]&lt;&gt;"#N/D","","SIM"),"SIM")</f>
        <v/>
      </c>
      <c r="I44" t="str">
        <f>Tabela4[[#This Row],[País - Importação]]</f>
        <v>Luxemburgo</v>
      </c>
    </row>
    <row r="45" spans="1:9">
      <c r="A45" t="s">
        <v>174</v>
      </c>
      <c r="B45" t="str">
        <f>VLOOKUP(A45,'Conversor de países_Geral_UTF8_'!$A$2:$B$223,2,FALSE)</f>
        <v>América Central e Caribe</v>
      </c>
      <c r="C45" t="str">
        <f>IFERROR(IF(Tabela3[[#This Row],[Continente]]&lt;&gt;"#N/D","","SIM"),"SIM")</f>
        <v/>
      </c>
      <c r="D45" t="str">
        <f>Tabela3[[#This Row],[Países - Exportação]]</f>
        <v>Porto Rico</v>
      </c>
      <c r="F45" s="3" t="s">
        <v>139</v>
      </c>
      <c r="G45" t="str">
        <f>VLOOKUP(F45,'Conversor de países_Geral_UTF8_'!$A$2:$B$223,2,FALSE)</f>
        <v>Europa</v>
      </c>
      <c r="H45" t="str">
        <f>IFERROR(IF(Tabela4[[#This Row],[Continente]]&lt;&gt;"#N/D","","SIM"),"SIM")</f>
        <v/>
      </c>
      <c r="I45" t="str">
        <f>Tabela4[[#This Row],[País - Importação]]</f>
        <v>Macedônia</v>
      </c>
    </row>
    <row r="46" spans="1:9">
      <c r="A46" t="s">
        <v>181</v>
      </c>
      <c r="B46" t="str">
        <f>VLOOKUP(A46,'Conversor de países_Geral_UTF8_'!$A$2:$B$223,2,FALSE)</f>
        <v>América Central e Caribe</v>
      </c>
      <c r="C46" t="str">
        <f>IFERROR(IF(Tabela3[[#This Row],[Continente]]&lt;&gt;"#N/D","","SIM"),"SIM")</f>
        <v/>
      </c>
      <c r="D46" t="str">
        <f>Tabela3[[#This Row],[Países - Exportação]]</f>
        <v>República Dominicana</v>
      </c>
      <c r="F46" s="3" t="s">
        <v>151</v>
      </c>
      <c r="G46" t="str">
        <f>VLOOKUP(F46,'Conversor de países_Geral_UTF8_'!$A$2:$B$223,2,FALSE)</f>
        <v>Europa</v>
      </c>
      <c r="H46" t="str">
        <f>IFERROR(IF(Tabela4[[#This Row],[Continente]]&lt;&gt;"#N/D","","SIM"),"SIM")</f>
        <v/>
      </c>
      <c r="I46" t="str">
        <f>Tabela4[[#This Row],[País - Importação]]</f>
        <v>Moldávia</v>
      </c>
    </row>
    <row r="47" spans="1:9">
      <c r="A47" t="s">
        <v>189</v>
      </c>
      <c r="B47" t="str">
        <f>VLOOKUP(A47,'Conversor de países_Geral_UTF8_'!$A$2:$B$223,2,FALSE)</f>
        <v>América Central e Caribe</v>
      </c>
      <c r="C47" t="str">
        <f>IFERROR(IF(Tabela3[[#This Row],[Continente]]&lt;&gt;"#N/D","","SIM"),"SIM")</f>
        <v/>
      </c>
      <c r="D47" t="str">
        <f>Tabela3[[#This Row],[Países - Exportação]]</f>
        <v>São Cristóvão e Névis</v>
      </c>
      <c r="F47" s="3" t="s">
        <v>154</v>
      </c>
      <c r="G47" t="str">
        <f>VLOOKUP(F47,'Conversor de países_Geral_UTF8_'!$A$2:$B$223,2,FALSE)</f>
        <v>Europa</v>
      </c>
      <c r="H47" t="str">
        <f>IFERROR(IF(Tabela4[[#This Row],[Continente]]&lt;&gt;"#N/D","","SIM"),"SIM")</f>
        <v/>
      </c>
      <c r="I47" t="str">
        <f>Tabela4[[#This Row],[País - Importação]]</f>
        <v>Montenegro</v>
      </c>
    </row>
    <row r="48" spans="1:9">
      <c r="A48" t="s">
        <v>191</v>
      </c>
      <c r="B48" t="str">
        <f>VLOOKUP(A48,'Conversor de países_Geral_UTF8_'!$A$2:$B$223,2,FALSE)</f>
        <v>América Central e Caribe</v>
      </c>
      <c r="C48" t="str">
        <f>IFERROR(IF(Tabela3[[#This Row],[Continente]]&lt;&gt;"#N/D","","SIM"),"SIM")</f>
        <v/>
      </c>
      <c r="D48" t="str">
        <f>Tabela3[[#This Row],[Países - Exportação]]</f>
        <v>São Vicente e Granadinas</v>
      </c>
      <c r="F48" s="3" t="s">
        <v>162</v>
      </c>
      <c r="G48" t="str">
        <f>VLOOKUP(F48,'Conversor de países_Geral_UTF8_'!$A$2:$B$223,2,FALSE)</f>
        <v>Europa</v>
      </c>
      <c r="H48" t="str">
        <f>IFERROR(IF(Tabela4[[#This Row],[Continente]]&lt;&gt;"#N/D","","SIM"),"SIM")</f>
        <v/>
      </c>
      <c r="I48" t="str">
        <f>Tabela4[[#This Row],[País - Importação]]</f>
        <v>Noruega</v>
      </c>
    </row>
    <row r="49" spans="1:9">
      <c r="A49" t="s">
        <v>47</v>
      </c>
      <c r="B49" t="str">
        <f>VLOOKUP(A49,'Conversor de países_Geral_UTF8_'!$A$2:$B$223,2,FALSE)</f>
        <v>América do Norte</v>
      </c>
      <c r="C49" t="str">
        <f>IFERROR(IF(Tabela3[[#This Row],[Continente]]&lt;&gt;"#N/D","","SIM"),"SIM")</f>
        <v/>
      </c>
      <c r="D49" t="str">
        <f>Tabela3[[#This Row],[Países - Exportação]]</f>
        <v>Canadá</v>
      </c>
      <c r="F49" s="3" t="s">
        <v>175</v>
      </c>
      <c r="G49" t="str">
        <f>VLOOKUP(F49,'Conversor de países_Geral_UTF8_'!$A$2:$B$223,2,FALSE)</f>
        <v>Europa</v>
      </c>
      <c r="H49" t="str">
        <f>IFERROR(IF(Tabela4[[#This Row],[Continente]]&lt;&gt;"#N/D","","SIM"),"SIM")</f>
        <v/>
      </c>
      <c r="I49" t="str">
        <f>Tabela4[[#This Row],[País - Importação]]</f>
        <v>Portugal</v>
      </c>
    </row>
    <row r="50" spans="1:9">
      <c r="A50" t="s">
        <v>77</v>
      </c>
      <c r="B50" t="str">
        <f>VLOOKUP(A50,'Conversor de países_Geral_UTF8_'!$A$2:$B$223,2,FALSE)</f>
        <v>América do Norte</v>
      </c>
      <c r="C50" t="str">
        <f>IFERROR(IF(Tabela3[[#This Row],[Continente]]&lt;&gt;"#N/D","","SIM"),"SIM")</f>
        <v/>
      </c>
      <c r="D50" t="str">
        <f>Tabela3[[#This Row],[Países - Exportação]]</f>
        <v>Estados Unidos</v>
      </c>
      <c r="F50" s="3" t="s">
        <v>178</v>
      </c>
      <c r="G50" t="str">
        <f>VLOOKUP(F50,'Conversor de países_Geral_UTF8_'!$A$2:$B$223,2,FALSE)</f>
        <v>Europa</v>
      </c>
      <c r="H50" t="str">
        <f>IFERROR(IF(Tabela4[[#This Row],[Continente]]&lt;&gt;"#N/D","","SIM"),"SIM")</f>
        <v/>
      </c>
      <c r="I50" t="str">
        <f>Tabela4[[#This Row],[País - Importação]]</f>
        <v>Reino Unido</v>
      </c>
    </row>
    <row r="51" spans="1:9">
      <c r="A51" t="s">
        <v>149</v>
      </c>
      <c r="B51" t="str">
        <f>VLOOKUP(A51,'Conversor de países_Geral_UTF8_'!$A$2:$B$223,2,FALSE)</f>
        <v>América do Norte</v>
      </c>
      <c r="C51" t="str">
        <f>IFERROR(IF(Tabela3[[#This Row],[Continente]]&lt;&gt;"#N/D","","SIM"),"SIM")</f>
        <v/>
      </c>
      <c r="D51" t="str">
        <f>Tabela3[[#This Row],[Países - Exportação]]</f>
        <v>México</v>
      </c>
      <c r="F51" s="3" t="s">
        <v>183</v>
      </c>
      <c r="G51" t="str">
        <f>VLOOKUP(F51,'Conversor de países_Geral_UTF8_'!$A$2:$B$223,2,FALSE)</f>
        <v>Europa</v>
      </c>
      <c r="H51" t="str">
        <f>IFERROR(IF(Tabela4[[#This Row],[Continente]]&lt;&gt;"#N/D","","SIM"),"SIM")</f>
        <v/>
      </c>
      <c r="I51" t="str">
        <f>Tabela4[[#This Row],[País - Importação]]</f>
        <v>Romênia</v>
      </c>
    </row>
    <row r="52" spans="1:9">
      <c r="A52" t="s">
        <v>17</v>
      </c>
      <c r="B52" t="str">
        <f>VLOOKUP(A52,'Conversor de países_Geral_UTF8_'!$A$2:$B$223,2,FALSE)</f>
        <v>América do Sul</v>
      </c>
      <c r="C52" t="str">
        <f>IFERROR(IF(Tabela3[[#This Row],[Continente]]&lt;&gt;"#N/D","","SIM"),"SIM")</f>
        <v/>
      </c>
      <c r="D52" t="str">
        <f>Tabela3[[#This Row],[Países - Exportação]]</f>
        <v>Argentina</v>
      </c>
      <c r="F52" s="3" t="s">
        <v>185</v>
      </c>
      <c r="G52" t="str">
        <f>VLOOKUP(F52,'Conversor de países_Geral_UTF8_'!$A$2:$B$223,2,FALSE)</f>
        <v>Europa</v>
      </c>
      <c r="H52" t="str">
        <f>IFERROR(IF(Tabela4[[#This Row],[Continente]]&lt;&gt;"#N/D","","SIM"),"SIM")</f>
        <v/>
      </c>
      <c r="I52" t="str">
        <f>Tabela4[[#This Row],[País - Importação]]</f>
        <v>Rússia</v>
      </c>
    </row>
    <row r="53" spans="1:9">
      <c r="A53" t="s">
        <v>35</v>
      </c>
      <c r="B53" t="str">
        <f>VLOOKUP(A53,'Conversor de países_Geral_UTF8_'!$A$2:$B$223,2,FALSE)</f>
        <v>América do Sul</v>
      </c>
      <c r="C53" t="str">
        <f>IFERROR(IF(Tabela3[[#This Row],[Continente]]&lt;&gt;"#N/D","","SIM"),"SIM")</f>
        <v/>
      </c>
      <c r="D53" t="str">
        <f>Tabela3[[#This Row],[Países - Exportação]]</f>
        <v>Bolívia</v>
      </c>
      <c r="F53" s="3" t="s">
        <v>187</v>
      </c>
      <c r="G53" t="str">
        <f>VLOOKUP(F53,'Conversor de países_Geral_UTF8_'!$A$2:$B$223,2,FALSE)</f>
        <v>Europa</v>
      </c>
      <c r="H53" t="str">
        <f>IFERROR(IF(Tabela4[[#This Row],[Continente]]&lt;&gt;"#N/D","","SIM"),"SIM")</f>
        <v/>
      </c>
      <c r="I53" t="str">
        <f>Tabela4[[#This Row],[País - Importação]]</f>
        <v>San Marino</v>
      </c>
    </row>
    <row r="54" spans="1:9">
      <c r="A54" t="s">
        <v>38</v>
      </c>
      <c r="B54" t="str">
        <f>VLOOKUP(A54,'Conversor de países_Geral_UTF8_'!$A$2:$B$223,2,FALSE)</f>
        <v>América do Sul</v>
      </c>
      <c r="C54" t="str">
        <f>IFERROR(IF(Tabela3[[#This Row],[Continente]]&lt;&gt;"#N/D","","SIM"),"SIM")</f>
        <v/>
      </c>
      <c r="D54" t="str">
        <f>Tabela3[[#This Row],[Países - Exportação]]</f>
        <v>Brasil</v>
      </c>
      <c r="F54" s="3" t="s">
        <v>194</v>
      </c>
      <c r="G54" t="str">
        <f>VLOOKUP(F54,'Conversor de países_Geral_UTF8_'!$A$2:$B$223,2,FALSE)</f>
        <v>Europa</v>
      </c>
      <c r="H54" t="str">
        <f>IFERROR(IF(Tabela4[[#This Row],[Continente]]&lt;&gt;"#N/D","","SIM"),"SIM")</f>
        <v/>
      </c>
      <c r="I54" t="str">
        <f>Tabela4[[#This Row],[País - Importação]]</f>
        <v>Sérvia</v>
      </c>
    </row>
    <row r="55" spans="1:9">
      <c r="A55" t="s">
        <v>52</v>
      </c>
      <c r="B55" t="str">
        <f>VLOOKUP(A55,'Conversor de países_Geral_UTF8_'!$A$2:$B$223,2,FALSE)</f>
        <v>América do Sul</v>
      </c>
      <c r="C55" t="str">
        <f>IFERROR(IF(Tabela3[[#This Row],[Continente]]&lt;&gt;"#N/D","","SIM"),"SIM")</f>
        <v/>
      </c>
      <c r="D55" t="str">
        <f>Tabela3[[#This Row],[Países - Exportação]]</f>
        <v>Chile</v>
      </c>
      <c r="F55" s="3" t="s">
        <v>204</v>
      </c>
      <c r="G55" t="str">
        <f>VLOOKUP(F55,'Conversor de países_Geral_UTF8_'!$A$2:$B$223,2,FALSE)</f>
        <v>Europa</v>
      </c>
      <c r="H55" t="str">
        <f>IFERROR(IF(Tabela4[[#This Row],[Continente]]&lt;&gt;"#N/D","","SIM"),"SIM")</f>
        <v/>
      </c>
      <c r="I55" t="str">
        <f>Tabela4[[#This Row],[País - Importação]]</f>
        <v>Suíça</v>
      </c>
    </row>
    <row r="56" spans="1:9">
      <c r="A56" t="s">
        <v>55</v>
      </c>
      <c r="B56" t="str">
        <f>VLOOKUP(A56,'Conversor de países_Geral_UTF8_'!$A$2:$B$223,2,FALSE)</f>
        <v>América do Sul</v>
      </c>
      <c r="C56" t="str">
        <f>IFERROR(IF(Tabela3[[#This Row],[Continente]]&lt;&gt;"#N/D","","SIM"),"SIM")</f>
        <v/>
      </c>
      <c r="D56" t="str">
        <f>Tabela3[[#This Row],[Países - Exportação]]</f>
        <v>Colômbia</v>
      </c>
      <c r="F56" s="3" t="s">
        <v>218</v>
      </c>
      <c r="G56" t="str">
        <f>VLOOKUP(F56,'Conversor de países_Geral_UTF8_'!$A$2:$B$223,2,FALSE)</f>
        <v>Europa</v>
      </c>
      <c r="H56" t="str">
        <f>IFERROR(IF(Tabela4[[#This Row],[Continente]]&lt;&gt;"#N/D","","SIM"),"SIM")</f>
        <v/>
      </c>
      <c r="I56" t="str">
        <f>Tabela4[[#This Row],[País - Importação]]</f>
        <v>Turquia</v>
      </c>
    </row>
    <row r="57" spans="1:9">
      <c r="A57" t="s">
        <v>70</v>
      </c>
      <c r="B57" t="str">
        <f>VLOOKUP(A57,'Conversor de países_Geral_UTF8_'!$A$2:$B$223,2,FALSE)</f>
        <v>América do Sul</v>
      </c>
      <c r="C57" t="str">
        <f>IFERROR(IF(Tabela3[[#This Row],[Continente]]&lt;&gt;"#N/D","","SIM"),"SIM")</f>
        <v/>
      </c>
      <c r="D57" t="str">
        <f>Tabela3[[#This Row],[Países - Exportação]]</f>
        <v>Equador</v>
      </c>
      <c r="F57" s="3" t="s">
        <v>220</v>
      </c>
      <c r="G57" t="str">
        <f>VLOOKUP(F57,'Conversor de países_Geral_UTF8_'!$A$2:$B$223,2,FALSE)</f>
        <v>Europa</v>
      </c>
      <c r="H57" t="str">
        <f>IFERROR(IF(Tabela4[[#This Row],[Continente]]&lt;&gt;"#N/D","","SIM"),"SIM")</f>
        <v/>
      </c>
      <c r="I57" t="str">
        <f>Tabela4[[#This Row],[País - Importação]]</f>
        <v>Ucrânia</v>
      </c>
    </row>
    <row r="58" spans="1:9">
      <c r="A58" t="s">
        <v>92</v>
      </c>
      <c r="B58" t="str">
        <f>VLOOKUP(A58,'Conversor de países_Geral_UTF8_'!$A$2:$B$223,2,FALSE)</f>
        <v>América do Sul</v>
      </c>
      <c r="C58" t="str">
        <f>IFERROR(IF(Tabela3[[#This Row],[Continente]]&lt;&gt;"#N/D","","SIM"),"SIM")</f>
        <v/>
      </c>
      <c r="D58" t="str">
        <f>Tabela3[[#This Row],[Países - Exportação]]</f>
        <v>Guiana</v>
      </c>
      <c r="F58" s="3" t="s">
        <v>21</v>
      </c>
      <c r="G58" t="str">
        <f>VLOOKUP(F58,'Conversor de países_Geral_UTF8_'!$A$2:$B$223,2,FALSE)</f>
        <v>Oceania</v>
      </c>
      <c r="H58" t="str">
        <f>IFERROR(IF(Tabela4[[#This Row],[Continente]]&lt;&gt;"#N/D","","SIM"),"SIM")</f>
        <v/>
      </c>
      <c r="I58" t="str">
        <f>Tabela4[[#This Row],[País - Importação]]</f>
        <v>Austrália</v>
      </c>
    </row>
    <row r="59" spans="1:9">
      <c r="A59" t="s">
        <v>93</v>
      </c>
      <c r="B59" t="str">
        <f>VLOOKUP(A59,'Conversor de países_Geral_UTF8_'!$A$2:$B$223,2,FALSE)</f>
        <v>América do Sul</v>
      </c>
      <c r="C59" t="str">
        <f>IFERROR(IF(Tabela3[[#This Row],[Continente]]&lt;&gt;"#N/D","","SIM"),"SIM")</f>
        <v/>
      </c>
      <c r="D59" t="str">
        <f>Tabela3[[#This Row],[Países - Exportação]]</f>
        <v>Guiana Francesa</v>
      </c>
      <c r="F59" s="3" t="s">
        <v>164</v>
      </c>
      <c r="G59" t="str">
        <f>VLOOKUP(F59,'Conversor de países_Geral_UTF8_'!$A$2:$B$223,2,FALSE)</f>
        <v>Oceania</v>
      </c>
      <c r="H59" t="str">
        <f>IFERROR(IF(Tabela4[[#This Row],[Continente]]&lt;&gt;"#N/D","","SIM"),"SIM")</f>
        <v/>
      </c>
      <c r="I59" t="str">
        <f>Tabela4[[#This Row],[País - Importação]]</f>
        <v>Nova Zelândia</v>
      </c>
    </row>
    <row r="60" spans="1:9">
      <c r="A60" t="s">
        <v>171</v>
      </c>
      <c r="B60" t="str">
        <f>VLOOKUP(A60,'Conversor de países_Geral_UTF8_'!$A$2:$B$223,2,FALSE)</f>
        <v>América do Sul</v>
      </c>
      <c r="C60" t="str">
        <f>IFERROR(IF(Tabela3[[#This Row],[Continente]]&lt;&gt;"#N/D","","SIM"),"SIM")</f>
        <v/>
      </c>
      <c r="D60" t="str">
        <f>Tabela3[[#This Row],[Países - Exportação]]</f>
        <v>Paraguai</v>
      </c>
      <c r="F60" s="3" t="s">
        <v>259</v>
      </c>
      <c r="G60" t="e">
        <f>VLOOKUP(F60,'Conversor de países_Geral_UTF8_'!$A$2:$B$223,2,FALSE)</f>
        <v>#N/A</v>
      </c>
      <c r="H60" t="str">
        <f>IFERROR(IF(Tabela4[[#This Row],[Continente]]&lt;&gt;"#N/D","","SIM"),"SIM")</f>
        <v>SIM</v>
      </c>
      <c r="I60" t="s">
        <v>4</v>
      </c>
    </row>
    <row r="61" spans="1:9">
      <c r="A61" t="s">
        <v>172</v>
      </c>
      <c r="B61" t="str">
        <f>VLOOKUP(A61,'Conversor de países_Geral_UTF8_'!$A$2:$B$223,2,FALSE)</f>
        <v>América do Sul</v>
      </c>
      <c r="C61" t="str">
        <f>IFERROR(IF(Tabela3[[#This Row],[Continente]]&lt;&gt;"#N/D","","SIM"),"SIM")</f>
        <v/>
      </c>
      <c r="D61" t="str">
        <f>Tabela3[[#This Row],[Países - Exportação]]</f>
        <v>Peru</v>
      </c>
      <c r="F61" s="3" t="s">
        <v>260</v>
      </c>
      <c r="G61" t="e">
        <f>VLOOKUP(F61,'Conversor de países_Geral_UTF8_'!$A$2:$B$223,2,FALSE)</f>
        <v>#N/A</v>
      </c>
      <c r="H61" t="str">
        <f>IFERROR(IF(Tabela4[[#This Row],[Continente]]&lt;&gt;"#N/D","","SIM"),"SIM")</f>
        <v>SIM</v>
      </c>
      <c r="I61" t="s">
        <v>47</v>
      </c>
    </row>
    <row r="62" spans="1:9">
      <c r="A62" t="s">
        <v>205</v>
      </c>
      <c r="B62" t="str">
        <f>VLOOKUP(A62,'Conversor de países_Geral_UTF8_'!$A$2:$B$223,2,FALSE)</f>
        <v>América do Sul</v>
      </c>
      <c r="C62" t="str">
        <f>IFERROR(IF(Tabela3[[#This Row],[Continente]]&lt;&gt;"#N/D","","SIM"),"SIM")</f>
        <v/>
      </c>
      <c r="D62" t="str">
        <f>Tabela3[[#This Row],[Países - Exportação]]</f>
        <v>Suriname</v>
      </c>
      <c r="F62" s="3" t="s">
        <v>261</v>
      </c>
      <c r="G62" t="e">
        <f>VLOOKUP(F62,'Conversor de países_Geral_UTF8_'!$A$2:$B$223,2,FALSE)</f>
        <v>#N/A</v>
      </c>
      <c r="H62" t="str">
        <f>IFERROR(IF(Tabela4[[#This Row],[Continente]]&lt;&gt;"#N/D","","SIM"),"SIM")</f>
        <v>SIM</v>
      </c>
      <c r="I62" t="s">
        <v>58</v>
      </c>
    </row>
    <row r="63" spans="1:9">
      <c r="A63" t="s">
        <v>223</v>
      </c>
      <c r="B63" t="str">
        <f>VLOOKUP(A63,'Conversor de países_Geral_UTF8_'!$A$2:$B$223,2,FALSE)</f>
        <v>América do Sul</v>
      </c>
      <c r="C63" t="str">
        <f>IFERROR(IF(Tabela3[[#This Row],[Continente]]&lt;&gt;"#N/D","","SIM"),"SIM")</f>
        <v/>
      </c>
      <c r="D63" t="str">
        <f>Tabela3[[#This Row],[Países - Exportação]]</f>
        <v>Uruguai</v>
      </c>
      <c r="F63" s="3" t="s">
        <v>262</v>
      </c>
      <c r="G63" t="e">
        <f>VLOOKUP(F63,'Conversor de países_Geral_UTF8_'!$A$2:$B$223,2,FALSE)</f>
        <v>#N/A</v>
      </c>
      <c r="H63" t="str">
        <f>IFERROR(IF(Tabela4[[#This Row],[Continente]]&lt;&gt;"#N/D","","SIM"),"SIM")</f>
        <v>SIM</v>
      </c>
      <c r="I63" t="s">
        <v>108</v>
      </c>
    </row>
    <row r="64" spans="1:9">
      <c r="A64" t="s">
        <v>227</v>
      </c>
      <c r="B64" t="str">
        <f>VLOOKUP(A64,'Conversor de países_Geral_UTF8_'!$A$2:$B$223,2,FALSE)</f>
        <v>América do Sul</v>
      </c>
      <c r="C64" t="str">
        <f>IFERROR(IF(Tabela3[[#This Row],[Continente]]&lt;&gt;"#N/D","","SIM"),"SIM")</f>
        <v/>
      </c>
      <c r="D64" t="str">
        <f>Tabela3[[#This Row],[Países - Exportação]]</f>
        <v>Venezuela</v>
      </c>
      <c r="F64" s="3" t="s">
        <v>263</v>
      </c>
      <c r="G64" t="e">
        <f>VLOOKUP(F64,'Conversor de países_Geral_UTF8_'!$A$2:$B$223,2,FALSE)</f>
        <v>#N/A</v>
      </c>
      <c r="H64" t="str">
        <f>IFERROR(IF(Tabela4[[#This Row],[Continente]]&lt;&gt;"#N/D","","SIM"),"SIM")</f>
        <v>SIM</v>
      </c>
      <c r="I64" t="s">
        <v>98</v>
      </c>
    </row>
    <row r="65" spans="1:9">
      <c r="A65" t="s">
        <v>2</v>
      </c>
      <c r="B65" t="str">
        <f>VLOOKUP(A65,'Conversor de países_Geral_UTF8_'!$A$2:$B$223,2,FALSE)</f>
        <v>Ásia</v>
      </c>
      <c r="C65" t="str">
        <f>IFERROR(IF(Tabela3[[#This Row],[Continente]]&lt;&gt;"#N/D","","SIM"),"SIM")</f>
        <v/>
      </c>
      <c r="D65" t="str">
        <f>Tabela3[[#This Row],[Países - Exportação]]</f>
        <v>Afeganistão</v>
      </c>
      <c r="F65" s="3" t="s">
        <v>264</v>
      </c>
      <c r="G65" t="e">
        <f>VLOOKUP(F65,'Conversor de países_Geral_UTF8_'!$A$2:$B$223,2,FALSE)</f>
        <v>#N/A</v>
      </c>
      <c r="H65" t="str">
        <f>IFERROR(IF(Tabela4[[#This Row],[Continente]]&lt;&gt;"#N/D","","SIM"),"SIM")</f>
        <v>SIM</v>
      </c>
      <c r="I65" t="s">
        <v>181</v>
      </c>
    </row>
    <row r="66" spans="1:9">
      <c r="A66" t="s">
        <v>15</v>
      </c>
      <c r="B66" t="str">
        <f>VLOOKUP(A66,'Conversor de países_Geral_UTF8_'!$A$2:$B$223,2,FALSE)</f>
        <v>Ásia</v>
      </c>
      <c r="C66" t="str">
        <f>IFERROR(IF(Tabela3[[#This Row],[Continente]]&lt;&gt;"#N/D","","SIM"),"SIM")</f>
        <v/>
      </c>
      <c r="D66" t="str">
        <f>Tabela3[[#This Row],[Países - Exportação]]</f>
        <v>Arábia Saudita</v>
      </c>
      <c r="F66" s="3" t="s">
        <v>265</v>
      </c>
      <c r="G66" t="e">
        <f>VLOOKUP(F66,'Conversor de países_Geral_UTF8_'!$A$2:$B$223,2,FALSE)</f>
        <v>#N/A</v>
      </c>
      <c r="H66" t="str">
        <f>IFERROR(IF(Tabela4[[#This Row],[Continente]]&lt;&gt;"#N/D","","SIM"),"SIM")</f>
        <v>SIM</v>
      </c>
      <c r="I66" t="s">
        <v>182</v>
      </c>
    </row>
    <row r="67" spans="1:9">
      <c r="A67" t="s">
        <v>26</v>
      </c>
      <c r="B67" t="str">
        <f>VLOOKUP(A67,'Conversor de países_Geral_UTF8_'!$A$2:$B$223,2,FALSE)</f>
        <v>Ásia</v>
      </c>
      <c r="C67" t="str">
        <f>IFERROR(IF(Tabela3[[#This Row],[Continente]]&lt;&gt;"#N/D","","SIM"),"SIM")</f>
        <v/>
      </c>
      <c r="D67" t="str">
        <f>Tabela3[[#This Row],[Países - Exportação]]</f>
        <v>Bangladesh</v>
      </c>
      <c r="F67" s="3" t="s">
        <v>266</v>
      </c>
      <c r="G67" t="e">
        <f>VLOOKUP(F67,'Conversor de países_Geral_UTF8_'!$A$2:$B$223,2,FALSE)</f>
        <v>#N/A</v>
      </c>
    </row>
    <row r="68" spans="1:9">
      <c r="A68" t="s">
        <v>28</v>
      </c>
      <c r="B68" t="str">
        <f>VLOOKUP(A68,'Conversor de países_Geral_UTF8_'!$A$2:$B$223,2,FALSE)</f>
        <v>Ásia</v>
      </c>
      <c r="C68" t="str">
        <f>IFERROR(IF(Tabela3[[#This Row],[Continente]]&lt;&gt;"#N/D","","SIM"),"SIM")</f>
        <v/>
      </c>
      <c r="D68" t="str">
        <f>Tabela3[[#This Row],[Países - Exportação]]</f>
        <v>Barein</v>
      </c>
      <c r="F68" s="3" t="s">
        <v>267</v>
      </c>
      <c r="G68" t="e">
        <f>VLOOKUP(F68,'Conversor de países_Geral_UTF8_'!$A$2:$B$223,2,FALSE)</f>
        <v>#N/A</v>
      </c>
    </row>
    <row r="69" spans="1:9">
      <c r="A69" t="s">
        <v>49</v>
      </c>
      <c r="B69" t="str">
        <f>VLOOKUP(A69,'Conversor de países_Geral_UTF8_'!$A$2:$B$223,2,FALSE)</f>
        <v>Ásia</v>
      </c>
      <c r="C69" t="str">
        <f>IFERROR(IF(Tabela3[[#This Row],[Continente]]&lt;&gt;"#N/D","","SIM"),"SIM")</f>
        <v/>
      </c>
      <c r="D69" t="str">
        <f>Tabela3[[#This Row],[Países - Exportação]]</f>
        <v>Catar</v>
      </c>
      <c r="F69" s="3" t="s">
        <v>268</v>
      </c>
      <c r="G69" t="e">
        <f>VLOOKUP(F69,'Conversor de países_Geral_UTF8_'!$A$2:$B$223,2,FALSE)</f>
        <v>#N/A</v>
      </c>
    </row>
    <row r="70" spans="1:9">
      <c r="A70" t="s">
        <v>53</v>
      </c>
      <c r="B70" t="str">
        <f>VLOOKUP(A70,'Conversor de países_Geral_UTF8_'!$A$2:$B$223,2,FALSE)</f>
        <v>Ásia</v>
      </c>
      <c r="C70" t="str">
        <f>IFERROR(IF(Tabela3[[#This Row],[Continente]]&lt;&gt;"#N/D","","SIM"),"SIM")</f>
        <v/>
      </c>
      <c r="D70" t="str">
        <f>Tabela3[[#This Row],[Países - Exportação]]</f>
        <v>China</v>
      </c>
    </row>
    <row r="71" spans="1:9">
      <c r="A71" t="s">
        <v>81</v>
      </c>
      <c r="B71" t="str">
        <f>VLOOKUP(A71,'Conversor de países_Geral_UTF8_'!$A$2:$B$223,2,FALSE)</f>
        <v>Ásia</v>
      </c>
      <c r="C71" t="str">
        <f>IFERROR(IF(Tabela3[[#This Row],[Continente]]&lt;&gt;"#N/D","","SIM"),"SIM")</f>
        <v/>
      </c>
      <c r="D71" t="str">
        <f>Tabela3[[#This Row],[Países - Exportação]]</f>
        <v>Filipinas</v>
      </c>
    </row>
    <row r="72" spans="1:9">
      <c r="A72" t="s">
        <v>100</v>
      </c>
      <c r="B72" t="str">
        <f>VLOOKUP(A72,'Conversor de países_Geral_UTF8_'!$A$2:$B$223,2,FALSE)</f>
        <v>Ásia</v>
      </c>
      <c r="C72" t="str">
        <f>IFERROR(IF(Tabela3[[#This Row],[Continente]]&lt;&gt;"#N/D","","SIM"),"SIM")</f>
        <v/>
      </c>
      <c r="D72" t="str">
        <f>Tabela3[[#This Row],[Países - Exportação]]</f>
        <v>Hong Kong</v>
      </c>
    </row>
    <row r="73" spans="1:9">
      <c r="A73" t="s">
        <v>115</v>
      </c>
      <c r="B73" t="str">
        <f>VLOOKUP(A73,'Conversor de países_Geral_UTF8_'!$A$2:$B$223,2,FALSE)</f>
        <v>Ásia</v>
      </c>
      <c r="C73" t="str">
        <f>IFERROR(IF(Tabela3[[#This Row],[Continente]]&lt;&gt;"#N/D","","SIM"),"SIM")</f>
        <v/>
      </c>
      <c r="D73" t="str">
        <f>Tabela3[[#This Row],[Países - Exportação]]</f>
        <v>Indonésia</v>
      </c>
    </row>
    <row r="74" spans="1:9">
      <c r="A74" t="s">
        <v>116</v>
      </c>
      <c r="B74" t="str">
        <f>VLOOKUP(A74,'Conversor de países_Geral_UTF8_'!$A$2:$B$223,2,FALSE)</f>
        <v>Ásia</v>
      </c>
      <c r="C74" t="str">
        <f>IFERROR(IF(Tabela3[[#This Row],[Continente]]&lt;&gt;"#N/D","","SIM"),"SIM")</f>
        <v/>
      </c>
      <c r="D74" t="str">
        <f>Tabela3[[#This Row],[Países - Exportação]]</f>
        <v>Irã</v>
      </c>
    </row>
    <row r="75" spans="1:9">
      <c r="A75" t="s">
        <v>117</v>
      </c>
      <c r="B75" t="str">
        <f>VLOOKUP(A75,'Conversor de países_Geral_UTF8_'!$A$2:$B$223,2,FALSE)</f>
        <v>Ásia</v>
      </c>
      <c r="C75" t="str">
        <f>IFERROR(IF(Tabela3[[#This Row],[Continente]]&lt;&gt;"#N/D","","SIM"),"SIM")</f>
        <v/>
      </c>
      <c r="D75" t="str">
        <f>Tabela3[[#This Row],[Países - Exportação]]</f>
        <v>Iraque</v>
      </c>
    </row>
    <row r="76" spans="1:9">
      <c r="A76" t="s">
        <v>124</v>
      </c>
      <c r="B76" t="str">
        <f>VLOOKUP(A76,'Conversor de países_Geral_UTF8_'!$A$2:$B$223,2,FALSE)</f>
        <v>Ásia</v>
      </c>
      <c r="C76" t="str">
        <f>IFERROR(IF(Tabela3[[#This Row],[Continente]]&lt;&gt;"#N/D","","SIM"),"SIM")</f>
        <v/>
      </c>
      <c r="D76" t="str">
        <f>Tabela3[[#This Row],[Países - Exportação]]</f>
        <v>Japão</v>
      </c>
    </row>
    <row r="77" spans="1:9">
      <c r="A77" t="s">
        <v>125</v>
      </c>
      <c r="B77" t="str">
        <f>VLOOKUP(A77,'Conversor de países_Geral_UTF8_'!$A$2:$B$223,2,FALSE)</f>
        <v>Ásia</v>
      </c>
      <c r="C77" t="str">
        <f>IFERROR(IF(Tabela3[[#This Row],[Continente]]&lt;&gt;"#N/D","","SIM"),"SIM")</f>
        <v/>
      </c>
      <c r="D77" t="str">
        <f>Tabela3[[#This Row],[Países - Exportação]]</f>
        <v>Jordânia</v>
      </c>
    </row>
    <row r="78" spans="1:9">
      <c r="A78" t="s">
        <v>132</v>
      </c>
      <c r="B78" t="str">
        <f>VLOOKUP(A78,'Conversor de países_Geral_UTF8_'!$A$2:$B$223,2,FALSE)</f>
        <v>Ásia</v>
      </c>
      <c r="C78" t="str">
        <f>IFERROR(IF(Tabela3[[#This Row],[Continente]]&lt;&gt;"#N/D","","SIM"),"SIM")</f>
        <v/>
      </c>
      <c r="D78" t="str">
        <f>Tabela3[[#This Row],[Países - Exportação]]</f>
        <v>Líbano</v>
      </c>
    </row>
    <row r="79" spans="1:9">
      <c r="A79" t="s">
        <v>138</v>
      </c>
      <c r="B79" t="str">
        <f>VLOOKUP(A79,'Conversor de países_Geral_UTF8_'!$A$2:$B$223,2,FALSE)</f>
        <v>Ásia</v>
      </c>
      <c r="C79" t="str">
        <f>IFERROR(IF(Tabela3[[#This Row],[Continente]]&lt;&gt;"#N/D","","SIM"),"SIM")</f>
        <v/>
      </c>
      <c r="D79" t="str">
        <f>Tabela3[[#This Row],[Países - Exportação]]</f>
        <v>Macau</v>
      </c>
    </row>
    <row r="80" spans="1:9">
      <c r="A80" t="s">
        <v>141</v>
      </c>
      <c r="B80" t="str">
        <f>VLOOKUP(A80,'Conversor de países_Geral_UTF8_'!$A$2:$B$223,2,FALSE)</f>
        <v>Ásia</v>
      </c>
      <c r="C80" t="str">
        <f>IFERROR(IF(Tabela3[[#This Row],[Continente]]&lt;&gt;"#N/D","","SIM"),"SIM")</f>
        <v/>
      </c>
      <c r="D80" t="str">
        <f>Tabela3[[#This Row],[Países - Exportação]]</f>
        <v>Malásia</v>
      </c>
    </row>
    <row r="81" spans="1:4">
      <c r="A81" t="s">
        <v>165</v>
      </c>
      <c r="B81" t="str">
        <f>VLOOKUP(A81,'Conversor de países_Geral_UTF8_'!$A$2:$B$223,2,FALSE)</f>
        <v>Ásia</v>
      </c>
      <c r="C81" t="str">
        <f>IFERROR(IF(Tabela3[[#This Row],[Continente]]&lt;&gt;"#N/D","","SIM"),"SIM")</f>
        <v/>
      </c>
      <c r="D81" t="str">
        <f>Tabela3[[#This Row],[Países - Exportação]]</f>
        <v>Omã</v>
      </c>
    </row>
    <row r="82" spans="1:4">
      <c r="A82" t="s">
        <v>196</v>
      </c>
      <c r="B82" t="str">
        <f>VLOOKUP(A82,'Conversor de países_Geral_UTF8_'!$A$2:$B$223,2,FALSE)</f>
        <v>Ásia</v>
      </c>
      <c r="C82" t="str">
        <f>IFERROR(IF(Tabela3[[#This Row],[Continente]]&lt;&gt;"#N/D","","SIM"),"SIM")</f>
        <v/>
      </c>
      <c r="D82" t="str">
        <f>Tabela3[[#This Row],[Países - Exportação]]</f>
        <v>Singapura</v>
      </c>
    </row>
    <row r="83" spans="1:4">
      <c r="A83" t="s">
        <v>207</v>
      </c>
      <c r="B83" t="str">
        <f>VLOOKUP(A83,'Conversor de países_Geral_UTF8_'!$A$2:$B$223,2,FALSE)</f>
        <v>Ásia</v>
      </c>
      <c r="C83" t="str">
        <f>IFERROR(IF(Tabela3[[#This Row],[Continente]]&lt;&gt;"#N/D","","SIM"),"SIM")</f>
        <v/>
      </c>
      <c r="D83" t="str">
        <f>Tabela3[[#This Row],[Países - Exportação]]</f>
        <v>Tailândia</v>
      </c>
    </row>
    <row r="84" spans="1:4">
      <c r="A84" t="s">
        <v>228</v>
      </c>
      <c r="B84" t="str">
        <f>VLOOKUP(A84,'Conversor de países_Geral_UTF8_'!$A$2:$B$223,2,FALSE)</f>
        <v>Ásia</v>
      </c>
      <c r="C84" t="str">
        <f>IFERROR(IF(Tabela3[[#This Row],[Continente]]&lt;&gt;"#N/D","","SIM"),"SIM")</f>
        <v/>
      </c>
      <c r="D84" t="str">
        <f>Tabela3[[#This Row],[Países - Exportação]]</f>
        <v>Vietnã</v>
      </c>
    </row>
    <row r="85" spans="1:4">
      <c r="A85" t="s">
        <v>23</v>
      </c>
      <c r="B85" t="str">
        <f>VLOOKUP(A85,'Conversor de países_Geral_UTF8_'!$A$2:$B$223,2,FALSE)</f>
        <v>Europa</v>
      </c>
      <c r="C85" t="str">
        <f>IFERROR(IF(Tabela3[[#This Row],[Continente]]&lt;&gt;"#N/D","","SIM"),"SIM")</f>
        <v/>
      </c>
      <c r="D85" t="str">
        <f>Tabela3[[#This Row],[Países - Exportação]]</f>
        <v>Áustria</v>
      </c>
    </row>
    <row r="86" spans="1:4">
      <c r="A86" t="s">
        <v>29</v>
      </c>
      <c r="B86" t="str">
        <f>VLOOKUP(A86,'Conversor de países_Geral_UTF8_'!$A$2:$B$223,2,FALSE)</f>
        <v>Europa</v>
      </c>
      <c r="C86" t="str">
        <f>IFERROR(IF(Tabela3[[#This Row],[Continente]]&lt;&gt;"#N/D","","SIM"),"SIM")</f>
        <v/>
      </c>
      <c r="D86" t="str">
        <f>Tabela3[[#This Row],[Países - Exportação]]</f>
        <v>Bélgica</v>
      </c>
    </row>
    <row r="87" spans="1:4">
      <c r="A87" t="s">
        <v>36</v>
      </c>
      <c r="B87" t="str">
        <f>VLOOKUP(A87,'Conversor de países_Geral_UTF8_'!$A$2:$B$223,2,FALSE)</f>
        <v>Europa</v>
      </c>
      <c r="C87" t="str">
        <f>IFERROR(IF(Tabela3[[#This Row],[Continente]]&lt;&gt;"#N/D","","SIM"),"SIM")</f>
        <v/>
      </c>
      <c r="D87" t="str">
        <f>Tabela3[[#This Row],[Países - Exportação]]</f>
        <v>Bósnia-Herzegovina</v>
      </c>
    </row>
    <row r="88" spans="1:4">
      <c r="A88" t="s">
        <v>40</v>
      </c>
      <c r="B88" t="str">
        <f>VLOOKUP(A88,'Conversor de países_Geral_UTF8_'!$A$2:$B$223,2,FALSE)</f>
        <v>Europa</v>
      </c>
      <c r="C88" t="str">
        <f>IFERROR(IF(Tabela3[[#This Row],[Continente]]&lt;&gt;"#N/D","","SIM"),"SIM")</f>
        <v/>
      </c>
      <c r="D88" t="str">
        <f>Tabela3[[#This Row],[Países - Exportação]]</f>
        <v>Bulgária</v>
      </c>
    </row>
    <row r="89" spans="1:4">
      <c r="A89" t="s">
        <v>54</v>
      </c>
      <c r="B89" t="str">
        <f>VLOOKUP(A89,'Conversor de países_Geral_UTF8_'!$A$2:$B$223,2,FALSE)</f>
        <v>Europa</v>
      </c>
      <c r="C89" t="str">
        <f>IFERROR(IF(Tabela3[[#This Row],[Continente]]&lt;&gt;"#N/D","","SIM"),"SIM")</f>
        <v/>
      </c>
      <c r="D89" t="str">
        <f>Tabela3[[#This Row],[Países - Exportação]]</f>
        <v>Chipre</v>
      </c>
    </row>
    <row r="90" spans="1:4">
      <c r="A90" t="s">
        <v>61</v>
      </c>
      <c r="B90" t="str">
        <f>VLOOKUP(A90,'Conversor de países_Geral_UTF8_'!$A$2:$B$223,2,FALSE)</f>
        <v>Europa</v>
      </c>
      <c r="C90" t="str">
        <f>IFERROR(IF(Tabela3[[#This Row],[Continente]]&lt;&gt;"#N/D","","SIM"),"SIM")</f>
        <v/>
      </c>
      <c r="D90" t="str">
        <f>Tabela3[[#This Row],[Países - Exportação]]</f>
        <v>Croácia</v>
      </c>
    </row>
    <row r="91" spans="1:4">
      <c r="A91" t="s">
        <v>64</v>
      </c>
      <c r="B91" t="str">
        <f>VLOOKUP(A91,'Conversor de países_Geral_UTF8_'!$A$2:$B$223,2,FALSE)</f>
        <v>Europa</v>
      </c>
      <c r="C91" t="str">
        <f>IFERROR(IF(Tabela3[[#This Row],[Continente]]&lt;&gt;"#N/D","","SIM"),"SIM")</f>
        <v/>
      </c>
      <c r="D91" t="str">
        <f>Tabela3[[#This Row],[Países - Exportação]]</f>
        <v>Dinamarca</v>
      </c>
    </row>
    <row r="92" spans="1:4">
      <c r="A92" t="s">
        <v>74</v>
      </c>
      <c r="B92" t="str">
        <f>VLOOKUP(A92,'Conversor de países_Geral_UTF8_'!$A$2:$B$223,2,FALSE)</f>
        <v>Europa</v>
      </c>
      <c r="C92" t="str">
        <f>IFERROR(IF(Tabela3[[#This Row],[Continente]]&lt;&gt;"#N/D","","SIM"),"SIM")</f>
        <v/>
      </c>
      <c r="D92" t="str">
        <f>Tabela3[[#This Row],[Países - Exportação]]</f>
        <v>Espanha</v>
      </c>
    </row>
    <row r="93" spans="1:4">
      <c r="A93" t="s">
        <v>78</v>
      </c>
      <c r="B93" t="str">
        <f>VLOOKUP(A93,'Conversor de países_Geral_UTF8_'!$A$2:$B$223,2,FALSE)</f>
        <v>Europa</v>
      </c>
      <c r="C93" t="str">
        <f>IFERROR(IF(Tabela3[[#This Row],[Continente]]&lt;&gt;"#N/D","","SIM"),"SIM")</f>
        <v/>
      </c>
      <c r="D93" t="str">
        <f>Tabela3[[#This Row],[Países - Exportação]]</f>
        <v>Estônia</v>
      </c>
    </row>
    <row r="94" spans="1:4">
      <c r="A94" t="s">
        <v>82</v>
      </c>
      <c r="B94" t="str">
        <f>VLOOKUP(A94,'Conversor de países_Geral_UTF8_'!$A$2:$B$223,2,FALSE)</f>
        <v>Europa</v>
      </c>
      <c r="C94" t="str">
        <f>IFERROR(IF(Tabela3[[#This Row],[Continente]]&lt;&gt;"#N/D","","SIM"),"SIM")</f>
        <v/>
      </c>
      <c r="D94" t="str">
        <f>Tabela3[[#This Row],[Países - Exportação]]</f>
        <v>Finlândia</v>
      </c>
    </row>
    <row r="95" spans="1:4">
      <c r="A95" t="s">
        <v>83</v>
      </c>
      <c r="B95" t="str">
        <f>VLOOKUP(A95,'Conversor de países_Geral_UTF8_'!$A$2:$B$223,2,FALSE)</f>
        <v>Europa</v>
      </c>
      <c r="C95" t="str">
        <f>IFERROR(IF(Tabela3[[#This Row],[Continente]]&lt;&gt;"#N/D","","SIM"),"SIM")</f>
        <v/>
      </c>
      <c r="D95" t="str">
        <f>Tabela3[[#This Row],[Países - Exportação]]</f>
        <v>França</v>
      </c>
    </row>
    <row r="96" spans="1:4">
      <c r="A96" t="s">
        <v>88</v>
      </c>
      <c r="B96" t="str">
        <f>VLOOKUP(A96,'Conversor de países_Geral_UTF8_'!$A$2:$B$223,2,FALSE)</f>
        <v>Europa</v>
      </c>
      <c r="C96" t="str">
        <f>IFERROR(IF(Tabela3[[#This Row],[Continente]]&lt;&gt;"#N/D","","SIM"),"SIM")</f>
        <v/>
      </c>
      <c r="D96" t="str">
        <f>Tabela3[[#This Row],[Países - Exportação]]</f>
        <v>Gibraltar</v>
      </c>
    </row>
    <row r="97" spans="1:4">
      <c r="A97" t="s">
        <v>90</v>
      </c>
      <c r="B97" t="str">
        <f>VLOOKUP(A97,'Conversor de países_Geral_UTF8_'!$A$2:$B$223,2,FALSE)</f>
        <v>Europa</v>
      </c>
      <c r="C97" t="str">
        <f>IFERROR(IF(Tabela3[[#This Row],[Continente]]&lt;&gt;"#N/D","","SIM"),"SIM")</f>
        <v/>
      </c>
      <c r="D97" t="str">
        <f>Tabela3[[#This Row],[Países - Exportação]]</f>
        <v>Grécia</v>
      </c>
    </row>
    <row r="98" spans="1:4">
      <c r="A98" t="s">
        <v>101</v>
      </c>
      <c r="B98" t="str">
        <f>VLOOKUP(A98,'Conversor de países_Geral_UTF8_'!$A$2:$B$223,2,FALSE)</f>
        <v>Europa</v>
      </c>
      <c r="C98" t="str">
        <f>IFERROR(IF(Tabela3[[#This Row],[Continente]]&lt;&gt;"#N/D","","SIM"),"SIM")</f>
        <v/>
      </c>
      <c r="D98" t="str">
        <f>Tabela3[[#This Row],[Países - Exportação]]</f>
        <v>Hungria</v>
      </c>
    </row>
    <row r="99" spans="1:4">
      <c r="A99" t="s">
        <v>107</v>
      </c>
      <c r="B99" t="str">
        <f>VLOOKUP(A99,'Conversor de países_Geral_UTF8_'!$A$2:$B$223,2,FALSE)</f>
        <v>Europa</v>
      </c>
      <c r="C99" t="str">
        <f>IFERROR(IF(Tabela3[[#This Row],[Continente]]&lt;&gt;"#N/D","","SIM"),"SIM")</f>
        <v/>
      </c>
      <c r="D99" t="str">
        <f>Tabela3[[#This Row],[Países - Exportação]]</f>
        <v>Ilha de Man</v>
      </c>
    </row>
    <row r="100" spans="1:4">
      <c r="A100" t="s">
        <v>118</v>
      </c>
      <c r="B100" t="str">
        <f>VLOOKUP(A100,'Conversor de países_Geral_UTF8_'!$A$2:$B$223,2,FALSE)</f>
        <v>Europa</v>
      </c>
      <c r="C100" t="str">
        <f>IFERROR(IF(Tabela3[[#This Row],[Continente]]&lt;&gt;"#N/D","","SIM"),"SIM")</f>
        <v/>
      </c>
      <c r="D100" t="str">
        <f>Tabela3[[#This Row],[Países - Exportação]]</f>
        <v>Irlanda</v>
      </c>
    </row>
    <row r="101" spans="1:4">
      <c r="A101" t="s">
        <v>121</v>
      </c>
      <c r="B101" t="str">
        <f>VLOOKUP(A101,'Conversor de países_Geral_UTF8_'!$A$2:$B$223,2,FALSE)</f>
        <v>Europa</v>
      </c>
      <c r="C101" t="str">
        <f>IFERROR(IF(Tabela3[[#This Row],[Continente]]&lt;&gt;"#N/D","","SIM"),"SIM")</f>
        <v/>
      </c>
      <c r="D101" t="str">
        <f>Tabela3[[#This Row],[Países - Exportação]]</f>
        <v>Itália</v>
      </c>
    </row>
    <row r="102" spans="1:4">
      <c r="A102" t="s">
        <v>131</v>
      </c>
      <c r="B102" t="str">
        <f>VLOOKUP(A102,'Conversor de países_Geral_UTF8_'!$A$2:$B$223,2,FALSE)</f>
        <v>Europa</v>
      </c>
      <c r="C102" t="str">
        <f>IFERROR(IF(Tabela3[[#This Row],[Continente]]&lt;&gt;"#N/D","","SIM"),"SIM")</f>
        <v/>
      </c>
      <c r="D102" t="str">
        <f>Tabela3[[#This Row],[Países - Exportação]]</f>
        <v>Letônia</v>
      </c>
    </row>
    <row r="103" spans="1:4">
      <c r="A103" t="s">
        <v>137</v>
      </c>
      <c r="B103" t="str">
        <f>VLOOKUP(A103,'Conversor de países_Geral_UTF8_'!$A$2:$B$223,2,FALSE)</f>
        <v>Europa</v>
      </c>
      <c r="C103" t="str">
        <f>IFERROR(IF(Tabela3[[#This Row],[Continente]]&lt;&gt;"#N/D","","SIM"),"SIM")</f>
        <v/>
      </c>
      <c r="D103" t="str">
        <f>Tabela3[[#This Row],[Países - Exportação]]</f>
        <v>Luxemburgo</v>
      </c>
    </row>
    <row r="104" spans="1:4">
      <c r="A104" t="s">
        <v>145</v>
      </c>
      <c r="B104" t="str">
        <f>VLOOKUP(A104,'Conversor de países_Geral_UTF8_'!$A$2:$B$223,2,FALSE)</f>
        <v>Europa</v>
      </c>
      <c r="C104" t="str">
        <f>IFERROR(IF(Tabela3[[#This Row],[Continente]]&lt;&gt;"#N/D","","SIM"),"SIM")</f>
        <v/>
      </c>
      <c r="D104" t="str">
        <f>Tabela3[[#This Row],[Países - Exportação]]</f>
        <v>Malta</v>
      </c>
    </row>
    <row r="105" spans="1:4">
      <c r="A105" t="s">
        <v>154</v>
      </c>
      <c r="B105" t="str">
        <f>VLOOKUP(A105,'Conversor de países_Geral_UTF8_'!$A$2:$B$223,2,FALSE)</f>
        <v>Europa</v>
      </c>
      <c r="C105" t="str">
        <f>IFERROR(IF(Tabela3[[#This Row],[Continente]]&lt;&gt;"#N/D","","SIM"),"SIM")</f>
        <v/>
      </c>
      <c r="D105" t="str">
        <f>Tabela3[[#This Row],[Países - Exportação]]</f>
        <v>Montenegro</v>
      </c>
    </row>
    <row r="106" spans="1:4">
      <c r="A106" t="s">
        <v>162</v>
      </c>
      <c r="B106" t="str">
        <f>VLOOKUP(A106,'Conversor de países_Geral_UTF8_'!$A$2:$B$223,2,FALSE)</f>
        <v>Europa</v>
      </c>
      <c r="C106" t="str">
        <f>IFERROR(IF(Tabela3[[#This Row],[Continente]]&lt;&gt;"#N/D","","SIM"),"SIM")</f>
        <v/>
      </c>
      <c r="D106" t="str">
        <f>Tabela3[[#This Row],[Países - Exportação]]</f>
        <v>Noruega</v>
      </c>
    </row>
    <row r="107" spans="1:4">
      <c r="A107" t="s">
        <v>166</v>
      </c>
      <c r="B107" t="str">
        <f>VLOOKUP(A107,'Conversor de países_Geral_UTF8_'!$A$2:$B$223,2,FALSE)</f>
        <v>Europa</v>
      </c>
      <c r="C107" t="str">
        <f>IFERROR(IF(Tabela3[[#This Row],[Continente]]&lt;&gt;"#N/D","","SIM"),"SIM")</f>
        <v/>
      </c>
      <c r="D107" t="str">
        <f>Tabela3[[#This Row],[Países - Exportação]]</f>
        <v>Países Baixos</v>
      </c>
    </row>
    <row r="108" spans="1:4">
      <c r="A108" t="s">
        <v>173</v>
      </c>
      <c r="B108" t="str">
        <f>VLOOKUP(A108,'Conversor de países_Geral_UTF8_'!$A$2:$B$223,2,FALSE)</f>
        <v>Europa</v>
      </c>
      <c r="C108" t="str">
        <f>IFERROR(IF(Tabela3[[#This Row],[Continente]]&lt;&gt;"#N/D","","SIM"),"SIM")</f>
        <v/>
      </c>
      <c r="D108" t="str">
        <f>Tabela3[[#This Row],[Países - Exportação]]</f>
        <v>Polônia</v>
      </c>
    </row>
    <row r="109" spans="1:4">
      <c r="A109" t="s">
        <v>175</v>
      </c>
      <c r="B109" t="str">
        <f>VLOOKUP(A109,'Conversor de países_Geral_UTF8_'!$A$2:$B$223,2,FALSE)</f>
        <v>Europa</v>
      </c>
      <c r="C109" t="str">
        <f>IFERROR(IF(Tabela3[[#This Row],[Continente]]&lt;&gt;"#N/D","","SIM"),"SIM")</f>
        <v/>
      </c>
      <c r="D109" t="str">
        <f>Tabela3[[#This Row],[Países - Exportação]]</f>
        <v>Portugal</v>
      </c>
    </row>
    <row r="110" spans="1:4">
      <c r="A110" t="s">
        <v>178</v>
      </c>
      <c r="B110" t="str">
        <f>VLOOKUP(A110,'Conversor de países_Geral_UTF8_'!$A$2:$B$223,2,FALSE)</f>
        <v>Europa</v>
      </c>
      <c r="C110" t="str">
        <f>IFERROR(IF(Tabela3[[#This Row],[Continente]]&lt;&gt;"#N/D","","SIM"),"SIM")</f>
        <v/>
      </c>
      <c r="D110" t="str">
        <f>Tabela3[[#This Row],[Países - Exportação]]</f>
        <v>Reino Unido</v>
      </c>
    </row>
    <row r="111" spans="1:4">
      <c r="A111" t="s">
        <v>185</v>
      </c>
      <c r="B111" t="str">
        <f>VLOOKUP(A111,'Conversor de países_Geral_UTF8_'!$A$2:$B$223,2,FALSE)</f>
        <v>Europa</v>
      </c>
      <c r="C111" t="str">
        <f>IFERROR(IF(Tabela3[[#This Row],[Continente]]&lt;&gt;"#N/D","","SIM"),"SIM")</f>
        <v/>
      </c>
      <c r="D111" t="str">
        <f>Tabela3[[#This Row],[Países - Exportação]]</f>
        <v>Rússia</v>
      </c>
    </row>
    <row r="112" spans="1:4">
      <c r="A112" t="s">
        <v>203</v>
      </c>
      <c r="B112" t="str">
        <f>VLOOKUP(A112,'Conversor de países_Geral_UTF8_'!$A$2:$B$223,2,FALSE)</f>
        <v>Europa</v>
      </c>
      <c r="C112" t="str">
        <f>IFERROR(IF(Tabela3[[#This Row],[Continente]]&lt;&gt;"#N/D","","SIM"),"SIM")</f>
        <v/>
      </c>
      <c r="D112" t="str">
        <f>Tabela3[[#This Row],[Países - Exportação]]</f>
        <v>Suécia</v>
      </c>
    </row>
    <row r="113" spans="1:4">
      <c r="A113" t="s">
        <v>204</v>
      </c>
      <c r="B113" t="str">
        <f>VLOOKUP(A113,'Conversor de países_Geral_UTF8_'!$A$2:$B$223,2,FALSE)</f>
        <v>Europa</v>
      </c>
      <c r="C113" t="str">
        <f>IFERROR(IF(Tabela3[[#This Row],[Continente]]&lt;&gt;"#N/D","","SIM"),"SIM")</f>
        <v/>
      </c>
      <c r="D113" t="str">
        <f>Tabela3[[#This Row],[Países - Exportação]]</f>
        <v>Suíça</v>
      </c>
    </row>
    <row r="114" spans="1:4">
      <c r="A114" t="s">
        <v>218</v>
      </c>
      <c r="B114" t="str">
        <f>VLOOKUP(A114,'Conversor de países_Geral_UTF8_'!$A$2:$B$223,2,FALSE)</f>
        <v>Europa</v>
      </c>
      <c r="C114" t="str">
        <f>IFERROR(IF(Tabela3[[#This Row],[Continente]]&lt;&gt;"#N/D","","SIM"),"SIM")</f>
        <v/>
      </c>
      <c r="D114" t="str">
        <f>Tabela3[[#This Row],[Países - Exportação]]</f>
        <v>Turquia</v>
      </c>
    </row>
    <row r="115" spans="1:4">
      <c r="A115" t="s">
        <v>21</v>
      </c>
      <c r="B115" t="str">
        <f>VLOOKUP(A115,'Conversor de países_Geral_UTF8_'!$A$2:$B$223,2,FALSE)</f>
        <v>Oceania</v>
      </c>
      <c r="C115" t="str">
        <f>IFERROR(IF(Tabela3[[#This Row],[Continente]]&lt;&gt;"#N/D","","SIM"),"SIM")</f>
        <v/>
      </c>
      <c r="D115" t="str">
        <f>Tabela3[[#This Row],[Países - Exportação]]</f>
        <v>Austrália</v>
      </c>
    </row>
    <row r="116" spans="1:4">
      <c r="A116" t="s">
        <v>163</v>
      </c>
      <c r="B116" t="str">
        <f>VLOOKUP(A116,'Conversor de países_Geral_UTF8_'!$A$2:$B$223,2,FALSE)</f>
        <v>Oceania</v>
      </c>
      <c r="C116" t="str">
        <f>IFERROR(IF(Tabela3[[#This Row],[Continente]]&lt;&gt;"#N/D","","SIM"),"SIM")</f>
        <v/>
      </c>
      <c r="D116" t="str">
        <f>Tabela3[[#This Row],[Países - Exportação]]</f>
        <v>Nova Caledônia</v>
      </c>
    </row>
    <row r="117" spans="1:4">
      <c r="A117" t="s">
        <v>164</v>
      </c>
      <c r="B117" t="str">
        <f>VLOOKUP(A117,'Conversor de países_Geral_UTF8_'!$A$2:$B$223,2,FALSE)</f>
        <v>Oceania</v>
      </c>
      <c r="C117" t="str">
        <f>IFERROR(IF(Tabela3[[#This Row],[Continente]]&lt;&gt;"#N/D","","SIM"),"SIM")</f>
        <v/>
      </c>
      <c r="D117" t="str">
        <f>Tabela3[[#This Row],[Países - Exportação]]</f>
        <v>Nova Zelândia</v>
      </c>
    </row>
    <row r="118" spans="1:4">
      <c r="A118" t="s">
        <v>167</v>
      </c>
      <c r="B118" t="str">
        <f>VLOOKUP(A118,'Conversor de países_Geral_UTF8_'!$A$2:$B$223,2,FALSE)</f>
        <v>Oceania</v>
      </c>
      <c r="C118" t="str">
        <f>IFERROR(IF(Tabela3[[#This Row],[Continente]]&lt;&gt;"#N/D","","SIM"),"SIM")</f>
        <v/>
      </c>
      <c r="D118" t="str">
        <f>Tabela3[[#This Row],[Países - Exportação]]</f>
        <v>Palau</v>
      </c>
    </row>
    <row r="119" spans="1:4">
      <c r="A119" t="s">
        <v>214</v>
      </c>
      <c r="B119" t="str">
        <f>VLOOKUP(A119,'Conversor de países_Geral_UTF8_'!$A$2:$B$223,2,FALSE)</f>
        <v>Oceania</v>
      </c>
      <c r="C119" t="str">
        <f>IFERROR(IF(Tabela3[[#This Row],[Continente]]&lt;&gt;"#N/D","","SIM"),"SIM")</f>
        <v/>
      </c>
      <c r="D119" t="str">
        <f>Tabela3[[#This Row],[Países - Exportação]]</f>
        <v>Toquelau</v>
      </c>
    </row>
    <row r="120" spans="1:4">
      <c r="A120" t="s">
        <v>219</v>
      </c>
      <c r="B120" t="str">
        <f>VLOOKUP(A120,'Conversor de países_Geral_UTF8_'!$A$2:$B$223,2,FALSE)</f>
        <v>Oceania</v>
      </c>
      <c r="C120" t="str">
        <f>IFERROR(IF(Tabela3[[#This Row],[Continente]]&lt;&gt;"#N/D","","SIM"),"SIM")</f>
        <v/>
      </c>
      <c r="D120" t="str">
        <f>Tabela3[[#This Row],[Países - Exportação]]</f>
        <v>Tuvalu</v>
      </c>
    </row>
    <row r="121" spans="1:4">
      <c r="A121" t="s">
        <v>225</v>
      </c>
      <c r="B121" t="str">
        <f>VLOOKUP(A121,'Conversor de países_Geral_UTF8_'!$A$2:$B$223,2,FALSE)</f>
        <v>Oceania</v>
      </c>
      <c r="C121" t="str">
        <f>IFERROR(IF(Tabela3[[#This Row],[Continente]]&lt;&gt;"#N/D","","SIM"),"SIM")</f>
        <v/>
      </c>
      <c r="D121" t="str">
        <f>Tabela3[[#This Row],[Países - Exportação]]</f>
        <v>Vanuatu</v>
      </c>
    </row>
    <row r="122" spans="1:4">
      <c r="A122" t="s">
        <v>269</v>
      </c>
      <c r="B122" t="e">
        <f>VLOOKUP(A122,'Conversor de países_Geral_UTF8_'!$A$2:$B$223,2,FALSE)</f>
        <v>#N/A</v>
      </c>
      <c r="C122" t="str">
        <f>IFERROR(IF(Tabela3[[#This Row],[Continente]]&lt;&gt;"#N/D","","SIM"),"SIM")</f>
        <v>SIM</v>
      </c>
      <c r="D122" s="5" t="s">
        <v>8</v>
      </c>
    </row>
    <row r="123" spans="1:4">
      <c r="A123" t="s">
        <v>270</v>
      </c>
      <c r="B123" t="e">
        <f>VLOOKUP(A123,'Conversor de países_Geral_UTF8_'!$A$2:$B$223,2,FALSE)</f>
        <v>#N/A</v>
      </c>
      <c r="C123" t="str">
        <f>IFERROR(IF(Tabela3[[#This Row],[Continente]]&lt;&gt;"#N/D","","SIM"),"SIM")</f>
        <v>SIM</v>
      </c>
      <c r="D123" s="5" t="s">
        <v>30</v>
      </c>
    </row>
    <row r="124" spans="1:4">
      <c r="A124" t="s">
        <v>271</v>
      </c>
      <c r="B124" t="e">
        <f>VLOOKUP(A124,'Conversor de países_Geral_UTF8_'!$A$2:$B$223,2,FALSE)</f>
        <v>#N/A</v>
      </c>
      <c r="C124" t="str">
        <f>IFERROR(IF(Tabela3[[#This Row],[Continente]]&lt;&gt;"#N/D","","SIM"),"SIM")</f>
        <v>SIM</v>
      </c>
      <c r="D124" s="5" t="s">
        <v>103</v>
      </c>
    </row>
    <row r="125" spans="1:4">
      <c r="A125" t="s">
        <v>272</v>
      </c>
      <c r="B125" t="e">
        <f>VLOOKUP(A125,'Conversor de países_Geral_UTF8_'!$A$2:$B$223,2,FALSE)</f>
        <v>#N/A</v>
      </c>
      <c r="C125" t="str">
        <f>IFERROR(IF(Tabela3[[#This Row],[Continente]]&lt;&gt;"#N/D","","SIM"),"SIM")</f>
        <v>SIM</v>
      </c>
      <c r="D125" s="5" t="s">
        <v>196</v>
      </c>
    </row>
    <row r="126" spans="1:4">
      <c r="A126" t="s">
        <v>273</v>
      </c>
      <c r="B126" t="e">
        <f>VLOOKUP(A126,'Conversor de países_Geral_UTF8_'!$A$2:$B$223,2,FALSE)</f>
        <v>#N/A</v>
      </c>
      <c r="C126" t="str">
        <f>IFERROR(IF(Tabela3[[#This Row],[Continente]]&lt;&gt;"#N/D","","SIM"),"SIM")</f>
        <v>SIM</v>
      </c>
      <c r="D126" s="5" t="s">
        <v>104</v>
      </c>
    </row>
    <row r="127" spans="1:4">
      <c r="A127" t="s">
        <v>274</v>
      </c>
      <c r="B127" t="e">
        <f>VLOOKUP(A127,'Conversor de países_Geral_UTF8_'!$A$2:$B$223,2,FALSE)</f>
        <v>#N/A</v>
      </c>
      <c r="C127" t="str">
        <f>IFERROR(IF(Tabela3[[#This Row],[Continente]]&lt;&gt;"#N/D","","SIM"),"SIM")</f>
        <v>SIM</v>
      </c>
      <c r="D127" s="5" t="s">
        <v>58</v>
      </c>
    </row>
    <row r="128" spans="1:4">
      <c r="A128" t="s">
        <v>275</v>
      </c>
      <c r="B128" t="e">
        <f>VLOOKUP(A128,'Conversor de países_Geral_UTF8_'!$A$2:$B$223,2,FALSE)</f>
        <v>#N/A</v>
      </c>
      <c r="C128" t="str">
        <f>IFERROR(IF(Tabela3[[#This Row],[Continente]]&lt;&gt;"#N/D","","SIM"),"SIM")</f>
        <v>SIM</v>
      </c>
      <c r="D128" s="5" t="s">
        <v>69</v>
      </c>
    </row>
    <row r="129" spans="1:4">
      <c r="A129" t="s">
        <v>276</v>
      </c>
      <c r="B129" t="e">
        <f>VLOOKUP(A129,'Conversor de países_Geral_UTF8_'!$A$2:$B$223,2,FALSE)</f>
        <v>#N/A</v>
      </c>
      <c r="C129" t="str">
        <f>IFERROR(IF(Tabela3[[#This Row],[Continente]]&lt;&gt;"#N/D","","SIM"),"SIM")</f>
        <v>SIM</v>
      </c>
      <c r="D129" s="5" t="s">
        <v>72</v>
      </c>
    </row>
    <row r="130" spans="1:4">
      <c r="A130" t="s">
        <v>277</v>
      </c>
      <c r="B130" t="e">
        <f>VLOOKUP(A130,'Conversor de países_Geral_UTF8_'!$A$2:$B$223,2,FALSE)</f>
        <v>#N/A</v>
      </c>
      <c r="C130" t="str">
        <f>IFERROR(IF(Tabela3[[#This Row],[Continente]]&lt;&gt;"#N/D","","SIM"),"SIM")</f>
        <v>SIM</v>
      </c>
      <c r="D130" s="5" t="s">
        <v>95</v>
      </c>
    </row>
    <row r="131" spans="1:4">
      <c r="A131" t="s">
        <v>278</v>
      </c>
      <c r="B131" t="e">
        <f>VLOOKUP(A131,'Conversor de países_Geral_UTF8_'!$A$2:$B$223,2,FALSE)</f>
        <v>#N/A</v>
      </c>
      <c r="C131" t="str">
        <f>IFERROR(IF(Tabela3[[#This Row],[Continente]]&lt;&gt;"#N/D","","SIM"),"SIM")</f>
        <v>SIM</v>
      </c>
      <c r="D131" s="5" t="s">
        <v>96</v>
      </c>
    </row>
    <row r="132" spans="1:4">
      <c r="A132" t="s">
        <v>279</v>
      </c>
      <c r="B132" t="e">
        <f>VLOOKUP(A132,'Conversor de países_Geral_UTF8_'!$A$2:$B$223,2,FALSE)</f>
        <v>#N/A</v>
      </c>
      <c r="C132" t="str">
        <f>IFERROR(IF(Tabela3[[#This Row],[Continente]]&lt;&gt;"#N/D","","SIM"),"SIM")</f>
        <v>SIM</v>
      </c>
      <c r="D132" s="5" t="s">
        <v>114</v>
      </c>
    </row>
    <row r="133" spans="1:4">
      <c r="A133" t="s">
        <v>280</v>
      </c>
      <c r="B133" t="e">
        <f>VLOOKUP(A133,'Conversor de países_Geral_UTF8_'!$A$2:$B$223,2,FALSE)</f>
        <v>#N/A</v>
      </c>
      <c r="C133" t="str">
        <f>IFERROR(IF(Tabela3[[#This Row],[Continente]]&lt;&gt;"#N/D","","SIM"),"SIM")</f>
        <v>SIM</v>
      </c>
      <c r="D133" s="5" t="s">
        <v>142</v>
      </c>
    </row>
    <row r="134" spans="1:4">
      <c r="A134" t="s">
        <v>281</v>
      </c>
      <c r="B134" t="e">
        <f>VLOOKUP(A134,'Conversor de países_Geral_UTF8_'!$A$2:$B$223,2,FALSE)</f>
        <v>#N/A</v>
      </c>
      <c r="C134" t="str">
        <f>IFERROR(IF(Tabela3[[#This Row],[Continente]]&lt;&gt;"#N/D","","SIM"),"SIM")</f>
        <v>SIM</v>
      </c>
      <c r="D134" s="5" t="s">
        <v>109</v>
      </c>
    </row>
    <row r="135" spans="1:4">
      <c r="A135" t="s">
        <v>282</v>
      </c>
      <c r="B135" t="e">
        <f>VLOOKUP(A135,'Conversor de países_Geral_UTF8_'!$A$2:$B$223,2,FALSE)</f>
        <v>#N/A</v>
      </c>
      <c r="C135" t="str">
        <f>IFERROR(IF(Tabela3[[#This Row],[Continente]]&lt;&gt;"#N/D","","SIM"),"SIM")</f>
        <v>SIM</v>
      </c>
      <c r="D135" s="5" t="s">
        <v>111</v>
      </c>
    </row>
    <row r="136" spans="1:4">
      <c r="A136" t="s">
        <v>283</v>
      </c>
      <c r="B136" t="e">
        <f>VLOOKUP(A136,'Conversor de países_Geral_UTF8_'!$A$2:$B$223,2,FALSE)</f>
        <v>#N/A</v>
      </c>
      <c r="C136" t="str">
        <f>IFERROR(IF(Tabela3[[#This Row],[Continente]]&lt;&gt;"#N/D","","SIM"),"SIM")</f>
        <v>SIM</v>
      </c>
      <c r="D136" s="5" t="s">
        <v>208</v>
      </c>
    </row>
    <row r="137" spans="1:4">
      <c r="A137" t="s">
        <v>265</v>
      </c>
      <c r="B137" t="e">
        <f>VLOOKUP(A137,'Conversor de países_Geral_UTF8_'!$A$2:$B$223,2,FALSE)</f>
        <v>#N/A</v>
      </c>
      <c r="C137" t="str">
        <f>IFERROR(IF(Tabela3[[#This Row],[Continente]]&lt;&gt;"#N/D","","SIM"),"SIM")</f>
        <v>SIM</v>
      </c>
      <c r="D137" s="5" t="s">
        <v>182</v>
      </c>
    </row>
    <row r="138" spans="1:4">
      <c r="A138" t="s">
        <v>284</v>
      </c>
      <c r="B138" t="e">
        <f>VLOOKUP(A138,'Conversor de países_Geral_UTF8_'!$A$2:$B$223,2,FALSE)</f>
        <v>#N/A</v>
      </c>
      <c r="C138" t="str">
        <f>IFERROR(IF(Tabela3[[#This Row],[Continente]]&lt;&gt;"#N/D","","SIM"),"SIM")</f>
        <v>SIM</v>
      </c>
      <c r="D138" s="5" t="s">
        <v>215</v>
      </c>
    </row>
  </sheetData>
  <phoneticPr fontId="6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2D68-5A33-43B4-B122-3ACF1675D5A3}">
  <dimension ref="A1:H7399"/>
  <sheetViews>
    <sheetView topLeftCell="A3680" workbookViewId="0">
      <selection activeCell="C2888" sqref="C2888:C2910"/>
    </sheetView>
  </sheetViews>
  <sheetFormatPr defaultRowHeight="15"/>
  <cols>
    <col min="1" max="1" width="32.28515625" bestFit="1" customWidth="1"/>
    <col min="2" max="2" width="6.7109375" bestFit="1" customWidth="1"/>
    <col min="3" max="3" width="18.28515625" bestFit="1" customWidth="1"/>
    <col min="4" max="4" width="11.5703125" bestFit="1" customWidth="1"/>
    <col min="5" max="5" width="12" bestFit="1" customWidth="1"/>
    <col min="6" max="6" width="23.85546875" bestFit="1" customWidth="1"/>
    <col min="7" max="7" width="23" bestFit="1" customWidth="1"/>
    <col min="8" max="8" width="20.140625" bestFit="1" customWidth="1"/>
  </cols>
  <sheetData>
    <row r="1" spans="1:8">
      <c r="A1" t="s">
        <v>0</v>
      </c>
      <c r="B1" t="s">
        <v>285</v>
      </c>
      <c r="C1" t="s">
        <v>286</v>
      </c>
      <c r="D1" t="s">
        <v>232</v>
      </c>
      <c r="E1" t="s">
        <v>287</v>
      </c>
      <c r="F1" t="s">
        <v>257</v>
      </c>
      <c r="G1" t="s">
        <v>1</v>
      </c>
      <c r="H1" t="s">
        <v>245</v>
      </c>
    </row>
    <row r="2" spans="1:8" hidden="1">
      <c r="A2" t="s">
        <v>2</v>
      </c>
      <c r="B2" s="3">
        <v>1970</v>
      </c>
      <c r="C2">
        <v>0</v>
      </c>
      <c r="D2">
        <v>0</v>
      </c>
      <c r="E2" s="3" t="e">
        <v>#NUM!</v>
      </c>
      <c r="F2" s="3" t="str">
        <f>VLOOKUP(Exportacao[[#This Row],[País]],Tabela3[#All],4,FALSE)</f>
        <v>Afeganistão</v>
      </c>
      <c r="G2" s="3" t="str">
        <f>VLOOKUP(Exportacao[[#This Row],[País Corrigido]],'Conversor de países_Geral_UTF8_'!$A$2:$B$223,2,FALSE)</f>
        <v>Ásia</v>
      </c>
      <c r="H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" spans="1:8" hidden="1">
      <c r="A3" t="s">
        <v>2</v>
      </c>
      <c r="B3" s="3">
        <v>1971</v>
      </c>
      <c r="C3">
        <v>0</v>
      </c>
      <c r="D3">
        <v>0</v>
      </c>
      <c r="E3" s="3" t="e">
        <v>#NUM!</v>
      </c>
      <c r="F3" s="3" t="str">
        <f>VLOOKUP(Exportacao[[#This Row],[País]],Tabela3[#All],4,FALSE)</f>
        <v>Afeganistão</v>
      </c>
      <c r="G3" s="3" t="str">
        <f>VLOOKUP(Exportacao[[#This Row],[País Corrigido]],'Conversor de países_Geral_UTF8_'!$A$2:$B$223,2,FALSE)</f>
        <v>Ásia</v>
      </c>
      <c r="H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" spans="1:8" hidden="1">
      <c r="A4" t="s">
        <v>2</v>
      </c>
      <c r="B4" s="3">
        <v>1972</v>
      </c>
      <c r="C4">
        <v>0</v>
      </c>
      <c r="D4">
        <v>0</v>
      </c>
      <c r="E4" s="3" t="e">
        <v>#NUM!</v>
      </c>
      <c r="F4" s="3" t="str">
        <f>VLOOKUP(Exportacao[[#This Row],[País]],Tabela3[#All],4,FALSE)</f>
        <v>Afeganistão</v>
      </c>
      <c r="G4" s="3" t="str">
        <f>VLOOKUP(Exportacao[[#This Row],[País Corrigido]],'Conversor de países_Geral_UTF8_'!$A$2:$B$223,2,FALSE)</f>
        <v>Ásia</v>
      </c>
      <c r="H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" spans="1:8" hidden="1">
      <c r="A5" t="s">
        <v>2</v>
      </c>
      <c r="B5" s="3">
        <v>1973</v>
      </c>
      <c r="C5">
        <v>0</v>
      </c>
      <c r="D5">
        <v>0</v>
      </c>
      <c r="E5" s="3" t="e">
        <v>#NUM!</v>
      </c>
      <c r="F5" s="3" t="str">
        <f>VLOOKUP(Exportacao[[#This Row],[País]],Tabela3[#All],4,FALSE)</f>
        <v>Afeganistão</v>
      </c>
      <c r="G5" s="3" t="str">
        <f>VLOOKUP(Exportacao[[#This Row],[País Corrigido]],'Conversor de países_Geral_UTF8_'!$A$2:$B$223,2,FALSE)</f>
        <v>Ásia</v>
      </c>
      <c r="H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" spans="1:8" hidden="1">
      <c r="A6" t="s">
        <v>2</v>
      </c>
      <c r="B6" s="3">
        <v>1974</v>
      </c>
      <c r="C6">
        <v>0</v>
      </c>
      <c r="D6">
        <v>0</v>
      </c>
      <c r="E6" s="3" t="e">
        <v>#NUM!</v>
      </c>
      <c r="F6" s="3" t="str">
        <f>VLOOKUP(Exportacao[[#This Row],[País]],Tabela3[#All],4,FALSE)</f>
        <v>Afeganistão</v>
      </c>
      <c r="G6" s="3" t="str">
        <f>VLOOKUP(Exportacao[[#This Row],[País Corrigido]],'Conversor de países_Geral_UTF8_'!$A$2:$B$223,2,FALSE)</f>
        <v>Ásia</v>
      </c>
      <c r="H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" spans="1:8" hidden="1">
      <c r="A7" t="s">
        <v>2</v>
      </c>
      <c r="B7" s="3">
        <v>1975</v>
      </c>
      <c r="C7">
        <v>0</v>
      </c>
      <c r="D7">
        <v>0</v>
      </c>
      <c r="E7" s="3" t="e">
        <v>#NUM!</v>
      </c>
      <c r="F7" s="3" t="str">
        <f>VLOOKUP(Exportacao[[#This Row],[País]],Tabela3[#All],4,FALSE)</f>
        <v>Afeganistão</v>
      </c>
      <c r="G7" s="3" t="str">
        <f>VLOOKUP(Exportacao[[#This Row],[País Corrigido]],'Conversor de países_Geral_UTF8_'!$A$2:$B$223,2,FALSE)</f>
        <v>Ásia</v>
      </c>
      <c r="H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" spans="1:8" hidden="1">
      <c r="A8" t="s">
        <v>2</v>
      </c>
      <c r="B8" s="3">
        <v>1976</v>
      </c>
      <c r="C8">
        <v>0</v>
      </c>
      <c r="D8">
        <v>0</v>
      </c>
      <c r="E8" s="3" t="e">
        <v>#NUM!</v>
      </c>
      <c r="F8" s="3" t="str">
        <f>VLOOKUP(Exportacao[[#This Row],[País]],Tabela3[#All],4,FALSE)</f>
        <v>Afeganistão</v>
      </c>
      <c r="G8" s="3" t="str">
        <f>VLOOKUP(Exportacao[[#This Row],[País Corrigido]],'Conversor de países_Geral_UTF8_'!$A$2:$B$223,2,FALSE)</f>
        <v>Ásia</v>
      </c>
      <c r="H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" spans="1:8" hidden="1">
      <c r="A9" t="s">
        <v>2</v>
      </c>
      <c r="B9" s="3">
        <v>1977</v>
      </c>
      <c r="C9">
        <v>0</v>
      </c>
      <c r="D9">
        <v>0</v>
      </c>
      <c r="E9" s="3" t="e">
        <v>#NUM!</v>
      </c>
      <c r="F9" s="3" t="str">
        <f>VLOOKUP(Exportacao[[#This Row],[País]],Tabela3[#All],4,FALSE)</f>
        <v>Afeganistão</v>
      </c>
      <c r="G9" s="3" t="str">
        <f>VLOOKUP(Exportacao[[#This Row],[País Corrigido]],'Conversor de países_Geral_UTF8_'!$A$2:$B$223,2,FALSE)</f>
        <v>Ásia</v>
      </c>
      <c r="H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" spans="1:8" hidden="1">
      <c r="A10" t="s">
        <v>2</v>
      </c>
      <c r="B10" s="3">
        <v>1978</v>
      </c>
      <c r="C10">
        <v>0</v>
      </c>
      <c r="D10">
        <v>0</v>
      </c>
      <c r="E10" s="3" t="e">
        <v>#NUM!</v>
      </c>
      <c r="F10" s="3" t="str">
        <f>VLOOKUP(Exportacao[[#This Row],[País]],Tabela3[#All],4,FALSE)</f>
        <v>Afeganistão</v>
      </c>
      <c r="G10" s="3" t="str">
        <f>VLOOKUP(Exportacao[[#This Row],[País Corrigido]],'Conversor de países_Geral_UTF8_'!$A$2:$B$223,2,FALSE)</f>
        <v>Ásia</v>
      </c>
      <c r="H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" spans="1:8" hidden="1">
      <c r="A11" t="s">
        <v>2</v>
      </c>
      <c r="B11" s="3">
        <v>1979</v>
      </c>
      <c r="C11">
        <v>0</v>
      </c>
      <c r="D11">
        <v>0</v>
      </c>
      <c r="E11" s="3" t="e">
        <v>#NUM!</v>
      </c>
      <c r="F11" s="3" t="str">
        <f>VLOOKUP(Exportacao[[#This Row],[País]],Tabela3[#All],4,FALSE)</f>
        <v>Afeganistão</v>
      </c>
      <c r="G11" s="3" t="str">
        <f>VLOOKUP(Exportacao[[#This Row],[País Corrigido]],'Conversor de países_Geral_UTF8_'!$A$2:$B$223,2,FALSE)</f>
        <v>Ásia</v>
      </c>
      <c r="H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" spans="1:8" hidden="1">
      <c r="A12" t="s">
        <v>2</v>
      </c>
      <c r="B12" s="3">
        <v>1980</v>
      </c>
      <c r="C12">
        <v>0</v>
      </c>
      <c r="D12">
        <v>0</v>
      </c>
      <c r="E12" s="3" t="e">
        <v>#NUM!</v>
      </c>
      <c r="F12" s="3" t="str">
        <f>VLOOKUP(Exportacao[[#This Row],[País]],Tabela3[#All],4,FALSE)</f>
        <v>Afeganistão</v>
      </c>
      <c r="G12" s="3" t="str">
        <f>VLOOKUP(Exportacao[[#This Row],[País Corrigido]],'Conversor de países_Geral_UTF8_'!$A$2:$B$223,2,FALSE)</f>
        <v>Ásia</v>
      </c>
      <c r="H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" spans="1:8" hidden="1">
      <c r="A13" t="s">
        <v>2</v>
      </c>
      <c r="B13" s="3">
        <v>1981</v>
      </c>
      <c r="C13">
        <v>0</v>
      </c>
      <c r="D13">
        <v>0</v>
      </c>
      <c r="E13" s="3" t="e">
        <v>#NUM!</v>
      </c>
      <c r="F13" s="3" t="str">
        <f>VLOOKUP(Exportacao[[#This Row],[País]],Tabela3[#All],4,FALSE)</f>
        <v>Afeganistão</v>
      </c>
      <c r="G13" s="3" t="str">
        <f>VLOOKUP(Exportacao[[#This Row],[País Corrigido]],'Conversor de países_Geral_UTF8_'!$A$2:$B$223,2,FALSE)</f>
        <v>Ásia</v>
      </c>
      <c r="H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" spans="1:8" hidden="1">
      <c r="A14" t="s">
        <v>2</v>
      </c>
      <c r="B14" s="3">
        <v>1982</v>
      </c>
      <c r="C14">
        <v>0</v>
      </c>
      <c r="D14">
        <v>0</v>
      </c>
      <c r="E14" s="3" t="e">
        <v>#NUM!</v>
      </c>
      <c r="F14" s="3" t="str">
        <f>VLOOKUP(Exportacao[[#This Row],[País]],Tabela3[#All],4,FALSE)</f>
        <v>Afeganistão</v>
      </c>
      <c r="G14" s="3" t="str">
        <f>VLOOKUP(Exportacao[[#This Row],[País Corrigido]],'Conversor de países_Geral_UTF8_'!$A$2:$B$223,2,FALSE)</f>
        <v>Ásia</v>
      </c>
      <c r="H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" spans="1:8" hidden="1">
      <c r="A15" t="s">
        <v>2</v>
      </c>
      <c r="B15" s="3">
        <v>1983</v>
      </c>
      <c r="C15">
        <v>0</v>
      </c>
      <c r="D15">
        <v>0</v>
      </c>
      <c r="E15" s="3" t="e">
        <v>#NUM!</v>
      </c>
      <c r="F15" s="3" t="str">
        <f>VLOOKUP(Exportacao[[#This Row],[País]],Tabela3[#All],4,FALSE)</f>
        <v>Afeganistão</v>
      </c>
      <c r="G15" s="3" t="str">
        <f>VLOOKUP(Exportacao[[#This Row],[País Corrigido]],'Conversor de países_Geral_UTF8_'!$A$2:$B$223,2,FALSE)</f>
        <v>Ásia</v>
      </c>
      <c r="H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" spans="1:8" hidden="1">
      <c r="A16" t="s">
        <v>2</v>
      </c>
      <c r="B16" s="3">
        <v>1984</v>
      </c>
      <c r="C16">
        <v>0</v>
      </c>
      <c r="D16">
        <v>0</v>
      </c>
      <c r="E16" s="3" t="e">
        <v>#NUM!</v>
      </c>
      <c r="F16" s="3" t="str">
        <f>VLOOKUP(Exportacao[[#This Row],[País]],Tabela3[#All],4,FALSE)</f>
        <v>Afeganistão</v>
      </c>
      <c r="G16" s="3" t="str">
        <f>VLOOKUP(Exportacao[[#This Row],[País Corrigido]],'Conversor de países_Geral_UTF8_'!$A$2:$B$223,2,FALSE)</f>
        <v>Ásia</v>
      </c>
      <c r="H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" spans="1:8" hidden="1">
      <c r="A17" t="s">
        <v>2</v>
      </c>
      <c r="B17" s="3">
        <v>1985</v>
      </c>
      <c r="C17">
        <v>0</v>
      </c>
      <c r="D17">
        <v>0</v>
      </c>
      <c r="E17" s="3" t="e">
        <v>#NUM!</v>
      </c>
      <c r="F17" s="3" t="str">
        <f>VLOOKUP(Exportacao[[#This Row],[País]],Tabela3[#All],4,FALSE)</f>
        <v>Afeganistão</v>
      </c>
      <c r="G17" s="3" t="str">
        <f>VLOOKUP(Exportacao[[#This Row],[País Corrigido]],'Conversor de países_Geral_UTF8_'!$A$2:$B$223,2,FALSE)</f>
        <v>Ásia</v>
      </c>
      <c r="H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" spans="1:8" hidden="1">
      <c r="A18" t="s">
        <v>2</v>
      </c>
      <c r="B18" s="3">
        <v>1986</v>
      </c>
      <c r="C18">
        <v>0</v>
      </c>
      <c r="D18">
        <v>0</v>
      </c>
      <c r="E18" s="3" t="e">
        <v>#NUM!</v>
      </c>
      <c r="F18" s="3" t="str">
        <f>VLOOKUP(Exportacao[[#This Row],[País]],Tabela3[#All],4,FALSE)</f>
        <v>Afeganistão</v>
      </c>
      <c r="G18" s="3" t="str">
        <f>VLOOKUP(Exportacao[[#This Row],[País Corrigido]],'Conversor de países_Geral_UTF8_'!$A$2:$B$223,2,FALSE)</f>
        <v>Ásia</v>
      </c>
      <c r="H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" spans="1:8" hidden="1">
      <c r="A19" t="s">
        <v>2</v>
      </c>
      <c r="B19" s="3">
        <v>1987</v>
      </c>
      <c r="C19">
        <v>0</v>
      </c>
      <c r="D19">
        <v>0</v>
      </c>
      <c r="E19" s="3" t="e">
        <v>#NUM!</v>
      </c>
      <c r="F19" s="3" t="str">
        <f>VLOOKUP(Exportacao[[#This Row],[País]],Tabela3[#All],4,FALSE)</f>
        <v>Afeganistão</v>
      </c>
      <c r="G19" s="3" t="str">
        <f>VLOOKUP(Exportacao[[#This Row],[País Corrigido]],'Conversor de países_Geral_UTF8_'!$A$2:$B$223,2,FALSE)</f>
        <v>Ásia</v>
      </c>
      <c r="H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" spans="1:8" hidden="1">
      <c r="A20" t="s">
        <v>2</v>
      </c>
      <c r="B20" s="3">
        <v>1988</v>
      </c>
      <c r="C20">
        <v>0</v>
      </c>
      <c r="D20">
        <v>0</v>
      </c>
      <c r="E20" s="3" t="e">
        <v>#NUM!</v>
      </c>
      <c r="F20" s="3" t="str">
        <f>VLOOKUP(Exportacao[[#This Row],[País]],Tabela3[#All],4,FALSE)</f>
        <v>Afeganistão</v>
      </c>
      <c r="G20" s="3" t="str">
        <f>VLOOKUP(Exportacao[[#This Row],[País Corrigido]],'Conversor de países_Geral_UTF8_'!$A$2:$B$223,2,FALSE)</f>
        <v>Ásia</v>
      </c>
      <c r="H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" spans="1:8" hidden="1">
      <c r="A21" t="s">
        <v>2</v>
      </c>
      <c r="B21" s="3">
        <v>1989</v>
      </c>
      <c r="C21">
        <v>0</v>
      </c>
      <c r="D21">
        <v>0</v>
      </c>
      <c r="E21" s="3" t="e">
        <v>#NUM!</v>
      </c>
      <c r="F21" s="3" t="str">
        <f>VLOOKUP(Exportacao[[#This Row],[País]],Tabela3[#All],4,FALSE)</f>
        <v>Afeganistão</v>
      </c>
      <c r="G21" s="3" t="str">
        <f>VLOOKUP(Exportacao[[#This Row],[País Corrigido]],'Conversor de países_Geral_UTF8_'!$A$2:$B$223,2,FALSE)</f>
        <v>Ásia</v>
      </c>
      <c r="H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" spans="1:8" hidden="1">
      <c r="A22" t="s">
        <v>2</v>
      </c>
      <c r="B22" s="3">
        <v>1990</v>
      </c>
      <c r="C22">
        <v>0</v>
      </c>
      <c r="D22">
        <v>0</v>
      </c>
      <c r="E22" s="3" t="e">
        <v>#NUM!</v>
      </c>
      <c r="F22" s="3" t="str">
        <f>VLOOKUP(Exportacao[[#This Row],[País]],Tabela3[#All],4,FALSE)</f>
        <v>Afeganistão</v>
      </c>
      <c r="G22" s="3" t="str">
        <f>VLOOKUP(Exportacao[[#This Row],[País Corrigido]],'Conversor de países_Geral_UTF8_'!$A$2:$B$223,2,FALSE)</f>
        <v>Ásia</v>
      </c>
      <c r="H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" spans="1:8" hidden="1">
      <c r="A23" t="s">
        <v>2</v>
      </c>
      <c r="B23" s="3">
        <v>1991</v>
      </c>
      <c r="C23">
        <v>0</v>
      </c>
      <c r="D23">
        <v>0</v>
      </c>
      <c r="E23" s="3" t="e">
        <v>#NUM!</v>
      </c>
      <c r="F23" s="3" t="str">
        <f>VLOOKUP(Exportacao[[#This Row],[País]],Tabela3[#All],4,FALSE)</f>
        <v>Afeganistão</v>
      </c>
      <c r="G23" s="3" t="str">
        <f>VLOOKUP(Exportacao[[#This Row],[País Corrigido]],'Conversor de países_Geral_UTF8_'!$A$2:$B$223,2,FALSE)</f>
        <v>Ásia</v>
      </c>
      <c r="H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" spans="1:8" hidden="1">
      <c r="A24" t="s">
        <v>2</v>
      </c>
      <c r="B24" s="3">
        <v>1992</v>
      </c>
      <c r="C24">
        <v>0</v>
      </c>
      <c r="D24">
        <v>0</v>
      </c>
      <c r="E24" s="3" t="e">
        <v>#NUM!</v>
      </c>
      <c r="F24" s="3" t="str">
        <f>VLOOKUP(Exportacao[[#This Row],[País]],Tabela3[#All],4,FALSE)</f>
        <v>Afeganistão</v>
      </c>
      <c r="G24" s="3" t="str">
        <f>VLOOKUP(Exportacao[[#This Row],[País Corrigido]],'Conversor de países_Geral_UTF8_'!$A$2:$B$223,2,FALSE)</f>
        <v>Ásia</v>
      </c>
      <c r="H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" spans="1:8" hidden="1">
      <c r="A25" t="s">
        <v>2</v>
      </c>
      <c r="B25" s="3">
        <v>1993</v>
      </c>
      <c r="C25">
        <v>0</v>
      </c>
      <c r="D25">
        <v>0</v>
      </c>
      <c r="E25" s="3" t="e">
        <v>#NUM!</v>
      </c>
      <c r="F25" s="3" t="str">
        <f>VLOOKUP(Exportacao[[#This Row],[País]],Tabela3[#All],4,FALSE)</f>
        <v>Afeganistão</v>
      </c>
      <c r="G25" s="3" t="str">
        <f>VLOOKUP(Exportacao[[#This Row],[País Corrigido]],'Conversor de países_Geral_UTF8_'!$A$2:$B$223,2,FALSE)</f>
        <v>Ásia</v>
      </c>
      <c r="H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" spans="1:8" hidden="1">
      <c r="A26" t="s">
        <v>2</v>
      </c>
      <c r="B26" s="3">
        <v>1994</v>
      </c>
      <c r="C26">
        <v>0</v>
      </c>
      <c r="D26">
        <v>0</v>
      </c>
      <c r="E26" s="3" t="e">
        <v>#NUM!</v>
      </c>
      <c r="F26" s="3" t="str">
        <f>VLOOKUP(Exportacao[[#This Row],[País]],Tabela3[#All],4,FALSE)</f>
        <v>Afeganistão</v>
      </c>
      <c r="G26" s="3" t="str">
        <f>VLOOKUP(Exportacao[[#This Row],[País Corrigido]],'Conversor de países_Geral_UTF8_'!$A$2:$B$223,2,FALSE)</f>
        <v>Ásia</v>
      </c>
      <c r="H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" spans="1:8" hidden="1">
      <c r="A27" t="s">
        <v>2</v>
      </c>
      <c r="B27" s="3">
        <v>1995</v>
      </c>
      <c r="C27">
        <v>0</v>
      </c>
      <c r="D27">
        <v>0</v>
      </c>
      <c r="E27" s="3" t="e">
        <v>#NUM!</v>
      </c>
      <c r="F27" s="3" t="str">
        <f>VLOOKUP(Exportacao[[#This Row],[País]],Tabela3[#All],4,FALSE)</f>
        <v>Afeganistão</v>
      </c>
      <c r="G27" s="3" t="str">
        <f>VLOOKUP(Exportacao[[#This Row],[País Corrigido]],'Conversor de países_Geral_UTF8_'!$A$2:$B$223,2,FALSE)</f>
        <v>Ásia</v>
      </c>
      <c r="H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" spans="1:8" hidden="1">
      <c r="A28" t="s">
        <v>2</v>
      </c>
      <c r="B28" s="3">
        <v>1996</v>
      </c>
      <c r="C28">
        <v>0</v>
      </c>
      <c r="D28">
        <v>0</v>
      </c>
      <c r="E28" s="3" t="e">
        <v>#NUM!</v>
      </c>
      <c r="F28" s="3" t="str">
        <f>VLOOKUP(Exportacao[[#This Row],[País]],Tabela3[#All],4,FALSE)</f>
        <v>Afeganistão</v>
      </c>
      <c r="G28" s="3" t="str">
        <f>VLOOKUP(Exportacao[[#This Row],[País Corrigido]],'Conversor de países_Geral_UTF8_'!$A$2:$B$223,2,FALSE)</f>
        <v>Ásia</v>
      </c>
      <c r="H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" spans="1:8" hidden="1">
      <c r="A29" t="s">
        <v>2</v>
      </c>
      <c r="B29" s="3">
        <v>1997</v>
      </c>
      <c r="C29">
        <v>0</v>
      </c>
      <c r="D29">
        <v>0</v>
      </c>
      <c r="E29" s="3" t="e">
        <v>#NUM!</v>
      </c>
      <c r="F29" s="3" t="str">
        <f>VLOOKUP(Exportacao[[#This Row],[País]],Tabela3[#All],4,FALSE)</f>
        <v>Afeganistão</v>
      </c>
      <c r="G29" s="3" t="str">
        <f>VLOOKUP(Exportacao[[#This Row],[País Corrigido]],'Conversor de países_Geral_UTF8_'!$A$2:$B$223,2,FALSE)</f>
        <v>Ásia</v>
      </c>
      <c r="H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" spans="1:8" hidden="1">
      <c r="A30" t="s">
        <v>2</v>
      </c>
      <c r="B30" s="3">
        <v>1998</v>
      </c>
      <c r="C30">
        <v>0</v>
      </c>
      <c r="D30">
        <v>0</v>
      </c>
      <c r="E30" s="3" t="e">
        <v>#NUM!</v>
      </c>
      <c r="F30" s="3" t="str">
        <f>VLOOKUP(Exportacao[[#This Row],[País]],Tabela3[#All],4,FALSE)</f>
        <v>Afeganistão</v>
      </c>
      <c r="G30" s="3" t="str">
        <f>VLOOKUP(Exportacao[[#This Row],[País Corrigido]],'Conversor de países_Geral_UTF8_'!$A$2:$B$223,2,FALSE)</f>
        <v>Ásia</v>
      </c>
      <c r="H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" spans="1:8" hidden="1">
      <c r="A31" t="s">
        <v>2</v>
      </c>
      <c r="B31" s="3">
        <v>1999</v>
      </c>
      <c r="C31">
        <v>0</v>
      </c>
      <c r="D31">
        <v>0</v>
      </c>
      <c r="E31" s="3" t="e">
        <v>#NUM!</v>
      </c>
      <c r="F31" s="3" t="str">
        <f>VLOOKUP(Exportacao[[#This Row],[País]],Tabela3[#All],4,FALSE)</f>
        <v>Afeganistão</v>
      </c>
      <c r="G31" s="3" t="str">
        <f>VLOOKUP(Exportacao[[#This Row],[País Corrigido]],'Conversor de países_Geral_UTF8_'!$A$2:$B$223,2,FALSE)</f>
        <v>Ásia</v>
      </c>
      <c r="H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" spans="1:8" hidden="1">
      <c r="A32" t="s">
        <v>2</v>
      </c>
      <c r="B32" s="3">
        <v>2000</v>
      </c>
      <c r="C32">
        <v>0</v>
      </c>
      <c r="D32">
        <v>0</v>
      </c>
      <c r="E32" s="3" t="e">
        <v>#NUM!</v>
      </c>
      <c r="F32" s="3" t="str">
        <f>VLOOKUP(Exportacao[[#This Row],[País]],Tabela3[#All],4,FALSE)</f>
        <v>Afeganistão</v>
      </c>
      <c r="G32" s="3" t="str">
        <f>VLOOKUP(Exportacao[[#This Row],[País Corrigido]],'Conversor de países_Geral_UTF8_'!$A$2:$B$223,2,FALSE)</f>
        <v>Ásia</v>
      </c>
      <c r="H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" spans="1:8" hidden="1">
      <c r="A33" t="s">
        <v>2</v>
      </c>
      <c r="B33" s="3">
        <v>2001</v>
      </c>
      <c r="C33">
        <v>0</v>
      </c>
      <c r="D33">
        <v>0</v>
      </c>
      <c r="E33" s="3" t="e">
        <v>#NUM!</v>
      </c>
      <c r="F33" s="3" t="str">
        <f>VLOOKUP(Exportacao[[#This Row],[País]],Tabela3[#All],4,FALSE)</f>
        <v>Afeganistão</v>
      </c>
      <c r="G33" s="3" t="str">
        <f>VLOOKUP(Exportacao[[#This Row],[País Corrigido]],'Conversor de países_Geral_UTF8_'!$A$2:$B$223,2,FALSE)</f>
        <v>Ásia</v>
      </c>
      <c r="H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" spans="1:8" hidden="1">
      <c r="A34" t="s">
        <v>2</v>
      </c>
      <c r="B34" s="3">
        <v>2002</v>
      </c>
      <c r="C34">
        <v>0</v>
      </c>
      <c r="D34">
        <v>0</v>
      </c>
      <c r="E34" s="3" t="e">
        <v>#NUM!</v>
      </c>
      <c r="F34" s="3" t="str">
        <f>VLOOKUP(Exportacao[[#This Row],[País]],Tabela3[#All],4,FALSE)</f>
        <v>Afeganistão</v>
      </c>
      <c r="G34" s="3" t="str">
        <f>VLOOKUP(Exportacao[[#This Row],[País Corrigido]],'Conversor de países_Geral_UTF8_'!$A$2:$B$223,2,FALSE)</f>
        <v>Ásia</v>
      </c>
      <c r="H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" spans="1:8" hidden="1">
      <c r="A35" t="s">
        <v>2</v>
      </c>
      <c r="B35" s="3">
        <v>2003</v>
      </c>
      <c r="C35">
        <v>0</v>
      </c>
      <c r="D35">
        <v>0</v>
      </c>
      <c r="E35" s="3" t="e">
        <v>#NUM!</v>
      </c>
      <c r="F35" s="3" t="str">
        <f>VLOOKUP(Exportacao[[#This Row],[País]],Tabela3[#All],4,FALSE)</f>
        <v>Afeganistão</v>
      </c>
      <c r="G35" s="3" t="str">
        <f>VLOOKUP(Exportacao[[#This Row],[País Corrigido]],'Conversor de países_Geral_UTF8_'!$A$2:$B$223,2,FALSE)</f>
        <v>Ásia</v>
      </c>
      <c r="H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" spans="1:8" hidden="1">
      <c r="A36" t="s">
        <v>2</v>
      </c>
      <c r="B36" s="3">
        <v>2004</v>
      </c>
      <c r="C36">
        <v>0</v>
      </c>
      <c r="D36">
        <v>0</v>
      </c>
      <c r="E36" s="3" t="e">
        <v>#NUM!</v>
      </c>
      <c r="F36" s="3" t="str">
        <f>VLOOKUP(Exportacao[[#This Row],[País]],Tabela3[#All],4,FALSE)</f>
        <v>Afeganistão</v>
      </c>
      <c r="G36" s="3" t="str">
        <f>VLOOKUP(Exportacao[[#This Row],[País Corrigido]],'Conversor de países_Geral_UTF8_'!$A$2:$B$223,2,FALSE)</f>
        <v>Ásia</v>
      </c>
      <c r="H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" spans="1:8" hidden="1">
      <c r="A37" t="s">
        <v>2</v>
      </c>
      <c r="B37" s="3">
        <v>2005</v>
      </c>
      <c r="C37">
        <v>0</v>
      </c>
      <c r="D37">
        <v>0</v>
      </c>
      <c r="E37" s="3" t="e">
        <v>#NUM!</v>
      </c>
      <c r="F37" s="3" t="str">
        <f>VLOOKUP(Exportacao[[#This Row],[País]],Tabela3[#All],4,FALSE)</f>
        <v>Afeganistão</v>
      </c>
      <c r="G37" s="3" t="str">
        <f>VLOOKUP(Exportacao[[#This Row],[País Corrigido]],'Conversor de países_Geral_UTF8_'!$A$2:$B$223,2,FALSE)</f>
        <v>Ásia</v>
      </c>
      <c r="H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" spans="1:8" hidden="1">
      <c r="A38" t="s">
        <v>2</v>
      </c>
      <c r="B38" s="3">
        <v>2006</v>
      </c>
      <c r="C38">
        <v>0</v>
      </c>
      <c r="D38">
        <v>0</v>
      </c>
      <c r="E38" s="3" t="e">
        <v>#NUM!</v>
      </c>
      <c r="F38" s="3" t="str">
        <f>VLOOKUP(Exportacao[[#This Row],[País]],Tabela3[#All],4,FALSE)</f>
        <v>Afeganistão</v>
      </c>
      <c r="G38" s="3" t="str">
        <f>VLOOKUP(Exportacao[[#This Row],[País Corrigido]],'Conversor de países_Geral_UTF8_'!$A$2:$B$223,2,FALSE)</f>
        <v>Ásia</v>
      </c>
      <c r="H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" spans="1:8" hidden="1">
      <c r="A39" t="s">
        <v>2</v>
      </c>
      <c r="B39" s="3">
        <v>2007</v>
      </c>
      <c r="C39">
        <v>0</v>
      </c>
      <c r="D39">
        <v>0</v>
      </c>
      <c r="E39" s="3" t="e">
        <v>#NUM!</v>
      </c>
      <c r="F39" s="3" t="str">
        <f>VLOOKUP(Exportacao[[#This Row],[País]],Tabela3[#All],4,FALSE)</f>
        <v>Afeganistão</v>
      </c>
      <c r="G39" s="3" t="str">
        <f>VLOOKUP(Exportacao[[#This Row],[País Corrigido]],'Conversor de países_Geral_UTF8_'!$A$2:$B$223,2,FALSE)</f>
        <v>Ásia</v>
      </c>
      <c r="H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" spans="1:8" hidden="1">
      <c r="A40" t="s">
        <v>2</v>
      </c>
      <c r="B40" s="3">
        <v>2008</v>
      </c>
      <c r="C40">
        <v>0</v>
      </c>
      <c r="D40">
        <v>0</v>
      </c>
      <c r="E40" s="3" t="e">
        <v>#NUM!</v>
      </c>
      <c r="F40" s="3" t="str">
        <f>VLOOKUP(Exportacao[[#This Row],[País]],Tabela3[#All],4,FALSE)</f>
        <v>Afeganistão</v>
      </c>
      <c r="G40" s="3" t="str">
        <f>VLOOKUP(Exportacao[[#This Row],[País Corrigido]],'Conversor de países_Geral_UTF8_'!$A$2:$B$223,2,FALSE)</f>
        <v>Ásia</v>
      </c>
      <c r="H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" spans="1:8" hidden="1">
      <c r="A41" t="s">
        <v>2</v>
      </c>
      <c r="B41" s="3">
        <v>2009</v>
      </c>
      <c r="C41">
        <v>0</v>
      </c>
      <c r="D41">
        <v>0</v>
      </c>
      <c r="E41" s="3" t="e">
        <v>#NUM!</v>
      </c>
      <c r="F41" s="3" t="str">
        <f>VLOOKUP(Exportacao[[#This Row],[País]],Tabela3[#All],4,FALSE)</f>
        <v>Afeganistão</v>
      </c>
      <c r="G41" s="3" t="str">
        <f>VLOOKUP(Exportacao[[#This Row],[País Corrigido]],'Conversor de países_Geral_UTF8_'!$A$2:$B$223,2,FALSE)</f>
        <v>Ásia</v>
      </c>
      <c r="H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" spans="1:8" hidden="1">
      <c r="A42" t="s">
        <v>2</v>
      </c>
      <c r="B42" s="3">
        <v>2010</v>
      </c>
      <c r="C42">
        <v>0</v>
      </c>
      <c r="D42">
        <v>0</v>
      </c>
      <c r="E42" s="3" t="e">
        <v>#NUM!</v>
      </c>
      <c r="F42" s="3" t="str">
        <f>VLOOKUP(Exportacao[[#This Row],[País]],Tabela3[#All],4,FALSE)</f>
        <v>Afeganistão</v>
      </c>
      <c r="G42" s="3" t="str">
        <f>VLOOKUP(Exportacao[[#This Row],[País Corrigido]],'Conversor de países_Geral_UTF8_'!$A$2:$B$223,2,FALSE)</f>
        <v>Ásia</v>
      </c>
      <c r="H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" spans="1:8" hidden="1">
      <c r="A43" t="s">
        <v>2</v>
      </c>
      <c r="B43" s="3">
        <v>2011</v>
      </c>
      <c r="C43">
        <v>0</v>
      </c>
      <c r="D43">
        <v>0</v>
      </c>
      <c r="E43" s="3" t="e">
        <v>#NUM!</v>
      </c>
      <c r="F43" s="3" t="str">
        <f>VLOOKUP(Exportacao[[#This Row],[País]],Tabela3[#All],4,FALSE)</f>
        <v>Afeganistão</v>
      </c>
      <c r="G43" s="3" t="str">
        <f>VLOOKUP(Exportacao[[#This Row],[País Corrigido]],'Conversor de países_Geral_UTF8_'!$A$2:$B$223,2,FALSE)</f>
        <v>Ásia</v>
      </c>
      <c r="H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" spans="1:8" hidden="1">
      <c r="A44" t="s">
        <v>2</v>
      </c>
      <c r="B44" s="3">
        <v>2012</v>
      </c>
      <c r="C44">
        <v>0</v>
      </c>
      <c r="D44">
        <v>0</v>
      </c>
      <c r="E44" s="3" t="e">
        <v>#NUM!</v>
      </c>
      <c r="F44" s="3" t="str">
        <f>VLOOKUP(Exportacao[[#This Row],[País]],Tabela3[#All],4,FALSE)</f>
        <v>Afeganistão</v>
      </c>
      <c r="G44" s="3" t="str">
        <f>VLOOKUP(Exportacao[[#This Row],[País Corrigido]],'Conversor de países_Geral_UTF8_'!$A$2:$B$223,2,FALSE)</f>
        <v>Ásia</v>
      </c>
      <c r="H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" spans="1:8" hidden="1">
      <c r="A45" t="s">
        <v>2</v>
      </c>
      <c r="B45" s="3">
        <v>2013</v>
      </c>
      <c r="C45">
        <v>0</v>
      </c>
      <c r="D45">
        <v>0</v>
      </c>
      <c r="E45" s="3" t="e">
        <v>#NUM!</v>
      </c>
      <c r="F45" s="3" t="str">
        <f>VLOOKUP(Exportacao[[#This Row],[País]],Tabela3[#All],4,FALSE)</f>
        <v>Afeganistão</v>
      </c>
      <c r="G45" s="3" t="str">
        <f>VLOOKUP(Exportacao[[#This Row],[País Corrigido]],'Conversor de países_Geral_UTF8_'!$A$2:$B$223,2,FALSE)</f>
        <v>Ásia</v>
      </c>
      <c r="H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" spans="1:8" hidden="1">
      <c r="A46" t="s">
        <v>2</v>
      </c>
      <c r="B46" s="3">
        <v>2014</v>
      </c>
      <c r="C46">
        <v>0</v>
      </c>
      <c r="D46">
        <v>0</v>
      </c>
      <c r="E46" s="3" t="e">
        <v>#NUM!</v>
      </c>
      <c r="F46" s="3" t="str">
        <f>VLOOKUP(Exportacao[[#This Row],[País]],Tabela3[#All],4,FALSE)</f>
        <v>Afeganistão</v>
      </c>
      <c r="G46" s="3" t="str">
        <f>VLOOKUP(Exportacao[[#This Row],[País Corrigido]],'Conversor de países_Geral_UTF8_'!$A$2:$B$223,2,FALSE)</f>
        <v>Ásia</v>
      </c>
      <c r="H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" spans="1:8" hidden="1">
      <c r="A47" t="s">
        <v>2</v>
      </c>
      <c r="B47" s="3">
        <v>2015</v>
      </c>
      <c r="C47">
        <v>0</v>
      </c>
      <c r="D47">
        <v>0</v>
      </c>
      <c r="E47" s="3" t="e">
        <v>#NUM!</v>
      </c>
      <c r="F47" s="3" t="str">
        <f>VLOOKUP(Exportacao[[#This Row],[País]],Tabela3[#All],4,FALSE)</f>
        <v>Afeganistão</v>
      </c>
      <c r="G47" s="3" t="str">
        <f>VLOOKUP(Exportacao[[#This Row],[País Corrigido]],'Conversor de países_Geral_UTF8_'!$A$2:$B$223,2,FALSE)</f>
        <v>Ásia</v>
      </c>
      <c r="H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" spans="1:8" hidden="1">
      <c r="A48" t="s">
        <v>2</v>
      </c>
      <c r="B48" s="3">
        <v>2016</v>
      </c>
      <c r="C48">
        <v>0</v>
      </c>
      <c r="D48">
        <v>0</v>
      </c>
      <c r="E48" s="3" t="e">
        <v>#NUM!</v>
      </c>
      <c r="F48" s="3" t="str">
        <f>VLOOKUP(Exportacao[[#This Row],[País]],Tabela3[#All],4,FALSE)</f>
        <v>Afeganistão</v>
      </c>
      <c r="G48" s="3" t="str">
        <f>VLOOKUP(Exportacao[[#This Row],[País Corrigido]],'Conversor de países_Geral_UTF8_'!$A$2:$B$223,2,FALSE)</f>
        <v>Ásia</v>
      </c>
      <c r="H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" spans="1:8" hidden="1">
      <c r="A49" t="s">
        <v>2</v>
      </c>
      <c r="B49" s="3">
        <v>2017</v>
      </c>
      <c r="C49">
        <v>0</v>
      </c>
      <c r="D49">
        <v>0</v>
      </c>
      <c r="E49" s="3" t="e">
        <v>#NUM!</v>
      </c>
      <c r="F49" s="3" t="str">
        <f>VLOOKUP(Exportacao[[#This Row],[País]],Tabela3[#All],4,FALSE)</f>
        <v>Afeganistão</v>
      </c>
      <c r="G49" s="3" t="str">
        <f>VLOOKUP(Exportacao[[#This Row],[País Corrigido]],'Conversor de países_Geral_UTF8_'!$A$2:$B$223,2,FALSE)</f>
        <v>Ásia</v>
      </c>
      <c r="H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" spans="1:8" hidden="1">
      <c r="A50" t="s">
        <v>2</v>
      </c>
      <c r="B50" s="3">
        <v>2018</v>
      </c>
      <c r="C50">
        <v>0</v>
      </c>
      <c r="D50">
        <v>0</v>
      </c>
      <c r="E50" s="3" t="e">
        <v>#NUM!</v>
      </c>
      <c r="F50" s="3" t="str">
        <f>VLOOKUP(Exportacao[[#This Row],[País]],Tabela3[#All],4,FALSE)</f>
        <v>Afeganistão</v>
      </c>
      <c r="G50" s="3" t="str">
        <f>VLOOKUP(Exportacao[[#This Row],[País Corrigido]],'Conversor de países_Geral_UTF8_'!$A$2:$B$223,2,FALSE)</f>
        <v>Ásia</v>
      </c>
      <c r="H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" spans="1:8" hidden="1">
      <c r="A51" t="s">
        <v>2</v>
      </c>
      <c r="B51" s="3">
        <v>2019</v>
      </c>
      <c r="C51">
        <v>0</v>
      </c>
      <c r="D51">
        <v>0</v>
      </c>
      <c r="E51" s="3" t="e">
        <v>#NUM!</v>
      </c>
      <c r="F51" s="3" t="str">
        <f>VLOOKUP(Exportacao[[#This Row],[País]],Tabela3[#All],4,FALSE)</f>
        <v>Afeganistão</v>
      </c>
      <c r="G51" s="3" t="str">
        <f>VLOOKUP(Exportacao[[#This Row],[País Corrigido]],'Conversor de países_Geral_UTF8_'!$A$2:$B$223,2,FALSE)</f>
        <v>Ásia</v>
      </c>
      <c r="H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" spans="1:8" hidden="1">
      <c r="A52" t="s">
        <v>2</v>
      </c>
      <c r="B52" s="3">
        <v>2020</v>
      </c>
      <c r="C52">
        <v>0</v>
      </c>
      <c r="D52">
        <v>0</v>
      </c>
      <c r="E52" s="3" t="e">
        <v>#NUM!</v>
      </c>
      <c r="F52" s="3" t="str">
        <f>VLOOKUP(Exportacao[[#This Row],[País]],Tabela3[#All],4,FALSE)</f>
        <v>Afeganistão</v>
      </c>
      <c r="G52" s="3" t="str">
        <f>VLOOKUP(Exportacao[[#This Row],[País Corrigido]],'Conversor de países_Geral_UTF8_'!$A$2:$B$223,2,FALSE)</f>
        <v>Ásia</v>
      </c>
      <c r="H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" spans="1:8" hidden="1">
      <c r="A53" t="s">
        <v>2</v>
      </c>
      <c r="B53" s="3">
        <v>2021</v>
      </c>
      <c r="C53">
        <v>11</v>
      </c>
      <c r="D53">
        <v>46</v>
      </c>
      <c r="E53" s="3">
        <v>4.1818181818181817</v>
      </c>
      <c r="F53" s="3" t="str">
        <f>VLOOKUP(Exportacao[[#This Row],[País]],Tabela3[#All],4,FALSE)</f>
        <v>Afeganistão</v>
      </c>
      <c r="G53" s="3" t="str">
        <f>VLOOKUP(Exportacao[[#This Row],[País Corrigido]],'Conversor de países_Geral_UTF8_'!$A$2:$B$223,2,FALSE)</f>
        <v>Ásia</v>
      </c>
      <c r="H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" spans="1:8" hidden="1">
      <c r="A54" t="s">
        <v>2</v>
      </c>
      <c r="B54" s="3">
        <v>2022</v>
      </c>
      <c r="C54">
        <v>0</v>
      </c>
      <c r="D54">
        <v>0</v>
      </c>
      <c r="E54" s="3" t="e">
        <v>#NUM!</v>
      </c>
      <c r="F54" s="3" t="str">
        <f>VLOOKUP(Exportacao[[#This Row],[País]],Tabela3[#All],4,FALSE)</f>
        <v>Afeganistão</v>
      </c>
      <c r="G54" s="3" t="str">
        <f>VLOOKUP(Exportacao[[#This Row],[País Corrigido]],'Conversor de países_Geral_UTF8_'!$A$2:$B$223,2,FALSE)</f>
        <v>Ásia</v>
      </c>
      <c r="H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" spans="1:8" hidden="1">
      <c r="A55" t="s">
        <v>2</v>
      </c>
      <c r="B55" s="3">
        <v>2023</v>
      </c>
      <c r="C55">
        <v>0</v>
      </c>
      <c r="D55">
        <v>0</v>
      </c>
      <c r="E55" s="3" t="e">
        <v>#NUM!</v>
      </c>
      <c r="F55" s="3" t="str">
        <f>VLOOKUP(Exportacao[[#This Row],[País]],Tabela3[#All],4,FALSE)</f>
        <v>Afeganistão</v>
      </c>
      <c r="G55" s="3" t="str">
        <f>VLOOKUP(Exportacao[[#This Row],[País Corrigido]],'Conversor de países_Geral_UTF8_'!$A$2:$B$223,2,FALSE)</f>
        <v>Ásia</v>
      </c>
      <c r="H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" spans="1:8" hidden="1">
      <c r="A56" t="s">
        <v>4</v>
      </c>
      <c r="B56" s="3">
        <v>1970</v>
      </c>
      <c r="C56">
        <v>0</v>
      </c>
      <c r="D56">
        <v>0</v>
      </c>
      <c r="E56" s="3" t="e">
        <v>#NUM!</v>
      </c>
      <c r="F56" s="3" t="str">
        <f>VLOOKUP(Exportacao[[#This Row],[País]],Tabela3[#All],4,FALSE)</f>
        <v>África do Sul</v>
      </c>
      <c r="G56" s="3" t="str">
        <f>VLOOKUP(Exportacao[[#This Row],[País Corrigido]],'Conversor de países_Geral_UTF8_'!$A$2:$B$223,2,FALSE)</f>
        <v>África</v>
      </c>
      <c r="H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" spans="1:8" hidden="1">
      <c r="A57" t="s">
        <v>4</v>
      </c>
      <c r="B57" s="3">
        <v>1971</v>
      </c>
      <c r="C57">
        <v>0</v>
      </c>
      <c r="D57">
        <v>0</v>
      </c>
      <c r="E57" s="3" t="e">
        <v>#NUM!</v>
      </c>
      <c r="F57" s="3" t="str">
        <f>VLOOKUP(Exportacao[[#This Row],[País]],Tabela3[#All],4,FALSE)</f>
        <v>África do Sul</v>
      </c>
      <c r="G57" s="3" t="str">
        <f>VLOOKUP(Exportacao[[#This Row],[País Corrigido]],'Conversor de países_Geral_UTF8_'!$A$2:$B$223,2,FALSE)</f>
        <v>África</v>
      </c>
      <c r="H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" spans="1:8" hidden="1">
      <c r="A58" t="s">
        <v>4</v>
      </c>
      <c r="B58" s="3">
        <v>1972</v>
      </c>
      <c r="C58">
        <v>0</v>
      </c>
      <c r="D58">
        <v>0</v>
      </c>
      <c r="E58" s="3" t="e">
        <v>#NUM!</v>
      </c>
      <c r="F58" s="3" t="str">
        <f>VLOOKUP(Exportacao[[#This Row],[País]],Tabela3[#All],4,FALSE)</f>
        <v>África do Sul</v>
      </c>
      <c r="G58" s="3" t="str">
        <f>VLOOKUP(Exportacao[[#This Row],[País Corrigido]],'Conversor de países_Geral_UTF8_'!$A$2:$B$223,2,FALSE)</f>
        <v>África</v>
      </c>
      <c r="H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" spans="1:8" hidden="1">
      <c r="A59" t="s">
        <v>4</v>
      </c>
      <c r="B59" s="3">
        <v>1973</v>
      </c>
      <c r="C59">
        <v>0</v>
      </c>
      <c r="D59">
        <v>0</v>
      </c>
      <c r="E59" s="3" t="e">
        <v>#NUM!</v>
      </c>
      <c r="F59" s="3" t="str">
        <f>VLOOKUP(Exportacao[[#This Row],[País]],Tabela3[#All],4,FALSE)</f>
        <v>África do Sul</v>
      </c>
      <c r="G59" s="3" t="str">
        <f>VLOOKUP(Exportacao[[#This Row],[País Corrigido]],'Conversor de países_Geral_UTF8_'!$A$2:$B$223,2,FALSE)</f>
        <v>África</v>
      </c>
      <c r="H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" spans="1:8" hidden="1">
      <c r="A60" t="s">
        <v>4</v>
      </c>
      <c r="B60" s="3">
        <v>1974</v>
      </c>
      <c r="C60">
        <v>0</v>
      </c>
      <c r="D60">
        <v>0</v>
      </c>
      <c r="E60" s="3" t="e">
        <v>#NUM!</v>
      </c>
      <c r="F60" s="3" t="str">
        <f>VLOOKUP(Exportacao[[#This Row],[País]],Tabela3[#All],4,FALSE)</f>
        <v>África do Sul</v>
      </c>
      <c r="G60" s="3" t="str">
        <f>VLOOKUP(Exportacao[[#This Row],[País Corrigido]],'Conversor de países_Geral_UTF8_'!$A$2:$B$223,2,FALSE)</f>
        <v>África</v>
      </c>
      <c r="H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" spans="1:8" hidden="1">
      <c r="A61" t="s">
        <v>4</v>
      </c>
      <c r="B61" s="3">
        <v>1975</v>
      </c>
      <c r="C61">
        <v>0</v>
      </c>
      <c r="D61">
        <v>0</v>
      </c>
      <c r="E61" s="3" t="e">
        <v>#NUM!</v>
      </c>
      <c r="F61" s="3" t="str">
        <f>VLOOKUP(Exportacao[[#This Row],[País]],Tabela3[#All],4,FALSE)</f>
        <v>África do Sul</v>
      </c>
      <c r="G61" s="3" t="str">
        <f>VLOOKUP(Exportacao[[#This Row],[País Corrigido]],'Conversor de países_Geral_UTF8_'!$A$2:$B$223,2,FALSE)</f>
        <v>África</v>
      </c>
      <c r="H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" spans="1:8" hidden="1">
      <c r="A62" t="s">
        <v>4</v>
      </c>
      <c r="B62" s="3">
        <v>1976</v>
      </c>
      <c r="C62">
        <v>0</v>
      </c>
      <c r="D62">
        <v>0</v>
      </c>
      <c r="E62" s="3" t="e">
        <v>#NUM!</v>
      </c>
      <c r="F62" s="3" t="str">
        <f>VLOOKUP(Exportacao[[#This Row],[País]],Tabela3[#All],4,FALSE)</f>
        <v>África do Sul</v>
      </c>
      <c r="G62" s="3" t="str">
        <f>VLOOKUP(Exportacao[[#This Row],[País Corrigido]],'Conversor de países_Geral_UTF8_'!$A$2:$B$223,2,FALSE)</f>
        <v>África</v>
      </c>
      <c r="H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" spans="1:8" hidden="1">
      <c r="A63" t="s">
        <v>4</v>
      </c>
      <c r="B63" s="3">
        <v>1977</v>
      </c>
      <c r="C63">
        <v>0</v>
      </c>
      <c r="D63">
        <v>0</v>
      </c>
      <c r="E63" s="3" t="e">
        <v>#NUM!</v>
      </c>
      <c r="F63" s="3" t="str">
        <f>VLOOKUP(Exportacao[[#This Row],[País]],Tabela3[#All],4,FALSE)</f>
        <v>África do Sul</v>
      </c>
      <c r="G63" s="3" t="str">
        <f>VLOOKUP(Exportacao[[#This Row],[País Corrigido]],'Conversor de países_Geral_UTF8_'!$A$2:$B$223,2,FALSE)</f>
        <v>África</v>
      </c>
      <c r="H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" spans="1:8" hidden="1">
      <c r="A64" t="s">
        <v>4</v>
      </c>
      <c r="B64" s="3">
        <v>1978</v>
      </c>
      <c r="C64">
        <v>0</v>
      </c>
      <c r="D64">
        <v>0</v>
      </c>
      <c r="E64" s="3" t="e">
        <v>#NUM!</v>
      </c>
      <c r="F64" s="3" t="str">
        <f>VLOOKUP(Exportacao[[#This Row],[País]],Tabela3[#All],4,FALSE)</f>
        <v>África do Sul</v>
      </c>
      <c r="G64" s="3" t="str">
        <f>VLOOKUP(Exportacao[[#This Row],[País Corrigido]],'Conversor de países_Geral_UTF8_'!$A$2:$B$223,2,FALSE)</f>
        <v>África</v>
      </c>
      <c r="H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" spans="1:8" hidden="1">
      <c r="A65" t="s">
        <v>4</v>
      </c>
      <c r="B65" s="3">
        <v>1979</v>
      </c>
      <c r="C65">
        <v>0</v>
      </c>
      <c r="D65">
        <v>0</v>
      </c>
      <c r="E65" s="3" t="e">
        <v>#NUM!</v>
      </c>
      <c r="F65" s="3" t="str">
        <f>VLOOKUP(Exportacao[[#This Row],[País]],Tabela3[#All],4,FALSE)</f>
        <v>África do Sul</v>
      </c>
      <c r="G65" s="3" t="str">
        <f>VLOOKUP(Exportacao[[#This Row],[País Corrigido]],'Conversor de países_Geral_UTF8_'!$A$2:$B$223,2,FALSE)</f>
        <v>África</v>
      </c>
      <c r="H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" spans="1:8" hidden="1">
      <c r="A66" t="s">
        <v>4</v>
      </c>
      <c r="B66" s="3">
        <v>1980</v>
      </c>
      <c r="C66">
        <v>0</v>
      </c>
      <c r="D66">
        <v>0</v>
      </c>
      <c r="E66" s="3" t="e">
        <v>#NUM!</v>
      </c>
      <c r="F66" s="3" t="str">
        <f>VLOOKUP(Exportacao[[#This Row],[País]],Tabela3[#All],4,FALSE)</f>
        <v>África do Sul</v>
      </c>
      <c r="G66" s="3" t="str">
        <f>VLOOKUP(Exportacao[[#This Row],[País Corrigido]],'Conversor de países_Geral_UTF8_'!$A$2:$B$223,2,FALSE)</f>
        <v>África</v>
      </c>
      <c r="H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" spans="1:8" hidden="1">
      <c r="A67" t="s">
        <v>4</v>
      </c>
      <c r="B67" s="3">
        <v>1981</v>
      </c>
      <c r="C67">
        <v>0</v>
      </c>
      <c r="D67">
        <v>0</v>
      </c>
      <c r="E67" s="3" t="e">
        <v>#NUM!</v>
      </c>
      <c r="F67" s="3" t="str">
        <f>VLOOKUP(Exportacao[[#This Row],[País]],Tabela3[#All],4,FALSE)</f>
        <v>África do Sul</v>
      </c>
      <c r="G67" s="3" t="str">
        <f>VLOOKUP(Exportacao[[#This Row],[País Corrigido]],'Conversor de países_Geral_UTF8_'!$A$2:$B$223,2,FALSE)</f>
        <v>África</v>
      </c>
      <c r="H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" spans="1:8" hidden="1">
      <c r="A68" t="s">
        <v>4</v>
      </c>
      <c r="B68" s="3">
        <v>1982</v>
      </c>
      <c r="C68">
        <v>0</v>
      </c>
      <c r="D68">
        <v>0</v>
      </c>
      <c r="E68" s="3" t="e">
        <v>#NUM!</v>
      </c>
      <c r="F68" s="3" t="str">
        <f>VLOOKUP(Exportacao[[#This Row],[País]],Tabela3[#All],4,FALSE)</f>
        <v>África do Sul</v>
      </c>
      <c r="G68" s="3" t="str">
        <f>VLOOKUP(Exportacao[[#This Row],[País Corrigido]],'Conversor de países_Geral_UTF8_'!$A$2:$B$223,2,FALSE)</f>
        <v>África</v>
      </c>
      <c r="H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" spans="1:8" hidden="1">
      <c r="A69" t="s">
        <v>4</v>
      </c>
      <c r="B69" s="3">
        <v>1983</v>
      </c>
      <c r="C69">
        <v>0</v>
      </c>
      <c r="D69">
        <v>0</v>
      </c>
      <c r="E69" s="3" t="e">
        <v>#NUM!</v>
      </c>
      <c r="F69" s="3" t="str">
        <f>VLOOKUP(Exportacao[[#This Row],[País]],Tabela3[#All],4,FALSE)</f>
        <v>África do Sul</v>
      </c>
      <c r="G69" s="3" t="str">
        <f>VLOOKUP(Exportacao[[#This Row],[País Corrigido]],'Conversor de países_Geral_UTF8_'!$A$2:$B$223,2,FALSE)</f>
        <v>África</v>
      </c>
      <c r="H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" spans="1:8" hidden="1">
      <c r="A70" t="s">
        <v>4</v>
      </c>
      <c r="B70" s="3">
        <v>1984</v>
      </c>
      <c r="C70">
        <v>0</v>
      </c>
      <c r="D70">
        <v>0</v>
      </c>
      <c r="E70" s="3" t="e">
        <v>#NUM!</v>
      </c>
      <c r="F70" s="3" t="str">
        <f>VLOOKUP(Exportacao[[#This Row],[País]],Tabela3[#All],4,FALSE)</f>
        <v>África do Sul</v>
      </c>
      <c r="G70" s="3" t="str">
        <f>VLOOKUP(Exportacao[[#This Row],[País Corrigido]],'Conversor de países_Geral_UTF8_'!$A$2:$B$223,2,FALSE)</f>
        <v>África</v>
      </c>
      <c r="H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" spans="1:8" hidden="1">
      <c r="A71" t="s">
        <v>4</v>
      </c>
      <c r="B71" s="3">
        <v>1985</v>
      </c>
      <c r="C71">
        <v>0</v>
      </c>
      <c r="D71">
        <v>0</v>
      </c>
      <c r="E71" s="3" t="e">
        <v>#NUM!</v>
      </c>
      <c r="F71" s="3" t="str">
        <f>VLOOKUP(Exportacao[[#This Row],[País]],Tabela3[#All],4,FALSE)</f>
        <v>África do Sul</v>
      </c>
      <c r="G71" s="3" t="str">
        <f>VLOOKUP(Exportacao[[#This Row],[País Corrigido]],'Conversor de países_Geral_UTF8_'!$A$2:$B$223,2,FALSE)</f>
        <v>África</v>
      </c>
      <c r="H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" spans="1:8" hidden="1">
      <c r="A72" t="s">
        <v>4</v>
      </c>
      <c r="B72" s="3">
        <v>1986</v>
      </c>
      <c r="C72">
        <v>0</v>
      </c>
      <c r="D72">
        <v>0</v>
      </c>
      <c r="E72" s="3" t="e">
        <v>#NUM!</v>
      </c>
      <c r="F72" s="3" t="str">
        <f>VLOOKUP(Exportacao[[#This Row],[País]],Tabela3[#All],4,FALSE)</f>
        <v>África do Sul</v>
      </c>
      <c r="G72" s="3" t="str">
        <f>VLOOKUP(Exportacao[[#This Row],[País Corrigido]],'Conversor de países_Geral_UTF8_'!$A$2:$B$223,2,FALSE)</f>
        <v>África</v>
      </c>
      <c r="H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" spans="1:8" hidden="1">
      <c r="A73" t="s">
        <v>4</v>
      </c>
      <c r="B73" s="3">
        <v>1987</v>
      </c>
      <c r="C73">
        <v>0</v>
      </c>
      <c r="D73">
        <v>0</v>
      </c>
      <c r="E73" s="3" t="e">
        <v>#NUM!</v>
      </c>
      <c r="F73" s="3" t="str">
        <f>VLOOKUP(Exportacao[[#This Row],[País]],Tabela3[#All],4,FALSE)</f>
        <v>África do Sul</v>
      </c>
      <c r="G73" s="3" t="str">
        <f>VLOOKUP(Exportacao[[#This Row],[País Corrigido]],'Conversor de países_Geral_UTF8_'!$A$2:$B$223,2,FALSE)</f>
        <v>África</v>
      </c>
      <c r="H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" spans="1:8" hidden="1">
      <c r="A74" t="s">
        <v>4</v>
      </c>
      <c r="B74" s="3">
        <v>1988</v>
      </c>
      <c r="C74">
        <v>0</v>
      </c>
      <c r="D74">
        <v>0</v>
      </c>
      <c r="E74" s="3" t="e">
        <v>#NUM!</v>
      </c>
      <c r="F74" s="3" t="str">
        <f>VLOOKUP(Exportacao[[#This Row],[País]],Tabela3[#All],4,FALSE)</f>
        <v>África do Sul</v>
      </c>
      <c r="G74" s="3" t="str">
        <f>VLOOKUP(Exportacao[[#This Row],[País Corrigido]],'Conversor de países_Geral_UTF8_'!$A$2:$B$223,2,FALSE)</f>
        <v>África</v>
      </c>
      <c r="H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5" spans="1:8" hidden="1">
      <c r="A75" t="s">
        <v>4</v>
      </c>
      <c r="B75" s="3">
        <v>1989</v>
      </c>
      <c r="C75">
        <v>0</v>
      </c>
      <c r="D75">
        <v>0</v>
      </c>
      <c r="E75" s="3" t="e">
        <v>#NUM!</v>
      </c>
      <c r="F75" s="3" t="str">
        <f>VLOOKUP(Exportacao[[#This Row],[País]],Tabela3[#All],4,FALSE)</f>
        <v>África do Sul</v>
      </c>
      <c r="G75" s="3" t="str">
        <f>VLOOKUP(Exportacao[[#This Row],[País Corrigido]],'Conversor de países_Geral_UTF8_'!$A$2:$B$223,2,FALSE)</f>
        <v>África</v>
      </c>
      <c r="H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6" spans="1:8" hidden="1">
      <c r="A76" t="s">
        <v>4</v>
      </c>
      <c r="B76" s="3">
        <v>1990</v>
      </c>
      <c r="C76">
        <v>0</v>
      </c>
      <c r="D76">
        <v>0</v>
      </c>
      <c r="E76" s="3" t="e">
        <v>#NUM!</v>
      </c>
      <c r="F76" s="3" t="str">
        <f>VLOOKUP(Exportacao[[#This Row],[País]],Tabela3[#All],4,FALSE)</f>
        <v>África do Sul</v>
      </c>
      <c r="G76" s="3" t="str">
        <f>VLOOKUP(Exportacao[[#This Row],[País Corrigido]],'Conversor de países_Geral_UTF8_'!$A$2:$B$223,2,FALSE)</f>
        <v>África</v>
      </c>
      <c r="H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7" spans="1:8" hidden="1">
      <c r="A77" t="s">
        <v>4</v>
      </c>
      <c r="B77" s="3">
        <v>1991</v>
      </c>
      <c r="C77">
        <v>0</v>
      </c>
      <c r="D77">
        <v>0</v>
      </c>
      <c r="E77" s="3" t="e">
        <v>#NUM!</v>
      </c>
      <c r="F77" s="3" t="str">
        <f>VLOOKUP(Exportacao[[#This Row],[País]],Tabela3[#All],4,FALSE)</f>
        <v>África do Sul</v>
      </c>
      <c r="G77" s="3" t="str">
        <f>VLOOKUP(Exportacao[[#This Row],[País Corrigido]],'Conversor de países_Geral_UTF8_'!$A$2:$B$223,2,FALSE)</f>
        <v>África</v>
      </c>
      <c r="H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8" spans="1:8" hidden="1">
      <c r="A78" t="s">
        <v>4</v>
      </c>
      <c r="B78" s="3">
        <v>1992</v>
      </c>
      <c r="C78">
        <v>0</v>
      </c>
      <c r="D78">
        <v>0</v>
      </c>
      <c r="E78" s="3" t="e">
        <v>#NUM!</v>
      </c>
      <c r="F78" s="3" t="str">
        <f>VLOOKUP(Exportacao[[#This Row],[País]],Tabela3[#All],4,FALSE)</f>
        <v>África do Sul</v>
      </c>
      <c r="G78" s="3" t="str">
        <f>VLOOKUP(Exportacao[[#This Row],[País Corrigido]],'Conversor de países_Geral_UTF8_'!$A$2:$B$223,2,FALSE)</f>
        <v>África</v>
      </c>
      <c r="H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" spans="1:8" hidden="1">
      <c r="A79" t="s">
        <v>4</v>
      </c>
      <c r="B79" s="3">
        <v>1993</v>
      </c>
      <c r="C79">
        <v>0</v>
      </c>
      <c r="D79">
        <v>0</v>
      </c>
      <c r="E79" s="3" t="e">
        <v>#NUM!</v>
      </c>
      <c r="F79" s="3" t="str">
        <f>VLOOKUP(Exportacao[[#This Row],[País]],Tabela3[#All],4,FALSE)</f>
        <v>África do Sul</v>
      </c>
      <c r="G79" s="3" t="str">
        <f>VLOOKUP(Exportacao[[#This Row],[País Corrigido]],'Conversor de países_Geral_UTF8_'!$A$2:$B$223,2,FALSE)</f>
        <v>África</v>
      </c>
      <c r="H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0" spans="1:8" hidden="1">
      <c r="A80" t="s">
        <v>4</v>
      </c>
      <c r="B80" s="3">
        <v>1994</v>
      </c>
      <c r="C80">
        <v>0</v>
      </c>
      <c r="D80">
        <v>0</v>
      </c>
      <c r="E80" s="3" t="e">
        <v>#NUM!</v>
      </c>
      <c r="F80" s="3" t="str">
        <f>VLOOKUP(Exportacao[[#This Row],[País]],Tabela3[#All],4,FALSE)</f>
        <v>África do Sul</v>
      </c>
      <c r="G80" s="3" t="str">
        <f>VLOOKUP(Exportacao[[#This Row],[País Corrigido]],'Conversor de países_Geral_UTF8_'!$A$2:$B$223,2,FALSE)</f>
        <v>África</v>
      </c>
      <c r="H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1" spans="1:8" hidden="1">
      <c r="A81" t="s">
        <v>4</v>
      </c>
      <c r="B81" s="3">
        <v>1995</v>
      </c>
      <c r="C81">
        <v>0</v>
      </c>
      <c r="D81">
        <v>0</v>
      </c>
      <c r="E81" s="3" t="e">
        <v>#NUM!</v>
      </c>
      <c r="F81" s="3" t="str">
        <f>VLOOKUP(Exportacao[[#This Row],[País]],Tabela3[#All],4,FALSE)</f>
        <v>África do Sul</v>
      </c>
      <c r="G81" s="3" t="str">
        <f>VLOOKUP(Exportacao[[#This Row],[País Corrigido]],'Conversor de países_Geral_UTF8_'!$A$2:$B$223,2,FALSE)</f>
        <v>África</v>
      </c>
      <c r="H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" spans="1:8" hidden="1">
      <c r="A82" t="s">
        <v>4</v>
      </c>
      <c r="B82" s="3">
        <v>1996</v>
      </c>
      <c r="C82">
        <v>0</v>
      </c>
      <c r="D82">
        <v>0</v>
      </c>
      <c r="E82" s="3" t="e">
        <v>#NUM!</v>
      </c>
      <c r="F82" s="3" t="str">
        <f>VLOOKUP(Exportacao[[#This Row],[País]],Tabela3[#All],4,FALSE)</f>
        <v>África do Sul</v>
      </c>
      <c r="G82" s="3" t="str">
        <f>VLOOKUP(Exportacao[[#This Row],[País Corrigido]],'Conversor de países_Geral_UTF8_'!$A$2:$B$223,2,FALSE)</f>
        <v>África</v>
      </c>
      <c r="H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" spans="1:8" hidden="1">
      <c r="A83" t="s">
        <v>4</v>
      </c>
      <c r="B83" s="3">
        <v>1997</v>
      </c>
      <c r="C83">
        <v>463</v>
      </c>
      <c r="D83">
        <v>1673</v>
      </c>
      <c r="E83" s="3">
        <v>3.613390928725702</v>
      </c>
      <c r="F83" s="3" t="str">
        <f>VLOOKUP(Exportacao[[#This Row],[País]],Tabela3[#All],4,FALSE)</f>
        <v>África do Sul</v>
      </c>
      <c r="G83" s="3" t="str">
        <f>VLOOKUP(Exportacao[[#This Row],[País Corrigido]],'Conversor de países_Geral_UTF8_'!$A$2:$B$223,2,FALSE)</f>
        <v>África</v>
      </c>
      <c r="H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4" spans="1:8" hidden="1">
      <c r="A84" t="s">
        <v>4</v>
      </c>
      <c r="B84" s="3">
        <v>1998</v>
      </c>
      <c r="C84">
        <v>0</v>
      </c>
      <c r="D84">
        <v>0</v>
      </c>
      <c r="E84" s="3" t="e">
        <v>#NUM!</v>
      </c>
      <c r="F84" s="3" t="str">
        <f>VLOOKUP(Exportacao[[#This Row],[País]],Tabela3[#All],4,FALSE)</f>
        <v>África do Sul</v>
      </c>
      <c r="G84" s="3" t="str">
        <f>VLOOKUP(Exportacao[[#This Row],[País Corrigido]],'Conversor de países_Geral_UTF8_'!$A$2:$B$223,2,FALSE)</f>
        <v>África</v>
      </c>
      <c r="H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" spans="1:8" hidden="1">
      <c r="A85" t="s">
        <v>4</v>
      </c>
      <c r="B85" s="3">
        <v>1999</v>
      </c>
      <c r="C85">
        <v>0</v>
      </c>
      <c r="D85">
        <v>0</v>
      </c>
      <c r="E85" s="3" t="e">
        <v>#NUM!</v>
      </c>
      <c r="F85" s="3" t="str">
        <f>VLOOKUP(Exportacao[[#This Row],[País]],Tabela3[#All],4,FALSE)</f>
        <v>África do Sul</v>
      </c>
      <c r="G85" s="3" t="str">
        <f>VLOOKUP(Exportacao[[#This Row],[País Corrigido]],'Conversor de países_Geral_UTF8_'!$A$2:$B$223,2,FALSE)</f>
        <v>África</v>
      </c>
      <c r="H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6" spans="1:8" hidden="1">
      <c r="A86" t="s">
        <v>4</v>
      </c>
      <c r="B86" s="3">
        <v>2000</v>
      </c>
      <c r="C86">
        <v>0</v>
      </c>
      <c r="D86">
        <v>0</v>
      </c>
      <c r="E86" s="3" t="e">
        <v>#NUM!</v>
      </c>
      <c r="F86" s="3" t="str">
        <f>VLOOKUP(Exportacao[[#This Row],[País]],Tabela3[#All],4,FALSE)</f>
        <v>África do Sul</v>
      </c>
      <c r="G86" s="3" t="str">
        <f>VLOOKUP(Exportacao[[#This Row],[País Corrigido]],'Conversor de países_Geral_UTF8_'!$A$2:$B$223,2,FALSE)</f>
        <v>África</v>
      </c>
      <c r="H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" spans="1:8" hidden="1">
      <c r="A87" t="s">
        <v>4</v>
      </c>
      <c r="B87" s="3">
        <v>2001</v>
      </c>
      <c r="C87">
        <v>0</v>
      </c>
      <c r="D87">
        <v>0</v>
      </c>
      <c r="E87" s="3" t="e">
        <v>#NUM!</v>
      </c>
      <c r="F87" s="3" t="str">
        <f>VLOOKUP(Exportacao[[#This Row],[País]],Tabela3[#All],4,FALSE)</f>
        <v>África do Sul</v>
      </c>
      <c r="G87" s="3" t="str">
        <f>VLOOKUP(Exportacao[[#This Row],[País Corrigido]],'Conversor de países_Geral_UTF8_'!$A$2:$B$223,2,FALSE)</f>
        <v>África</v>
      </c>
      <c r="H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" spans="1:8" hidden="1">
      <c r="A88" t="s">
        <v>4</v>
      </c>
      <c r="B88" s="3">
        <v>2002</v>
      </c>
      <c r="C88">
        <v>0</v>
      </c>
      <c r="D88">
        <v>0</v>
      </c>
      <c r="E88" s="3" t="e">
        <v>#NUM!</v>
      </c>
      <c r="F88" s="3" t="str">
        <f>VLOOKUP(Exportacao[[#This Row],[País]],Tabela3[#All],4,FALSE)</f>
        <v>África do Sul</v>
      </c>
      <c r="G88" s="3" t="str">
        <f>VLOOKUP(Exportacao[[#This Row],[País Corrigido]],'Conversor de países_Geral_UTF8_'!$A$2:$B$223,2,FALSE)</f>
        <v>África</v>
      </c>
      <c r="H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9" spans="1:8" hidden="1">
      <c r="A89" t="s">
        <v>4</v>
      </c>
      <c r="B89" s="3">
        <v>2003</v>
      </c>
      <c r="C89">
        <v>0</v>
      </c>
      <c r="D89">
        <v>0</v>
      </c>
      <c r="E89" s="3" t="e">
        <v>#NUM!</v>
      </c>
      <c r="F89" s="3" t="str">
        <f>VLOOKUP(Exportacao[[#This Row],[País]],Tabela3[#All],4,FALSE)</f>
        <v>África do Sul</v>
      </c>
      <c r="G89" s="3" t="str">
        <f>VLOOKUP(Exportacao[[#This Row],[País Corrigido]],'Conversor de países_Geral_UTF8_'!$A$2:$B$223,2,FALSE)</f>
        <v>África</v>
      </c>
      <c r="H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0" spans="1:8" hidden="1">
      <c r="A90" t="s">
        <v>4</v>
      </c>
      <c r="B90" s="3">
        <v>2004</v>
      </c>
      <c r="C90">
        <v>0</v>
      </c>
      <c r="D90">
        <v>0</v>
      </c>
      <c r="E90" s="3" t="e">
        <v>#NUM!</v>
      </c>
      <c r="F90" s="3" t="str">
        <f>VLOOKUP(Exportacao[[#This Row],[País]],Tabela3[#All],4,FALSE)</f>
        <v>África do Sul</v>
      </c>
      <c r="G90" s="3" t="str">
        <f>VLOOKUP(Exportacao[[#This Row],[País Corrigido]],'Conversor de países_Geral_UTF8_'!$A$2:$B$223,2,FALSE)</f>
        <v>África</v>
      </c>
      <c r="H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1" spans="1:8" hidden="1">
      <c r="A91" t="s">
        <v>4</v>
      </c>
      <c r="B91" s="3">
        <v>2005</v>
      </c>
      <c r="C91">
        <v>0</v>
      </c>
      <c r="D91">
        <v>0</v>
      </c>
      <c r="E91" s="3" t="e">
        <v>#NUM!</v>
      </c>
      <c r="F91" s="3" t="str">
        <f>VLOOKUP(Exportacao[[#This Row],[País]],Tabela3[#All],4,FALSE)</f>
        <v>África do Sul</v>
      </c>
      <c r="G91" s="3" t="str">
        <f>VLOOKUP(Exportacao[[#This Row],[País Corrigido]],'Conversor de países_Geral_UTF8_'!$A$2:$B$223,2,FALSE)</f>
        <v>África</v>
      </c>
      <c r="H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2" spans="1:8" hidden="1">
      <c r="A92" t="s">
        <v>4</v>
      </c>
      <c r="B92" s="3">
        <v>2006</v>
      </c>
      <c r="C92">
        <v>0</v>
      </c>
      <c r="D92">
        <v>0</v>
      </c>
      <c r="E92" s="3" t="e">
        <v>#NUM!</v>
      </c>
      <c r="F92" s="3" t="str">
        <f>VLOOKUP(Exportacao[[#This Row],[País]],Tabela3[#All],4,FALSE)</f>
        <v>África do Sul</v>
      </c>
      <c r="G92" s="3" t="str">
        <f>VLOOKUP(Exportacao[[#This Row],[País Corrigido]],'Conversor de países_Geral_UTF8_'!$A$2:$B$223,2,FALSE)</f>
        <v>África</v>
      </c>
      <c r="H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" spans="1:8" hidden="1">
      <c r="A93" t="s">
        <v>4</v>
      </c>
      <c r="B93" s="3">
        <v>2007</v>
      </c>
      <c r="C93">
        <v>0</v>
      </c>
      <c r="D93">
        <v>0</v>
      </c>
      <c r="E93" s="3" t="e">
        <v>#NUM!</v>
      </c>
      <c r="F93" s="3" t="str">
        <f>VLOOKUP(Exportacao[[#This Row],[País]],Tabela3[#All],4,FALSE)</f>
        <v>África do Sul</v>
      </c>
      <c r="G93" s="3" t="str">
        <f>VLOOKUP(Exportacao[[#This Row],[País Corrigido]],'Conversor de países_Geral_UTF8_'!$A$2:$B$223,2,FALSE)</f>
        <v>África</v>
      </c>
      <c r="H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" spans="1:8" hidden="1">
      <c r="A94" t="s">
        <v>4</v>
      </c>
      <c r="B94" s="3">
        <v>2008</v>
      </c>
      <c r="C94">
        <v>0</v>
      </c>
      <c r="D94">
        <v>0</v>
      </c>
      <c r="E94" s="3" t="e">
        <v>#NUM!</v>
      </c>
      <c r="F94" s="3" t="str">
        <f>VLOOKUP(Exportacao[[#This Row],[País]],Tabela3[#All],4,FALSE)</f>
        <v>África do Sul</v>
      </c>
      <c r="G94" s="3" t="str">
        <f>VLOOKUP(Exportacao[[#This Row],[País Corrigido]],'Conversor de países_Geral_UTF8_'!$A$2:$B$223,2,FALSE)</f>
        <v>África</v>
      </c>
      <c r="H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" spans="1:8" hidden="1">
      <c r="A95" t="s">
        <v>4</v>
      </c>
      <c r="B95" s="3">
        <v>2009</v>
      </c>
      <c r="C95">
        <v>0</v>
      </c>
      <c r="D95">
        <v>0</v>
      </c>
      <c r="E95" s="3" t="e">
        <v>#NUM!</v>
      </c>
      <c r="F95" s="3" t="str">
        <f>VLOOKUP(Exportacao[[#This Row],[País]],Tabela3[#All],4,FALSE)</f>
        <v>África do Sul</v>
      </c>
      <c r="G95" s="3" t="str">
        <f>VLOOKUP(Exportacao[[#This Row],[País Corrigido]],'Conversor de países_Geral_UTF8_'!$A$2:$B$223,2,FALSE)</f>
        <v>África</v>
      </c>
      <c r="H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" spans="1:8" hidden="1">
      <c r="A96" t="s">
        <v>4</v>
      </c>
      <c r="B96" s="3">
        <v>2010</v>
      </c>
      <c r="C96">
        <v>0</v>
      </c>
      <c r="D96">
        <v>0</v>
      </c>
      <c r="E96" s="3" t="e">
        <v>#NUM!</v>
      </c>
      <c r="F96" s="3" t="str">
        <f>VLOOKUP(Exportacao[[#This Row],[País]],Tabela3[#All],4,FALSE)</f>
        <v>África do Sul</v>
      </c>
      <c r="G96" s="3" t="str">
        <f>VLOOKUP(Exportacao[[#This Row],[País Corrigido]],'Conversor de países_Geral_UTF8_'!$A$2:$B$223,2,FALSE)</f>
        <v>África</v>
      </c>
      <c r="H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" spans="1:8" hidden="1">
      <c r="A97" t="s">
        <v>4</v>
      </c>
      <c r="B97" s="3">
        <v>2011</v>
      </c>
      <c r="C97">
        <v>0</v>
      </c>
      <c r="D97">
        <v>0</v>
      </c>
      <c r="E97" s="3" t="e">
        <v>#NUM!</v>
      </c>
      <c r="F97" s="3" t="str">
        <f>VLOOKUP(Exportacao[[#This Row],[País]],Tabela3[#All],4,FALSE)</f>
        <v>África do Sul</v>
      </c>
      <c r="G97" s="3" t="str">
        <f>VLOOKUP(Exportacao[[#This Row],[País Corrigido]],'Conversor de países_Geral_UTF8_'!$A$2:$B$223,2,FALSE)</f>
        <v>África</v>
      </c>
      <c r="H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" spans="1:8" hidden="1">
      <c r="A98" t="s">
        <v>4</v>
      </c>
      <c r="B98" s="3">
        <v>2012</v>
      </c>
      <c r="C98">
        <v>0</v>
      </c>
      <c r="D98">
        <v>0</v>
      </c>
      <c r="E98" s="3" t="e">
        <v>#NUM!</v>
      </c>
      <c r="F98" s="3" t="str">
        <f>VLOOKUP(Exportacao[[#This Row],[País]],Tabela3[#All],4,FALSE)</f>
        <v>África do Sul</v>
      </c>
      <c r="G98" s="3" t="str">
        <f>VLOOKUP(Exportacao[[#This Row],[País Corrigido]],'Conversor de países_Geral_UTF8_'!$A$2:$B$223,2,FALSE)</f>
        <v>África</v>
      </c>
      <c r="H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" spans="1:8" hidden="1">
      <c r="A99" t="s">
        <v>4</v>
      </c>
      <c r="B99" s="3">
        <v>2013</v>
      </c>
      <c r="C99">
        <v>0</v>
      </c>
      <c r="D99">
        <v>0</v>
      </c>
      <c r="E99" s="3" t="e">
        <v>#NUM!</v>
      </c>
      <c r="F99" s="3" t="str">
        <f>VLOOKUP(Exportacao[[#This Row],[País]],Tabela3[#All],4,FALSE)</f>
        <v>África do Sul</v>
      </c>
      <c r="G99" s="3" t="str">
        <f>VLOOKUP(Exportacao[[#This Row],[País Corrigido]],'Conversor de países_Geral_UTF8_'!$A$2:$B$223,2,FALSE)</f>
        <v>África</v>
      </c>
      <c r="H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" spans="1:8" hidden="1">
      <c r="A100" t="s">
        <v>4</v>
      </c>
      <c r="B100" s="3">
        <v>2014</v>
      </c>
      <c r="C100">
        <v>0</v>
      </c>
      <c r="D100">
        <v>0</v>
      </c>
      <c r="E100" s="3" t="e">
        <v>#NUM!</v>
      </c>
      <c r="F100" s="3" t="str">
        <f>VLOOKUP(Exportacao[[#This Row],[País]],Tabela3[#All],4,FALSE)</f>
        <v>África do Sul</v>
      </c>
      <c r="G100" s="3" t="str">
        <f>VLOOKUP(Exportacao[[#This Row],[País Corrigido]],'Conversor de países_Geral_UTF8_'!$A$2:$B$223,2,FALSE)</f>
        <v>África</v>
      </c>
      <c r="H1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1" spans="1:8" hidden="1">
      <c r="A101" t="s">
        <v>4</v>
      </c>
      <c r="B101" s="3">
        <v>2015</v>
      </c>
      <c r="C101">
        <v>0</v>
      </c>
      <c r="D101">
        <v>0</v>
      </c>
      <c r="E101" s="3" t="e">
        <v>#NUM!</v>
      </c>
      <c r="F101" s="3" t="str">
        <f>VLOOKUP(Exportacao[[#This Row],[País]],Tabela3[#All],4,FALSE)</f>
        <v>África do Sul</v>
      </c>
      <c r="G101" s="3" t="str">
        <f>VLOOKUP(Exportacao[[#This Row],[País Corrigido]],'Conversor de países_Geral_UTF8_'!$A$2:$B$223,2,FALSE)</f>
        <v>África</v>
      </c>
      <c r="H1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2" spans="1:8" hidden="1">
      <c r="A102" t="s">
        <v>4</v>
      </c>
      <c r="B102" s="3">
        <v>2016</v>
      </c>
      <c r="C102">
        <v>0</v>
      </c>
      <c r="D102">
        <v>0</v>
      </c>
      <c r="E102" s="3" t="e">
        <v>#NUM!</v>
      </c>
      <c r="F102" s="3" t="str">
        <f>VLOOKUP(Exportacao[[#This Row],[País]],Tabela3[#All],4,FALSE)</f>
        <v>África do Sul</v>
      </c>
      <c r="G102" s="3" t="str">
        <f>VLOOKUP(Exportacao[[#This Row],[País Corrigido]],'Conversor de países_Geral_UTF8_'!$A$2:$B$223,2,FALSE)</f>
        <v>África</v>
      </c>
      <c r="H1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" spans="1:8" hidden="1">
      <c r="A103" t="s">
        <v>4</v>
      </c>
      <c r="B103" s="3">
        <v>2017</v>
      </c>
      <c r="C103">
        <v>0</v>
      </c>
      <c r="D103">
        <v>0</v>
      </c>
      <c r="E103" s="3" t="e">
        <v>#NUM!</v>
      </c>
      <c r="F103" s="3" t="str">
        <f>VLOOKUP(Exportacao[[#This Row],[País]],Tabela3[#All],4,FALSE)</f>
        <v>África do Sul</v>
      </c>
      <c r="G103" s="3" t="str">
        <f>VLOOKUP(Exportacao[[#This Row],[País Corrigido]],'Conversor de países_Geral_UTF8_'!$A$2:$B$223,2,FALSE)</f>
        <v>África</v>
      </c>
      <c r="H1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" spans="1:8" hidden="1">
      <c r="A104" t="s">
        <v>4</v>
      </c>
      <c r="B104" s="3">
        <v>2018</v>
      </c>
      <c r="C104">
        <v>0</v>
      </c>
      <c r="D104">
        <v>0</v>
      </c>
      <c r="E104" s="3" t="e">
        <v>#NUM!</v>
      </c>
      <c r="F104" s="3" t="str">
        <f>VLOOKUP(Exportacao[[#This Row],[País]],Tabela3[#All],4,FALSE)</f>
        <v>África do Sul</v>
      </c>
      <c r="G104" s="3" t="str">
        <f>VLOOKUP(Exportacao[[#This Row],[País Corrigido]],'Conversor de países_Geral_UTF8_'!$A$2:$B$223,2,FALSE)</f>
        <v>África</v>
      </c>
      <c r="H1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" spans="1:8" hidden="1">
      <c r="A105" t="s">
        <v>4</v>
      </c>
      <c r="B105" s="3">
        <v>2019</v>
      </c>
      <c r="C105">
        <v>26</v>
      </c>
      <c r="D105">
        <v>95</v>
      </c>
      <c r="E105" s="3">
        <v>3.6538461538461537</v>
      </c>
      <c r="F105" s="3" t="str">
        <f>VLOOKUP(Exportacao[[#This Row],[País]],Tabela3[#All],4,FALSE)</f>
        <v>África do Sul</v>
      </c>
      <c r="G105" s="3" t="str">
        <f>VLOOKUP(Exportacao[[#This Row],[País Corrigido]],'Conversor de países_Geral_UTF8_'!$A$2:$B$223,2,FALSE)</f>
        <v>África</v>
      </c>
      <c r="H1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6" spans="1:8" hidden="1">
      <c r="A106" t="s">
        <v>4</v>
      </c>
      <c r="B106" s="3">
        <v>2020</v>
      </c>
      <c r="C106">
        <v>4</v>
      </c>
      <c r="D106">
        <v>21</v>
      </c>
      <c r="E106" s="3">
        <v>5.25</v>
      </c>
      <c r="F106" s="3" t="str">
        <f>VLOOKUP(Exportacao[[#This Row],[País]],Tabela3[#All],4,FALSE)</f>
        <v>África do Sul</v>
      </c>
      <c r="G106" s="3" t="str">
        <f>VLOOKUP(Exportacao[[#This Row],[País Corrigido]],'Conversor de países_Geral_UTF8_'!$A$2:$B$223,2,FALSE)</f>
        <v>África</v>
      </c>
      <c r="H1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7" spans="1:8" hidden="1">
      <c r="A107" t="s">
        <v>4</v>
      </c>
      <c r="B107" s="3">
        <v>2021</v>
      </c>
      <c r="C107">
        <v>0</v>
      </c>
      <c r="D107">
        <v>0</v>
      </c>
      <c r="E107" s="3" t="e">
        <v>#NUM!</v>
      </c>
      <c r="F107" s="3" t="str">
        <f>VLOOKUP(Exportacao[[#This Row],[País]],Tabela3[#All],4,FALSE)</f>
        <v>África do Sul</v>
      </c>
      <c r="G107" s="3" t="str">
        <f>VLOOKUP(Exportacao[[#This Row],[País Corrigido]],'Conversor de países_Geral_UTF8_'!$A$2:$B$223,2,FALSE)</f>
        <v>África</v>
      </c>
      <c r="H1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8" spans="1:8" hidden="1">
      <c r="A108" t="s">
        <v>4</v>
      </c>
      <c r="B108" s="3">
        <v>2022</v>
      </c>
      <c r="C108">
        <v>0</v>
      </c>
      <c r="D108">
        <v>0</v>
      </c>
      <c r="E108" s="3" t="e">
        <v>#NUM!</v>
      </c>
      <c r="F108" s="3" t="str">
        <f>VLOOKUP(Exportacao[[#This Row],[País]],Tabela3[#All],4,FALSE)</f>
        <v>África do Sul</v>
      </c>
      <c r="G108" s="3" t="str">
        <f>VLOOKUP(Exportacao[[#This Row],[País Corrigido]],'Conversor de países_Geral_UTF8_'!$A$2:$B$223,2,FALSE)</f>
        <v>África</v>
      </c>
      <c r="H1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9" spans="1:8" hidden="1">
      <c r="A109" t="s">
        <v>4</v>
      </c>
      <c r="B109" s="3">
        <v>2023</v>
      </c>
      <c r="C109">
        <v>117</v>
      </c>
      <c r="D109">
        <v>698</v>
      </c>
      <c r="E109" s="3">
        <v>5.9658119658119659</v>
      </c>
      <c r="F109" s="3" t="str">
        <f>VLOOKUP(Exportacao[[#This Row],[País]],Tabela3[#All],4,FALSE)</f>
        <v>África do Sul</v>
      </c>
      <c r="G109" s="3" t="str">
        <f>VLOOKUP(Exportacao[[#This Row],[País Corrigido]],'Conversor de países_Geral_UTF8_'!$A$2:$B$223,2,FALSE)</f>
        <v>África</v>
      </c>
      <c r="H1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" spans="1:8" hidden="1">
      <c r="A110" t="s">
        <v>269</v>
      </c>
      <c r="B110" s="3">
        <v>1970</v>
      </c>
      <c r="C110">
        <v>0</v>
      </c>
      <c r="D110">
        <v>0</v>
      </c>
      <c r="E110" s="3" t="e">
        <v>#NUM!</v>
      </c>
      <c r="F110" s="3" t="str">
        <f>VLOOKUP(Exportacao[[#This Row],[País]],Tabela3[#All],4,FALSE)</f>
        <v>Alemanha</v>
      </c>
      <c r="G110" s="3" t="str">
        <f>VLOOKUP(Exportacao[[#This Row],[País Corrigido]],'Conversor de países_Geral_UTF8_'!$A$2:$B$223,2,FALSE)</f>
        <v>Europa</v>
      </c>
      <c r="H1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1" spans="1:8" hidden="1">
      <c r="A111" t="s">
        <v>269</v>
      </c>
      <c r="B111" s="3">
        <v>1971</v>
      </c>
      <c r="C111">
        <v>0</v>
      </c>
      <c r="D111">
        <v>0</v>
      </c>
      <c r="E111" s="3" t="e">
        <v>#NUM!</v>
      </c>
      <c r="F111" s="3" t="str">
        <f>VLOOKUP(Exportacao[[#This Row],[País]],Tabela3[#All],4,FALSE)</f>
        <v>Alemanha</v>
      </c>
      <c r="G111" s="3" t="str">
        <f>VLOOKUP(Exportacao[[#This Row],[País Corrigido]],'Conversor de países_Geral_UTF8_'!$A$2:$B$223,2,FALSE)</f>
        <v>Europa</v>
      </c>
      <c r="H1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2" spans="1:8" hidden="1">
      <c r="A112" t="s">
        <v>269</v>
      </c>
      <c r="B112" s="3">
        <v>1972</v>
      </c>
      <c r="C112">
        <v>4168</v>
      </c>
      <c r="D112">
        <v>2630</v>
      </c>
      <c r="E112" s="3">
        <v>0.63099808061420348</v>
      </c>
      <c r="F112" s="3" t="str">
        <f>VLOOKUP(Exportacao[[#This Row],[País]],Tabela3[#All],4,FALSE)</f>
        <v>Alemanha</v>
      </c>
      <c r="G112" s="3" t="str">
        <f>VLOOKUP(Exportacao[[#This Row],[País Corrigido]],'Conversor de países_Geral_UTF8_'!$A$2:$B$223,2,FALSE)</f>
        <v>Europa</v>
      </c>
      <c r="H1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3" spans="1:8" hidden="1">
      <c r="A113" t="s">
        <v>269</v>
      </c>
      <c r="B113" s="3">
        <v>1973</v>
      </c>
      <c r="C113">
        <v>12000</v>
      </c>
      <c r="D113">
        <v>8250</v>
      </c>
      <c r="E113" s="3">
        <v>0.6875</v>
      </c>
      <c r="F113" s="3" t="str">
        <f>VLOOKUP(Exportacao[[#This Row],[País]],Tabela3[#All],4,FALSE)</f>
        <v>Alemanha</v>
      </c>
      <c r="G113" s="3" t="str">
        <f>VLOOKUP(Exportacao[[#This Row],[País Corrigido]],'Conversor de países_Geral_UTF8_'!$A$2:$B$223,2,FALSE)</f>
        <v>Europa</v>
      </c>
      <c r="H1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4" spans="1:8" hidden="1">
      <c r="A114" t="s">
        <v>269</v>
      </c>
      <c r="B114" s="3">
        <v>1974</v>
      </c>
      <c r="C114">
        <v>0</v>
      </c>
      <c r="D114">
        <v>0</v>
      </c>
      <c r="E114" s="3" t="e">
        <v>#NUM!</v>
      </c>
      <c r="F114" s="3" t="str">
        <f>VLOOKUP(Exportacao[[#This Row],[País]],Tabela3[#All],4,FALSE)</f>
        <v>Alemanha</v>
      </c>
      <c r="G114" s="3" t="str">
        <f>VLOOKUP(Exportacao[[#This Row],[País Corrigido]],'Conversor de países_Geral_UTF8_'!$A$2:$B$223,2,FALSE)</f>
        <v>Europa</v>
      </c>
      <c r="H1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" spans="1:8" hidden="1">
      <c r="A115" t="s">
        <v>269</v>
      </c>
      <c r="B115" s="3">
        <v>1975</v>
      </c>
      <c r="C115">
        <v>0</v>
      </c>
      <c r="D115">
        <v>0</v>
      </c>
      <c r="E115" s="3" t="e">
        <v>#NUM!</v>
      </c>
      <c r="F115" s="3" t="str">
        <f>VLOOKUP(Exportacao[[#This Row],[País]],Tabela3[#All],4,FALSE)</f>
        <v>Alemanha</v>
      </c>
      <c r="G115" s="3" t="str">
        <f>VLOOKUP(Exportacao[[#This Row],[País Corrigido]],'Conversor de países_Geral_UTF8_'!$A$2:$B$223,2,FALSE)</f>
        <v>Europa</v>
      </c>
      <c r="H1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" spans="1:8" hidden="1">
      <c r="A116" t="s">
        <v>269</v>
      </c>
      <c r="B116" s="3">
        <v>1976</v>
      </c>
      <c r="C116">
        <v>0</v>
      </c>
      <c r="D116">
        <v>0</v>
      </c>
      <c r="E116" s="3" t="e">
        <v>#NUM!</v>
      </c>
      <c r="F116" s="3" t="str">
        <f>VLOOKUP(Exportacao[[#This Row],[País]],Tabela3[#All],4,FALSE)</f>
        <v>Alemanha</v>
      </c>
      <c r="G116" s="3" t="str">
        <f>VLOOKUP(Exportacao[[#This Row],[País Corrigido]],'Conversor de países_Geral_UTF8_'!$A$2:$B$223,2,FALSE)</f>
        <v>Europa</v>
      </c>
      <c r="H1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" spans="1:8" hidden="1">
      <c r="A117" t="s">
        <v>269</v>
      </c>
      <c r="B117" s="3">
        <v>1977</v>
      </c>
      <c r="C117">
        <v>0</v>
      </c>
      <c r="D117">
        <v>0</v>
      </c>
      <c r="E117" s="3" t="e">
        <v>#NUM!</v>
      </c>
      <c r="F117" s="3" t="str">
        <f>VLOOKUP(Exportacao[[#This Row],[País]],Tabela3[#All],4,FALSE)</f>
        <v>Alemanha</v>
      </c>
      <c r="G117" s="3" t="str">
        <f>VLOOKUP(Exportacao[[#This Row],[País Corrigido]],'Conversor de países_Geral_UTF8_'!$A$2:$B$223,2,FALSE)</f>
        <v>Europa</v>
      </c>
      <c r="H1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" spans="1:8" hidden="1">
      <c r="A118" t="s">
        <v>269</v>
      </c>
      <c r="B118" s="3">
        <v>1978</v>
      </c>
      <c r="C118">
        <v>0</v>
      </c>
      <c r="D118">
        <v>0</v>
      </c>
      <c r="E118" s="3" t="e">
        <v>#NUM!</v>
      </c>
      <c r="F118" s="3" t="str">
        <f>VLOOKUP(Exportacao[[#This Row],[País]],Tabela3[#All],4,FALSE)</f>
        <v>Alemanha</v>
      </c>
      <c r="G118" s="3" t="str">
        <f>VLOOKUP(Exportacao[[#This Row],[País Corrigido]],'Conversor de países_Geral_UTF8_'!$A$2:$B$223,2,FALSE)</f>
        <v>Europa</v>
      </c>
      <c r="H1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" spans="1:8" hidden="1">
      <c r="A119" t="s">
        <v>269</v>
      </c>
      <c r="B119" s="3">
        <v>1979</v>
      </c>
      <c r="C119">
        <v>5400</v>
      </c>
      <c r="D119">
        <v>6500</v>
      </c>
      <c r="E119" s="3">
        <v>1.2037037037037037</v>
      </c>
      <c r="F119" s="3" t="str">
        <f>VLOOKUP(Exportacao[[#This Row],[País]],Tabela3[#All],4,FALSE)</f>
        <v>Alemanha</v>
      </c>
      <c r="G119" s="3" t="str">
        <f>VLOOKUP(Exportacao[[#This Row],[País Corrigido]],'Conversor de países_Geral_UTF8_'!$A$2:$B$223,2,FALSE)</f>
        <v>Europa</v>
      </c>
      <c r="H1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20" spans="1:8" hidden="1">
      <c r="A120" t="s">
        <v>269</v>
      </c>
      <c r="B120" s="3">
        <v>1980</v>
      </c>
      <c r="C120">
        <v>0</v>
      </c>
      <c r="D120">
        <v>0</v>
      </c>
      <c r="E120" s="3" t="e">
        <v>#NUM!</v>
      </c>
      <c r="F120" s="3" t="str">
        <f>VLOOKUP(Exportacao[[#This Row],[País]],Tabela3[#All],4,FALSE)</f>
        <v>Alemanha</v>
      </c>
      <c r="G120" s="3" t="str">
        <f>VLOOKUP(Exportacao[[#This Row],[País Corrigido]],'Conversor de países_Geral_UTF8_'!$A$2:$B$223,2,FALSE)</f>
        <v>Europa</v>
      </c>
      <c r="H1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" spans="1:8" hidden="1">
      <c r="A121" t="s">
        <v>269</v>
      </c>
      <c r="B121" s="3">
        <v>1981</v>
      </c>
      <c r="C121">
        <v>0</v>
      </c>
      <c r="D121">
        <v>0</v>
      </c>
      <c r="E121" s="3" t="e">
        <v>#NUM!</v>
      </c>
      <c r="F121" s="3" t="str">
        <f>VLOOKUP(Exportacao[[#This Row],[País]],Tabela3[#All],4,FALSE)</f>
        <v>Alemanha</v>
      </c>
      <c r="G121" s="3" t="str">
        <f>VLOOKUP(Exportacao[[#This Row],[País Corrigido]],'Conversor de países_Geral_UTF8_'!$A$2:$B$223,2,FALSE)</f>
        <v>Europa</v>
      </c>
      <c r="H1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" spans="1:8" hidden="1">
      <c r="A122" t="s">
        <v>269</v>
      </c>
      <c r="B122" s="3">
        <v>1982</v>
      </c>
      <c r="C122">
        <v>0</v>
      </c>
      <c r="D122">
        <v>0</v>
      </c>
      <c r="E122" s="3" t="e">
        <v>#NUM!</v>
      </c>
      <c r="F122" s="3" t="str">
        <f>VLOOKUP(Exportacao[[#This Row],[País]],Tabela3[#All],4,FALSE)</f>
        <v>Alemanha</v>
      </c>
      <c r="G122" s="3" t="str">
        <f>VLOOKUP(Exportacao[[#This Row],[País Corrigido]],'Conversor de países_Geral_UTF8_'!$A$2:$B$223,2,FALSE)</f>
        <v>Europa</v>
      </c>
      <c r="H1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" spans="1:8" hidden="1">
      <c r="A123" t="s">
        <v>269</v>
      </c>
      <c r="B123" s="3">
        <v>1983</v>
      </c>
      <c r="C123">
        <v>0</v>
      </c>
      <c r="D123">
        <v>0</v>
      </c>
      <c r="E123" s="3" t="e">
        <v>#NUM!</v>
      </c>
      <c r="F123" s="3" t="str">
        <f>VLOOKUP(Exportacao[[#This Row],[País]],Tabela3[#All],4,FALSE)</f>
        <v>Alemanha</v>
      </c>
      <c r="G123" s="3" t="str">
        <f>VLOOKUP(Exportacao[[#This Row],[País Corrigido]],'Conversor de países_Geral_UTF8_'!$A$2:$B$223,2,FALSE)</f>
        <v>Europa</v>
      </c>
      <c r="H1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4" spans="1:8" hidden="1">
      <c r="A124" t="s">
        <v>269</v>
      </c>
      <c r="B124" s="3">
        <v>1984</v>
      </c>
      <c r="C124">
        <v>0</v>
      </c>
      <c r="D124">
        <v>0</v>
      </c>
      <c r="E124" s="3" t="e">
        <v>#NUM!</v>
      </c>
      <c r="F124" s="3" t="str">
        <f>VLOOKUP(Exportacao[[#This Row],[País]],Tabela3[#All],4,FALSE)</f>
        <v>Alemanha</v>
      </c>
      <c r="G124" s="3" t="str">
        <f>VLOOKUP(Exportacao[[#This Row],[País Corrigido]],'Conversor de países_Geral_UTF8_'!$A$2:$B$223,2,FALSE)</f>
        <v>Europa</v>
      </c>
      <c r="H1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" spans="1:8" hidden="1">
      <c r="A125" t="s">
        <v>269</v>
      </c>
      <c r="B125" s="3">
        <v>1985</v>
      </c>
      <c r="C125">
        <v>67</v>
      </c>
      <c r="D125">
        <v>136</v>
      </c>
      <c r="E125" s="3">
        <v>2.0298507462686568</v>
      </c>
      <c r="F125" s="3" t="str">
        <f>VLOOKUP(Exportacao[[#This Row],[País]],Tabela3[#All],4,FALSE)</f>
        <v>Alemanha</v>
      </c>
      <c r="G125" s="3" t="str">
        <f>VLOOKUP(Exportacao[[#This Row],[País Corrigido]],'Conversor de países_Geral_UTF8_'!$A$2:$B$223,2,FALSE)</f>
        <v>Europa</v>
      </c>
      <c r="H1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26" spans="1:8" hidden="1">
      <c r="A126" t="s">
        <v>269</v>
      </c>
      <c r="B126" s="3">
        <v>1986</v>
      </c>
      <c r="C126">
        <v>1037</v>
      </c>
      <c r="D126">
        <v>1750</v>
      </c>
      <c r="E126" s="3">
        <v>1.6875602700096433</v>
      </c>
      <c r="F126" s="3" t="str">
        <f>VLOOKUP(Exportacao[[#This Row],[País]],Tabela3[#All],4,FALSE)</f>
        <v>Alemanha</v>
      </c>
      <c r="G126" s="3" t="str">
        <f>VLOOKUP(Exportacao[[#This Row],[País Corrigido]],'Conversor de países_Geral_UTF8_'!$A$2:$B$223,2,FALSE)</f>
        <v>Europa</v>
      </c>
      <c r="H1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27" spans="1:8" hidden="1">
      <c r="A127" t="s">
        <v>269</v>
      </c>
      <c r="B127" s="3">
        <v>1987</v>
      </c>
      <c r="C127">
        <v>2700</v>
      </c>
      <c r="D127">
        <v>4044</v>
      </c>
      <c r="E127" s="3">
        <v>1.4977777777777779</v>
      </c>
      <c r="F127" s="3" t="str">
        <f>VLOOKUP(Exportacao[[#This Row],[País]],Tabela3[#All],4,FALSE)</f>
        <v>Alemanha</v>
      </c>
      <c r="G127" s="3" t="str">
        <f>VLOOKUP(Exportacao[[#This Row],[País Corrigido]],'Conversor de países_Geral_UTF8_'!$A$2:$B$223,2,FALSE)</f>
        <v>Europa</v>
      </c>
      <c r="H1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28" spans="1:8" hidden="1">
      <c r="A128" t="s">
        <v>269</v>
      </c>
      <c r="B128" s="3">
        <v>1988</v>
      </c>
      <c r="C128">
        <v>2205</v>
      </c>
      <c r="D128">
        <v>3921</v>
      </c>
      <c r="E128" s="3">
        <v>1.7782312925170067</v>
      </c>
      <c r="F128" s="3" t="str">
        <f>VLOOKUP(Exportacao[[#This Row],[País]],Tabela3[#All],4,FALSE)</f>
        <v>Alemanha</v>
      </c>
      <c r="G128" s="3" t="str">
        <f>VLOOKUP(Exportacao[[#This Row],[País Corrigido]],'Conversor de países_Geral_UTF8_'!$A$2:$B$223,2,FALSE)</f>
        <v>Europa</v>
      </c>
      <c r="H1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29" spans="1:8" hidden="1">
      <c r="A129" t="s">
        <v>269</v>
      </c>
      <c r="B129" s="3">
        <v>1989</v>
      </c>
      <c r="C129">
        <v>197</v>
      </c>
      <c r="D129">
        <v>510</v>
      </c>
      <c r="E129" s="3">
        <v>2.5888324873096447</v>
      </c>
      <c r="F129" s="3" t="str">
        <f>VLOOKUP(Exportacao[[#This Row],[País]],Tabela3[#All],4,FALSE)</f>
        <v>Alemanha</v>
      </c>
      <c r="G129" s="3" t="str">
        <f>VLOOKUP(Exportacao[[#This Row],[País Corrigido]],'Conversor de países_Geral_UTF8_'!$A$2:$B$223,2,FALSE)</f>
        <v>Europa</v>
      </c>
      <c r="H1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0" spans="1:8" hidden="1">
      <c r="A130" t="s">
        <v>269</v>
      </c>
      <c r="B130" s="3">
        <v>1990</v>
      </c>
      <c r="C130">
        <v>0</v>
      </c>
      <c r="D130">
        <v>0</v>
      </c>
      <c r="E130" s="3" t="e">
        <v>#NUM!</v>
      </c>
      <c r="F130" s="3" t="str">
        <f>VLOOKUP(Exportacao[[#This Row],[País]],Tabela3[#All],4,FALSE)</f>
        <v>Alemanha</v>
      </c>
      <c r="G130" s="3" t="str">
        <f>VLOOKUP(Exportacao[[#This Row],[País Corrigido]],'Conversor de países_Geral_UTF8_'!$A$2:$B$223,2,FALSE)</f>
        <v>Europa</v>
      </c>
      <c r="H1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" spans="1:8" hidden="1">
      <c r="A131" t="s">
        <v>269</v>
      </c>
      <c r="B131" s="3">
        <v>1991</v>
      </c>
      <c r="C131">
        <v>3780</v>
      </c>
      <c r="D131">
        <v>7182</v>
      </c>
      <c r="E131" s="3">
        <v>1.9</v>
      </c>
      <c r="F131" s="3" t="str">
        <f>VLOOKUP(Exportacao[[#This Row],[País]],Tabela3[#All],4,FALSE)</f>
        <v>Alemanha</v>
      </c>
      <c r="G131" s="3" t="str">
        <f>VLOOKUP(Exportacao[[#This Row],[País Corrigido]],'Conversor de países_Geral_UTF8_'!$A$2:$B$223,2,FALSE)</f>
        <v>Europa</v>
      </c>
      <c r="H1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2" spans="1:8" hidden="1">
      <c r="A132" t="s">
        <v>269</v>
      </c>
      <c r="B132" s="3">
        <v>1992</v>
      </c>
      <c r="C132">
        <v>2700</v>
      </c>
      <c r="D132">
        <v>5143</v>
      </c>
      <c r="E132" s="3">
        <v>1.9048148148148147</v>
      </c>
      <c r="F132" s="3" t="str">
        <f>VLOOKUP(Exportacao[[#This Row],[País]],Tabela3[#All],4,FALSE)</f>
        <v>Alemanha</v>
      </c>
      <c r="G132" s="3" t="str">
        <f>VLOOKUP(Exportacao[[#This Row],[País Corrigido]],'Conversor de países_Geral_UTF8_'!$A$2:$B$223,2,FALSE)</f>
        <v>Europa</v>
      </c>
      <c r="H1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3" spans="1:8" hidden="1">
      <c r="A133" t="s">
        <v>269</v>
      </c>
      <c r="B133" s="3">
        <v>1993</v>
      </c>
      <c r="C133">
        <v>0</v>
      </c>
      <c r="D133">
        <v>0</v>
      </c>
      <c r="E133" s="3" t="e">
        <v>#NUM!</v>
      </c>
      <c r="F133" s="3" t="str">
        <f>VLOOKUP(Exportacao[[#This Row],[País]],Tabela3[#All],4,FALSE)</f>
        <v>Alemanha</v>
      </c>
      <c r="G133" s="3" t="str">
        <f>VLOOKUP(Exportacao[[#This Row],[País Corrigido]],'Conversor de países_Geral_UTF8_'!$A$2:$B$223,2,FALSE)</f>
        <v>Europa</v>
      </c>
      <c r="H1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4" spans="1:8" hidden="1">
      <c r="A134" t="s">
        <v>269</v>
      </c>
      <c r="B134" s="3">
        <v>1994</v>
      </c>
      <c r="C134">
        <v>0</v>
      </c>
      <c r="D134">
        <v>0</v>
      </c>
      <c r="E134" s="3" t="e">
        <v>#NUM!</v>
      </c>
      <c r="F134" s="3" t="str">
        <f>VLOOKUP(Exportacao[[#This Row],[País]],Tabela3[#All],4,FALSE)</f>
        <v>Alemanha</v>
      </c>
      <c r="G134" s="3" t="str">
        <f>VLOOKUP(Exportacao[[#This Row],[País Corrigido]],'Conversor de países_Geral_UTF8_'!$A$2:$B$223,2,FALSE)</f>
        <v>Europa</v>
      </c>
      <c r="H1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" spans="1:8" hidden="1">
      <c r="A135" t="s">
        <v>269</v>
      </c>
      <c r="B135" s="3">
        <v>1995</v>
      </c>
      <c r="C135">
        <v>20700</v>
      </c>
      <c r="D135">
        <v>40590</v>
      </c>
      <c r="E135" s="3">
        <v>1.9608695652173913</v>
      </c>
      <c r="F135" s="3" t="str">
        <f>VLOOKUP(Exportacao[[#This Row],[País]],Tabela3[#All],4,FALSE)</f>
        <v>Alemanha</v>
      </c>
      <c r="G135" s="3" t="str">
        <f>VLOOKUP(Exportacao[[#This Row],[País Corrigido]],'Conversor de países_Geral_UTF8_'!$A$2:$B$223,2,FALSE)</f>
        <v>Europa</v>
      </c>
      <c r="H1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6" spans="1:8" hidden="1">
      <c r="A136" t="s">
        <v>269</v>
      </c>
      <c r="B136" s="3">
        <v>1996</v>
      </c>
      <c r="C136">
        <v>0</v>
      </c>
      <c r="D136">
        <v>0</v>
      </c>
      <c r="E136" s="3" t="e">
        <v>#NUM!</v>
      </c>
      <c r="F136" s="3" t="str">
        <f>VLOOKUP(Exportacao[[#This Row],[País]],Tabela3[#All],4,FALSE)</f>
        <v>Alemanha</v>
      </c>
      <c r="G136" s="3" t="str">
        <f>VLOOKUP(Exportacao[[#This Row],[País Corrigido]],'Conversor de países_Geral_UTF8_'!$A$2:$B$223,2,FALSE)</f>
        <v>Europa</v>
      </c>
      <c r="H1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" spans="1:8" hidden="1">
      <c r="A137" t="s">
        <v>269</v>
      </c>
      <c r="B137" s="3">
        <v>1997</v>
      </c>
      <c r="C137">
        <v>43</v>
      </c>
      <c r="D137">
        <v>307</v>
      </c>
      <c r="E137" s="3">
        <v>7.1395348837209305</v>
      </c>
      <c r="F137" s="3" t="str">
        <f>VLOOKUP(Exportacao[[#This Row],[País]],Tabela3[#All],4,FALSE)</f>
        <v>Alemanha</v>
      </c>
      <c r="G137" s="3" t="str">
        <f>VLOOKUP(Exportacao[[#This Row],[País Corrigido]],'Conversor de países_Geral_UTF8_'!$A$2:$B$223,2,FALSE)</f>
        <v>Europa</v>
      </c>
      <c r="H1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8" spans="1:8" hidden="1">
      <c r="A138" t="s">
        <v>269</v>
      </c>
      <c r="B138" s="3">
        <v>1998</v>
      </c>
      <c r="C138">
        <v>504</v>
      </c>
      <c r="D138">
        <v>700</v>
      </c>
      <c r="E138" s="3">
        <v>1.3888888888888888</v>
      </c>
      <c r="F138" s="3" t="str">
        <f>VLOOKUP(Exportacao[[#This Row],[País]],Tabela3[#All],4,FALSE)</f>
        <v>Alemanha</v>
      </c>
      <c r="G138" s="3" t="str">
        <f>VLOOKUP(Exportacao[[#This Row],[País Corrigido]],'Conversor de países_Geral_UTF8_'!$A$2:$B$223,2,FALSE)</f>
        <v>Europa</v>
      </c>
      <c r="H1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9" spans="1:8" hidden="1">
      <c r="A139" t="s">
        <v>269</v>
      </c>
      <c r="B139" s="3">
        <v>1999</v>
      </c>
      <c r="C139">
        <v>0</v>
      </c>
      <c r="D139">
        <v>0</v>
      </c>
      <c r="E139" s="3" t="e">
        <v>#NUM!</v>
      </c>
      <c r="F139" s="3" t="str">
        <f>VLOOKUP(Exportacao[[#This Row],[País]],Tabela3[#All],4,FALSE)</f>
        <v>Alemanha</v>
      </c>
      <c r="G139" s="3" t="str">
        <f>VLOOKUP(Exportacao[[#This Row],[País Corrigido]],'Conversor de países_Geral_UTF8_'!$A$2:$B$223,2,FALSE)</f>
        <v>Europa</v>
      </c>
      <c r="H1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0" spans="1:8" hidden="1">
      <c r="A140" t="s">
        <v>269</v>
      </c>
      <c r="B140" s="3">
        <v>2000</v>
      </c>
      <c r="C140">
        <v>9900</v>
      </c>
      <c r="D140">
        <v>15620</v>
      </c>
      <c r="E140" s="3">
        <v>1.5777777777777777</v>
      </c>
      <c r="F140" s="3" t="str">
        <f>VLOOKUP(Exportacao[[#This Row],[País]],Tabela3[#All],4,FALSE)</f>
        <v>Alemanha</v>
      </c>
      <c r="G140" s="3" t="str">
        <f>VLOOKUP(Exportacao[[#This Row],[País Corrigido]],'Conversor de países_Geral_UTF8_'!$A$2:$B$223,2,FALSE)</f>
        <v>Europa</v>
      </c>
      <c r="H1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1" spans="1:8" hidden="1">
      <c r="A141" t="s">
        <v>269</v>
      </c>
      <c r="B141" s="3">
        <v>2001</v>
      </c>
      <c r="C141">
        <v>1673</v>
      </c>
      <c r="D141">
        <v>11157</v>
      </c>
      <c r="E141" s="3">
        <v>6.6688583383144051</v>
      </c>
      <c r="F141" s="3" t="str">
        <f>VLOOKUP(Exportacao[[#This Row],[País]],Tabela3[#All],4,FALSE)</f>
        <v>Alemanha</v>
      </c>
      <c r="G141" s="3" t="str">
        <f>VLOOKUP(Exportacao[[#This Row],[País Corrigido]],'Conversor de países_Geral_UTF8_'!$A$2:$B$223,2,FALSE)</f>
        <v>Europa</v>
      </c>
      <c r="H1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2" spans="1:8" hidden="1">
      <c r="A142" t="s">
        <v>269</v>
      </c>
      <c r="B142" s="3">
        <v>2002</v>
      </c>
      <c r="C142">
        <v>1080</v>
      </c>
      <c r="D142">
        <v>4626</v>
      </c>
      <c r="E142" s="3">
        <v>4.2833333333333332</v>
      </c>
      <c r="F142" s="3" t="str">
        <f>VLOOKUP(Exportacao[[#This Row],[País]],Tabela3[#All],4,FALSE)</f>
        <v>Alemanha</v>
      </c>
      <c r="G142" s="3" t="str">
        <f>VLOOKUP(Exportacao[[#This Row],[País Corrigido]],'Conversor de países_Geral_UTF8_'!$A$2:$B$223,2,FALSE)</f>
        <v>Europa</v>
      </c>
      <c r="H1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3" spans="1:8" hidden="1">
      <c r="A143" t="s">
        <v>269</v>
      </c>
      <c r="B143" s="3">
        <v>2003</v>
      </c>
      <c r="C143">
        <v>0</v>
      </c>
      <c r="D143">
        <v>0</v>
      </c>
      <c r="E143" s="3" t="e">
        <v>#NUM!</v>
      </c>
      <c r="F143" s="3" t="str">
        <f>VLOOKUP(Exportacao[[#This Row],[País]],Tabela3[#All],4,FALSE)</f>
        <v>Alemanha</v>
      </c>
      <c r="G143" s="3" t="str">
        <f>VLOOKUP(Exportacao[[#This Row],[País Corrigido]],'Conversor de países_Geral_UTF8_'!$A$2:$B$223,2,FALSE)</f>
        <v>Europa</v>
      </c>
      <c r="H1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4" spans="1:8" hidden="1">
      <c r="A144" t="s">
        <v>269</v>
      </c>
      <c r="B144" s="3">
        <v>2004</v>
      </c>
      <c r="C144">
        <v>13589</v>
      </c>
      <c r="D144">
        <v>28140</v>
      </c>
      <c r="E144" s="3">
        <v>2.070792552800059</v>
      </c>
      <c r="F144" s="3" t="str">
        <f>VLOOKUP(Exportacao[[#This Row],[País]],Tabela3[#All],4,FALSE)</f>
        <v>Alemanha</v>
      </c>
      <c r="G144" s="3" t="str">
        <f>VLOOKUP(Exportacao[[#This Row],[País Corrigido]],'Conversor de países_Geral_UTF8_'!$A$2:$B$223,2,FALSE)</f>
        <v>Europa</v>
      </c>
      <c r="H1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" spans="1:8" hidden="1">
      <c r="A145" t="s">
        <v>269</v>
      </c>
      <c r="B145" s="3">
        <v>2005</v>
      </c>
      <c r="C145">
        <v>57393</v>
      </c>
      <c r="D145">
        <v>106702</v>
      </c>
      <c r="E145" s="3">
        <v>1.8591465858205705</v>
      </c>
      <c r="F145" s="3" t="str">
        <f>VLOOKUP(Exportacao[[#This Row],[País]],Tabela3[#All],4,FALSE)</f>
        <v>Alemanha</v>
      </c>
      <c r="G145" s="3" t="str">
        <f>VLOOKUP(Exportacao[[#This Row],[País Corrigido]],'Conversor de países_Geral_UTF8_'!$A$2:$B$223,2,FALSE)</f>
        <v>Europa</v>
      </c>
      <c r="H1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6" spans="1:8" hidden="1">
      <c r="A146" t="s">
        <v>269</v>
      </c>
      <c r="B146" s="3">
        <v>2006</v>
      </c>
      <c r="C146">
        <v>38302</v>
      </c>
      <c r="D146">
        <v>89231</v>
      </c>
      <c r="E146" s="3">
        <v>2.3296694689572348</v>
      </c>
      <c r="F146" s="3" t="str">
        <f>VLOOKUP(Exportacao[[#This Row],[País]],Tabela3[#All],4,FALSE)</f>
        <v>Alemanha</v>
      </c>
      <c r="G146" s="3" t="str">
        <f>VLOOKUP(Exportacao[[#This Row],[País Corrigido]],'Conversor de países_Geral_UTF8_'!$A$2:$B$223,2,FALSE)</f>
        <v>Europa</v>
      </c>
      <c r="H1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7" spans="1:8" hidden="1">
      <c r="A147" t="s">
        <v>269</v>
      </c>
      <c r="B147" s="3">
        <v>2007</v>
      </c>
      <c r="C147">
        <v>119512</v>
      </c>
      <c r="D147">
        <v>238052</v>
      </c>
      <c r="E147" s="3">
        <v>1.9918669254970212</v>
      </c>
      <c r="F147" s="3" t="str">
        <f>VLOOKUP(Exportacao[[#This Row],[País]],Tabela3[#All],4,FALSE)</f>
        <v>Alemanha</v>
      </c>
      <c r="G147" s="3" t="str">
        <f>VLOOKUP(Exportacao[[#This Row],[País Corrigido]],'Conversor de países_Geral_UTF8_'!$A$2:$B$223,2,FALSE)</f>
        <v>Europa</v>
      </c>
      <c r="H1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8" spans="1:8" hidden="1">
      <c r="A148" t="s">
        <v>269</v>
      </c>
      <c r="B148" s="3">
        <v>2008</v>
      </c>
      <c r="C148">
        <v>265742</v>
      </c>
      <c r="D148">
        <v>429970</v>
      </c>
      <c r="E148" s="3">
        <v>1.6179979077451061</v>
      </c>
      <c r="F148" s="3" t="str">
        <f>VLOOKUP(Exportacao[[#This Row],[País]],Tabela3[#All],4,FALSE)</f>
        <v>Alemanha</v>
      </c>
      <c r="G148" s="3" t="str">
        <f>VLOOKUP(Exportacao[[#This Row],[País Corrigido]],'Conversor de países_Geral_UTF8_'!$A$2:$B$223,2,FALSE)</f>
        <v>Europa</v>
      </c>
      <c r="H1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9" spans="1:8" hidden="1">
      <c r="A149" t="s">
        <v>269</v>
      </c>
      <c r="B149" s="3">
        <v>2009</v>
      </c>
      <c r="C149">
        <v>225086</v>
      </c>
      <c r="D149">
        <v>393482</v>
      </c>
      <c r="E149" s="3">
        <v>1.7481407106617026</v>
      </c>
      <c r="F149" s="3" t="str">
        <f>VLOOKUP(Exportacao[[#This Row],[País]],Tabela3[#All],4,FALSE)</f>
        <v>Alemanha</v>
      </c>
      <c r="G149" s="3" t="str">
        <f>VLOOKUP(Exportacao[[#This Row],[País Corrigido]],'Conversor de países_Geral_UTF8_'!$A$2:$B$223,2,FALSE)</f>
        <v>Europa</v>
      </c>
      <c r="H1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0" spans="1:8" hidden="1">
      <c r="A150" t="s">
        <v>269</v>
      </c>
      <c r="B150" s="3">
        <v>2010</v>
      </c>
      <c r="C150">
        <v>27715</v>
      </c>
      <c r="D150">
        <v>138666</v>
      </c>
      <c r="E150" s="3">
        <v>5.0032834205303987</v>
      </c>
      <c r="F150" s="3" t="str">
        <f>VLOOKUP(Exportacao[[#This Row],[País]],Tabela3[#All],4,FALSE)</f>
        <v>Alemanha</v>
      </c>
      <c r="G150" s="3" t="str">
        <f>VLOOKUP(Exportacao[[#This Row],[País Corrigido]],'Conversor de países_Geral_UTF8_'!$A$2:$B$223,2,FALSE)</f>
        <v>Europa</v>
      </c>
      <c r="H1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1" spans="1:8" hidden="1">
      <c r="A151" t="s">
        <v>269</v>
      </c>
      <c r="B151" s="3">
        <v>2011</v>
      </c>
      <c r="C151">
        <v>36070</v>
      </c>
      <c r="D151">
        <v>144150</v>
      </c>
      <c r="E151" s="3">
        <v>3.9963958968672029</v>
      </c>
      <c r="F151" s="3" t="str">
        <f>VLOOKUP(Exportacao[[#This Row],[País]],Tabela3[#All],4,FALSE)</f>
        <v>Alemanha</v>
      </c>
      <c r="G151" s="3" t="str">
        <f>VLOOKUP(Exportacao[[#This Row],[País Corrigido]],'Conversor de países_Geral_UTF8_'!$A$2:$B$223,2,FALSE)</f>
        <v>Europa</v>
      </c>
      <c r="H1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2" spans="1:8" hidden="1">
      <c r="A152" t="s">
        <v>269</v>
      </c>
      <c r="B152" s="3">
        <v>2012</v>
      </c>
      <c r="C152">
        <v>8189</v>
      </c>
      <c r="D152">
        <v>56342</v>
      </c>
      <c r="E152" s="3">
        <v>6.8802051532543658</v>
      </c>
      <c r="F152" s="3" t="str">
        <f>VLOOKUP(Exportacao[[#This Row],[País]],Tabela3[#All],4,FALSE)</f>
        <v>Alemanha</v>
      </c>
      <c r="G152" s="3" t="str">
        <f>VLOOKUP(Exportacao[[#This Row],[País Corrigido]],'Conversor de países_Geral_UTF8_'!$A$2:$B$223,2,FALSE)</f>
        <v>Europa</v>
      </c>
      <c r="H1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3" spans="1:8" hidden="1">
      <c r="A153" t="s">
        <v>269</v>
      </c>
      <c r="B153" s="3">
        <v>2013</v>
      </c>
      <c r="C153">
        <v>61699</v>
      </c>
      <c r="D153">
        <v>265978</v>
      </c>
      <c r="E153" s="3">
        <v>4.3108964488889612</v>
      </c>
      <c r="F153" s="3" t="str">
        <f>VLOOKUP(Exportacao[[#This Row],[País]],Tabela3[#All],4,FALSE)</f>
        <v>Alemanha</v>
      </c>
      <c r="G153" s="3" t="str">
        <f>VLOOKUP(Exportacao[[#This Row],[País Corrigido]],'Conversor de países_Geral_UTF8_'!$A$2:$B$223,2,FALSE)</f>
        <v>Europa</v>
      </c>
      <c r="H1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4" spans="1:8" hidden="1">
      <c r="A154" t="s">
        <v>269</v>
      </c>
      <c r="B154" s="3">
        <v>2014</v>
      </c>
      <c r="C154">
        <v>213348</v>
      </c>
      <c r="D154">
        <v>761653</v>
      </c>
      <c r="E154" s="3">
        <v>3.5700029997937643</v>
      </c>
      <c r="F154" s="3" t="str">
        <f>VLOOKUP(Exportacao[[#This Row],[País]],Tabela3[#All],4,FALSE)</f>
        <v>Alemanha</v>
      </c>
      <c r="G154" s="3" t="str">
        <f>VLOOKUP(Exportacao[[#This Row],[País Corrigido]],'Conversor de países_Geral_UTF8_'!$A$2:$B$223,2,FALSE)</f>
        <v>Europa</v>
      </c>
      <c r="H1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5" spans="1:8" hidden="1">
      <c r="A155" t="s">
        <v>269</v>
      </c>
      <c r="B155" s="3">
        <v>2015</v>
      </c>
      <c r="C155">
        <v>10680</v>
      </c>
      <c r="D155">
        <v>44780</v>
      </c>
      <c r="E155" s="3">
        <v>4.1928838951310858</v>
      </c>
      <c r="F155" s="3" t="str">
        <f>VLOOKUP(Exportacao[[#This Row],[País]],Tabela3[#All],4,FALSE)</f>
        <v>Alemanha</v>
      </c>
      <c r="G155" s="3" t="str">
        <f>VLOOKUP(Exportacao[[#This Row],[País Corrigido]],'Conversor de países_Geral_UTF8_'!$A$2:$B$223,2,FALSE)</f>
        <v>Europa</v>
      </c>
      <c r="H1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6" spans="1:8" hidden="1">
      <c r="A156" t="s">
        <v>269</v>
      </c>
      <c r="B156" s="3">
        <v>2016</v>
      </c>
      <c r="C156">
        <v>14012</v>
      </c>
      <c r="D156">
        <v>68109</v>
      </c>
      <c r="E156" s="3">
        <v>4.8607622038252929</v>
      </c>
      <c r="F156" s="3" t="str">
        <f>VLOOKUP(Exportacao[[#This Row],[País]],Tabela3[#All],4,FALSE)</f>
        <v>Alemanha</v>
      </c>
      <c r="G156" s="3" t="str">
        <f>VLOOKUP(Exportacao[[#This Row],[País Corrigido]],'Conversor de países_Geral_UTF8_'!$A$2:$B$223,2,FALSE)</f>
        <v>Europa</v>
      </c>
      <c r="H1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7" spans="1:8" hidden="1">
      <c r="A157" t="s">
        <v>269</v>
      </c>
      <c r="B157" s="3">
        <v>2017</v>
      </c>
      <c r="C157">
        <v>15467</v>
      </c>
      <c r="D157">
        <v>87702</v>
      </c>
      <c r="E157" s="3">
        <v>5.6702657270317447</v>
      </c>
      <c r="F157" s="3" t="str">
        <f>VLOOKUP(Exportacao[[#This Row],[País]],Tabela3[#All],4,FALSE)</f>
        <v>Alemanha</v>
      </c>
      <c r="G157" s="3" t="str">
        <f>VLOOKUP(Exportacao[[#This Row],[País Corrigido]],'Conversor de países_Geral_UTF8_'!$A$2:$B$223,2,FALSE)</f>
        <v>Europa</v>
      </c>
      <c r="H1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8" spans="1:8" hidden="1">
      <c r="A158" t="s">
        <v>269</v>
      </c>
      <c r="B158" s="3">
        <v>2018</v>
      </c>
      <c r="C158">
        <v>10794</v>
      </c>
      <c r="D158">
        <v>45382</v>
      </c>
      <c r="E158" s="3">
        <v>4.2043727997035392</v>
      </c>
      <c r="F158" s="3" t="str">
        <f>VLOOKUP(Exportacao[[#This Row],[País]],Tabela3[#All],4,FALSE)</f>
        <v>Alemanha</v>
      </c>
      <c r="G158" s="3" t="str">
        <f>VLOOKUP(Exportacao[[#This Row],[País Corrigido]],'Conversor de países_Geral_UTF8_'!$A$2:$B$223,2,FALSE)</f>
        <v>Europa</v>
      </c>
      <c r="H1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9" spans="1:8" hidden="1">
      <c r="A159" t="s">
        <v>269</v>
      </c>
      <c r="B159" s="3">
        <v>2019</v>
      </c>
      <c r="C159">
        <v>3660</v>
      </c>
      <c r="D159">
        <v>25467</v>
      </c>
      <c r="E159" s="3">
        <v>6.9581967213114755</v>
      </c>
      <c r="F159" s="3" t="str">
        <f>VLOOKUP(Exportacao[[#This Row],[País]],Tabela3[#All],4,FALSE)</f>
        <v>Alemanha</v>
      </c>
      <c r="G159" s="3" t="str">
        <f>VLOOKUP(Exportacao[[#This Row],[País Corrigido]],'Conversor de países_Geral_UTF8_'!$A$2:$B$223,2,FALSE)</f>
        <v>Europa</v>
      </c>
      <c r="H1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0" spans="1:8" hidden="1">
      <c r="A160" t="s">
        <v>269</v>
      </c>
      <c r="B160" s="3">
        <v>2020</v>
      </c>
      <c r="C160">
        <v>6261</v>
      </c>
      <c r="D160">
        <v>32605</v>
      </c>
      <c r="E160" s="3">
        <v>5.2076345631688232</v>
      </c>
      <c r="F160" s="3" t="str">
        <f>VLOOKUP(Exportacao[[#This Row],[País]],Tabela3[#All],4,FALSE)</f>
        <v>Alemanha</v>
      </c>
      <c r="G160" s="3" t="str">
        <f>VLOOKUP(Exportacao[[#This Row],[País Corrigido]],'Conversor de países_Geral_UTF8_'!$A$2:$B$223,2,FALSE)</f>
        <v>Europa</v>
      </c>
      <c r="H1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1" spans="1:8" hidden="1">
      <c r="A161" t="s">
        <v>269</v>
      </c>
      <c r="B161" s="3">
        <v>2021</v>
      </c>
      <c r="C161">
        <v>2698</v>
      </c>
      <c r="D161">
        <v>6741</v>
      </c>
      <c r="E161" s="3">
        <v>2.4985174203113418</v>
      </c>
      <c r="F161" s="3" t="str">
        <f>VLOOKUP(Exportacao[[#This Row],[País]],Tabela3[#All],4,FALSE)</f>
        <v>Alemanha</v>
      </c>
      <c r="G161" s="3" t="str">
        <f>VLOOKUP(Exportacao[[#This Row],[País Corrigido]],'Conversor de países_Geral_UTF8_'!$A$2:$B$223,2,FALSE)</f>
        <v>Europa</v>
      </c>
      <c r="H1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2" spans="1:8" hidden="1">
      <c r="A162" t="s">
        <v>269</v>
      </c>
      <c r="B162" s="3">
        <v>2022</v>
      </c>
      <c r="C162">
        <v>7630</v>
      </c>
      <c r="D162">
        <v>45367</v>
      </c>
      <c r="E162" s="3">
        <v>5.9458715596330274</v>
      </c>
      <c r="F162" s="3" t="str">
        <f>VLOOKUP(Exportacao[[#This Row],[País]],Tabela3[#All],4,FALSE)</f>
        <v>Alemanha</v>
      </c>
      <c r="G162" s="3" t="str">
        <f>VLOOKUP(Exportacao[[#This Row],[País Corrigido]],'Conversor de países_Geral_UTF8_'!$A$2:$B$223,2,FALSE)</f>
        <v>Europa</v>
      </c>
      <c r="H1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3" spans="1:8" hidden="1">
      <c r="A163" t="s">
        <v>269</v>
      </c>
      <c r="B163" s="3">
        <v>2023</v>
      </c>
      <c r="C163">
        <v>4806</v>
      </c>
      <c r="D163">
        <v>31853</v>
      </c>
      <c r="E163" s="3">
        <v>6.6277569704535999</v>
      </c>
      <c r="F163" s="3" t="str">
        <f>VLOOKUP(Exportacao[[#This Row],[País]],Tabela3[#All],4,FALSE)</f>
        <v>Alemanha</v>
      </c>
      <c r="G163" s="3" t="str">
        <f>VLOOKUP(Exportacao[[#This Row],[País Corrigido]],'Conversor de países_Geral_UTF8_'!$A$2:$B$223,2,FALSE)</f>
        <v>Europa</v>
      </c>
      <c r="H1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4" spans="1:8" hidden="1">
      <c r="A164" t="s">
        <v>10</v>
      </c>
      <c r="B164" s="3">
        <v>1970</v>
      </c>
      <c r="C164">
        <v>0</v>
      </c>
      <c r="D164">
        <v>0</v>
      </c>
      <c r="E164" s="3" t="e">
        <v>#NUM!</v>
      </c>
      <c r="F164" s="3" t="str">
        <f>VLOOKUP(Exportacao[[#This Row],[País]],Tabela3[#All],4,FALSE)</f>
        <v>Angola</v>
      </c>
      <c r="G164" s="3" t="str">
        <f>VLOOKUP(Exportacao[[#This Row],[País Corrigido]],'Conversor de países_Geral_UTF8_'!$A$2:$B$223,2,FALSE)</f>
        <v>África</v>
      </c>
      <c r="H1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" spans="1:8" hidden="1">
      <c r="A165" t="s">
        <v>10</v>
      </c>
      <c r="B165" s="3">
        <v>1971</v>
      </c>
      <c r="C165">
        <v>0</v>
      </c>
      <c r="D165">
        <v>0</v>
      </c>
      <c r="E165" s="3" t="e">
        <v>#NUM!</v>
      </c>
      <c r="F165" s="3" t="str">
        <f>VLOOKUP(Exportacao[[#This Row],[País]],Tabela3[#All],4,FALSE)</f>
        <v>Angola</v>
      </c>
      <c r="G165" s="3" t="str">
        <f>VLOOKUP(Exportacao[[#This Row],[País Corrigido]],'Conversor de países_Geral_UTF8_'!$A$2:$B$223,2,FALSE)</f>
        <v>África</v>
      </c>
      <c r="H1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6" spans="1:8" hidden="1">
      <c r="A166" t="s">
        <v>10</v>
      </c>
      <c r="B166" s="3">
        <v>1972</v>
      </c>
      <c r="C166">
        <v>0</v>
      </c>
      <c r="D166">
        <v>0</v>
      </c>
      <c r="E166" s="3" t="e">
        <v>#NUM!</v>
      </c>
      <c r="F166" s="3" t="str">
        <f>VLOOKUP(Exportacao[[#This Row],[País]],Tabela3[#All],4,FALSE)</f>
        <v>Angola</v>
      </c>
      <c r="G166" s="3" t="str">
        <f>VLOOKUP(Exportacao[[#This Row],[País Corrigido]],'Conversor de países_Geral_UTF8_'!$A$2:$B$223,2,FALSE)</f>
        <v>África</v>
      </c>
      <c r="H1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7" spans="1:8" hidden="1">
      <c r="A167" t="s">
        <v>10</v>
      </c>
      <c r="B167" s="3">
        <v>1973</v>
      </c>
      <c r="C167">
        <v>0</v>
      </c>
      <c r="D167">
        <v>0</v>
      </c>
      <c r="E167" s="3" t="e">
        <v>#NUM!</v>
      </c>
      <c r="F167" s="3" t="str">
        <f>VLOOKUP(Exportacao[[#This Row],[País]],Tabela3[#All],4,FALSE)</f>
        <v>Angola</v>
      </c>
      <c r="G167" s="3" t="str">
        <f>VLOOKUP(Exportacao[[#This Row],[País Corrigido]],'Conversor de países_Geral_UTF8_'!$A$2:$B$223,2,FALSE)</f>
        <v>África</v>
      </c>
      <c r="H1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" spans="1:8" hidden="1">
      <c r="A168" t="s">
        <v>10</v>
      </c>
      <c r="B168" s="3">
        <v>1974</v>
      </c>
      <c r="C168">
        <v>0</v>
      </c>
      <c r="D168">
        <v>0</v>
      </c>
      <c r="E168" s="3" t="e">
        <v>#NUM!</v>
      </c>
      <c r="F168" s="3" t="str">
        <f>VLOOKUP(Exportacao[[#This Row],[País]],Tabela3[#All],4,FALSE)</f>
        <v>Angola</v>
      </c>
      <c r="G168" s="3" t="str">
        <f>VLOOKUP(Exportacao[[#This Row],[País Corrigido]],'Conversor de países_Geral_UTF8_'!$A$2:$B$223,2,FALSE)</f>
        <v>África</v>
      </c>
      <c r="H1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" spans="1:8" hidden="1">
      <c r="A169" t="s">
        <v>10</v>
      </c>
      <c r="B169" s="3">
        <v>1975</v>
      </c>
      <c r="C169">
        <v>0</v>
      </c>
      <c r="D169">
        <v>0</v>
      </c>
      <c r="E169" s="3" t="e">
        <v>#NUM!</v>
      </c>
      <c r="F169" s="3" t="str">
        <f>VLOOKUP(Exportacao[[#This Row],[País]],Tabela3[#All],4,FALSE)</f>
        <v>Angola</v>
      </c>
      <c r="G169" s="3" t="str">
        <f>VLOOKUP(Exportacao[[#This Row],[País Corrigido]],'Conversor de países_Geral_UTF8_'!$A$2:$B$223,2,FALSE)</f>
        <v>África</v>
      </c>
      <c r="H1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" spans="1:8" hidden="1">
      <c r="A170" t="s">
        <v>10</v>
      </c>
      <c r="B170" s="3">
        <v>1976</v>
      </c>
      <c r="C170">
        <v>0</v>
      </c>
      <c r="D170">
        <v>0</v>
      </c>
      <c r="E170" s="3" t="e">
        <v>#NUM!</v>
      </c>
      <c r="F170" s="3" t="str">
        <f>VLOOKUP(Exportacao[[#This Row],[País]],Tabela3[#All],4,FALSE)</f>
        <v>Angola</v>
      </c>
      <c r="G170" s="3" t="str">
        <f>VLOOKUP(Exportacao[[#This Row],[País Corrigido]],'Conversor de países_Geral_UTF8_'!$A$2:$B$223,2,FALSE)</f>
        <v>África</v>
      </c>
      <c r="H1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" spans="1:8" hidden="1">
      <c r="A171" t="s">
        <v>10</v>
      </c>
      <c r="B171" s="3">
        <v>1977</v>
      </c>
      <c r="C171">
        <v>0</v>
      </c>
      <c r="D171">
        <v>0</v>
      </c>
      <c r="E171" s="3" t="e">
        <v>#NUM!</v>
      </c>
      <c r="F171" s="3" t="str">
        <f>VLOOKUP(Exportacao[[#This Row],[País]],Tabela3[#All],4,FALSE)</f>
        <v>Angola</v>
      </c>
      <c r="G171" s="3" t="str">
        <f>VLOOKUP(Exportacao[[#This Row],[País Corrigido]],'Conversor de países_Geral_UTF8_'!$A$2:$B$223,2,FALSE)</f>
        <v>África</v>
      </c>
      <c r="H1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2" spans="1:8" hidden="1">
      <c r="A172" t="s">
        <v>10</v>
      </c>
      <c r="B172" s="3">
        <v>1978</v>
      </c>
      <c r="C172">
        <v>0</v>
      </c>
      <c r="D172">
        <v>0</v>
      </c>
      <c r="E172" s="3" t="e">
        <v>#NUM!</v>
      </c>
      <c r="F172" s="3" t="str">
        <f>VLOOKUP(Exportacao[[#This Row],[País]],Tabela3[#All],4,FALSE)</f>
        <v>Angola</v>
      </c>
      <c r="G172" s="3" t="str">
        <f>VLOOKUP(Exportacao[[#This Row],[País Corrigido]],'Conversor de países_Geral_UTF8_'!$A$2:$B$223,2,FALSE)</f>
        <v>África</v>
      </c>
      <c r="H1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" spans="1:8" hidden="1">
      <c r="A173" t="s">
        <v>10</v>
      </c>
      <c r="B173" s="3">
        <v>1979</v>
      </c>
      <c r="C173">
        <v>3465756</v>
      </c>
      <c r="D173">
        <v>2387643</v>
      </c>
      <c r="E173" s="3">
        <v>0.68892414815122593</v>
      </c>
      <c r="F173" s="3" t="str">
        <f>VLOOKUP(Exportacao[[#This Row],[País]],Tabela3[#All],4,FALSE)</f>
        <v>Angola</v>
      </c>
      <c r="G173" s="3" t="str">
        <f>VLOOKUP(Exportacao[[#This Row],[País Corrigido]],'Conversor de países_Geral_UTF8_'!$A$2:$B$223,2,FALSE)</f>
        <v>África</v>
      </c>
      <c r="H1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4" spans="1:8" hidden="1">
      <c r="A174" t="s">
        <v>10</v>
      </c>
      <c r="B174" s="3">
        <v>1980</v>
      </c>
      <c r="C174">
        <v>1682244</v>
      </c>
      <c r="D174">
        <v>1118023</v>
      </c>
      <c r="E174" s="3">
        <v>0.66460216234981373</v>
      </c>
      <c r="F174" s="3" t="str">
        <f>VLOOKUP(Exportacao[[#This Row],[País]],Tabela3[#All],4,FALSE)</f>
        <v>Angola</v>
      </c>
      <c r="G174" s="3" t="str">
        <f>VLOOKUP(Exportacao[[#This Row],[País Corrigido]],'Conversor de países_Geral_UTF8_'!$A$2:$B$223,2,FALSE)</f>
        <v>África</v>
      </c>
      <c r="H1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5" spans="1:8" hidden="1">
      <c r="A175" t="s">
        <v>10</v>
      </c>
      <c r="B175" s="3">
        <v>1981</v>
      </c>
      <c r="C175">
        <v>0</v>
      </c>
      <c r="D175">
        <v>0</v>
      </c>
      <c r="E175" s="3" t="e">
        <v>#NUM!</v>
      </c>
      <c r="F175" s="3" t="str">
        <f>VLOOKUP(Exportacao[[#This Row],[País]],Tabela3[#All],4,FALSE)</f>
        <v>Angola</v>
      </c>
      <c r="G175" s="3" t="str">
        <f>VLOOKUP(Exportacao[[#This Row],[País Corrigido]],'Conversor de países_Geral_UTF8_'!$A$2:$B$223,2,FALSE)</f>
        <v>África</v>
      </c>
      <c r="H1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6" spans="1:8" hidden="1">
      <c r="A176" t="s">
        <v>10</v>
      </c>
      <c r="B176" s="3">
        <v>1982</v>
      </c>
      <c r="C176">
        <v>0</v>
      </c>
      <c r="D176">
        <v>0</v>
      </c>
      <c r="E176" s="3" t="e">
        <v>#NUM!</v>
      </c>
      <c r="F176" s="3" t="str">
        <f>VLOOKUP(Exportacao[[#This Row],[País]],Tabela3[#All],4,FALSE)</f>
        <v>Angola</v>
      </c>
      <c r="G176" s="3" t="str">
        <f>VLOOKUP(Exportacao[[#This Row],[País Corrigido]],'Conversor de países_Geral_UTF8_'!$A$2:$B$223,2,FALSE)</f>
        <v>África</v>
      </c>
      <c r="H1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7" spans="1:8" hidden="1">
      <c r="A177" t="s">
        <v>10</v>
      </c>
      <c r="B177" s="3">
        <v>1983</v>
      </c>
      <c r="C177">
        <v>0</v>
      </c>
      <c r="D177">
        <v>0</v>
      </c>
      <c r="E177" s="3" t="e">
        <v>#NUM!</v>
      </c>
      <c r="F177" s="3" t="str">
        <f>VLOOKUP(Exportacao[[#This Row],[País]],Tabela3[#All],4,FALSE)</f>
        <v>Angola</v>
      </c>
      <c r="G177" s="3" t="str">
        <f>VLOOKUP(Exportacao[[#This Row],[País Corrigido]],'Conversor de países_Geral_UTF8_'!$A$2:$B$223,2,FALSE)</f>
        <v>África</v>
      </c>
      <c r="H1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8" spans="1:8" hidden="1">
      <c r="A178" t="s">
        <v>10</v>
      </c>
      <c r="B178" s="3">
        <v>1984</v>
      </c>
      <c r="C178">
        <v>0</v>
      </c>
      <c r="D178">
        <v>0</v>
      </c>
      <c r="E178" s="3" t="e">
        <v>#NUM!</v>
      </c>
      <c r="F178" s="3" t="str">
        <f>VLOOKUP(Exportacao[[#This Row],[País]],Tabela3[#All],4,FALSE)</f>
        <v>Angola</v>
      </c>
      <c r="G178" s="3" t="str">
        <f>VLOOKUP(Exportacao[[#This Row],[País Corrigido]],'Conversor de países_Geral_UTF8_'!$A$2:$B$223,2,FALSE)</f>
        <v>África</v>
      </c>
      <c r="H1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" spans="1:8" hidden="1">
      <c r="A179" t="s">
        <v>10</v>
      </c>
      <c r="B179" s="3">
        <v>1985</v>
      </c>
      <c r="C179">
        <v>339</v>
      </c>
      <c r="D179">
        <v>1082</v>
      </c>
      <c r="E179" s="3">
        <v>3.191740412979351</v>
      </c>
      <c r="F179" s="3" t="str">
        <f>VLOOKUP(Exportacao[[#This Row],[País]],Tabela3[#All],4,FALSE)</f>
        <v>Angola</v>
      </c>
      <c r="G179" s="3" t="str">
        <f>VLOOKUP(Exportacao[[#This Row],[País Corrigido]],'Conversor de países_Geral_UTF8_'!$A$2:$B$223,2,FALSE)</f>
        <v>África</v>
      </c>
      <c r="H1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0" spans="1:8" hidden="1">
      <c r="A180" t="s">
        <v>10</v>
      </c>
      <c r="B180" s="3">
        <v>1986</v>
      </c>
      <c r="C180">
        <v>774</v>
      </c>
      <c r="D180">
        <v>1718</v>
      </c>
      <c r="E180" s="3">
        <v>2.2196382428940566</v>
      </c>
      <c r="F180" s="3" t="str">
        <f>VLOOKUP(Exportacao[[#This Row],[País]],Tabela3[#All],4,FALSE)</f>
        <v>Angola</v>
      </c>
      <c r="G180" s="3" t="str">
        <f>VLOOKUP(Exportacao[[#This Row],[País Corrigido]],'Conversor de países_Geral_UTF8_'!$A$2:$B$223,2,FALSE)</f>
        <v>África</v>
      </c>
      <c r="H1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1" spans="1:8" hidden="1">
      <c r="A181" t="s">
        <v>10</v>
      </c>
      <c r="B181" s="3">
        <v>1987</v>
      </c>
      <c r="C181">
        <v>1316</v>
      </c>
      <c r="D181">
        <v>3847</v>
      </c>
      <c r="E181" s="3">
        <v>2.9232522796352582</v>
      </c>
      <c r="F181" s="3" t="str">
        <f>VLOOKUP(Exportacao[[#This Row],[País]],Tabela3[#All],4,FALSE)</f>
        <v>Angola</v>
      </c>
      <c r="G181" s="3" t="str">
        <f>VLOOKUP(Exportacao[[#This Row],[País Corrigido]],'Conversor de países_Geral_UTF8_'!$A$2:$B$223,2,FALSE)</f>
        <v>África</v>
      </c>
      <c r="H1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2" spans="1:8" hidden="1">
      <c r="A182" t="s">
        <v>10</v>
      </c>
      <c r="B182" s="3">
        <v>1988</v>
      </c>
      <c r="C182">
        <v>18500</v>
      </c>
      <c r="D182">
        <v>12950</v>
      </c>
      <c r="E182" s="3">
        <v>0.7</v>
      </c>
      <c r="F182" s="3" t="str">
        <f>VLOOKUP(Exportacao[[#This Row],[País]],Tabela3[#All],4,FALSE)</f>
        <v>Angola</v>
      </c>
      <c r="G182" s="3" t="str">
        <f>VLOOKUP(Exportacao[[#This Row],[País Corrigido]],'Conversor de países_Geral_UTF8_'!$A$2:$B$223,2,FALSE)</f>
        <v>África</v>
      </c>
      <c r="H1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3" spans="1:8" hidden="1">
      <c r="A183" t="s">
        <v>10</v>
      </c>
      <c r="B183" s="3">
        <v>1989</v>
      </c>
      <c r="C183">
        <v>168</v>
      </c>
      <c r="D183">
        <v>134</v>
      </c>
      <c r="E183" s="3">
        <v>0.79761904761904767</v>
      </c>
      <c r="F183" s="3" t="str">
        <f>VLOOKUP(Exportacao[[#This Row],[País]],Tabela3[#All],4,FALSE)</f>
        <v>Angola</v>
      </c>
      <c r="G183" s="3" t="str">
        <f>VLOOKUP(Exportacao[[#This Row],[País Corrigido]],'Conversor de países_Geral_UTF8_'!$A$2:$B$223,2,FALSE)</f>
        <v>África</v>
      </c>
      <c r="H1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4" spans="1:8" hidden="1">
      <c r="A184" t="s">
        <v>10</v>
      </c>
      <c r="B184" s="3">
        <v>1990</v>
      </c>
      <c r="C184">
        <v>930</v>
      </c>
      <c r="D184">
        <v>1090</v>
      </c>
      <c r="E184" s="3">
        <v>1.1720430107526882</v>
      </c>
      <c r="F184" s="3" t="str">
        <f>VLOOKUP(Exportacao[[#This Row],[País]],Tabela3[#All],4,FALSE)</f>
        <v>Angola</v>
      </c>
      <c r="G184" s="3" t="str">
        <f>VLOOKUP(Exportacao[[#This Row],[País Corrigido]],'Conversor de países_Geral_UTF8_'!$A$2:$B$223,2,FALSE)</f>
        <v>África</v>
      </c>
      <c r="H1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5" spans="1:8" hidden="1">
      <c r="A185" t="s">
        <v>10</v>
      </c>
      <c r="B185" s="3">
        <v>1991</v>
      </c>
      <c r="C185">
        <v>125</v>
      </c>
      <c r="D185">
        <v>116</v>
      </c>
      <c r="E185" s="3">
        <v>0.92800000000000005</v>
      </c>
      <c r="F185" s="3" t="str">
        <f>VLOOKUP(Exportacao[[#This Row],[País]],Tabela3[#All],4,FALSE)</f>
        <v>Angola</v>
      </c>
      <c r="G185" s="3" t="str">
        <f>VLOOKUP(Exportacao[[#This Row],[País Corrigido]],'Conversor de países_Geral_UTF8_'!$A$2:$B$223,2,FALSE)</f>
        <v>África</v>
      </c>
      <c r="H1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6" spans="1:8" hidden="1">
      <c r="A186" t="s">
        <v>10</v>
      </c>
      <c r="B186" s="3">
        <v>1992</v>
      </c>
      <c r="C186">
        <v>292</v>
      </c>
      <c r="D186">
        <v>332</v>
      </c>
      <c r="E186" s="3">
        <v>1.1369863013698631</v>
      </c>
      <c r="F186" s="3" t="str">
        <f>VLOOKUP(Exportacao[[#This Row],[País]],Tabela3[#All],4,FALSE)</f>
        <v>Angola</v>
      </c>
      <c r="G186" s="3" t="str">
        <f>VLOOKUP(Exportacao[[#This Row],[País Corrigido]],'Conversor de países_Geral_UTF8_'!$A$2:$B$223,2,FALSE)</f>
        <v>África</v>
      </c>
      <c r="H1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7" spans="1:8" hidden="1">
      <c r="A187" t="s">
        <v>10</v>
      </c>
      <c r="B187" s="3">
        <v>1993</v>
      </c>
      <c r="C187">
        <v>189</v>
      </c>
      <c r="D187">
        <v>238</v>
      </c>
      <c r="E187" s="3">
        <v>1.2592592592592593</v>
      </c>
      <c r="F187" s="3" t="str">
        <f>VLOOKUP(Exportacao[[#This Row],[País]],Tabela3[#All],4,FALSE)</f>
        <v>Angola</v>
      </c>
      <c r="G187" s="3" t="str">
        <f>VLOOKUP(Exportacao[[#This Row],[País Corrigido]],'Conversor de países_Geral_UTF8_'!$A$2:$B$223,2,FALSE)</f>
        <v>África</v>
      </c>
      <c r="H1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8" spans="1:8" hidden="1">
      <c r="A188" t="s">
        <v>10</v>
      </c>
      <c r="B188" s="3">
        <v>1994</v>
      </c>
      <c r="C188">
        <v>0</v>
      </c>
      <c r="D188">
        <v>0</v>
      </c>
      <c r="E188" s="3" t="e">
        <v>#NUM!</v>
      </c>
      <c r="F188" s="3" t="str">
        <f>VLOOKUP(Exportacao[[#This Row],[País]],Tabela3[#All],4,FALSE)</f>
        <v>Angola</v>
      </c>
      <c r="G188" s="3" t="str">
        <f>VLOOKUP(Exportacao[[#This Row],[País Corrigido]],'Conversor de países_Geral_UTF8_'!$A$2:$B$223,2,FALSE)</f>
        <v>África</v>
      </c>
      <c r="H1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9" spans="1:8" hidden="1">
      <c r="A189" t="s">
        <v>10</v>
      </c>
      <c r="B189" s="3">
        <v>1995</v>
      </c>
      <c r="C189">
        <v>24</v>
      </c>
      <c r="D189">
        <v>46</v>
      </c>
      <c r="E189" s="3">
        <v>1.9166666666666667</v>
      </c>
      <c r="F189" s="3" t="str">
        <f>VLOOKUP(Exportacao[[#This Row],[País]],Tabela3[#All],4,FALSE)</f>
        <v>Angola</v>
      </c>
      <c r="G189" s="3" t="str">
        <f>VLOOKUP(Exportacao[[#This Row],[País Corrigido]],'Conversor de países_Geral_UTF8_'!$A$2:$B$223,2,FALSE)</f>
        <v>África</v>
      </c>
      <c r="H1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0" spans="1:8" hidden="1">
      <c r="A190" t="s">
        <v>10</v>
      </c>
      <c r="B190" s="3">
        <v>1996</v>
      </c>
      <c r="C190">
        <v>2118</v>
      </c>
      <c r="D190">
        <v>6401</v>
      </c>
      <c r="E190" s="3">
        <v>3.0221907459867801</v>
      </c>
      <c r="F190" s="3" t="str">
        <f>VLOOKUP(Exportacao[[#This Row],[País]],Tabela3[#All],4,FALSE)</f>
        <v>Angola</v>
      </c>
      <c r="G190" s="3" t="str">
        <f>VLOOKUP(Exportacao[[#This Row],[País Corrigido]],'Conversor de países_Geral_UTF8_'!$A$2:$B$223,2,FALSE)</f>
        <v>África</v>
      </c>
      <c r="H1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1" spans="1:8" hidden="1">
      <c r="A191" t="s">
        <v>10</v>
      </c>
      <c r="B191" s="3">
        <v>1997</v>
      </c>
      <c r="C191">
        <v>68494</v>
      </c>
      <c r="D191">
        <v>146017</v>
      </c>
      <c r="E191" s="3">
        <v>2.131821765410109</v>
      </c>
      <c r="F191" s="3" t="str">
        <f>VLOOKUP(Exportacao[[#This Row],[País]],Tabela3[#All],4,FALSE)</f>
        <v>Angola</v>
      </c>
      <c r="G191" s="3" t="str">
        <f>VLOOKUP(Exportacao[[#This Row],[País Corrigido]],'Conversor de países_Geral_UTF8_'!$A$2:$B$223,2,FALSE)</f>
        <v>África</v>
      </c>
      <c r="H1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2" spans="1:8" hidden="1">
      <c r="A192" t="s">
        <v>10</v>
      </c>
      <c r="B192" s="3">
        <v>1998</v>
      </c>
      <c r="C192">
        <v>15780</v>
      </c>
      <c r="D192">
        <v>34732</v>
      </c>
      <c r="E192" s="3">
        <v>2.2010139416983523</v>
      </c>
      <c r="F192" s="3" t="str">
        <f>VLOOKUP(Exportacao[[#This Row],[País]],Tabela3[#All],4,FALSE)</f>
        <v>Angola</v>
      </c>
      <c r="G192" s="3" t="str">
        <f>VLOOKUP(Exportacao[[#This Row],[País Corrigido]],'Conversor de países_Geral_UTF8_'!$A$2:$B$223,2,FALSE)</f>
        <v>África</v>
      </c>
      <c r="H1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3" spans="1:8" hidden="1">
      <c r="A193" t="s">
        <v>10</v>
      </c>
      <c r="B193" s="3">
        <v>1999</v>
      </c>
      <c r="C193">
        <v>10998</v>
      </c>
      <c r="D193">
        <v>16738</v>
      </c>
      <c r="E193" s="3">
        <v>1.5219130751045644</v>
      </c>
      <c r="F193" s="3" t="str">
        <f>VLOOKUP(Exportacao[[#This Row],[País]],Tabela3[#All],4,FALSE)</f>
        <v>Angola</v>
      </c>
      <c r="G193" s="3" t="str">
        <f>VLOOKUP(Exportacao[[#This Row],[País Corrigido]],'Conversor de países_Geral_UTF8_'!$A$2:$B$223,2,FALSE)</f>
        <v>África</v>
      </c>
      <c r="H1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4" spans="1:8" hidden="1">
      <c r="A194" t="s">
        <v>10</v>
      </c>
      <c r="B194" s="3">
        <v>2000</v>
      </c>
      <c r="C194">
        <v>249717</v>
      </c>
      <c r="D194">
        <v>368817</v>
      </c>
      <c r="E194" s="3">
        <v>1.4769398959622293</v>
      </c>
      <c r="F194" s="3" t="str">
        <f>VLOOKUP(Exportacao[[#This Row],[País]],Tabela3[#All],4,FALSE)</f>
        <v>Angola</v>
      </c>
      <c r="G194" s="3" t="str">
        <f>VLOOKUP(Exportacao[[#This Row],[País Corrigido]],'Conversor de países_Geral_UTF8_'!$A$2:$B$223,2,FALSE)</f>
        <v>África</v>
      </c>
      <c r="H1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5" spans="1:8" hidden="1">
      <c r="A195" t="s">
        <v>10</v>
      </c>
      <c r="B195" s="3">
        <v>2001</v>
      </c>
      <c r="C195">
        <v>12150</v>
      </c>
      <c r="D195">
        <v>15529</v>
      </c>
      <c r="E195" s="3">
        <v>1.2781069958847737</v>
      </c>
      <c r="F195" s="3" t="str">
        <f>VLOOKUP(Exportacao[[#This Row],[País]],Tabela3[#All],4,FALSE)</f>
        <v>Angola</v>
      </c>
      <c r="G195" s="3" t="str">
        <f>VLOOKUP(Exportacao[[#This Row],[País Corrigido]],'Conversor de países_Geral_UTF8_'!$A$2:$B$223,2,FALSE)</f>
        <v>África</v>
      </c>
      <c r="H1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6" spans="1:8" hidden="1">
      <c r="A196" t="s">
        <v>10</v>
      </c>
      <c r="B196" s="3">
        <v>2002</v>
      </c>
      <c r="C196">
        <v>9812</v>
      </c>
      <c r="D196">
        <v>5290</v>
      </c>
      <c r="E196" s="3">
        <v>0.53913575214023646</v>
      </c>
      <c r="F196" s="3" t="str">
        <f>VLOOKUP(Exportacao[[#This Row],[País]],Tabela3[#All],4,FALSE)</f>
        <v>Angola</v>
      </c>
      <c r="G196" s="3" t="str">
        <f>VLOOKUP(Exportacao[[#This Row],[País Corrigido]],'Conversor de países_Geral_UTF8_'!$A$2:$B$223,2,FALSE)</f>
        <v>África</v>
      </c>
      <c r="H1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7" spans="1:8" hidden="1">
      <c r="A197" t="s">
        <v>10</v>
      </c>
      <c r="B197" s="3">
        <v>2003</v>
      </c>
      <c r="C197">
        <v>19937</v>
      </c>
      <c r="D197">
        <v>11437</v>
      </c>
      <c r="E197" s="3">
        <v>0.57365701961177706</v>
      </c>
      <c r="F197" s="3" t="str">
        <f>VLOOKUP(Exportacao[[#This Row],[País]],Tabela3[#All],4,FALSE)</f>
        <v>Angola</v>
      </c>
      <c r="G197" s="3" t="str">
        <f>VLOOKUP(Exportacao[[#This Row],[País Corrigido]],'Conversor de países_Geral_UTF8_'!$A$2:$B$223,2,FALSE)</f>
        <v>África</v>
      </c>
      <c r="H1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8" spans="1:8" hidden="1">
      <c r="A198" t="s">
        <v>10</v>
      </c>
      <c r="B198" s="3">
        <v>2004</v>
      </c>
      <c r="C198">
        <v>37573</v>
      </c>
      <c r="D198">
        <v>50382</v>
      </c>
      <c r="E198" s="3">
        <v>1.3409096957921911</v>
      </c>
      <c r="F198" s="3" t="str">
        <f>VLOOKUP(Exportacao[[#This Row],[País]],Tabela3[#All],4,FALSE)</f>
        <v>Angola</v>
      </c>
      <c r="G198" s="3" t="str">
        <f>VLOOKUP(Exportacao[[#This Row],[País Corrigido]],'Conversor de países_Geral_UTF8_'!$A$2:$B$223,2,FALSE)</f>
        <v>África</v>
      </c>
      <c r="H1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9" spans="1:8" hidden="1">
      <c r="A199" t="s">
        <v>10</v>
      </c>
      <c r="B199" s="3">
        <v>2005</v>
      </c>
      <c r="C199">
        <v>24056</v>
      </c>
      <c r="D199">
        <v>33039</v>
      </c>
      <c r="E199" s="3">
        <v>1.3734203525108082</v>
      </c>
      <c r="F199" s="3" t="str">
        <f>VLOOKUP(Exportacao[[#This Row],[País]],Tabela3[#All],4,FALSE)</f>
        <v>Angola</v>
      </c>
      <c r="G199" s="3" t="str">
        <f>VLOOKUP(Exportacao[[#This Row],[País Corrigido]],'Conversor de países_Geral_UTF8_'!$A$2:$B$223,2,FALSE)</f>
        <v>África</v>
      </c>
      <c r="H1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0" spans="1:8" hidden="1">
      <c r="A200" t="s">
        <v>10</v>
      </c>
      <c r="B200" s="3">
        <v>2006</v>
      </c>
      <c r="C200">
        <v>3766</v>
      </c>
      <c r="D200">
        <v>18293</v>
      </c>
      <c r="E200" s="3">
        <v>4.8574083908656398</v>
      </c>
      <c r="F200" s="3" t="str">
        <f>VLOOKUP(Exportacao[[#This Row],[País]],Tabela3[#All],4,FALSE)</f>
        <v>Angola</v>
      </c>
      <c r="G200" s="3" t="str">
        <f>VLOOKUP(Exportacao[[#This Row],[País Corrigido]],'Conversor de países_Geral_UTF8_'!$A$2:$B$223,2,FALSE)</f>
        <v>África</v>
      </c>
      <c r="H2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1" spans="1:8" hidden="1">
      <c r="A201" t="s">
        <v>10</v>
      </c>
      <c r="B201" s="3">
        <v>2007</v>
      </c>
      <c r="C201">
        <v>25931</v>
      </c>
      <c r="D201">
        <v>49753</v>
      </c>
      <c r="E201" s="3">
        <v>1.9186687748254985</v>
      </c>
      <c r="F201" s="3" t="str">
        <f>VLOOKUP(Exportacao[[#This Row],[País]],Tabela3[#All],4,FALSE)</f>
        <v>Angola</v>
      </c>
      <c r="G201" s="3" t="str">
        <f>VLOOKUP(Exportacao[[#This Row],[País Corrigido]],'Conversor de países_Geral_UTF8_'!$A$2:$B$223,2,FALSE)</f>
        <v>África</v>
      </c>
      <c r="H2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2" spans="1:8" hidden="1">
      <c r="A202" t="s">
        <v>10</v>
      </c>
      <c r="B202" s="3">
        <v>2008</v>
      </c>
      <c r="C202">
        <v>25721</v>
      </c>
      <c r="D202">
        <v>71083</v>
      </c>
      <c r="E202" s="3">
        <v>2.7636172777108201</v>
      </c>
      <c r="F202" s="3" t="str">
        <f>VLOOKUP(Exportacao[[#This Row],[País]],Tabela3[#All],4,FALSE)</f>
        <v>Angola</v>
      </c>
      <c r="G202" s="3" t="str">
        <f>VLOOKUP(Exportacao[[#This Row],[País Corrigido]],'Conversor de países_Geral_UTF8_'!$A$2:$B$223,2,FALSE)</f>
        <v>África</v>
      </c>
      <c r="H2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3" spans="1:8" hidden="1">
      <c r="A203" t="s">
        <v>10</v>
      </c>
      <c r="B203" s="3">
        <v>2009</v>
      </c>
      <c r="C203">
        <v>54786</v>
      </c>
      <c r="D203">
        <v>84235</v>
      </c>
      <c r="E203" s="3">
        <v>1.5375278355784325</v>
      </c>
      <c r="F203" s="3" t="str">
        <f>VLOOKUP(Exportacao[[#This Row],[País]],Tabela3[#All],4,FALSE)</f>
        <v>Angola</v>
      </c>
      <c r="G203" s="3" t="str">
        <f>VLOOKUP(Exportacao[[#This Row],[País Corrigido]],'Conversor de países_Geral_UTF8_'!$A$2:$B$223,2,FALSE)</f>
        <v>África</v>
      </c>
      <c r="H2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4" spans="1:8" hidden="1">
      <c r="A204" t="s">
        <v>10</v>
      </c>
      <c r="B204" s="3">
        <v>2010</v>
      </c>
      <c r="C204">
        <v>33557</v>
      </c>
      <c r="D204">
        <v>189891</v>
      </c>
      <c r="E204" s="3">
        <v>5.6587597222636115</v>
      </c>
      <c r="F204" s="3" t="str">
        <f>VLOOKUP(Exportacao[[#This Row],[País]],Tabela3[#All],4,FALSE)</f>
        <v>Angola</v>
      </c>
      <c r="G204" s="3" t="str">
        <f>VLOOKUP(Exportacao[[#This Row],[País Corrigido]],'Conversor de países_Geral_UTF8_'!$A$2:$B$223,2,FALSE)</f>
        <v>África</v>
      </c>
      <c r="H2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5" spans="1:8" hidden="1">
      <c r="A205" t="s">
        <v>10</v>
      </c>
      <c r="B205" s="3">
        <v>2011</v>
      </c>
      <c r="C205">
        <v>13889</v>
      </c>
      <c r="D205">
        <v>69001</v>
      </c>
      <c r="E205" s="3">
        <v>4.9680322557419538</v>
      </c>
      <c r="F205" s="3" t="str">
        <f>VLOOKUP(Exportacao[[#This Row],[País]],Tabela3[#All],4,FALSE)</f>
        <v>Angola</v>
      </c>
      <c r="G205" s="3" t="str">
        <f>VLOOKUP(Exportacao[[#This Row],[País Corrigido]],'Conversor de países_Geral_UTF8_'!$A$2:$B$223,2,FALSE)</f>
        <v>África</v>
      </c>
      <c r="H2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6" spans="1:8" hidden="1">
      <c r="A206" t="s">
        <v>10</v>
      </c>
      <c r="B206" s="3">
        <v>2012</v>
      </c>
      <c r="C206">
        <v>2833</v>
      </c>
      <c r="D206">
        <v>8861</v>
      </c>
      <c r="E206" s="3">
        <v>3.1277797387927992</v>
      </c>
      <c r="F206" s="3" t="str">
        <f>VLOOKUP(Exportacao[[#This Row],[País]],Tabela3[#All],4,FALSE)</f>
        <v>Angola</v>
      </c>
      <c r="G206" s="3" t="str">
        <f>VLOOKUP(Exportacao[[#This Row],[País Corrigido]],'Conversor de países_Geral_UTF8_'!$A$2:$B$223,2,FALSE)</f>
        <v>África</v>
      </c>
      <c r="H2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7" spans="1:8" hidden="1">
      <c r="A207" t="s">
        <v>10</v>
      </c>
      <c r="B207" s="3">
        <v>2013</v>
      </c>
      <c r="C207">
        <v>1573</v>
      </c>
      <c r="D207">
        <v>9300</v>
      </c>
      <c r="E207" s="3">
        <v>5.9122695486331853</v>
      </c>
      <c r="F207" s="3" t="str">
        <f>VLOOKUP(Exportacao[[#This Row],[País]],Tabela3[#All],4,FALSE)</f>
        <v>Angola</v>
      </c>
      <c r="G207" s="3" t="str">
        <f>VLOOKUP(Exportacao[[#This Row],[País Corrigido]],'Conversor de países_Geral_UTF8_'!$A$2:$B$223,2,FALSE)</f>
        <v>África</v>
      </c>
      <c r="H2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8" spans="1:8" hidden="1">
      <c r="A208" t="s">
        <v>10</v>
      </c>
      <c r="B208" s="3">
        <v>2014</v>
      </c>
      <c r="C208">
        <v>12182</v>
      </c>
      <c r="D208">
        <v>23124</v>
      </c>
      <c r="E208" s="3">
        <v>1.8982104744705304</v>
      </c>
      <c r="F208" s="3" t="str">
        <f>VLOOKUP(Exportacao[[#This Row],[País]],Tabela3[#All],4,FALSE)</f>
        <v>Angola</v>
      </c>
      <c r="G208" s="3" t="str">
        <f>VLOOKUP(Exportacao[[#This Row],[País Corrigido]],'Conversor de países_Geral_UTF8_'!$A$2:$B$223,2,FALSE)</f>
        <v>África</v>
      </c>
      <c r="H2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9" spans="1:8" hidden="1">
      <c r="A209" t="s">
        <v>10</v>
      </c>
      <c r="B209" s="3">
        <v>2015</v>
      </c>
      <c r="C209">
        <v>1908</v>
      </c>
      <c r="D209">
        <v>17089</v>
      </c>
      <c r="E209" s="3">
        <v>8.9564989517819704</v>
      </c>
      <c r="F209" s="3" t="str">
        <f>VLOOKUP(Exportacao[[#This Row],[País]],Tabela3[#All],4,FALSE)</f>
        <v>Angola</v>
      </c>
      <c r="G209" s="3" t="str">
        <f>VLOOKUP(Exportacao[[#This Row],[País Corrigido]],'Conversor de países_Geral_UTF8_'!$A$2:$B$223,2,FALSE)</f>
        <v>África</v>
      </c>
      <c r="H2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0" spans="1:8" hidden="1">
      <c r="A210" t="s">
        <v>10</v>
      </c>
      <c r="B210" s="3">
        <v>2016</v>
      </c>
      <c r="C210">
        <v>7359</v>
      </c>
      <c r="D210">
        <v>35390</v>
      </c>
      <c r="E210" s="3">
        <v>4.8090773202880825</v>
      </c>
      <c r="F210" s="3" t="str">
        <f>VLOOKUP(Exportacao[[#This Row],[País]],Tabela3[#All],4,FALSE)</f>
        <v>Angola</v>
      </c>
      <c r="G210" s="3" t="str">
        <f>VLOOKUP(Exportacao[[#This Row],[País Corrigido]],'Conversor de países_Geral_UTF8_'!$A$2:$B$223,2,FALSE)</f>
        <v>África</v>
      </c>
      <c r="H2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1" spans="1:8" hidden="1">
      <c r="A211" t="s">
        <v>10</v>
      </c>
      <c r="B211" s="3">
        <v>2017</v>
      </c>
      <c r="C211">
        <v>10170</v>
      </c>
      <c r="D211">
        <v>61680</v>
      </c>
      <c r="E211" s="3">
        <v>6.0648967551622421</v>
      </c>
      <c r="F211" s="3" t="str">
        <f>VLOOKUP(Exportacao[[#This Row],[País]],Tabela3[#All],4,FALSE)</f>
        <v>Angola</v>
      </c>
      <c r="G211" s="3" t="str">
        <f>VLOOKUP(Exportacao[[#This Row],[País Corrigido]],'Conversor de países_Geral_UTF8_'!$A$2:$B$223,2,FALSE)</f>
        <v>África</v>
      </c>
      <c r="H2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2" spans="1:8" hidden="1">
      <c r="A212" t="s">
        <v>10</v>
      </c>
      <c r="B212" s="3">
        <v>2018</v>
      </c>
      <c r="C212">
        <v>477</v>
      </c>
      <c r="D212">
        <v>709</v>
      </c>
      <c r="E212" s="3">
        <v>1.4863731656184487</v>
      </c>
      <c r="F212" s="3" t="str">
        <f>VLOOKUP(Exportacao[[#This Row],[País]],Tabela3[#All],4,FALSE)</f>
        <v>Angola</v>
      </c>
      <c r="G212" s="3" t="str">
        <f>VLOOKUP(Exportacao[[#This Row],[País Corrigido]],'Conversor de países_Geral_UTF8_'!$A$2:$B$223,2,FALSE)</f>
        <v>África</v>
      </c>
      <c r="H2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3" spans="1:8" hidden="1">
      <c r="A213" t="s">
        <v>10</v>
      </c>
      <c r="B213" s="3">
        <v>2019</v>
      </c>
      <c r="C213">
        <v>345</v>
      </c>
      <c r="D213">
        <v>1065</v>
      </c>
      <c r="E213" s="3">
        <v>3.0869565217391304</v>
      </c>
      <c r="F213" s="3" t="str">
        <f>VLOOKUP(Exportacao[[#This Row],[País]],Tabela3[#All],4,FALSE)</f>
        <v>Angola</v>
      </c>
      <c r="G213" s="3" t="str">
        <f>VLOOKUP(Exportacao[[#This Row],[País Corrigido]],'Conversor de países_Geral_UTF8_'!$A$2:$B$223,2,FALSE)</f>
        <v>África</v>
      </c>
      <c r="H2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4" spans="1:8" hidden="1">
      <c r="A214" t="s">
        <v>10</v>
      </c>
      <c r="B214" s="3">
        <v>2020</v>
      </c>
      <c r="C214">
        <v>0</v>
      </c>
      <c r="D214">
        <v>0</v>
      </c>
      <c r="E214" s="3" t="e">
        <v>#NUM!</v>
      </c>
      <c r="F214" s="3" t="str">
        <f>VLOOKUP(Exportacao[[#This Row],[País]],Tabela3[#All],4,FALSE)</f>
        <v>Angola</v>
      </c>
      <c r="G214" s="3" t="str">
        <f>VLOOKUP(Exportacao[[#This Row],[País Corrigido]],'Conversor de países_Geral_UTF8_'!$A$2:$B$223,2,FALSE)</f>
        <v>África</v>
      </c>
      <c r="H2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" spans="1:8" hidden="1">
      <c r="A215" t="s">
        <v>10</v>
      </c>
      <c r="B215" s="3">
        <v>2021</v>
      </c>
      <c r="C215">
        <v>0</v>
      </c>
      <c r="D215">
        <v>0</v>
      </c>
      <c r="E215" s="3" t="e">
        <v>#NUM!</v>
      </c>
      <c r="F215" s="3" t="str">
        <f>VLOOKUP(Exportacao[[#This Row],[País]],Tabela3[#All],4,FALSE)</f>
        <v>Angola</v>
      </c>
      <c r="G215" s="3" t="str">
        <f>VLOOKUP(Exportacao[[#This Row],[País Corrigido]],'Conversor de países_Geral_UTF8_'!$A$2:$B$223,2,FALSE)</f>
        <v>África</v>
      </c>
      <c r="H2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" spans="1:8" hidden="1">
      <c r="A216" t="s">
        <v>10</v>
      </c>
      <c r="B216" s="3">
        <v>2022</v>
      </c>
      <c r="C216">
        <v>4068</v>
      </c>
      <c r="D216">
        <v>4761</v>
      </c>
      <c r="E216" s="3">
        <v>1.1703539823008851</v>
      </c>
      <c r="F216" s="3" t="str">
        <f>VLOOKUP(Exportacao[[#This Row],[País]],Tabela3[#All],4,FALSE)</f>
        <v>Angola</v>
      </c>
      <c r="G216" s="3" t="str">
        <f>VLOOKUP(Exportacao[[#This Row],[País Corrigido]],'Conversor de países_Geral_UTF8_'!$A$2:$B$223,2,FALSE)</f>
        <v>África</v>
      </c>
      <c r="H2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7" spans="1:8" hidden="1">
      <c r="A217" t="s">
        <v>10</v>
      </c>
      <c r="B217" s="3">
        <v>2023</v>
      </c>
      <c r="C217">
        <v>0</v>
      </c>
      <c r="D217">
        <v>0</v>
      </c>
      <c r="E217" s="3" t="e">
        <v>#NUM!</v>
      </c>
      <c r="F217" s="3" t="str">
        <f>VLOOKUP(Exportacao[[#This Row],[País]],Tabela3[#All],4,FALSE)</f>
        <v>Angola</v>
      </c>
      <c r="G217" s="3" t="str">
        <f>VLOOKUP(Exportacao[[#This Row],[País Corrigido]],'Conversor de países_Geral_UTF8_'!$A$2:$B$223,2,FALSE)</f>
        <v>África</v>
      </c>
      <c r="H2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" spans="1:8" hidden="1">
      <c r="A218" t="s">
        <v>11</v>
      </c>
      <c r="B218" s="3">
        <v>1970</v>
      </c>
      <c r="C218">
        <v>0</v>
      </c>
      <c r="D218">
        <v>0</v>
      </c>
      <c r="E218" s="3" t="e">
        <v>#NUM!</v>
      </c>
      <c r="F218" s="3" t="str">
        <f>VLOOKUP(Exportacao[[#This Row],[País]],Tabela3[#All],4,FALSE)</f>
        <v>Anguilla</v>
      </c>
      <c r="G218" s="3" t="str">
        <f>VLOOKUP(Exportacao[[#This Row],[País Corrigido]],'Conversor de países_Geral_UTF8_'!$A$2:$B$223,2,FALSE)</f>
        <v>América Central e Caribe</v>
      </c>
      <c r="H2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" spans="1:8" hidden="1">
      <c r="A219" t="s">
        <v>11</v>
      </c>
      <c r="B219" s="3">
        <v>1971</v>
      </c>
      <c r="C219">
        <v>0</v>
      </c>
      <c r="D219">
        <v>0</v>
      </c>
      <c r="E219" s="3" t="e">
        <v>#NUM!</v>
      </c>
      <c r="F219" s="3" t="str">
        <f>VLOOKUP(Exportacao[[#This Row],[País]],Tabela3[#All],4,FALSE)</f>
        <v>Anguilla</v>
      </c>
      <c r="G219" s="3" t="str">
        <f>VLOOKUP(Exportacao[[#This Row],[País Corrigido]],'Conversor de países_Geral_UTF8_'!$A$2:$B$223,2,FALSE)</f>
        <v>América Central e Caribe</v>
      </c>
      <c r="H2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" spans="1:8" hidden="1">
      <c r="A220" t="s">
        <v>11</v>
      </c>
      <c r="B220" s="3">
        <v>1972</v>
      </c>
      <c r="C220">
        <v>0</v>
      </c>
      <c r="D220">
        <v>0</v>
      </c>
      <c r="E220" s="3" t="e">
        <v>#NUM!</v>
      </c>
      <c r="F220" s="3" t="str">
        <f>VLOOKUP(Exportacao[[#This Row],[País]],Tabela3[#All],4,FALSE)</f>
        <v>Anguilla</v>
      </c>
      <c r="G220" s="3" t="str">
        <f>VLOOKUP(Exportacao[[#This Row],[País Corrigido]],'Conversor de países_Geral_UTF8_'!$A$2:$B$223,2,FALSE)</f>
        <v>América Central e Caribe</v>
      </c>
      <c r="H2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1" spans="1:8" hidden="1">
      <c r="A221" t="s">
        <v>11</v>
      </c>
      <c r="B221" s="3">
        <v>1973</v>
      </c>
      <c r="C221">
        <v>0</v>
      </c>
      <c r="D221">
        <v>0</v>
      </c>
      <c r="E221" s="3" t="e">
        <v>#NUM!</v>
      </c>
      <c r="F221" s="3" t="str">
        <f>VLOOKUP(Exportacao[[#This Row],[País]],Tabela3[#All],4,FALSE)</f>
        <v>Anguilla</v>
      </c>
      <c r="G221" s="3" t="str">
        <f>VLOOKUP(Exportacao[[#This Row],[País Corrigido]],'Conversor de países_Geral_UTF8_'!$A$2:$B$223,2,FALSE)</f>
        <v>América Central e Caribe</v>
      </c>
      <c r="H2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" spans="1:8" hidden="1">
      <c r="A222" t="s">
        <v>11</v>
      </c>
      <c r="B222" s="3">
        <v>1974</v>
      </c>
      <c r="C222">
        <v>0</v>
      </c>
      <c r="D222">
        <v>0</v>
      </c>
      <c r="E222" s="3" t="e">
        <v>#NUM!</v>
      </c>
      <c r="F222" s="3" t="str">
        <f>VLOOKUP(Exportacao[[#This Row],[País]],Tabela3[#All],4,FALSE)</f>
        <v>Anguilla</v>
      </c>
      <c r="G222" s="3" t="str">
        <f>VLOOKUP(Exportacao[[#This Row],[País Corrigido]],'Conversor de países_Geral_UTF8_'!$A$2:$B$223,2,FALSE)</f>
        <v>América Central e Caribe</v>
      </c>
      <c r="H2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" spans="1:8" hidden="1">
      <c r="A223" t="s">
        <v>11</v>
      </c>
      <c r="B223" s="3">
        <v>1975</v>
      </c>
      <c r="C223">
        <v>0</v>
      </c>
      <c r="D223">
        <v>0</v>
      </c>
      <c r="E223" s="3" t="e">
        <v>#NUM!</v>
      </c>
      <c r="F223" s="3" t="str">
        <f>VLOOKUP(Exportacao[[#This Row],[País]],Tabela3[#All],4,FALSE)</f>
        <v>Anguilla</v>
      </c>
      <c r="G223" s="3" t="str">
        <f>VLOOKUP(Exportacao[[#This Row],[País Corrigido]],'Conversor de países_Geral_UTF8_'!$A$2:$B$223,2,FALSE)</f>
        <v>América Central e Caribe</v>
      </c>
      <c r="H2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" spans="1:8" hidden="1">
      <c r="A224" t="s">
        <v>11</v>
      </c>
      <c r="B224" s="3">
        <v>1976</v>
      </c>
      <c r="C224">
        <v>0</v>
      </c>
      <c r="D224">
        <v>0</v>
      </c>
      <c r="E224" s="3" t="e">
        <v>#NUM!</v>
      </c>
      <c r="F224" s="3" t="str">
        <f>VLOOKUP(Exportacao[[#This Row],[País]],Tabela3[#All],4,FALSE)</f>
        <v>Anguilla</v>
      </c>
      <c r="G224" s="3" t="str">
        <f>VLOOKUP(Exportacao[[#This Row],[País Corrigido]],'Conversor de países_Geral_UTF8_'!$A$2:$B$223,2,FALSE)</f>
        <v>América Central e Caribe</v>
      </c>
      <c r="H2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5" spans="1:8" hidden="1">
      <c r="A225" t="s">
        <v>11</v>
      </c>
      <c r="B225" s="3">
        <v>1977</v>
      </c>
      <c r="C225">
        <v>0</v>
      </c>
      <c r="D225">
        <v>0</v>
      </c>
      <c r="E225" s="3" t="e">
        <v>#NUM!</v>
      </c>
      <c r="F225" s="3" t="str">
        <f>VLOOKUP(Exportacao[[#This Row],[País]],Tabela3[#All],4,FALSE)</f>
        <v>Anguilla</v>
      </c>
      <c r="G225" s="3" t="str">
        <f>VLOOKUP(Exportacao[[#This Row],[País Corrigido]],'Conversor de países_Geral_UTF8_'!$A$2:$B$223,2,FALSE)</f>
        <v>América Central e Caribe</v>
      </c>
      <c r="H2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6" spans="1:8" hidden="1">
      <c r="A226" t="s">
        <v>11</v>
      </c>
      <c r="B226" s="3">
        <v>1978</v>
      </c>
      <c r="C226">
        <v>0</v>
      </c>
      <c r="D226">
        <v>0</v>
      </c>
      <c r="E226" s="3" t="e">
        <v>#NUM!</v>
      </c>
      <c r="F226" s="3" t="str">
        <f>VLOOKUP(Exportacao[[#This Row],[País]],Tabela3[#All],4,FALSE)</f>
        <v>Anguilla</v>
      </c>
      <c r="G226" s="3" t="str">
        <f>VLOOKUP(Exportacao[[#This Row],[País Corrigido]],'Conversor de países_Geral_UTF8_'!$A$2:$B$223,2,FALSE)</f>
        <v>América Central e Caribe</v>
      </c>
      <c r="H2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" spans="1:8" hidden="1">
      <c r="A227" t="s">
        <v>11</v>
      </c>
      <c r="B227" s="3">
        <v>1979</v>
      </c>
      <c r="C227">
        <v>0</v>
      </c>
      <c r="D227">
        <v>0</v>
      </c>
      <c r="E227" s="3" t="e">
        <v>#NUM!</v>
      </c>
      <c r="F227" s="3" t="str">
        <f>VLOOKUP(Exportacao[[#This Row],[País]],Tabela3[#All],4,FALSE)</f>
        <v>Anguilla</v>
      </c>
      <c r="G227" s="3" t="str">
        <f>VLOOKUP(Exportacao[[#This Row],[País Corrigido]],'Conversor de países_Geral_UTF8_'!$A$2:$B$223,2,FALSE)</f>
        <v>América Central e Caribe</v>
      </c>
      <c r="H2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" spans="1:8" hidden="1">
      <c r="A228" t="s">
        <v>11</v>
      </c>
      <c r="B228" s="3">
        <v>1980</v>
      </c>
      <c r="C228">
        <v>0</v>
      </c>
      <c r="D228">
        <v>0</v>
      </c>
      <c r="E228" s="3" t="e">
        <v>#NUM!</v>
      </c>
      <c r="F228" s="3" t="str">
        <f>VLOOKUP(Exportacao[[#This Row],[País]],Tabela3[#All],4,FALSE)</f>
        <v>Anguilla</v>
      </c>
      <c r="G228" s="3" t="str">
        <f>VLOOKUP(Exportacao[[#This Row],[País Corrigido]],'Conversor de países_Geral_UTF8_'!$A$2:$B$223,2,FALSE)</f>
        <v>América Central e Caribe</v>
      </c>
      <c r="H2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" spans="1:8" hidden="1">
      <c r="A229" t="s">
        <v>11</v>
      </c>
      <c r="B229" s="3">
        <v>1981</v>
      </c>
      <c r="C229">
        <v>0</v>
      </c>
      <c r="D229">
        <v>0</v>
      </c>
      <c r="E229" s="3" t="e">
        <v>#NUM!</v>
      </c>
      <c r="F229" s="3" t="str">
        <f>VLOOKUP(Exportacao[[#This Row],[País]],Tabela3[#All],4,FALSE)</f>
        <v>Anguilla</v>
      </c>
      <c r="G229" s="3" t="str">
        <f>VLOOKUP(Exportacao[[#This Row],[País Corrigido]],'Conversor de países_Geral_UTF8_'!$A$2:$B$223,2,FALSE)</f>
        <v>América Central e Caribe</v>
      </c>
      <c r="H2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" spans="1:8" hidden="1">
      <c r="A230" t="s">
        <v>11</v>
      </c>
      <c r="B230" s="3">
        <v>1982</v>
      </c>
      <c r="C230">
        <v>0</v>
      </c>
      <c r="D230">
        <v>0</v>
      </c>
      <c r="E230" s="3" t="e">
        <v>#NUM!</v>
      </c>
      <c r="F230" s="3" t="str">
        <f>VLOOKUP(Exportacao[[#This Row],[País]],Tabela3[#All],4,FALSE)</f>
        <v>Anguilla</v>
      </c>
      <c r="G230" s="3" t="str">
        <f>VLOOKUP(Exportacao[[#This Row],[País Corrigido]],'Conversor de países_Geral_UTF8_'!$A$2:$B$223,2,FALSE)</f>
        <v>América Central e Caribe</v>
      </c>
      <c r="H2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1" spans="1:8" hidden="1">
      <c r="A231" t="s">
        <v>11</v>
      </c>
      <c r="B231" s="3">
        <v>1983</v>
      </c>
      <c r="C231">
        <v>0</v>
      </c>
      <c r="D231">
        <v>0</v>
      </c>
      <c r="E231" s="3" t="e">
        <v>#NUM!</v>
      </c>
      <c r="F231" s="3" t="str">
        <f>VLOOKUP(Exportacao[[#This Row],[País]],Tabela3[#All],4,FALSE)</f>
        <v>Anguilla</v>
      </c>
      <c r="G231" s="3" t="str">
        <f>VLOOKUP(Exportacao[[#This Row],[País Corrigido]],'Conversor de países_Geral_UTF8_'!$A$2:$B$223,2,FALSE)</f>
        <v>América Central e Caribe</v>
      </c>
      <c r="H2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2" spans="1:8" hidden="1">
      <c r="A232" t="s">
        <v>11</v>
      </c>
      <c r="B232" s="3">
        <v>1984</v>
      </c>
      <c r="C232">
        <v>0</v>
      </c>
      <c r="D232">
        <v>0</v>
      </c>
      <c r="E232" s="3" t="e">
        <v>#NUM!</v>
      </c>
      <c r="F232" s="3" t="str">
        <f>VLOOKUP(Exportacao[[#This Row],[País]],Tabela3[#All],4,FALSE)</f>
        <v>Anguilla</v>
      </c>
      <c r="G232" s="3" t="str">
        <f>VLOOKUP(Exportacao[[#This Row],[País Corrigido]],'Conversor de países_Geral_UTF8_'!$A$2:$B$223,2,FALSE)</f>
        <v>América Central e Caribe</v>
      </c>
      <c r="H2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" spans="1:8" hidden="1">
      <c r="A233" t="s">
        <v>11</v>
      </c>
      <c r="B233" s="3">
        <v>1985</v>
      </c>
      <c r="C233">
        <v>0</v>
      </c>
      <c r="D233">
        <v>0</v>
      </c>
      <c r="E233" s="3" t="e">
        <v>#NUM!</v>
      </c>
      <c r="F233" s="3" t="str">
        <f>VLOOKUP(Exportacao[[#This Row],[País]],Tabela3[#All],4,FALSE)</f>
        <v>Anguilla</v>
      </c>
      <c r="G233" s="3" t="str">
        <f>VLOOKUP(Exportacao[[#This Row],[País Corrigido]],'Conversor de países_Geral_UTF8_'!$A$2:$B$223,2,FALSE)</f>
        <v>América Central e Caribe</v>
      </c>
      <c r="H2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4" spans="1:8" hidden="1">
      <c r="A234" t="s">
        <v>11</v>
      </c>
      <c r="B234" s="3">
        <v>1986</v>
      </c>
      <c r="C234">
        <v>130</v>
      </c>
      <c r="D234">
        <v>80</v>
      </c>
      <c r="E234" s="3">
        <v>0.61538461538461542</v>
      </c>
      <c r="F234" s="3" t="str">
        <f>VLOOKUP(Exportacao[[#This Row],[País]],Tabela3[#All],4,FALSE)</f>
        <v>Anguilla</v>
      </c>
      <c r="G234" s="3" t="str">
        <f>VLOOKUP(Exportacao[[#This Row],[País Corrigido]],'Conversor de países_Geral_UTF8_'!$A$2:$B$223,2,FALSE)</f>
        <v>América Central e Caribe</v>
      </c>
      <c r="H2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5" spans="1:8" hidden="1">
      <c r="A235" t="s">
        <v>11</v>
      </c>
      <c r="B235" s="3">
        <v>1987</v>
      </c>
      <c r="C235">
        <v>324</v>
      </c>
      <c r="D235">
        <v>106</v>
      </c>
      <c r="E235" s="3">
        <v>0.3271604938271605</v>
      </c>
      <c r="F235" s="3" t="str">
        <f>VLOOKUP(Exportacao[[#This Row],[País]],Tabela3[#All],4,FALSE)</f>
        <v>Anguilla</v>
      </c>
      <c r="G235" s="3" t="str">
        <f>VLOOKUP(Exportacao[[#This Row],[País Corrigido]],'Conversor de países_Geral_UTF8_'!$A$2:$B$223,2,FALSE)</f>
        <v>América Central e Caribe</v>
      </c>
      <c r="H2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" spans="1:8" hidden="1">
      <c r="A236" t="s">
        <v>11</v>
      </c>
      <c r="B236" s="3">
        <v>1988</v>
      </c>
      <c r="C236">
        <v>0</v>
      </c>
      <c r="D236">
        <v>0</v>
      </c>
      <c r="E236" s="3" t="e">
        <v>#NUM!</v>
      </c>
      <c r="F236" s="3" t="str">
        <f>VLOOKUP(Exportacao[[#This Row],[País]],Tabela3[#All],4,FALSE)</f>
        <v>Anguilla</v>
      </c>
      <c r="G236" s="3" t="str">
        <f>VLOOKUP(Exportacao[[#This Row],[País Corrigido]],'Conversor de países_Geral_UTF8_'!$A$2:$B$223,2,FALSE)</f>
        <v>América Central e Caribe</v>
      </c>
      <c r="H2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7" spans="1:8" hidden="1">
      <c r="A237" t="s">
        <v>11</v>
      </c>
      <c r="B237" s="3">
        <v>1989</v>
      </c>
      <c r="C237">
        <v>0</v>
      </c>
      <c r="D237">
        <v>0</v>
      </c>
      <c r="E237" s="3" t="e">
        <v>#NUM!</v>
      </c>
      <c r="F237" s="3" t="str">
        <f>VLOOKUP(Exportacao[[#This Row],[País]],Tabela3[#All],4,FALSE)</f>
        <v>Anguilla</v>
      </c>
      <c r="G237" s="3" t="str">
        <f>VLOOKUP(Exportacao[[#This Row],[País Corrigido]],'Conversor de países_Geral_UTF8_'!$A$2:$B$223,2,FALSE)</f>
        <v>América Central e Caribe</v>
      </c>
      <c r="H2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" spans="1:8" hidden="1">
      <c r="A238" t="s">
        <v>11</v>
      </c>
      <c r="B238" s="3">
        <v>1990</v>
      </c>
      <c r="C238">
        <v>0</v>
      </c>
      <c r="D238">
        <v>0</v>
      </c>
      <c r="E238" s="3" t="e">
        <v>#NUM!</v>
      </c>
      <c r="F238" s="3" t="str">
        <f>VLOOKUP(Exportacao[[#This Row],[País]],Tabela3[#All],4,FALSE)</f>
        <v>Anguilla</v>
      </c>
      <c r="G238" s="3" t="str">
        <f>VLOOKUP(Exportacao[[#This Row],[País Corrigido]],'Conversor de países_Geral_UTF8_'!$A$2:$B$223,2,FALSE)</f>
        <v>América Central e Caribe</v>
      </c>
      <c r="H2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" spans="1:8" hidden="1">
      <c r="A239" t="s">
        <v>11</v>
      </c>
      <c r="B239" s="3">
        <v>1991</v>
      </c>
      <c r="C239">
        <v>0</v>
      </c>
      <c r="D239">
        <v>0</v>
      </c>
      <c r="E239" s="3" t="e">
        <v>#NUM!</v>
      </c>
      <c r="F239" s="3" t="str">
        <f>VLOOKUP(Exportacao[[#This Row],[País]],Tabela3[#All],4,FALSE)</f>
        <v>Anguilla</v>
      </c>
      <c r="G239" s="3" t="str">
        <f>VLOOKUP(Exportacao[[#This Row],[País Corrigido]],'Conversor de países_Geral_UTF8_'!$A$2:$B$223,2,FALSE)</f>
        <v>América Central e Caribe</v>
      </c>
      <c r="H2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" spans="1:8" hidden="1">
      <c r="A240" t="s">
        <v>11</v>
      </c>
      <c r="B240" s="3">
        <v>1992</v>
      </c>
      <c r="C240">
        <v>0</v>
      </c>
      <c r="D240">
        <v>0</v>
      </c>
      <c r="E240" s="3" t="e">
        <v>#NUM!</v>
      </c>
      <c r="F240" s="3" t="str">
        <f>VLOOKUP(Exportacao[[#This Row],[País]],Tabela3[#All],4,FALSE)</f>
        <v>Anguilla</v>
      </c>
      <c r="G240" s="3" t="str">
        <f>VLOOKUP(Exportacao[[#This Row],[País Corrigido]],'Conversor de países_Geral_UTF8_'!$A$2:$B$223,2,FALSE)</f>
        <v>América Central e Caribe</v>
      </c>
      <c r="H2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" spans="1:8" hidden="1">
      <c r="A241" t="s">
        <v>11</v>
      </c>
      <c r="B241" s="3">
        <v>1993</v>
      </c>
      <c r="C241">
        <v>0</v>
      </c>
      <c r="D241">
        <v>0</v>
      </c>
      <c r="E241" s="3" t="e">
        <v>#NUM!</v>
      </c>
      <c r="F241" s="3" t="str">
        <f>VLOOKUP(Exportacao[[#This Row],[País]],Tabela3[#All],4,FALSE)</f>
        <v>Anguilla</v>
      </c>
      <c r="G241" s="3" t="str">
        <f>VLOOKUP(Exportacao[[#This Row],[País Corrigido]],'Conversor de países_Geral_UTF8_'!$A$2:$B$223,2,FALSE)</f>
        <v>América Central e Caribe</v>
      </c>
      <c r="H2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" spans="1:8" hidden="1">
      <c r="A242" t="s">
        <v>11</v>
      </c>
      <c r="B242" s="3">
        <v>1994</v>
      </c>
      <c r="C242">
        <v>0</v>
      </c>
      <c r="D242">
        <v>0</v>
      </c>
      <c r="E242" s="3" t="e">
        <v>#NUM!</v>
      </c>
      <c r="F242" s="3" t="str">
        <f>VLOOKUP(Exportacao[[#This Row],[País]],Tabela3[#All],4,FALSE)</f>
        <v>Anguilla</v>
      </c>
      <c r="G242" s="3" t="str">
        <f>VLOOKUP(Exportacao[[#This Row],[País Corrigido]],'Conversor de países_Geral_UTF8_'!$A$2:$B$223,2,FALSE)</f>
        <v>América Central e Caribe</v>
      </c>
      <c r="H2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3" spans="1:8" hidden="1">
      <c r="A243" t="s">
        <v>11</v>
      </c>
      <c r="B243" s="3">
        <v>1995</v>
      </c>
      <c r="C243">
        <v>0</v>
      </c>
      <c r="D243">
        <v>0</v>
      </c>
      <c r="E243" s="3" t="e">
        <v>#NUM!</v>
      </c>
      <c r="F243" s="3" t="str">
        <f>VLOOKUP(Exportacao[[#This Row],[País]],Tabela3[#All],4,FALSE)</f>
        <v>Anguilla</v>
      </c>
      <c r="G243" s="3" t="str">
        <f>VLOOKUP(Exportacao[[#This Row],[País Corrigido]],'Conversor de países_Geral_UTF8_'!$A$2:$B$223,2,FALSE)</f>
        <v>América Central e Caribe</v>
      </c>
      <c r="H2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4" spans="1:8" hidden="1">
      <c r="A244" t="s">
        <v>11</v>
      </c>
      <c r="B244" s="3">
        <v>1996</v>
      </c>
      <c r="C244">
        <v>0</v>
      </c>
      <c r="D244">
        <v>0</v>
      </c>
      <c r="E244" s="3" t="e">
        <v>#NUM!</v>
      </c>
      <c r="F244" s="3" t="str">
        <f>VLOOKUP(Exportacao[[#This Row],[País]],Tabela3[#All],4,FALSE)</f>
        <v>Anguilla</v>
      </c>
      <c r="G244" s="3" t="str">
        <f>VLOOKUP(Exportacao[[#This Row],[País Corrigido]],'Conversor de países_Geral_UTF8_'!$A$2:$B$223,2,FALSE)</f>
        <v>América Central e Caribe</v>
      </c>
      <c r="H2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" spans="1:8" hidden="1">
      <c r="A245" t="s">
        <v>11</v>
      </c>
      <c r="B245" s="3">
        <v>1997</v>
      </c>
      <c r="C245">
        <v>0</v>
      </c>
      <c r="D245">
        <v>0</v>
      </c>
      <c r="E245" s="3" t="e">
        <v>#NUM!</v>
      </c>
      <c r="F245" s="3" t="str">
        <f>VLOOKUP(Exportacao[[#This Row],[País]],Tabela3[#All],4,FALSE)</f>
        <v>Anguilla</v>
      </c>
      <c r="G245" s="3" t="str">
        <f>VLOOKUP(Exportacao[[#This Row],[País Corrigido]],'Conversor de países_Geral_UTF8_'!$A$2:$B$223,2,FALSE)</f>
        <v>América Central e Caribe</v>
      </c>
      <c r="H2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" spans="1:8" hidden="1">
      <c r="A246" t="s">
        <v>11</v>
      </c>
      <c r="B246" s="3">
        <v>1998</v>
      </c>
      <c r="C246">
        <v>0</v>
      </c>
      <c r="D246">
        <v>0</v>
      </c>
      <c r="E246" s="3" t="e">
        <v>#NUM!</v>
      </c>
      <c r="F246" s="3" t="str">
        <f>VLOOKUP(Exportacao[[#This Row],[País]],Tabela3[#All],4,FALSE)</f>
        <v>Anguilla</v>
      </c>
      <c r="G246" s="3" t="str">
        <f>VLOOKUP(Exportacao[[#This Row],[País Corrigido]],'Conversor de países_Geral_UTF8_'!$A$2:$B$223,2,FALSE)</f>
        <v>América Central e Caribe</v>
      </c>
      <c r="H2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" spans="1:8" hidden="1">
      <c r="A247" t="s">
        <v>11</v>
      </c>
      <c r="B247" s="3">
        <v>1999</v>
      </c>
      <c r="C247">
        <v>0</v>
      </c>
      <c r="D247">
        <v>0</v>
      </c>
      <c r="E247" s="3" t="e">
        <v>#NUM!</v>
      </c>
      <c r="F247" s="3" t="str">
        <f>VLOOKUP(Exportacao[[#This Row],[País]],Tabela3[#All],4,FALSE)</f>
        <v>Anguilla</v>
      </c>
      <c r="G247" s="3" t="str">
        <f>VLOOKUP(Exportacao[[#This Row],[País Corrigido]],'Conversor de países_Geral_UTF8_'!$A$2:$B$223,2,FALSE)</f>
        <v>América Central e Caribe</v>
      </c>
      <c r="H2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" spans="1:8" hidden="1">
      <c r="A248" t="s">
        <v>11</v>
      </c>
      <c r="B248" s="3">
        <v>2000</v>
      </c>
      <c r="C248">
        <v>0</v>
      </c>
      <c r="D248">
        <v>0</v>
      </c>
      <c r="E248" s="3" t="e">
        <v>#NUM!</v>
      </c>
      <c r="F248" s="3" t="str">
        <f>VLOOKUP(Exportacao[[#This Row],[País]],Tabela3[#All],4,FALSE)</f>
        <v>Anguilla</v>
      </c>
      <c r="G248" s="3" t="str">
        <f>VLOOKUP(Exportacao[[#This Row],[País Corrigido]],'Conversor de países_Geral_UTF8_'!$A$2:$B$223,2,FALSE)</f>
        <v>América Central e Caribe</v>
      </c>
      <c r="H2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" spans="1:8" hidden="1">
      <c r="A249" t="s">
        <v>11</v>
      </c>
      <c r="B249" s="3">
        <v>2001</v>
      </c>
      <c r="C249">
        <v>0</v>
      </c>
      <c r="D249">
        <v>0</v>
      </c>
      <c r="E249" s="3" t="e">
        <v>#NUM!</v>
      </c>
      <c r="F249" s="3" t="str">
        <f>VLOOKUP(Exportacao[[#This Row],[País]],Tabela3[#All],4,FALSE)</f>
        <v>Anguilla</v>
      </c>
      <c r="G249" s="3" t="str">
        <f>VLOOKUP(Exportacao[[#This Row],[País Corrigido]],'Conversor de países_Geral_UTF8_'!$A$2:$B$223,2,FALSE)</f>
        <v>América Central e Caribe</v>
      </c>
      <c r="H2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" spans="1:8" hidden="1">
      <c r="A250" t="s">
        <v>11</v>
      </c>
      <c r="B250" s="3">
        <v>2002</v>
      </c>
      <c r="C250">
        <v>0</v>
      </c>
      <c r="D250">
        <v>0</v>
      </c>
      <c r="E250" s="3" t="e">
        <v>#NUM!</v>
      </c>
      <c r="F250" s="3" t="str">
        <f>VLOOKUP(Exportacao[[#This Row],[País]],Tabela3[#All],4,FALSE)</f>
        <v>Anguilla</v>
      </c>
      <c r="G250" s="3" t="str">
        <f>VLOOKUP(Exportacao[[#This Row],[País Corrigido]],'Conversor de países_Geral_UTF8_'!$A$2:$B$223,2,FALSE)</f>
        <v>América Central e Caribe</v>
      </c>
      <c r="H2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" spans="1:8" hidden="1">
      <c r="A251" t="s">
        <v>11</v>
      </c>
      <c r="B251" s="3">
        <v>2003</v>
      </c>
      <c r="C251">
        <v>0</v>
      </c>
      <c r="D251">
        <v>0</v>
      </c>
      <c r="E251" s="3" t="e">
        <v>#NUM!</v>
      </c>
      <c r="F251" s="3" t="str">
        <f>VLOOKUP(Exportacao[[#This Row],[País]],Tabela3[#All],4,FALSE)</f>
        <v>Anguilla</v>
      </c>
      <c r="G251" s="3" t="str">
        <f>VLOOKUP(Exportacao[[#This Row],[País Corrigido]],'Conversor de países_Geral_UTF8_'!$A$2:$B$223,2,FALSE)</f>
        <v>América Central e Caribe</v>
      </c>
      <c r="H2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2" spans="1:8" hidden="1">
      <c r="A252" t="s">
        <v>11</v>
      </c>
      <c r="B252" s="3">
        <v>2004</v>
      </c>
      <c r="C252">
        <v>0</v>
      </c>
      <c r="D252">
        <v>0</v>
      </c>
      <c r="E252" s="3" t="e">
        <v>#NUM!</v>
      </c>
      <c r="F252" s="3" t="str">
        <f>VLOOKUP(Exportacao[[#This Row],[País]],Tabela3[#All],4,FALSE)</f>
        <v>Anguilla</v>
      </c>
      <c r="G252" s="3" t="str">
        <f>VLOOKUP(Exportacao[[#This Row],[País Corrigido]],'Conversor de países_Geral_UTF8_'!$A$2:$B$223,2,FALSE)</f>
        <v>América Central e Caribe</v>
      </c>
      <c r="H2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3" spans="1:8" hidden="1">
      <c r="A253" t="s">
        <v>11</v>
      </c>
      <c r="B253" s="3">
        <v>2005</v>
      </c>
      <c r="C253">
        <v>0</v>
      </c>
      <c r="D253">
        <v>0</v>
      </c>
      <c r="E253" s="3" t="e">
        <v>#NUM!</v>
      </c>
      <c r="F253" s="3" t="str">
        <f>VLOOKUP(Exportacao[[#This Row],[País]],Tabela3[#All],4,FALSE)</f>
        <v>Anguilla</v>
      </c>
      <c r="G253" s="3" t="str">
        <f>VLOOKUP(Exportacao[[#This Row],[País Corrigido]],'Conversor de países_Geral_UTF8_'!$A$2:$B$223,2,FALSE)</f>
        <v>América Central e Caribe</v>
      </c>
      <c r="H2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" spans="1:8" hidden="1">
      <c r="A254" t="s">
        <v>11</v>
      </c>
      <c r="B254" s="3">
        <v>2006</v>
      </c>
      <c r="C254">
        <v>0</v>
      </c>
      <c r="D254">
        <v>0</v>
      </c>
      <c r="E254" s="3" t="e">
        <v>#NUM!</v>
      </c>
      <c r="F254" s="3" t="str">
        <f>VLOOKUP(Exportacao[[#This Row],[País]],Tabela3[#All],4,FALSE)</f>
        <v>Anguilla</v>
      </c>
      <c r="G254" s="3" t="str">
        <f>VLOOKUP(Exportacao[[#This Row],[País Corrigido]],'Conversor de países_Geral_UTF8_'!$A$2:$B$223,2,FALSE)</f>
        <v>América Central e Caribe</v>
      </c>
      <c r="H2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" spans="1:8" hidden="1">
      <c r="A255" t="s">
        <v>11</v>
      </c>
      <c r="B255" s="3">
        <v>2007</v>
      </c>
      <c r="C255">
        <v>0</v>
      </c>
      <c r="D255">
        <v>0</v>
      </c>
      <c r="E255" s="3" t="e">
        <v>#NUM!</v>
      </c>
      <c r="F255" s="3" t="str">
        <f>VLOOKUP(Exportacao[[#This Row],[País]],Tabela3[#All],4,FALSE)</f>
        <v>Anguilla</v>
      </c>
      <c r="G255" s="3" t="str">
        <f>VLOOKUP(Exportacao[[#This Row],[País Corrigido]],'Conversor de países_Geral_UTF8_'!$A$2:$B$223,2,FALSE)</f>
        <v>América Central e Caribe</v>
      </c>
      <c r="H2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" spans="1:8" hidden="1">
      <c r="A256" t="s">
        <v>11</v>
      </c>
      <c r="B256" s="3">
        <v>2008</v>
      </c>
      <c r="C256">
        <v>0</v>
      </c>
      <c r="D256">
        <v>0</v>
      </c>
      <c r="E256" s="3" t="e">
        <v>#NUM!</v>
      </c>
      <c r="F256" s="3" t="str">
        <f>VLOOKUP(Exportacao[[#This Row],[País]],Tabela3[#All],4,FALSE)</f>
        <v>Anguilla</v>
      </c>
      <c r="G256" s="3" t="str">
        <f>VLOOKUP(Exportacao[[#This Row],[País Corrigido]],'Conversor de países_Geral_UTF8_'!$A$2:$B$223,2,FALSE)</f>
        <v>América Central e Caribe</v>
      </c>
      <c r="H2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7" spans="1:8" hidden="1">
      <c r="A257" t="s">
        <v>11</v>
      </c>
      <c r="B257" s="3">
        <v>2009</v>
      </c>
      <c r="C257">
        <v>0</v>
      </c>
      <c r="D257">
        <v>0</v>
      </c>
      <c r="E257" s="3" t="e">
        <v>#NUM!</v>
      </c>
      <c r="F257" s="3" t="str">
        <f>VLOOKUP(Exportacao[[#This Row],[País]],Tabela3[#All],4,FALSE)</f>
        <v>Anguilla</v>
      </c>
      <c r="G257" s="3" t="str">
        <f>VLOOKUP(Exportacao[[#This Row],[País Corrigido]],'Conversor de países_Geral_UTF8_'!$A$2:$B$223,2,FALSE)</f>
        <v>América Central e Caribe</v>
      </c>
      <c r="H2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" spans="1:8" hidden="1">
      <c r="A258" t="s">
        <v>11</v>
      </c>
      <c r="B258" s="3">
        <v>2010</v>
      </c>
      <c r="C258">
        <v>0</v>
      </c>
      <c r="D258">
        <v>0</v>
      </c>
      <c r="E258" s="3" t="e">
        <v>#NUM!</v>
      </c>
      <c r="F258" s="3" t="str">
        <f>VLOOKUP(Exportacao[[#This Row],[País]],Tabela3[#All],4,FALSE)</f>
        <v>Anguilla</v>
      </c>
      <c r="G258" s="3" t="str">
        <f>VLOOKUP(Exportacao[[#This Row],[País Corrigido]],'Conversor de países_Geral_UTF8_'!$A$2:$B$223,2,FALSE)</f>
        <v>América Central e Caribe</v>
      </c>
      <c r="H2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9" spans="1:8" hidden="1">
      <c r="A259" t="s">
        <v>11</v>
      </c>
      <c r="B259" s="3">
        <v>2011</v>
      </c>
      <c r="C259">
        <v>0</v>
      </c>
      <c r="D259">
        <v>0</v>
      </c>
      <c r="E259" s="3" t="e">
        <v>#NUM!</v>
      </c>
      <c r="F259" s="3" t="str">
        <f>VLOOKUP(Exportacao[[#This Row],[País]],Tabela3[#All],4,FALSE)</f>
        <v>Anguilla</v>
      </c>
      <c r="G259" s="3" t="str">
        <f>VLOOKUP(Exportacao[[#This Row],[País Corrigido]],'Conversor de países_Geral_UTF8_'!$A$2:$B$223,2,FALSE)</f>
        <v>América Central e Caribe</v>
      </c>
      <c r="H2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" spans="1:8" hidden="1">
      <c r="A260" t="s">
        <v>11</v>
      </c>
      <c r="B260" s="3">
        <v>2012</v>
      </c>
      <c r="C260">
        <v>0</v>
      </c>
      <c r="D260">
        <v>0</v>
      </c>
      <c r="E260" s="3" t="e">
        <v>#NUM!</v>
      </c>
      <c r="F260" s="3" t="str">
        <f>VLOOKUP(Exportacao[[#This Row],[País]],Tabela3[#All],4,FALSE)</f>
        <v>Anguilla</v>
      </c>
      <c r="G260" s="3" t="str">
        <f>VLOOKUP(Exportacao[[#This Row],[País Corrigido]],'Conversor de países_Geral_UTF8_'!$A$2:$B$223,2,FALSE)</f>
        <v>América Central e Caribe</v>
      </c>
      <c r="H2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" spans="1:8" hidden="1">
      <c r="A261" t="s">
        <v>11</v>
      </c>
      <c r="B261" s="3">
        <v>2013</v>
      </c>
      <c r="C261">
        <v>0</v>
      </c>
      <c r="D261">
        <v>0</v>
      </c>
      <c r="E261" s="3" t="e">
        <v>#NUM!</v>
      </c>
      <c r="F261" s="3" t="str">
        <f>VLOOKUP(Exportacao[[#This Row],[País]],Tabela3[#All],4,FALSE)</f>
        <v>Anguilla</v>
      </c>
      <c r="G261" s="3" t="str">
        <f>VLOOKUP(Exportacao[[#This Row],[País Corrigido]],'Conversor de países_Geral_UTF8_'!$A$2:$B$223,2,FALSE)</f>
        <v>América Central e Caribe</v>
      </c>
      <c r="H2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" spans="1:8" hidden="1">
      <c r="A262" t="s">
        <v>11</v>
      </c>
      <c r="B262" s="3">
        <v>2014</v>
      </c>
      <c r="C262">
        <v>0</v>
      </c>
      <c r="D262">
        <v>0</v>
      </c>
      <c r="E262" s="3" t="e">
        <v>#NUM!</v>
      </c>
      <c r="F262" s="3" t="str">
        <f>VLOOKUP(Exportacao[[#This Row],[País]],Tabela3[#All],4,FALSE)</f>
        <v>Anguilla</v>
      </c>
      <c r="G262" s="3" t="str">
        <f>VLOOKUP(Exportacao[[#This Row],[País Corrigido]],'Conversor de países_Geral_UTF8_'!$A$2:$B$223,2,FALSE)</f>
        <v>América Central e Caribe</v>
      </c>
      <c r="H2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" spans="1:8" hidden="1">
      <c r="A263" t="s">
        <v>11</v>
      </c>
      <c r="B263" s="3">
        <v>2015</v>
      </c>
      <c r="C263">
        <v>0</v>
      </c>
      <c r="D263">
        <v>0</v>
      </c>
      <c r="E263" s="3" t="e">
        <v>#NUM!</v>
      </c>
      <c r="F263" s="3" t="str">
        <f>VLOOKUP(Exportacao[[#This Row],[País]],Tabela3[#All],4,FALSE)</f>
        <v>Anguilla</v>
      </c>
      <c r="G263" s="3" t="str">
        <f>VLOOKUP(Exportacao[[#This Row],[País Corrigido]],'Conversor de países_Geral_UTF8_'!$A$2:$B$223,2,FALSE)</f>
        <v>América Central e Caribe</v>
      </c>
      <c r="H2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" spans="1:8" hidden="1">
      <c r="A264" t="s">
        <v>11</v>
      </c>
      <c r="B264" s="3">
        <v>2016</v>
      </c>
      <c r="C264">
        <v>0</v>
      </c>
      <c r="D264">
        <v>0</v>
      </c>
      <c r="E264" s="3" t="e">
        <v>#NUM!</v>
      </c>
      <c r="F264" s="3" t="str">
        <f>VLOOKUP(Exportacao[[#This Row],[País]],Tabela3[#All],4,FALSE)</f>
        <v>Anguilla</v>
      </c>
      <c r="G264" s="3" t="str">
        <f>VLOOKUP(Exportacao[[#This Row],[País Corrigido]],'Conversor de países_Geral_UTF8_'!$A$2:$B$223,2,FALSE)</f>
        <v>América Central e Caribe</v>
      </c>
      <c r="H2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" spans="1:8" hidden="1">
      <c r="A265" t="s">
        <v>11</v>
      </c>
      <c r="B265" s="3">
        <v>2017</v>
      </c>
      <c r="C265">
        <v>0</v>
      </c>
      <c r="D265">
        <v>0</v>
      </c>
      <c r="E265" s="3" t="e">
        <v>#NUM!</v>
      </c>
      <c r="F265" s="3" t="str">
        <f>VLOOKUP(Exportacao[[#This Row],[País]],Tabela3[#All],4,FALSE)</f>
        <v>Anguilla</v>
      </c>
      <c r="G265" s="3" t="str">
        <f>VLOOKUP(Exportacao[[#This Row],[País Corrigido]],'Conversor de países_Geral_UTF8_'!$A$2:$B$223,2,FALSE)</f>
        <v>América Central e Caribe</v>
      </c>
      <c r="H2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" spans="1:8" hidden="1">
      <c r="A266" t="s">
        <v>11</v>
      </c>
      <c r="B266" s="3">
        <v>2018</v>
      </c>
      <c r="C266">
        <v>0</v>
      </c>
      <c r="D266">
        <v>0</v>
      </c>
      <c r="E266" s="3" t="e">
        <v>#NUM!</v>
      </c>
      <c r="F266" s="3" t="str">
        <f>VLOOKUP(Exportacao[[#This Row],[País]],Tabela3[#All],4,FALSE)</f>
        <v>Anguilla</v>
      </c>
      <c r="G266" s="3" t="str">
        <f>VLOOKUP(Exportacao[[#This Row],[País Corrigido]],'Conversor de países_Geral_UTF8_'!$A$2:$B$223,2,FALSE)</f>
        <v>América Central e Caribe</v>
      </c>
      <c r="H2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" spans="1:8" hidden="1">
      <c r="A267" t="s">
        <v>11</v>
      </c>
      <c r="B267" s="3">
        <v>2019</v>
      </c>
      <c r="C267">
        <v>0</v>
      </c>
      <c r="D267">
        <v>0</v>
      </c>
      <c r="E267" s="3" t="e">
        <v>#NUM!</v>
      </c>
      <c r="F267" s="3" t="str">
        <f>VLOOKUP(Exportacao[[#This Row],[País]],Tabela3[#All],4,FALSE)</f>
        <v>Anguilla</v>
      </c>
      <c r="G267" s="3" t="str">
        <f>VLOOKUP(Exportacao[[#This Row],[País Corrigido]],'Conversor de países_Geral_UTF8_'!$A$2:$B$223,2,FALSE)</f>
        <v>América Central e Caribe</v>
      </c>
      <c r="H2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8" spans="1:8" hidden="1">
      <c r="A268" t="s">
        <v>11</v>
      </c>
      <c r="B268" s="3">
        <v>2020</v>
      </c>
      <c r="C268">
        <v>0</v>
      </c>
      <c r="D268">
        <v>0</v>
      </c>
      <c r="E268" s="3" t="e">
        <v>#NUM!</v>
      </c>
      <c r="F268" s="3" t="str">
        <f>VLOOKUP(Exportacao[[#This Row],[País]],Tabela3[#All],4,FALSE)</f>
        <v>Anguilla</v>
      </c>
      <c r="G268" s="3" t="str">
        <f>VLOOKUP(Exportacao[[#This Row],[País Corrigido]],'Conversor de países_Geral_UTF8_'!$A$2:$B$223,2,FALSE)</f>
        <v>América Central e Caribe</v>
      </c>
      <c r="H2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9" spans="1:8" hidden="1">
      <c r="A269" t="s">
        <v>11</v>
      </c>
      <c r="B269" s="3">
        <v>2021</v>
      </c>
      <c r="C269">
        <v>0</v>
      </c>
      <c r="D269">
        <v>0</v>
      </c>
      <c r="E269" s="3" t="e">
        <v>#NUM!</v>
      </c>
      <c r="F269" s="3" t="str">
        <f>VLOOKUP(Exportacao[[#This Row],[País]],Tabela3[#All],4,FALSE)</f>
        <v>Anguilla</v>
      </c>
      <c r="G269" s="3" t="str">
        <f>VLOOKUP(Exportacao[[#This Row],[País Corrigido]],'Conversor de países_Geral_UTF8_'!$A$2:$B$223,2,FALSE)</f>
        <v>América Central e Caribe</v>
      </c>
      <c r="H2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0" spans="1:8" hidden="1">
      <c r="A270" t="s">
        <v>11</v>
      </c>
      <c r="B270" s="3">
        <v>2022</v>
      </c>
      <c r="C270">
        <v>0</v>
      </c>
      <c r="D270">
        <v>0</v>
      </c>
      <c r="E270" s="3" t="e">
        <v>#NUM!</v>
      </c>
      <c r="F270" s="3" t="str">
        <f>VLOOKUP(Exportacao[[#This Row],[País]],Tabela3[#All],4,FALSE)</f>
        <v>Anguilla</v>
      </c>
      <c r="G270" s="3" t="str">
        <f>VLOOKUP(Exportacao[[#This Row],[País Corrigido]],'Conversor de países_Geral_UTF8_'!$A$2:$B$223,2,FALSE)</f>
        <v>América Central e Caribe</v>
      </c>
      <c r="H2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1" spans="1:8" hidden="1">
      <c r="A271" t="s">
        <v>11</v>
      </c>
      <c r="B271" s="3">
        <v>2023</v>
      </c>
      <c r="C271">
        <v>0</v>
      </c>
      <c r="D271">
        <v>0</v>
      </c>
      <c r="E271" s="3" t="e">
        <v>#NUM!</v>
      </c>
      <c r="F271" s="3" t="str">
        <f>VLOOKUP(Exportacao[[#This Row],[País]],Tabela3[#All],4,FALSE)</f>
        <v>Anguilla</v>
      </c>
      <c r="G271" s="3" t="str">
        <f>VLOOKUP(Exportacao[[#This Row],[País Corrigido]],'Conversor de países_Geral_UTF8_'!$A$2:$B$223,2,FALSE)</f>
        <v>América Central e Caribe</v>
      </c>
      <c r="H2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2" spans="1:8" hidden="1">
      <c r="A272" t="s">
        <v>13</v>
      </c>
      <c r="B272" s="3">
        <v>1970</v>
      </c>
      <c r="C272">
        <v>0</v>
      </c>
      <c r="D272">
        <v>0</v>
      </c>
      <c r="E272" s="3" t="e">
        <v>#NUM!</v>
      </c>
      <c r="F272" s="3" t="str">
        <f>VLOOKUP(Exportacao[[#This Row],[País]],Tabela3[#All],4,FALSE)</f>
        <v>Antígua e Barbuda</v>
      </c>
      <c r="G272" s="3" t="str">
        <f>VLOOKUP(Exportacao[[#This Row],[País Corrigido]],'Conversor de países_Geral_UTF8_'!$A$2:$B$223,2,FALSE)</f>
        <v>América Central e Caribe</v>
      </c>
      <c r="H2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3" spans="1:8" hidden="1">
      <c r="A273" t="s">
        <v>13</v>
      </c>
      <c r="B273" s="3">
        <v>1971</v>
      </c>
      <c r="C273">
        <v>0</v>
      </c>
      <c r="D273">
        <v>0</v>
      </c>
      <c r="E273" s="3" t="e">
        <v>#NUM!</v>
      </c>
      <c r="F273" s="3" t="str">
        <f>VLOOKUP(Exportacao[[#This Row],[País]],Tabela3[#All],4,FALSE)</f>
        <v>Antígua e Barbuda</v>
      </c>
      <c r="G273" s="3" t="str">
        <f>VLOOKUP(Exportacao[[#This Row],[País Corrigido]],'Conversor de países_Geral_UTF8_'!$A$2:$B$223,2,FALSE)</f>
        <v>América Central e Caribe</v>
      </c>
      <c r="H2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4" spans="1:8" hidden="1">
      <c r="A274" t="s">
        <v>13</v>
      </c>
      <c r="B274" s="3">
        <v>1972</v>
      </c>
      <c r="C274">
        <v>0</v>
      </c>
      <c r="D274">
        <v>0</v>
      </c>
      <c r="E274" s="3" t="e">
        <v>#NUM!</v>
      </c>
      <c r="F274" s="3" t="str">
        <f>VLOOKUP(Exportacao[[#This Row],[País]],Tabela3[#All],4,FALSE)</f>
        <v>Antígua e Barbuda</v>
      </c>
      <c r="G274" s="3" t="str">
        <f>VLOOKUP(Exportacao[[#This Row],[País Corrigido]],'Conversor de países_Geral_UTF8_'!$A$2:$B$223,2,FALSE)</f>
        <v>América Central e Caribe</v>
      </c>
      <c r="H2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5" spans="1:8" hidden="1">
      <c r="A275" t="s">
        <v>13</v>
      </c>
      <c r="B275" s="3">
        <v>1973</v>
      </c>
      <c r="C275">
        <v>0</v>
      </c>
      <c r="D275">
        <v>0</v>
      </c>
      <c r="E275" s="3" t="e">
        <v>#NUM!</v>
      </c>
      <c r="F275" s="3" t="str">
        <f>VLOOKUP(Exportacao[[#This Row],[País]],Tabela3[#All],4,FALSE)</f>
        <v>Antígua e Barbuda</v>
      </c>
      <c r="G275" s="3" t="str">
        <f>VLOOKUP(Exportacao[[#This Row],[País Corrigido]],'Conversor de países_Geral_UTF8_'!$A$2:$B$223,2,FALSE)</f>
        <v>América Central e Caribe</v>
      </c>
      <c r="H2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" spans="1:8" hidden="1">
      <c r="A276" t="s">
        <v>13</v>
      </c>
      <c r="B276" s="3">
        <v>1974</v>
      </c>
      <c r="C276">
        <v>0</v>
      </c>
      <c r="D276">
        <v>0</v>
      </c>
      <c r="E276" s="3" t="e">
        <v>#NUM!</v>
      </c>
      <c r="F276" s="3" t="str">
        <f>VLOOKUP(Exportacao[[#This Row],[País]],Tabela3[#All],4,FALSE)</f>
        <v>Antígua e Barbuda</v>
      </c>
      <c r="G276" s="3" t="str">
        <f>VLOOKUP(Exportacao[[#This Row],[País Corrigido]],'Conversor de países_Geral_UTF8_'!$A$2:$B$223,2,FALSE)</f>
        <v>América Central e Caribe</v>
      </c>
      <c r="H2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" spans="1:8" hidden="1">
      <c r="A277" t="s">
        <v>13</v>
      </c>
      <c r="B277" s="3">
        <v>1975</v>
      </c>
      <c r="C277">
        <v>0</v>
      </c>
      <c r="D277">
        <v>0</v>
      </c>
      <c r="E277" s="3" t="e">
        <v>#NUM!</v>
      </c>
      <c r="F277" s="3" t="str">
        <f>VLOOKUP(Exportacao[[#This Row],[País]],Tabela3[#All],4,FALSE)</f>
        <v>Antígua e Barbuda</v>
      </c>
      <c r="G277" s="3" t="str">
        <f>VLOOKUP(Exportacao[[#This Row],[País Corrigido]],'Conversor de países_Geral_UTF8_'!$A$2:$B$223,2,FALSE)</f>
        <v>América Central e Caribe</v>
      </c>
      <c r="H2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" spans="1:8" hidden="1">
      <c r="A278" t="s">
        <v>13</v>
      </c>
      <c r="B278" s="3">
        <v>1976</v>
      </c>
      <c r="C278">
        <v>0</v>
      </c>
      <c r="D278">
        <v>0</v>
      </c>
      <c r="E278" s="3" t="e">
        <v>#NUM!</v>
      </c>
      <c r="F278" s="3" t="str">
        <f>VLOOKUP(Exportacao[[#This Row],[País]],Tabela3[#All],4,FALSE)</f>
        <v>Antígua e Barbuda</v>
      </c>
      <c r="G278" s="3" t="str">
        <f>VLOOKUP(Exportacao[[#This Row],[País Corrigido]],'Conversor de países_Geral_UTF8_'!$A$2:$B$223,2,FALSE)</f>
        <v>América Central e Caribe</v>
      </c>
      <c r="H2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9" spans="1:8" hidden="1">
      <c r="A279" t="s">
        <v>13</v>
      </c>
      <c r="B279" s="3">
        <v>1977</v>
      </c>
      <c r="C279">
        <v>0</v>
      </c>
      <c r="D279">
        <v>0</v>
      </c>
      <c r="E279" s="3" t="e">
        <v>#NUM!</v>
      </c>
      <c r="F279" s="3" t="str">
        <f>VLOOKUP(Exportacao[[#This Row],[País]],Tabela3[#All],4,FALSE)</f>
        <v>Antígua e Barbuda</v>
      </c>
      <c r="G279" s="3" t="str">
        <f>VLOOKUP(Exportacao[[#This Row],[País Corrigido]],'Conversor de países_Geral_UTF8_'!$A$2:$B$223,2,FALSE)</f>
        <v>América Central e Caribe</v>
      </c>
      <c r="H2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" spans="1:8" hidden="1">
      <c r="A280" t="s">
        <v>13</v>
      </c>
      <c r="B280" s="3">
        <v>1978</v>
      </c>
      <c r="C280">
        <v>0</v>
      </c>
      <c r="D280">
        <v>0</v>
      </c>
      <c r="E280" s="3" t="e">
        <v>#NUM!</v>
      </c>
      <c r="F280" s="3" t="str">
        <f>VLOOKUP(Exportacao[[#This Row],[País]],Tabela3[#All],4,FALSE)</f>
        <v>Antígua e Barbuda</v>
      </c>
      <c r="G280" s="3" t="str">
        <f>VLOOKUP(Exportacao[[#This Row],[País Corrigido]],'Conversor de países_Geral_UTF8_'!$A$2:$B$223,2,FALSE)</f>
        <v>América Central e Caribe</v>
      </c>
      <c r="H2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" spans="1:8" hidden="1">
      <c r="A281" t="s">
        <v>13</v>
      </c>
      <c r="B281" s="3">
        <v>1979</v>
      </c>
      <c r="C281">
        <v>0</v>
      </c>
      <c r="D281">
        <v>0</v>
      </c>
      <c r="E281" s="3" t="e">
        <v>#NUM!</v>
      </c>
      <c r="F281" s="3" t="str">
        <f>VLOOKUP(Exportacao[[#This Row],[País]],Tabela3[#All],4,FALSE)</f>
        <v>Antígua e Barbuda</v>
      </c>
      <c r="G281" s="3" t="str">
        <f>VLOOKUP(Exportacao[[#This Row],[País Corrigido]],'Conversor de países_Geral_UTF8_'!$A$2:$B$223,2,FALSE)</f>
        <v>América Central e Caribe</v>
      </c>
      <c r="H2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" spans="1:8" hidden="1">
      <c r="A282" t="s">
        <v>13</v>
      </c>
      <c r="B282" s="3">
        <v>1980</v>
      </c>
      <c r="C282">
        <v>0</v>
      </c>
      <c r="D282">
        <v>0</v>
      </c>
      <c r="E282" s="3" t="e">
        <v>#NUM!</v>
      </c>
      <c r="F282" s="3" t="str">
        <f>VLOOKUP(Exportacao[[#This Row],[País]],Tabela3[#All],4,FALSE)</f>
        <v>Antígua e Barbuda</v>
      </c>
      <c r="G282" s="3" t="str">
        <f>VLOOKUP(Exportacao[[#This Row],[País Corrigido]],'Conversor de países_Geral_UTF8_'!$A$2:$B$223,2,FALSE)</f>
        <v>América Central e Caribe</v>
      </c>
      <c r="H2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" spans="1:8" hidden="1">
      <c r="A283" t="s">
        <v>13</v>
      </c>
      <c r="B283" s="3">
        <v>1981</v>
      </c>
      <c r="C283">
        <v>0</v>
      </c>
      <c r="D283">
        <v>0</v>
      </c>
      <c r="E283" s="3" t="e">
        <v>#NUM!</v>
      </c>
      <c r="F283" s="3" t="str">
        <f>VLOOKUP(Exportacao[[#This Row],[País]],Tabela3[#All],4,FALSE)</f>
        <v>Antígua e Barbuda</v>
      </c>
      <c r="G283" s="3" t="str">
        <f>VLOOKUP(Exportacao[[#This Row],[País Corrigido]],'Conversor de países_Geral_UTF8_'!$A$2:$B$223,2,FALSE)</f>
        <v>América Central e Caribe</v>
      </c>
      <c r="H2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" spans="1:8" hidden="1">
      <c r="A284" t="s">
        <v>13</v>
      </c>
      <c r="B284" s="3">
        <v>1982</v>
      </c>
      <c r="C284">
        <v>0</v>
      </c>
      <c r="D284">
        <v>0</v>
      </c>
      <c r="E284" s="3" t="e">
        <v>#NUM!</v>
      </c>
      <c r="F284" s="3" t="str">
        <f>VLOOKUP(Exportacao[[#This Row],[País]],Tabela3[#All],4,FALSE)</f>
        <v>Antígua e Barbuda</v>
      </c>
      <c r="G284" s="3" t="str">
        <f>VLOOKUP(Exportacao[[#This Row],[País Corrigido]],'Conversor de países_Geral_UTF8_'!$A$2:$B$223,2,FALSE)</f>
        <v>América Central e Caribe</v>
      </c>
      <c r="H2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" spans="1:8" hidden="1">
      <c r="A285" t="s">
        <v>13</v>
      </c>
      <c r="B285" s="3">
        <v>1983</v>
      </c>
      <c r="C285">
        <v>0</v>
      </c>
      <c r="D285">
        <v>0</v>
      </c>
      <c r="E285" s="3" t="e">
        <v>#NUM!</v>
      </c>
      <c r="F285" s="3" t="str">
        <f>VLOOKUP(Exportacao[[#This Row],[País]],Tabela3[#All],4,FALSE)</f>
        <v>Antígua e Barbuda</v>
      </c>
      <c r="G285" s="3" t="str">
        <f>VLOOKUP(Exportacao[[#This Row],[País Corrigido]],'Conversor de países_Geral_UTF8_'!$A$2:$B$223,2,FALSE)</f>
        <v>América Central e Caribe</v>
      </c>
      <c r="H2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6" spans="1:8" hidden="1">
      <c r="A286" t="s">
        <v>13</v>
      </c>
      <c r="B286" s="3">
        <v>1984</v>
      </c>
      <c r="C286">
        <v>0</v>
      </c>
      <c r="D286">
        <v>0</v>
      </c>
      <c r="E286" s="3" t="e">
        <v>#NUM!</v>
      </c>
      <c r="F286" s="3" t="str">
        <f>VLOOKUP(Exportacao[[#This Row],[País]],Tabela3[#All],4,FALSE)</f>
        <v>Antígua e Barbuda</v>
      </c>
      <c r="G286" s="3" t="str">
        <f>VLOOKUP(Exportacao[[#This Row],[País Corrigido]],'Conversor de países_Geral_UTF8_'!$A$2:$B$223,2,FALSE)</f>
        <v>América Central e Caribe</v>
      </c>
      <c r="H2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" spans="1:8" hidden="1">
      <c r="A287" t="s">
        <v>13</v>
      </c>
      <c r="B287" s="3">
        <v>1985</v>
      </c>
      <c r="C287">
        <v>0</v>
      </c>
      <c r="D287">
        <v>0</v>
      </c>
      <c r="E287" s="3" t="e">
        <v>#NUM!</v>
      </c>
      <c r="F287" s="3" t="str">
        <f>VLOOKUP(Exportacao[[#This Row],[País]],Tabela3[#All],4,FALSE)</f>
        <v>Antígua e Barbuda</v>
      </c>
      <c r="G287" s="3" t="str">
        <f>VLOOKUP(Exportacao[[#This Row],[País Corrigido]],'Conversor de países_Geral_UTF8_'!$A$2:$B$223,2,FALSE)</f>
        <v>América Central e Caribe</v>
      </c>
      <c r="H2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" spans="1:8" hidden="1">
      <c r="A288" t="s">
        <v>13</v>
      </c>
      <c r="B288" s="3">
        <v>1986</v>
      </c>
      <c r="C288">
        <v>0</v>
      </c>
      <c r="D288">
        <v>0</v>
      </c>
      <c r="E288" s="3" t="e">
        <v>#NUM!</v>
      </c>
      <c r="F288" s="3" t="str">
        <f>VLOOKUP(Exportacao[[#This Row],[País]],Tabela3[#All],4,FALSE)</f>
        <v>Antígua e Barbuda</v>
      </c>
      <c r="G288" s="3" t="str">
        <f>VLOOKUP(Exportacao[[#This Row],[País Corrigido]],'Conversor de países_Geral_UTF8_'!$A$2:$B$223,2,FALSE)</f>
        <v>América Central e Caribe</v>
      </c>
      <c r="H2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9" spans="1:8" hidden="1">
      <c r="A289" t="s">
        <v>13</v>
      </c>
      <c r="B289" s="3">
        <v>1987</v>
      </c>
      <c r="C289">
        <v>0</v>
      </c>
      <c r="D289">
        <v>0</v>
      </c>
      <c r="E289" s="3" t="e">
        <v>#NUM!</v>
      </c>
      <c r="F289" s="3" t="str">
        <f>VLOOKUP(Exportacao[[#This Row],[País]],Tabela3[#All],4,FALSE)</f>
        <v>Antígua e Barbuda</v>
      </c>
      <c r="G289" s="3" t="str">
        <f>VLOOKUP(Exportacao[[#This Row],[País Corrigido]],'Conversor de países_Geral_UTF8_'!$A$2:$B$223,2,FALSE)</f>
        <v>América Central e Caribe</v>
      </c>
      <c r="H2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0" spans="1:8" hidden="1">
      <c r="A290" t="s">
        <v>13</v>
      </c>
      <c r="B290" s="3">
        <v>1988</v>
      </c>
      <c r="C290">
        <v>0</v>
      </c>
      <c r="D290">
        <v>0</v>
      </c>
      <c r="E290" s="3" t="e">
        <v>#NUM!</v>
      </c>
      <c r="F290" s="3" t="str">
        <f>VLOOKUP(Exportacao[[#This Row],[País]],Tabela3[#All],4,FALSE)</f>
        <v>Antígua e Barbuda</v>
      </c>
      <c r="G290" s="3" t="str">
        <f>VLOOKUP(Exportacao[[#This Row],[País Corrigido]],'Conversor de países_Geral_UTF8_'!$A$2:$B$223,2,FALSE)</f>
        <v>América Central e Caribe</v>
      </c>
      <c r="H2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1" spans="1:8" hidden="1">
      <c r="A291" t="s">
        <v>13</v>
      </c>
      <c r="B291" s="3">
        <v>1989</v>
      </c>
      <c r="C291">
        <v>0</v>
      </c>
      <c r="D291">
        <v>0</v>
      </c>
      <c r="E291" s="3" t="e">
        <v>#NUM!</v>
      </c>
      <c r="F291" s="3" t="str">
        <f>VLOOKUP(Exportacao[[#This Row],[País]],Tabela3[#All],4,FALSE)</f>
        <v>Antígua e Barbuda</v>
      </c>
      <c r="G291" s="3" t="str">
        <f>VLOOKUP(Exportacao[[#This Row],[País Corrigido]],'Conversor de países_Geral_UTF8_'!$A$2:$B$223,2,FALSE)</f>
        <v>América Central e Caribe</v>
      </c>
      <c r="H2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2" spans="1:8" hidden="1">
      <c r="A292" t="s">
        <v>13</v>
      </c>
      <c r="B292" s="3">
        <v>1990</v>
      </c>
      <c r="C292">
        <v>0</v>
      </c>
      <c r="D292">
        <v>0</v>
      </c>
      <c r="E292" s="3" t="e">
        <v>#NUM!</v>
      </c>
      <c r="F292" s="3" t="str">
        <f>VLOOKUP(Exportacao[[#This Row],[País]],Tabela3[#All],4,FALSE)</f>
        <v>Antígua e Barbuda</v>
      </c>
      <c r="G292" s="3" t="str">
        <f>VLOOKUP(Exportacao[[#This Row],[País Corrigido]],'Conversor de países_Geral_UTF8_'!$A$2:$B$223,2,FALSE)</f>
        <v>América Central e Caribe</v>
      </c>
      <c r="H2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3" spans="1:8" hidden="1">
      <c r="A293" t="s">
        <v>13</v>
      </c>
      <c r="B293" s="3">
        <v>1991</v>
      </c>
      <c r="C293">
        <v>0</v>
      </c>
      <c r="D293">
        <v>0</v>
      </c>
      <c r="E293" s="3" t="e">
        <v>#NUM!</v>
      </c>
      <c r="F293" s="3" t="str">
        <f>VLOOKUP(Exportacao[[#This Row],[País]],Tabela3[#All],4,FALSE)</f>
        <v>Antígua e Barbuda</v>
      </c>
      <c r="G293" s="3" t="str">
        <f>VLOOKUP(Exportacao[[#This Row],[País Corrigido]],'Conversor de países_Geral_UTF8_'!$A$2:$B$223,2,FALSE)</f>
        <v>América Central e Caribe</v>
      </c>
      <c r="H2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4" spans="1:8" hidden="1">
      <c r="A294" t="s">
        <v>13</v>
      </c>
      <c r="B294" s="3">
        <v>1992</v>
      </c>
      <c r="C294">
        <v>0</v>
      </c>
      <c r="D294">
        <v>0</v>
      </c>
      <c r="E294" s="3" t="e">
        <v>#NUM!</v>
      </c>
      <c r="F294" s="3" t="str">
        <f>VLOOKUP(Exportacao[[#This Row],[País]],Tabela3[#All],4,FALSE)</f>
        <v>Antígua e Barbuda</v>
      </c>
      <c r="G294" s="3" t="str">
        <f>VLOOKUP(Exportacao[[#This Row],[País Corrigido]],'Conversor de países_Geral_UTF8_'!$A$2:$B$223,2,FALSE)</f>
        <v>América Central e Caribe</v>
      </c>
      <c r="H2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5" spans="1:8" hidden="1">
      <c r="A295" t="s">
        <v>13</v>
      </c>
      <c r="B295" s="3">
        <v>1993</v>
      </c>
      <c r="C295">
        <v>0</v>
      </c>
      <c r="D295">
        <v>0</v>
      </c>
      <c r="E295" s="3" t="e">
        <v>#NUM!</v>
      </c>
      <c r="F295" s="3" t="str">
        <f>VLOOKUP(Exportacao[[#This Row],[País]],Tabela3[#All],4,FALSE)</f>
        <v>Antígua e Barbuda</v>
      </c>
      <c r="G295" s="3" t="str">
        <f>VLOOKUP(Exportacao[[#This Row],[País Corrigido]],'Conversor de países_Geral_UTF8_'!$A$2:$B$223,2,FALSE)</f>
        <v>América Central e Caribe</v>
      </c>
      <c r="H2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6" spans="1:8" hidden="1">
      <c r="A296" t="s">
        <v>13</v>
      </c>
      <c r="B296" s="3">
        <v>1994</v>
      </c>
      <c r="C296">
        <v>0</v>
      </c>
      <c r="D296">
        <v>0</v>
      </c>
      <c r="E296" s="3" t="e">
        <v>#NUM!</v>
      </c>
      <c r="F296" s="3" t="str">
        <f>VLOOKUP(Exportacao[[#This Row],[País]],Tabela3[#All],4,FALSE)</f>
        <v>Antígua e Barbuda</v>
      </c>
      <c r="G296" s="3" t="str">
        <f>VLOOKUP(Exportacao[[#This Row],[País Corrigido]],'Conversor de países_Geral_UTF8_'!$A$2:$B$223,2,FALSE)</f>
        <v>América Central e Caribe</v>
      </c>
      <c r="H2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7" spans="1:8" hidden="1">
      <c r="A297" t="s">
        <v>13</v>
      </c>
      <c r="B297" s="3">
        <v>1995</v>
      </c>
      <c r="C297">
        <v>0</v>
      </c>
      <c r="D297">
        <v>0</v>
      </c>
      <c r="E297" s="3" t="e">
        <v>#NUM!</v>
      </c>
      <c r="F297" s="3" t="str">
        <f>VLOOKUP(Exportacao[[#This Row],[País]],Tabela3[#All],4,FALSE)</f>
        <v>Antígua e Barbuda</v>
      </c>
      <c r="G297" s="3" t="str">
        <f>VLOOKUP(Exportacao[[#This Row],[País Corrigido]],'Conversor de países_Geral_UTF8_'!$A$2:$B$223,2,FALSE)</f>
        <v>América Central e Caribe</v>
      </c>
      <c r="H2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" spans="1:8" hidden="1">
      <c r="A298" t="s">
        <v>13</v>
      </c>
      <c r="B298" s="3">
        <v>1996</v>
      </c>
      <c r="C298">
        <v>0</v>
      </c>
      <c r="D298">
        <v>0</v>
      </c>
      <c r="E298" s="3" t="e">
        <v>#NUM!</v>
      </c>
      <c r="F298" s="3" t="str">
        <f>VLOOKUP(Exportacao[[#This Row],[País]],Tabela3[#All],4,FALSE)</f>
        <v>Antígua e Barbuda</v>
      </c>
      <c r="G298" s="3" t="str">
        <f>VLOOKUP(Exportacao[[#This Row],[País Corrigido]],'Conversor de países_Geral_UTF8_'!$A$2:$B$223,2,FALSE)</f>
        <v>América Central e Caribe</v>
      </c>
      <c r="H2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" spans="1:8" hidden="1">
      <c r="A299" t="s">
        <v>13</v>
      </c>
      <c r="B299" s="3">
        <v>1997</v>
      </c>
      <c r="C299">
        <v>0</v>
      </c>
      <c r="D299">
        <v>0</v>
      </c>
      <c r="E299" s="3" t="e">
        <v>#NUM!</v>
      </c>
      <c r="F299" s="3" t="str">
        <f>VLOOKUP(Exportacao[[#This Row],[País]],Tabela3[#All],4,FALSE)</f>
        <v>Antígua e Barbuda</v>
      </c>
      <c r="G299" s="3" t="str">
        <f>VLOOKUP(Exportacao[[#This Row],[País Corrigido]],'Conversor de países_Geral_UTF8_'!$A$2:$B$223,2,FALSE)</f>
        <v>América Central e Caribe</v>
      </c>
      <c r="H2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0" spans="1:8" hidden="1">
      <c r="A300" t="s">
        <v>13</v>
      </c>
      <c r="B300" s="3">
        <v>1998</v>
      </c>
      <c r="C300">
        <v>0</v>
      </c>
      <c r="D300">
        <v>0</v>
      </c>
      <c r="E300" s="3" t="e">
        <v>#NUM!</v>
      </c>
      <c r="F300" s="3" t="str">
        <f>VLOOKUP(Exportacao[[#This Row],[País]],Tabela3[#All],4,FALSE)</f>
        <v>Antígua e Barbuda</v>
      </c>
      <c r="G300" s="3" t="str">
        <f>VLOOKUP(Exportacao[[#This Row],[País Corrigido]],'Conversor de países_Geral_UTF8_'!$A$2:$B$223,2,FALSE)</f>
        <v>América Central e Caribe</v>
      </c>
      <c r="H3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" spans="1:8" hidden="1">
      <c r="A301" t="s">
        <v>13</v>
      </c>
      <c r="B301" s="3">
        <v>1999</v>
      </c>
      <c r="C301">
        <v>0</v>
      </c>
      <c r="D301">
        <v>0</v>
      </c>
      <c r="E301" s="3" t="e">
        <v>#NUM!</v>
      </c>
      <c r="F301" s="3" t="str">
        <f>VLOOKUP(Exportacao[[#This Row],[País]],Tabela3[#All],4,FALSE)</f>
        <v>Antígua e Barbuda</v>
      </c>
      <c r="G301" s="3" t="str">
        <f>VLOOKUP(Exportacao[[#This Row],[País Corrigido]],'Conversor de países_Geral_UTF8_'!$A$2:$B$223,2,FALSE)</f>
        <v>América Central e Caribe</v>
      </c>
      <c r="H3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2" spans="1:8" hidden="1">
      <c r="A302" t="s">
        <v>13</v>
      </c>
      <c r="B302" s="3">
        <v>2000</v>
      </c>
      <c r="C302">
        <v>0</v>
      </c>
      <c r="D302">
        <v>0</v>
      </c>
      <c r="E302" s="3" t="e">
        <v>#NUM!</v>
      </c>
      <c r="F302" s="3" t="str">
        <f>VLOOKUP(Exportacao[[#This Row],[País]],Tabela3[#All],4,FALSE)</f>
        <v>Antígua e Barbuda</v>
      </c>
      <c r="G302" s="3" t="str">
        <f>VLOOKUP(Exportacao[[#This Row],[País Corrigido]],'Conversor de países_Geral_UTF8_'!$A$2:$B$223,2,FALSE)</f>
        <v>América Central e Caribe</v>
      </c>
      <c r="H3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" spans="1:8" hidden="1">
      <c r="A303" t="s">
        <v>13</v>
      </c>
      <c r="B303" s="3">
        <v>2001</v>
      </c>
      <c r="C303">
        <v>0</v>
      </c>
      <c r="D303">
        <v>0</v>
      </c>
      <c r="E303" s="3" t="e">
        <v>#NUM!</v>
      </c>
      <c r="F303" s="3" t="str">
        <f>VLOOKUP(Exportacao[[#This Row],[País]],Tabela3[#All],4,FALSE)</f>
        <v>Antígua e Barbuda</v>
      </c>
      <c r="G303" s="3" t="str">
        <f>VLOOKUP(Exportacao[[#This Row],[País Corrigido]],'Conversor de países_Geral_UTF8_'!$A$2:$B$223,2,FALSE)</f>
        <v>América Central e Caribe</v>
      </c>
      <c r="H3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" spans="1:8" hidden="1">
      <c r="A304" t="s">
        <v>13</v>
      </c>
      <c r="B304" s="3">
        <v>2002</v>
      </c>
      <c r="C304">
        <v>0</v>
      </c>
      <c r="D304">
        <v>0</v>
      </c>
      <c r="E304" s="3" t="e">
        <v>#NUM!</v>
      </c>
      <c r="F304" s="3" t="str">
        <f>VLOOKUP(Exportacao[[#This Row],[País]],Tabela3[#All],4,FALSE)</f>
        <v>Antígua e Barbuda</v>
      </c>
      <c r="G304" s="3" t="str">
        <f>VLOOKUP(Exportacao[[#This Row],[País Corrigido]],'Conversor de países_Geral_UTF8_'!$A$2:$B$223,2,FALSE)</f>
        <v>América Central e Caribe</v>
      </c>
      <c r="H3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" spans="1:8" hidden="1">
      <c r="A305" t="s">
        <v>13</v>
      </c>
      <c r="B305" s="3">
        <v>2003</v>
      </c>
      <c r="C305">
        <v>0</v>
      </c>
      <c r="D305">
        <v>0</v>
      </c>
      <c r="E305" s="3" t="e">
        <v>#NUM!</v>
      </c>
      <c r="F305" s="3" t="str">
        <f>VLOOKUP(Exportacao[[#This Row],[País]],Tabela3[#All],4,FALSE)</f>
        <v>Antígua e Barbuda</v>
      </c>
      <c r="G305" s="3" t="str">
        <f>VLOOKUP(Exportacao[[#This Row],[País Corrigido]],'Conversor de países_Geral_UTF8_'!$A$2:$B$223,2,FALSE)</f>
        <v>América Central e Caribe</v>
      </c>
      <c r="H3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" spans="1:8" hidden="1">
      <c r="A306" t="s">
        <v>13</v>
      </c>
      <c r="B306" s="3">
        <v>2004</v>
      </c>
      <c r="C306">
        <v>0</v>
      </c>
      <c r="D306">
        <v>0</v>
      </c>
      <c r="E306" s="3" t="e">
        <v>#NUM!</v>
      </c>
      <c r="F306" s="3" t="str">
        <f>VLOOKUP(Exportacao[[#This Row],[País]],Tabela3[#All],4,FALSE)</f>
        <v>Antígua e Barbuda</v>
      </c>
      <c r="G306" s="3" t="str">
        <f>VLOOKUP(Exportacao[[#This Row],[País Corrigido]],'Conversor de países_Geral_UTF8_'!$A$2:$B$223,2,FALSE)</f>
        <v>América Central e Caribe</v>
      </c>
      <c r="H3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7" spans="1:8" hidden="1">
      <c r="A307" t="s">
        <v>13</v>
      </c>
      <c r="B307" s="3">
        <v>2005</v>
      </c>
      <c r="C307">
        <v>0</v>
      </c>
      <c r="D307">
        <v>0</v>
      </c>
      <c r="E307" s="3" t="e">
        <v>#NUM!</v>
      </c>
      <c r="F307" s="3" t="str">
        <f>VLOOKUP(Exportacao[[#This Row],[País]],Tabela3[#All],4,FALSE)</f>
        <v>Antígua e Barbuda</v>
      </c>
      <c r="G307" s="3" t="str">
        <f>VLOOKUP(Exportacao[[#This Row],[País Corrigido]],'Conversor de países_Geral_UTF8_'!$A$2:$B$223,2,FALSE)</f>
        <v>América Central e Caribe</v>
      </c>
      <c r="H3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" spans="1:8" hidden="1">
      <c r="A308" t="s">
        <v>13</v>
      </c>
      <c r="B308" s="3">
        <v>2006</v>
      </c>
      <c r="C308">
        <v>0</v>
      </c>
      <c r="D308">
        <v>0</v>
      </c>
      <c r="E308" s="3" t="e">
        <v>#NUM!</v>
      </c>
      <c r="F308" s="3" t="str">
        <f>VLOOKUP(Exportacao[[#This Row],[País]],Tabela3[#All],4,FALSE)</f>
        <v>Antígua e Barbuda</v>
      </c>
      <c r="G308" s="3" t="str">
        <f>VLOOKUP(Exportacao[[#This Row],[País Corrigido]],'Conversor de países_Geral_UTF8_'!$A$2:$B$223,2,FALSE)</f>
        <v>América Central e Caribe</v>
      </c>
      <c r="H3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" spans="1:8" hidden="1">
      <c r="A309" t="s">
        <v>13</v>
      </c>
      <c r="B309" s="3">
        <v>2007</v>
      </c>
      <c r="C309">
        <v>0</v>
      </c>
      <c r="D309">
        <v>0</v>
      </c>
      <c r="E309" s="3" t="e">
        <v>#NUM!</v>
      </c>
      <c r="F309" s="3" t="str">
        <f>VLOOKUP(Exportacao[[#This Row],[País]],Tabela3[#All],4,FALSE)</f>
        <v>Antígua e Barbuda</v>
      </c>
      <c r="G309" s="3" t="str">
        <f>VLOOKUP(Exportacao[[#This Row],[País Corrigido]],'Conversor de países_Geral_UTF8_'!$A$2:$B$223,2,FALSE)</f>
        <v>América Central e Caribe</v>
      </c>
      <c r="H3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" spans="1:8" hidden="1">
      <c r="A310" t="s">
        <v>13</v>
      </c>
      <c r="B310" s="3">
        <v>2008</v>
      </c>
      <c r="C310">
        <v>0</v>
      </c>
      <c r="D310">
        <v>0</v>
      </c>
      <c r="E310" s="3" t="e">
        <v>#NUM!</v>
      </c>
      <c r="F310" s="3" t="str">
        <f>VLOOKUP(Exportacao[[#This Row],[País]],Tabela3[#All],4,FALSE)</f>
        <v>Antígua e Barbuda</v>
      </c>
      <c r="G310" s="3" t="str">
        <f>VLOOKUP(Exportacao[[#This Row],[País Corrigido]],'Conversor de países_Geral_UTF8_'!$A$2:$B$223,2,FALSE)</f>
        <v>América Central e Caribe</v>
      </c>
      <c r="H3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" spans="1:8" hidden="1">
      <c r="A311" t="s">
        <v>13</v>
      </c>
      <c r="B311" s="3">
        <v>2009</v>
      </c>
      <c r="C311">
        <v>0</v>
      </c>
      <c r="D311">
        <v>0</v>
      </c>
      <c r="E311" s="3" t="e">
        <v>#NUM!</v>
      </c>
      <c r="F311" s="3" t="str">
        <f>VLOOKUP(Exportacao[[#This Row],[País]],Tabela3[#All],4,FALSE)</f>
        <v>Antígua e Barbuda</v>
      </c>
      <c r="G311" s="3" t="str">
        <f>VLOOKUP(Exportacao[[#This Row],[País Corrigido]],'Conversor de países_Geral_UTF8_'!$A$2:$B$223,2,FALSE)</f>
        <v>América Central e Caribe</v>
      </c>
      <c r="H3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" spans="1:8" hidden="1">
      <c r="A312" t="s">
        <v>13</v>
      </c>
      <c r="B312" s="3">
        <v>2010</v>
      </c>
      <c r="C312">
        <v>0</v>
      </c>
      <c r="D312">
        <v>0</v>
      </c>
      <c r="E312" s="3" t="e">
        <v>#NUM!</v>
      </c>
      <c r="F312" s="3" t="str">
        <f>VLOOKUP(Exportacao[[#This Row],[País]],Tabela3[#All],4,FALSE)</f>
        <v>Antígua e Barbuda</v>
      </c>
      <c r="G312" s="3" t="str">
        <f>VLOOKUP(Exportacao[[#This Row],[País Corrigido]],'Conversor de países_Geral_UTF8_'!$A$2:$B$223,2,FALSE)</f>
        <v>América Central e Caribe</v>
      </c>
      <c r="H3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" spans="1:8" hidden="1">
      <c r="A313" t="s">
        <v>13</v>
      </c>
      <c r="B313" s="3">
        <v>2011</v>
      </c>
      <c r="C313">
        <v>0</v>
      </c>
      <c r="D313">
        <v>0</v>
      </c>
      <c r="E313" s="3" t="e">
        <v>#NUM!</v>
      </c>
      <c r="F313" s="3" t="str">
        <f>VLOOKUP(Exportacao[[#This Row],[País]],Tabela3[#All],4,FALSE)</f>
        <v>Antígua e Barbuda</v>
      </c>
      <c r="G313" s="3" t="str">
        <f>VLOOKUP(Exportacao[[#This Row],[País Corrigido]],'Conversor de países_Geral_UTF8_'!$A$2:$B$223,2,FALSE)</f>
        <v>América Central e Caribe</v>
      </c>
      <c r="H3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" spans="1:8" hidden="1">
      <c r="A314" t="s">
        <v>13</v>
      </c>
      <c r="B314" s="3">
        <v>2012</v>
      </c>
      <c r="C314">
        <v>0</v>
      </c>
      <c r="D314">
        <v>0</v>
      </c>
      <c r="E314" s="3" t="e">
        <v>#NUM!</v>
      </c>
      <c r="F314" s="3" t="str">
        <f>VLOOKUP(Exportacao[[#This Row],[País]],Tabela3[#All],4,FALSE)</f>
        <v>Antígua e Barbuda</v>
      </c>
      <c r="G314" s="3" t="str">
        <f>VLOOKUP(Exportacao[[#This Row],[País Corrigido]],'Conversor de países_Geral_UTF8_'!$A$2:$B$223,2,FALSE)</f>
        <v>América Central e Caribe</v>
      </c>
      <c r="H3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" spans="1:8" hidden="1">
      <c r="A315" t="s">
        <v>13</v>
      </c>
      <c r="B315" s="3">
        <v>2013</v>
      </c>
      <c r="C315">
        <v>0</v>
      </c>
      <c r="D315">
        <v>0</v>
      </c>
      <c r="E315" s="3" t="e">
        <v>#NUM!</v>
      </c>
      <c r="F315" s="3" t="str">
        <f>VLOOKUP(Exportacao[[#This Row],[País]],Tabela3[#All],4,FALSE)</f>
        <v>Antígua e Barbuda</v>
      </c>
      <c r="G315" s="3" t="str">
        <f>VLOOKUP(Exportacao[[#This Row],[País Corrigido]],'Conversor de países_Geral_UTF8_'!$A$2:$B$223,2,FALSE)</f>
        <v>América Central e Caribe</v>
      </c>
      <c r="H3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" spans="1:8" hidden="1">
      <c r="A316" t="s">
        <v>13</v>
      </c>
      <c r="B316" s="3">
        <v>2014</v>
      </c>
      <c r="C316">
        <v>0</v>
      </c>
      <c r="D316">
        <v>0</v>
      </c>
      <c r="E316" s="3" t="e">
        <v>#NUM!</v>
      </c>
      <c r="F316" s="3" t="str">
        <f>VLOOKUP(Exportacao[[#This Row],[País]],Tabela3[#All],4,FALSE)</f>
        <v>Antígua e Barbuda</v>
      </c>
      <c r="G316" s="3" t="str">
        <f>VLOOKUP(Exportacao[[#This Row],[País Corrigido]],'Conversor de países_Geral_UTF8_'!$A$2:$B$223,2,FALSE)</f>
        <v>América Central e Caribe</v>
      </c>
      <c r="H3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" spans="1:8" hidden="1">
      <c r="A317" t="s">
        <v>13</v>
      </c>
      <c r="B317" s="3">
        <v>2015</v>
      </c>
      <c r="C317">
        <v>0</v>
      </c>
      <c r="D317">
        <v>0</v>
      </c>
      <c r="E317" s="3" t="e">
        <v>#NUM!</v>
      </c>
      <c r="F317" s="3" t="str">
        <f>VLOOKUP(Exportacao[[#This Row],[País]],Tabela3[#All],4,FALSE)</f>
        <v>Antígua e Barbuda</v>
      </c>
      <c r="G317" s="3" t="str">
        <f>VLOOKUP(Exportacao[[#This Row],[País Corrigido]],'Conversor de países_Geral_UTF8_'!$A$2:$B$223,2,FALSE)</f>
        <v>América Central e Caribe</v>
      </c>
      <c r="H3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8" spans="1:8" hidden="1">
      <c r="A318" t="s">
        <v>13</v>
      </c>
      <c r="B318" s="3">
        <v>2016</v>
      </c>
      <c r="C318">
        <v>0</v>
      </c>
      <c r="D318">
        <v>0</v>
      </c>
      <c r="E318" s="3" t="e">
        <v>#NUM!</v>
      </c>
      <c r="F318" s="3" t="str">
        <f>VLOOKUP(Exportacao[[#This Row],[País]],Tabela3[#All],4,FALSE)</f>
        <v>Antígua e Barbuda</v>
      </c>
      <c r="G318" s="3" t="str">
        <f>VLOOKUP(Exportacao[[#This Row],[País Corrigido]],'Conversor de países_Geral_UTF8_'!$A$2:$B$223,2,FALSE)</f>
        <v>América Central e Caribe</v>
      </c>
      <c r="H3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" spans="1:8" hidden="1">
      <c r="A319" t="s">
        <v>13</v>
      </c>
      <c r="B319" s="3">
        <v>2017</v>
      </c>
      <c r="C319">
        <v>0</v>
      </c>
      <c r="D319">
        <v>0</v>
      </c>
      <c r="E319" s="3" t="e">
        <v>#NUM!</v>
      </c>
      <c r="F319" s="3" t="str">
        <f>VLOOKUP(Exportacao[[#This Row],[País]],Tabela3[#All],4,FALSE)</f>
        <v>Antígua e Barbuda</v>
      </c>
      <c r="G319" s="3" t="str">
        <f>VLOOKUP(Exportacao[[#This Row],[País Corrigido]],'Conversor de países_Geral_UTF8_'!$A$2:$B$223,2,FALSE)</f>
        <v>América Central e Caribe</v>
      </c>
      <c r="H3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" spans="1:8" hidden="1">
      <c r="A320" t="s">
        <v>13</v>
      </c>
      <c r="B320" s="3">
        <v>2018</v>
      </c>
      <c r="C320">
        <v>37</v>
      </c>
      <c r="D320">
        <v>191</v>
      </c>
      <c r="E320" s="3">
        <v>5.1621621621621623</v>
      </c>
      <c r="F320" s="3" t="str">
        <f>VLOOKUP(Exportacao[[#This Row],[País]],Tabela3[#All],4,FALSE)</f>
        <v>Antígua e Barbuda</v>
      </c>
      <c r="G320" s="3" t="str">
        <f>VLOOKUP(Exportacao[[#This Row],[País Corrigido]],'Conversor de países_Geral_UTF8_'!$A$2:$B$223,2,FALSE)</f>
        <v>América Central e Caribe</v>
      </c>
      <c r="H3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1" spans="1:8" hidden="1">
      <c r="A321" t="s">
        <v>13</v>
      </c>
      <c r="B321" s="3">
        <v>2019</v>
      </c>
      <c r="C321">
        <v>219</v>
      </c>
      <c r="D321">
        <v>1549</v>
      </c>
      <c r="E321" s="3">
        <v>7.0730593607305936</v>
      </c>
      <c r="F321" s="3" t="str">
        <f>VLOOKUP(Exportacao[[#This Row],[País]],Tabela3[#All],4,FALSE)</f>
        <v>Antígua e Barbuda</v>
      </c>
      <c r="G321" s="3" t="str">
        <f>VLOOKUP(Exportacao[[#This Row],[País Corrigido]],'Conversor de países_Geral_UTF8_'!$A$2:$B$223,2,FALSE)</f>
        <v>América Central e Caribe</v>
      </c>
      <c r="H3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2" spans="1:8" hidden="1">
      <c r="A322" t="s">
        <v>13</v>
      </c>
      <c r="B322" s="3">
        <v>2020</v>
      </c>
      <c r="C322">
        <v>624</v>
      </c>
      <c r="D322">
        <v>1864</v>
      </c>
      <c r="E322" s="3">
        <v>2.9871794871794872</v>
      </c>
      <c r="F322" s="3" t="str">
        <f>VLOOKUP(Exportacao[[#This Row],[País]],Tabela3[#All],4,FALSE)</f>
        <v>Antígua e Barbuda</v>
      </c>
      <c r="G322" s="3" t="str">
        <f>VLOOKUP(Exportacao[[#This Row],[País Corrigido]],'Conversor de países_Geral_UTF8_'!$A$2:$B$223,2,FALSE)</f>
        <v>América Central e Caribe</v>
      </c>
      <c r="H3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3" spans="1:8" hidden="1">
      <c r="A323" t="s">
        <v>13</v>
      </c>
      <c r="B323" s="3">
        <v>2021</v>
      </c>
      <c r="C323">
        <v>805</v>
      </c>
      <c r="D323">
        <v>2268</v>
      </c>
      <c r="E323" s="3">
        <v>2.8173913043478263</v>
      </c>
      <c r="F323" s="3" t="str">
        <f>VLOOKUP(Exportacao[[#This Row],[País]],Tabela3[#All],4,FALSE)</f>
        <v>Antígua e Barbuda</v>
      </c>
      <c r="G323" s="3" t="str">
        <f>VLOOKUP(Exportacao[[#This Row],[País Corrigido]],'Conversor de países_Geral_UTF8_'!$A$2:$B$223,2,FALSE)</f>
        <v>América Central e Caribe</v>
      </c>
      <c r="H3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4" spans="1:8" hidden="1">
      <c r="A324" t="s">
        <v>13</v>
      </c>
      <c r="B324" s="3">
        <v>2022</v>
      </c>
      <c r="C324">
        <v>419</v>
      </c>
      <c r="D324">
        <v>1866</v>
      </c>
      <c r="E324" s="3">
        <v>4.4534606205250595</v>
      </c>
      <c r="F324" s="3" t="str">
        <f>VLOOKUP(Exportacao[[#This Row],[País]],Tabela3[#All],4,FALSE)</f>
        <v>Antígua e Barbuda</v>
      </c>
      <c r="G324" s="3" t="str">
        <f>VLOOKUP(Exportacao[[#This Row],[País Corrigido]],'Conversor de países_Geral_UTF8_'!$A$2:$B$223,2,FALSE)</f>
        <v>América Central e Caribe</v>
      </c>
      <c r="H3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5" spans="1:8" hidden="1">
      <c r="A325" t="s">
        <v>13</v>
      </c>
      <c r="B325" s="3">
        <v>2023</v>
      </c>
      <c r="C325">
        <v>383</v>
      </c>
      <c r="D325">
        <v>1848</v>
      </c>
      <c r="E325" s="3">
        <v>4.8250652741514362</v>
      </c>
      <c r="F325" s="3" t="str">
        <f>VLOOKUP(Exportacao[[#This Row],[País]],Tabela3[#All],4,FALSE)</f>
        <v>Antígua e Barbuda</v>
      </c>
      <c r="G325" s="3" t="str">
        <f>VLOOKUP(Exportacao[[#This Row],[País Corrigido]],'Conversor de países_Geral_UTF8_'!$A$2:$B$223,2,FALSE)</f>
        <v>América Central e Caribe</v>
      </c>
      <c r="H3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6" spans="1:8" hidden="1">
      <c r="A326" t="s">
        <v>14</v>
      </c>
      <c r="B326" s="3">
        <v>1970</v>
      </c>
      <c r="C326">
        <v>280</v>
      </c>
      <c r="D326">
        <v>207</v>
      </c>
      <c r="E326" s="3">
        <v>0.73928571428571432</v>
      </c>
      <c r="F326" s="3" t="str">
        <f>VLOOKUP(Exportacao[[#This Row],[País]],Tabela3[#All],4,FALSE)</f>
        <v>Antilhas Holandesas</v>
      </c>
      <c r="G326" s="3" t="str">
        <f>VLOOKUP(Exportacao[[#This Row],[País Corrigido]],'Conversor de países_Geral_UTF8_'!$A$2:$B$223,2,FALSE)</f>
        <v>América Central e Caribe</v>
      </c>
      <c r="H3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7" spans="1:8" hidden="1">
      <c r="A327" t="s">
        <v>14</v>
      </c>
      <c r="B327" s="3">
        <v>1971</v>
      </c>
      <c r="C327">
        <v>4800</v>
      </c>
      <c r="D327">
        <v>3705</v>
      </c>
      <c r="E327" s="3">
        <v>0.77187499999999998</v>
      </c>
      <c r="F327" s="3" t="str">
        <f>VLOOKUP(Exportacao[[#This Row],[País]],Tabela3[#All],4,FALSE)</f>
        <v>Antilhas Holandesas</v>
      </c>
      <c r="G327" s="3" t="str">
        <f>VLOOKUP(Exportacao[[#This Row],[País Corrigido]],'Conversor de países_Geral_UTF8_'!$A$2:$B$223,2,FALSE)</f>
        <v>América Central e Caribe</v>
      </c>
      <c r="H3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8" spans="1:8" hidden="1">
      <c r="A328" t="s">
        <v>14</v>
      </c>
      <c r="B328" s="3">
        <v>1972</v>
      </c>
      <c r="C328">
        <v>3000</v>
      </c>
      <c r="D328">
        <v>1936</v>
      </c>
      <c r="E328" s="3">
        <v>0.64533333333333331</v>
      </c>
      <c r="F328" s="3" t="str">
        <f>VLOOKUP(Exportacao[[#This Row],[País]],Tabela3[#All],4,FALSE)</f>
        <v>Antilhas Holandesas</v>
      </c>
      <c r="G328" s="3" t="str">
        <f>VLOOKUP(Exportacao[[#This Row],[País Corrigido]],'Conversor de países_Geral_UTF8_'!$A$2:$B$223,2,FALSE)</f>
        <v>América Central e Caribe</v>
      </c>
      <c r="H3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9" spans="1:8" hidden="1">
      <c r="A329" t="s">
        <v>14</v>
      </c>
      <c r="B329" s="3">
        <v>1973</v>
      </c>
      <c r="C329">
        <v>0</v>
      </c>
      <c r="D329">
        <v>0</v>
      </c>
      <c r="E329" s="3" t="e">
        <v>#NUM!</v>
      </c>
      <c r="F329" s="3" t="str">
        <f>VLOOKUP(Exportacao[[#This Row],[País]],Tabela3[#All],4,FALSE)</f>
        <v>Antilhas Holandesas</v>
      </c>
      <c r="G329" s="3" t="str">
        <f>VLOOKUP(Exportacao[[#This Row],[País Corrigido]],'Conversor de países_Geral_UTF8_'!$A$2:$B$223,2,FALSE)</f>
        <v>América Central e Caribe</v>
      </c>
      <c r="H3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" spans="1:8" hidden="1">
      <c r="A330" t="s">
        <v>14</v>
      </c>
      <c r="B330" s="3">
        <v>1974</v>
      </c>
      <c r="C330">
        <v>0</v>
      </c>
      <c r="D330">
        <v>0</v>
      </c>
      <c r="E330" s="3" t="e">
        <v>#NUM!</v>
      </c>
      <c r="F330" s="3" t="str">
        <f>VLOOKUP(Exportacao[[#This Row],[País]],Tabela3[#All],4,FALSE)</f>
        <v>Antilhas Holandesas</v>
      </c>
      <c r="G330" s="3" t="str">
        <f>VLOOKUP(Exportacao[[#This Row],[País Corrigido]],'Conversor de países_Geral_UTF8_'!$A$2:$B$223,2,FALSE)</f>
        <v>América Central e Caribe</v>
      </c>
      <c r="H3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" spans="1:8" hidden="1">
      <c r="A331" t="s">
        <v>14</v>
      </c>
      <c r="B331" s="3">
        <v>1975</v>
      </c>
      <c r="C331">
        <v>1800</v>
      </c>
      <c r="D331">
        <v>1600</v>
      </c>
      <c r="E331" s="3">
        <v>0.88888888888888884</v>
      </c>
      <c r="F331" s="3" t="str">
        <f>VLOOKUP(Exportacao[[#This Row],[País]],Tabela3[#All],4,FALSE)</f>
        <v>Antilhas Holandesas</v>
      </c>
      <c r="G331" s="3" t="str">
        <f>VLOOKUP(Exportacao[[#This Row],[País Corrigido]],'Conversor de países_Geral_UTF8_'!$A$2:$B$223,2,FALSE)</f>
        <v>América Central e Caribe</v>
      </c>
      <c r="H3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32" spans="1:8" hidden="1">
      <c r="A332" t="s">
        <v>14</v>
      </c>
      <c r="B332" s="3">
        <v>1976</v>
      </c>
      <c r="C332">
        <v>0</v>
      </c>
      <c r="D332">
        <v>0</v>
      </c>
      <c r="E332" s="3" t="e">
        <v>#NUM!</v>
      </c>
      <c r="F332" s="3" t="str">
        <f>VLOOKUP(Exportacao[[#This Row],[País]],Tabela3[#All],4,FALSE)</f>
        <v>Antilhas Holandesas</v>
      </c>
      <c r="G332" s="3" t="str">
        <f>VLOOKUP(Exportacao[[#This Row],[País Corrigido]],'Conversor de países_Geral_UTF8_'!$A$2:$B$223,2,FALSE)</f>
        <v>América Central e Caribe</v>
      </c>
      <c r="H3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" spans="1:8" hidden="1">
      <c r="A333" t="s">
        <v>14</v>
      </c>
      <c r="B333" s="3">
        <v>1977</v>
      </c>
      <c r="C333">
        <v>0</v>
      </c>
      <c r="D333">
        <v>0</v>
      </c>
      <c r="E333" s="3" t="e">
        <v>#NUM!</v>
      </c>
      <c r="F333" s="3" t="str">
        <f>VLOOKUP(Exportacao[[#This Row],[País]],Tabela3[#All],4,FALSE)</f>
        <v>Antilhas Holandesas</v>
      </c>
      <c r="G333" s="3" t="str">
        <f>VLOOKUP(Exportacao[[#This Row],[País Corrigido]],'Conversor de países_Geral_UTF8_'!$A$2:$B$223,2,FALSE)</f>
        <v>América Central e Caribe</v>
      </c>
      <c r="H3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4" spans="1:8" hidden="1">
      <c r="A334" t="s">
        <v>14</v>
      </c>
      <c r="B334" s="3">
        <v>1978</v>
      </c>
      <c r="C334">
        <v>0</v>
      </c>
      <c r="D334">
        <v>0</v>
      </c>
      <c r="E334" s="3" t="e">
        <v>#NUM!</v>
      </c>
      <c r="F334" s="3" t="str">
        <f>VLOOKUP(Exportacao[[#This Row],[País]],Tabela3[#All],4,FALSE)</f>
        <v>Antilhas Holandesas</v>
      </c>
      <c r="G334" s="3" t="str">
        <f>VLOOKUP(Exportacao[[#This Row],[País Corrigido]],'Conversor de países_Geral_UTF8_'!$A$2:$B$223,2,FALSE)</f>
        <v>América Central e Caribe</v>
      </c>
      <c r="H3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" spans="1:8" hidden="1">
      <c r="A335" t="s">
        <v>14</v>
      </c>
      <c r="B335" s="3">
        <v>1979</v>
      </c>
      <c r="C335">
        <v>4500</v>
      </c>
      <c r="D335">
        <v>1349</v>
      </c>
      <c r="E335" s="3">
        <v>0.29977777777777775</v>
      </c>
      <c r="F335" s="3" t="str">
        <f>VLOOKUP(Exportacao[[#This Row],[País]],Tabela3[#All],4,FALSE)</f>
        <v>Antilhas Holandesas</v>
      </c>
      <c r="G335" s="3" t="str">
        <f>VLOOKUP(Exportacao[[#This Row],[País Corrigido]],'Conversor de países_Geral_UTF8_'!$A$2:$B$223,2,FALSE)</f>
        <v>América Central e Caribe</v>
      </c>
      <c r="H3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36" spans="1:8" hidden="1">
      <c r="A336" t="s">
        <v>14</v>
      </c>
      <c r="B336" s="3">
        <v>1980</v>
      </c>
      <c r="C336">
        <v>11773</v>
      </c>
      <c r="D336">
        <v>6586</v>
      </c>
      <c r="E336" s="3">
        <v>0.5594156119935445</v>
      </c>
      <c r="F336" s="3" t="str">
        <f>VLOOKUP(Exportacao[[#This Row],[País]],Tabela3[#All],4,FALSE)</f>
        <v>Antilhas Holandesas</v>
      </c>
      <c r="G336" s="3" t="str">
        <f>VLOOKUP(Exportacao[[#This Row],[País Corrigido]],'Conversor de países_Geral_UTF8_'!$A$2:$B$223,2,FALSE)</f>
        <v>América Central e Caribe</v>
      </c>
      <c r="H3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37" spans="1:8" hidden="1">
      <c r="A337" t="s">
        <v>14</v>
      </c>
      <c r="B337" s="3">
        <v>1981</v>
      </c>
      <c r="C337">
        <v>0</v>
      </c>
      <c r="D337">
        <v>0</v>
      </c>
      <c r="E337" s="3" t="e">
        <v>#NUM!</v>
      </c>
      <c r="F337" s="3" t="str">
        <f>VLOOKUP(Exportacao[[#This Row],[País]],Tabela3[#All],4,FALSE)</f>
        <v>Antilhas Holandesas</v>
      </c>
      <c r="G337" s="3" t="str">
        <f>VLOOKUP(Exportacao[[#This Row],[País Corrigido]],'Conversor de países_Geral_UTF8_'!$A$2:$B$223,2,FALSE)</f>
        <v>América Central e Caribe</v>
      </c>
      <c r="H3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" spans="1:8" hidden="1">
      <c r="A338" t="s">
        <v>14</v>
      </c>
      <c r="B338" s="3">
        <v>1982</v>
      </c>
      <c r="C338">
        <v>0</v>
      </c>
      <c r="D338">
        <v>0</v>
      </c>
      <c r="E338" s="3" t="e">
        <v>#NUM!</v>
      </c>
      <c r="F338" s="3" t="str">
        <f>VLOOKUP(Exportacao[[#This Row],[País]],Tabela3[#All],4,FALSE)</f>
        <v>Antilhas Holandesas</v>
      </c>
      <c r="G338" s="3" t="str">
        <f>VLOOKUP(Exportacao[[#This Row],[País Corrigido]],'Conversor de países_Geral_UTF8_'!$A$2:$B$223,2,FALSE)</f>
        <v>América Central e Caribe</v>
      </c>
      <c r="H3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" spans="1:8" hidden="1">
      <c r="A339" t="s">
        <v>14</v>
      </c>
      <c r="B339" s="3">
        <v>1983</v>
      </c>
      <c r="C339">
        <v>0</v>
      </c>
      <c r="D339">
        <v>0</v>
      </c>
      <c r="E339" s="3" t="e">
        <v>#NUM!</v>
      </c>
      <c r="F339" s="3" t="str">
        <f>VLOOKUP(Exportacao[[#This Row],[País]],Tabela3[#All],4,FALSE)</f>
        <v>Antilhas Holandesas</v>
      </c>
      <c r="G339" s="3" t="str">
        <f>VLOOKUP(Exportacao[[#This Row],[País Corrigido]],'Conversor de países_Geral_UTF8_'!$A$2:$B$223,2,FALSE)</f>
        <v>América Central e Caribe</v>
      </c>
      <c r="H3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" spans="1:8" hidden="1">
      <c r="A340" t="s">
        <v>14</v>
      </c>
      <c r="B340" s="3">
        <v>1984</v>
      </c>
      <c r="C340">
        <v>0</v>
      </c>
      <c r="D340">
        <v>0</v>
      </c>
      <c r="E340" s="3" t="e">
        <v>#NUM!</v>
      </c>
      <c r="F340" s="3" t="str">
        <f>VLOOKUP(Exportacao[[#This Row],[País]],Tabela3[#All],4,FALSE)</f>
        <v>Antilhas Holandesas</v>
      </c>
      <c r="G340" s="3" t="str">
        <f>VLOOKUP(Exportacao[[#This Row],[País Corrigido]],'Conversor de países_Geral_UTF8_'!$A$2:$B$223,2,FALSE)</f>
        <v>América Central e Caribe</v>
      </c>
      <c r="H3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" spans="1:8" hidden="1">
      <c r="A341" t="s">
        <v>14</v>
      </c>
      <c r="B341" s="3">
        <v>1985</v>
      </c>
      <c r="C341">
        <v>0</v>
      </c>
      <c r="D341">
        <v>0</v>
      </c>
      <c r="E341" s="3" t="e">
        <v>#NUM!</v>
      </c>
      <c r="F341" s="3" t="str">
        <f>VLOOKUP(Exportacao[[#This Row],[País]],Tabela3[#All],4,FALSE)</f>
        <v>Antilhas Holandesas</v>
      </c>
      <c r="G341" s="3" t="str">
        <f>VLOOKUP(Exportacao[[#This Row],[País Corrigido]],'Conversor de países_Geral_UTF8_'!$A$2:$B$223,2,FALSE)</f>
        <v>América Central e Caribe</v>
      </c>
      <c r="H3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" spans="1:8" hidden="1">
      <c r="A342" t="s">
        <v>14</v>
      </c>
      <c r="B342" s="3">
        <v>1986</v>
      </c>
      <c r="C342">
        <v>0</v>
      </c>
      <c r="D342">
        <v>0</v>
      </c>
      <c r="E342" s="3" t="e">
        <v>#NUM!</v>
      </c>
      <c r="F342" s="3" t="str">
        <f>VLOOKUP(Exportacao[[#This Row],[País]],Tabela3[#All],4,FALSE)</f>
        <v>Antilhas Holandesas</v>
      </c>
      <c r="G342" s="3" t="str">
        <f>VLOOKUP(Exportacao[[#This Row],[País Corrigido]],'Conversor de países_Geral_UTF8_'!$A$2:$B$223,2,FALSE)</f>
        <v>América Central e Caribe</v>
      </c>
      <c r="H3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" spans="1:8" hidden="1">
      <c r="A343" t="s">
        <v>14</v>
      </c>
      <c r="B343" s="3">
        <v>1987</v>
      </c>
      <c r="C343">
        <v>0</v>
      </c>
      <c r="D343">
        <v>0</v>
      </c>
      <c r="E343" s="3" t="e">
        <v>#NUM!</v>
      </c>
      <c r="F343" s="3" t="str">
        <f>VLOOKUP(Exportacao[[#This Row],[País]],Tabela3[#All],4,FALSE)</f>
        <v>Antilhas Holandesas</v>
      </c>
      <c r="G343" s="3" t="str">
        <f>VLOOKUP(Exportacao[[#This Row],[País Corrigido]],'Conversor de países_Geral_UTF8_'!$A$2:$B$223,2,FALSE)</f>
        <v>América Central e Caribe</v>
      </c>
      <c r="H3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4" spans="1:8" hidden="1">
      <c r="A344" t="s">
        <v>14</v>
      </c>
      <c r="B344" s="3">
        <v>1988</v>
      </c>
      <c r="C344">
        <v>0</v>
      </c>
      <c r="D344">
        <v>0</v>
      </c>
      <c r="E344" s="3" t="e">
        <v>#NUM!</v>
      </c>
      <c r="F344" s="3" t="str">
        <f>VLOOKUP(Exportacao[[#This Row],[País]],Tabela3[#All],4,FALSE)</f>
        <v>Antilhas Holandesas</v>
      </c>
      <c r="G344" s="3" t="str">
        <f>VLOOKUP(Exportacao[[#This Row],[País Corrigido]],'Conversor de países_Geral_UTF8_'!$A$2:$B$223,2,FALSE)</f>
        <v>América Central e Caribe</v>
      </c>
      <c r="H3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5" spans="1:8" hidden="1">
      <c r="A345" t="s">
        <v>14</v>
      </c>
      <c r="B345" s="3">
        <v>1989</v>
      </c>
      <c r="C345">
        <v>540</v>
      </c>
      <c r="D345">
        <v>1326</v>
      </c>
      <c r="E345" s="3">
        <v>2.4555555555555557</v>
      </c>
      <c r="F345" s="3" t="str">
        <f>VLOOKUP(Exportacao[[#This Row],[País]],Tabela3[#All],4,FALSE)</f>
        <v>Antilhas Holandesas</v>
      </c>
      <c r="G345" s="3" t="str">
        <f>VLOOKUP(Exportacao[[#This Row],[País Corrigido]],'Conversor de países_Geral_UTF8_'!$A$2:$B$223,2,FALSE)</f>
        <v>América Central e Caribe</v>
      </c>
      <c r="H3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6" spans="1:8" hidden="1">
      <c r="A346" t="s">
        <v>14</v>
      </c>
      <c r="B346" s="3">
        <v>1990</v>
      </c>
      <c r="C346">
        <v>1080</v>
      </c>
      <c r="D346">
        <v>2652</v>
      </c>
      <c r="E346" s="3">
        <v>2.4555555555555557</v>
      </c>
      <c r="F346" s="3" t="str">
        <f>VLOOKUP(Exportacao[[#This Row],[País]],Tabela3[#All],4,FALSE)</f>
        <v>Antilhas Holandesas</v>
      </c>
      <c r="G346" s="3" t="str">
        <f>VLOOKUP(Exportacao[[#This Row],[País Corrigido]],'Conversor de países_Geral_UTF8_'!$A$2:$B$223,2,FALSE)</f>
        <v>América Central e Caribe</v>
      </c>
      <c r="H3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7" spans="1:8" hidden="1">
      <c r="A347" t="s">
        <v>14</v>
      </c>
      <c r="B347" s="3">
        <v>1991</v>
      </c>
      <c r="C347">
        <v>1080</v>
      </c>
      <c r="D347">
        <v>2640</v>
      </c>
      <c r="E347" s="3">
        <v>2.4444444444444446</v>
      </c>
      <c r="F347" s="3" t="str">
        <f>VLOOKUP(Exportacao[[#This Row],[País]],Tabela3[#All],4,FALSE)</f>
        <v>Antilhas Holandesas</v>
      </c>
      <c r="G347" s="3" t="str">
        <f>VLOOKUP(Exportacao[[#This Row],[País Corrigido]],'Conversor de países_Geral_UTF8_'!$A$2:$B$223,2,FALSE)</f>
        <v>América Central e Caribe</v>
      </c>
      <c r="H3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8" spans="1:8" hidden="1">
      <c r="A348" t="s">
        <v>14</v>
      </c>
      <c r="B348" s="3">
        <v>1992</v>
      </c>
      <c r="C348">
        <v>1782</v>
      </c>
      <c r="D348">
        <v>3195</v>
      </c>
      <c r="E348" s="3">
        <v>1.792929292929293</v>
      </c>
      <c r="F348" s="3" t="str">
        <f>VLOOKUP(Exportacao[[#This Row],[País]],Tabela3[#All],4,FALSE)</f>
        <v>Antilhas Holandesas</v>
      </c>
      <c r="G348" s="3" t="str">
        <f>VLOOKUP(Exportacao[[#This Row],[País Corrigido]],'Conversor de países_Geral_UTF8_'!$A$2:$B$223,2,FALSE)</f>
        <v>América Central e Caribe</v>
      </c>
      <c r="H3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9" spans="1:8" hidden="1">
      <c r="A349" t="s">
        <v>14</v>
      </c>
      <c r="B349" s="3">
        <v>1993</v>
      </c>
      <c r="C349">
        <v>3434</v>
      </c>
      <c r="D349">
        <v>8448</v>
      </c>
      <c r="E349" s="3">
        <v>2.4601048340128129</v>
      </c>
      <c r="F349" s="3" t="str">
        <f>VLOOKUP(Exportacao[[#This Row],[País]],Tabela3[#All],4,FALSE)</f>
        <v>Antilhas Holandesas</v>
      </c>
      <c r="G349" s="3" t="str">
        <f>VLOOKUP(Exportacao[[#This Row],[País Corrigido]],'Conversor de países_Geral_UTF8_'!$A$2:$B$223,2,FALSE)</f>
        <v>América Central e Caribe</v>
      </c>
      <c r="H3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0" spans="1:8" hidden="1">
      <c r="A350" t="s">
        <v>14</v>
      </c>
      <c r="B350" s="3">
        <v>1994</v>
      </c>
      <c r="C350">
        <v>0</v>
      </c>
      <c r="D350">
        <v>0</v>
      </c>
      <c r="E350" s="3" t="e">
        <v>#NUM!</v>
      </c>
      <c r="F350" s="3" t="str">
        <f>VLOOKUP(Exportacao[[#This Row],[País]],Tabela3[#All],4,FALSE)</f>
        <v>Antilhas Holandesas</v>
      </c>
      <c r="G350" s="3" t="str">
        <f>VLOOKUP(Exportacao[[#This Row],[País Corrigido]],'Conversor de países_Geral_UTF8_'!$A$2:$B$223,2,FALSE)</f>
        <v>América Central e Caribe</v>
      </c>
      <c r="H3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1" spans="1:8" hidden="1">
      <c r="A351" t="s">
        <v>14</v>
      </c>
      <c r="B351" s="3">
        <v>1995</v>
      </c>
      <c r="C351">
        <v>2288</v>
      </c>
      <c r="D351">
        <v>5632</v>
      </c>
      <c r="E351" s="3">
        <v>2.4615384615384617</v>
      </c>
      <c r="F351" s="3" t="str">
        <f>VLOOKUP(Exportacao[[#This Row],[País]],Tabela3[#All],4,FALSE)</f>
        <v>Antilhas Holandesas</v>
      </c>
      <c r="G351" s="3" t="str">
        <f>VLOOKUP(Exportacao[[#This Row],[País Corrigido]],'Conversor de países_Geral_UTF8_'!$A$2:$B$223,2,FALSE)</f>
        <v>América Central e Caribe</v>
      </c>
      <c r="H3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2" spans="1:8" hidden="1">
      <c r="A352" t="s">
        <v>14</v>
      </c>
      <c r="B352" s="3">
        <v>1996</v>
      </c>
      <c r="C352">
        <v>2287</v>
      </c>
      <c r="D352">
        <v>5632</v>
      </c>
      <c r="E352" s="3">
        <v>2.4626147791867075</v>
      </c>
      <c r="F352" s="3" t="str">
        <f>VLOOKUP(Exportacao[[#This Row],[País]],Tabela3[#All],4,FALSE)</f>
        <v>Antilhas Holandesas</v>
      </c>
      <c r="G352" s="3" t="str">
        <f>VLOOKUP(Exportacao[[#This Row],[País Corrigido]],'Conversor de países_Geral_UTF8_'!$A$2:$B$223,2,FALSE)</f>
        <v>América Central e Caribe</v>
      </c>
      <c r="H3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3" spans="1:8" hidden="1">
      <c r="A353" t="s">
        <v>14</v>
      </c>
      <c r="B353" s="3">
        <v>1997</v>
      </c>
      <c r="C353">
        <v>0</v>
      </c>
      <c r="D353">
        <v>0</v>
      </c>
      <c r="E353" s="3" t="e">
        <v>#NUM!</v>
      </c>
      <c r="F353" s="3" t="str">
        <f>VLOOKUP(Exportacao[[#This Row],[País]],Tabela3[#All],4,FALSE)</f>
        <v>Antilhas Holandesas</v>
      </c>
      <c r="G353" s="3" t="str">
        <f>VLOOKUP(Exportacao[[#This Row],[País Corrigido]],'Conversor de países_Geral_UTF8_'!$A$2:$B$223,2,FALSE)</f>
        <v>América Central e Caribe</v>
      </c>
      <c r="H3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4" spans="1:8" hidden="1">
      <c r="A354" t="s">
        <v>14</v>
      </c>
      <c r="B354" s="3">
        <v>1998</v>
      </c>
      <c r="C354">
        <v>0</v>
      </c>
      <c r="D354">
        <v>0</v>
      </c>
      <c r="E354" s="3" t="e">
        <v>#NUM!</v>
      </c>
      <c r="F354" s="3" t="str">
        <f>VLOOKUP(Exportacao[[#This Row],[País]],Tabela3[#All],4,FALSE)</f>
        <v>Antilhas Holandesas</v>
      </c>
      <c r="G354" s="3" t="str">
        <f>VLOOKUP(Exportacao[[#This Row],[País Corrigido]],'Conversor de países_Geral_UTF8_'!$A$2:$B$223,2,FALSE)</f>
        <v>América Central e Caribe</v>
      </c>
      <c r="H3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5" spans="1:8" hidden="1">
      <c r="A355" t="s">
        <v>14</v>
      </c>
      <c r="B355" s="3">
        <v>1999</v>
      </c>
      <c r="C355">
        <v>0</v>
      </c>
      <c r="D355">
        <v>0</v>
      </c>
      <c r="E355" s="3" t="e">
        <v>#NUM!</v>
      </c>
      <c r="F355" s="3" t="str">
        <f>VLOOKUP(Exportacao[[#This Row],[País]],Tabela3[#All],4,FALSE)</f>
        <v>Antilhas Holandesas</v>
      </c>
      <c r="G355" s="3" t="str">
        <f>VLOOKUP(Exportacao[[#This Row],[País Corrigido]],'Conversor de países_Geral_UTF8_'!$A$2:$B$223,2,FALSE)</f>
        <v>América Central e Caribe</v>
      </c>
      <c r="H3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" spans="1:8" hidden="1">
      <c r="A356" t="s">
        <v>14</v>
      </c>
      <c r="B356" s="3">
        <v>2000</v>
      </c>
      <c r="C356">
        <v>0</v>
      </c>
      <c r="D356">
        <v>0</v>
      </c>
      <c r="E356" s="3" t="e">
        <v>#NUM!</v>
      </c>
      <c r="F356" s="3" t="str">
        <f>VLOOKUP(Exportacao[[#This Row],[País]],Tabela3[#All],4,FALSE)</f>
        <v>Antilhas Holandesas</v>
      </c>
      <c r="G356" s="3" t="str">
        <f>VLOOKUP(Exportacao[[#This Row],[País Corrigido]],'Conversor de países_Geral_UTF8_'!$A$2:$B$223,2,FALSE)</f>
        <v>América Central e Caribe</v>
      </c>
      <c r="H3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" spans="1:8" hidden="1">
      <c r="A357" t="s">
        <v>14</v>
      </c>
      <c r="B357" s="3">
        <v>2001</v>
      </c>
      <c r="C357">
        <v>0</v>
      </c>
      <c r="D357">
        <v>0</v>
      </c>
      <c r="E357" s="3" t="e">
        <v>#NUM!</v>
      </c>
      <c r="F357" s="3" t="str">
        <f>VLOOKUP(Exportacao[[#This Row],[País]],Tabela3[#All],4,FALSE)</f>
        <v>Antilhas Holandesas</v>
      </c>
      <c r="G357" s="3" t="str">
        <f>VLOOKUP(Exportacao[[#This Row],[País Corrigido]],'Conversor de países_Geral_UTF8_'!$A$2:$B$223,2,FALSE)</f>
        <v>América Central e Caribe</v>
      </c>
      <c r="H3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" spans="1:8" hidden="1">
      <c r="A358" t="s">
        <v>14</v>
      </c>
      <c r="B358" s="3">
        <v>2002</v>
      </c>
      <c r="C358">
        <v>0</v>
      </c>
      <c r="D358">
        <v>0</v>
      </c>
      <c r="E358" s="3" t="e">
        <v>#NUM!</v>
      </c>
      <c r="F358" s="3" t="str">
        <f>VLOOKUP(Exportacao[[#This Row],[País]],Tabela3[#All],4,FALSE)</f>
        <v>Antilhas Holandesas</v>
      </c>
      <c r="G358" s="3" t="str">
        <f>VLOOKUP(Exportacao[[#This Row],[País Corrigido]],'Conversor de países_Geral_UTF8_'!$A$2:$B$223,2,FALSE)</f>
        <v>América Central e Caribe</v>
      </c>
      <c r="H3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" spans="1:8" hidden="1">
      <c r="A359" t="s">
        <v>14</v>
      </c>
      <c r="B359" s="3">
        <v>2003</v>
      </c>
      <c r="C359">
        <v>0</v>
      </c>
      <c r="D359">
        <v>0</v>
      </c>
      <c r="E359" s="3" t="e">
        <v>#NUM!</v>
      </c>
      <c r="F359" s="3" t="str">
        <f>VLOOKUP(Exportacao[[#This Row],[País]],Tabela3[#All],4,FALSE)</f>
        <v>Antilhas Holandesas</v>
      </c>
      <c r="G359" s="3" t="str">
        <f>VLOOKUP(Exportacao[[#This Row],[País Corrigido]],'Conversor de países_Geral_UTF8_'!$A$2:$B$223,2,FALSE)</f>
        <v>América Central e Caribe</v>
      </c>
      <c r="H3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0" spans="1:8" hidden="1">
      <c r="A360" t="s">
        <v>14</v>
      </c>
      <c r="B360" s="3">
        <v>2004</v>
      </c>
      <c r="C360">
        <v>0</v>
      </c>
      <c r="D360">
        <v>0</v>
      </c>
      <c r="E360" s="3" t="e">
        <v>#NUM!</v>
      </c>
      <c r="F360" s="3" t="str">
        <f>VLOOKUP(Exportacao[[#This Row],[País]],Tabela3[#All],4,FALSE)</f>
        <v>Antilhas Holandesas</v>
      </c>
      <c r="G360" s="3" t="str">
        <f>VLOOKUP(Exportacao[[#This Row],[País Corrigido]],'Conversor de países_Geral_UTF8_'!$A$2:$B$223,2,FALSE)</f>
        <v>América Central e Caribe</v>
      </c>
      <c r="H3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1" spans="1:8" hidden="1">
      <c r="A361" t="s">
        <v>14</v>
      </c>
      <c r="B361" s="3">
        <v>2005</v>
      </c>
      <c r="C361">
        <v>4259</v>
      </c>
      <c r="D361">
        <v>6206</v>
      </c>
      <c r="E361" s="3">
        <v>1.4571495656257338</v>
      </c>
      <c r="F361" s="3" t="str">
        <f>VLOOKUP(Exportacao[[#This Row],[País]],Tabela3[#All],4,FALSE)</f>
        <v>Antilhas Holandesas</v>
      </c>
      <c r="G361" s="3" t="str">
        <f>VLOOKUP(Exportacao[[#This Row],[País Corrigido]],'Conversor de países_Geral_UTF8_'!$A$2:$B$223,2,FALSE)</f>
        <v>América Central e Caribe</v>
      </c>
      <c r="H3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2" spans="1:8" hidden="1">
      <c r="A362" t="s">
        <v>14</v>
      </c>
      <c r="B362" s="3">
        <v>2006</v>
      </c>
      <c r="C362">
        <v>19116</v>
      </c>
      <c r="D362">
        <v>24419</v>
      </c>
      <c r="E362" s="3">
        <v>1.2774115923833438</v>
      </c>
      <c r="F362" s="3" t="str">
        <f>VLOOKUP(Exportacao[[#This Row],[País]],Tabela3[#All],4,FALSE)</f>
        <v>Antilhas Holandesas</v>
      </c>
      <c r="G362" s="3" t="str">
        <f>VLOOKUP(Exportacao[[#This Row],[País Corrigido]],'Conversor de países_Geral_UTF8_'!$A$2:$B$223,2,FALSE)</f>
        <v>América Central e Caribe</v>
      </c>
      <c r="H3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3" spans="1:8" hidden="1">
      <c r="A363" t="s">
        <v>14</v>
      </c>
      <c r="B363" s="3">
        <v>2007</v>
      </c>
      <c r="C363">
        <v>17025</v>
      </c>
      <c r="D363">
        <v>17949</v>
      </c>
      <c r="E363" s="3">
        <v>1.054273127753304</v>
      </c>
      <c r="F363" s="3" t="str">
        <f>VLOOKUP(Exportacao[[#This Row],[País]],Tabela3[#All],4,FALSE)</f>
        <v>Antilhas Holandesas</v>
      </c>
      <c r="G363" s="3" t="str">
        <f>VLOOKUP(Exportacao[[#This Row],[País Corrigido]],'Conversor de países_Geral_UTF8_'!$A$2:$B$223,2,FALSE)</f>
        <v>América Central e Caribe</v>
      </c>
      <c r="H3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4" spans="1:8" hidden="1">
      <c r="A364" t="s">
        <v>14</v>
      </c>
      <c r="B364" s="3">
        <v>2008</v>
      </c>
      <c r="C364">
        <v>17938</v>
      </c>
      <c r="D364">
        <v>22908</v>
      </c>
      <c r="E364" s="3">
        <v>1.277065447653027</v>
      </c>
      <c r="F364" s="3" t="str">
        <f>VLOOKUP(Exportacao[[#This Row],[País]],Tabela3[#All],4,FALSE)</f>
        <v>Antilhas Holandesas</v>
      </c>
      <c r="G364" s="3" t="str">
        <f>VLOOKUP(Exportacao[[#This Row],[País Corrigido]],'Conversor de países_Geral_UTF8_'!$A$2:$B$223,2,FALSE)</f>
        <v>América Central e Caribe</v>
      </c>
      <c r="H3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5" spans="1:8" hidden="1">
      <c r="A365" t="s">
        <v>14</v>
      </c>
      <c r="B365" s="3">
        <v>2009</v>
      </c>
      <c r="C365">
        <v>8235</v>
      </c>
      <c r="D365">
        <v>10651</v>
      </c>
      <c r="E365" s="3">
        <v>1.2933819064966605</v>
      </c>
      <c r="F365" s="3" t="str">
        <f>VLOOKUP(Exportacao[[#This Row],[País]],Tabela3[#All],4,FALSE)</f>
        <v>Antilhas Holandesas</v>
      </c>
      <c r="G365" s="3" t="str">
        <f>VLOOKUP(Exportacao[[#This Row],[País Corrigido]],'Conversor de países_Geral_UTF8_'!$A$2:$B$223,2,FALSE)</f>
        <v>América Central e Caribe</v>
      </c>
      <c r="H3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6" spans="1:8" hidden="1">
      <c r="A366" t="s">
        <v>14</v>
      </c>
      <c r="B366" s="3">
        <v>2010</v>
      </c>
      <c r="C366">
        <v>9810</v>
      </c>
      <c r="D366">
        <v>12808</v>
      </c>
      <c r="E366" s="3">
        <v>1.3056065239551478</v>
      </c>
      <c r="F366" s="3" t="str">
        <f>VLOOKUP(Exportacao[[#This Row],[País]],Tabela3[#All],4,FALSE)</f>
        <v>Antilhas Holandesas</v>
      </c>
      <c r="G366" s="3" t="str">
        <f>VLOOKUP(Exportacao[[#This Row],[País Corrigido]],'Conversor de países_Geral_UTF8_'!$A$2:$B$223,2,FALSE)</f>
        <v>América Central e Caribe</v>
      </c>
      <c r="H3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7" spans="1:8" hidden="1">
      <c r="A367" t="s">
        <v>14</v>
      </c>
      <c r="B367" s="3">
        <v>2011</v>
      </c>
      <c r="C367">
        <v>7335</v>
      </c>
      <c r="D367">
        <v>10188</v>
      </c>
      <c r="E367" s="3">
        <v>1.3889570552147239</v>
      </c>
      <c r="F367" s="3" t="str">
        <f>VLOOKUP(Exportacao[[#This Row],[País]],Tabela3[#All],4,FALSE)</f>
        <v>Antilhas Holandesas</v>
      </c>
      <c r="G367" s="3" t="str">
        <f>VLOOKUP(Exportacao[[#This Row],[País Corrigido]],'Conversor de países_Geral_UTF8_'!$A$2:$B$223,2,FALSE)</f>
        <v>América Central e Caribe</v>
      </c>
      <c r="H3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8" spans="1:8" hidden="1">
      <c r="A368" t="s">
        <v>14</v>
      </c>
      <c r="B368" s="3">
        <v>2012</v>
      </c>
      <c r="C368">
        <v>9247</v>
      </c>
      <c r="D368">
        <v>14081</v>
      </c>
      <c r="E368" s="3">
        <v>1.5227641397209906</v>
      </c>
      <c r="F368" s="3" t="str">
        <f>VLOOKUP(Exportacao[[#This Row],[País]],Tabela3[#All],4,FALSE)</f>
        <v>Antilhas Holandesas</v>
      </c>
      <c r="G368" s="3" t="str">
        <f>VLOOKUP(Exportacao[[#This Row],[País Corrigido]],'Conversor de países_Geral_UTF8_'!$A$2:$B$223,2,FALSE)</f>
        <v>América Central e Caribe</v>
      </c>
      <c r="H3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9" spans="1:8" hidden="1">
      <c r="A369" t="s">
        <v>14</v>
      </c>
      <c r="B369" s="3">
        <v>2013</v>
      </c>
      <c r="C369">
        <v>11281</v>
      </c>
      <c r="D369">
        <v>19565</v>
      </c>
      <c r="E369" s="3">
        <v>1.7343320627603935</v>
      </c>
      <c r="F369" s="3" t="str">
        <f>VLOOKUP(Exportacao[[#This Row],[País]],Tabela3[#All],4,FALSE)</f>
        <v>Antilhas Holandesas</v>
      </c>
      <c r="G369" s="3" t="str">
        <f>VLOOKUP(Exportacao[[#This Row],[País Corrigido]],'Conversor de países_Geral_UTF8_'!$A$2:$B$223,2,FALSE)</f>
        <v>América Central e Caribe</v>
      </c>
      <c r="H3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0" spans="1:8" hidden="1">
      <c r="A370" t="s">
        <v>14</v>
      </c>
      <c r="B370" s="3">
        <v>2014</v>
      </c>
      <c r="C370">
        <v>4455</v>
      </c>
      <c r="D370">
        <v>7169</v>
      </c>
      <c r="E370" s="3">
        <v>1.6092031425364759</v>
      </c>
      <c r="F370" s="3" t="str">
        <f>VLOOKUP(Exportacao[[#This Row],[País]],Tabela3[#All],4,FALSE)</f>
        <v>Antilhas Holandesas</v>
      </c>
      <c r="G370" s="3" t="str">
        <f>VLOOKUP(Exportacao[[#This Row],[País Corrigido]],'Conversor de países_Geral_UTF8_'!$A$2:$B$223,2,FALSE)</f>
        <v>América Central e Caribe</v>
      </c>
      <c r="H3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1" spans="1:8" hidden="1">
      <c r="A371" t="s">
        <v>14</v>
      </c>
      <c r="B371" s="3">
        <v>2015</v>
      </c>
      <c r="C371">
        <v>6660</v>
      </c>
      <c r="D371">
        <v>10545</v>
      </c>
      <c r="E371" s="3">
        <v>1.5833333333333333</v>
      </c>
      <c r="F371" s="3" t="str">
        <f>VLOOKUP(Exportacao[[#This Row],[País]],Tabela3[#All],4,FALSE)</f>
        <v>Antilhas Holandesas</v>
      </c>
      <c r="G371" s="3" t="str">
        <f>VLOOKUP(Exportacao[[#This Row],[País Corrigido]],'Conversor de países_Geral_UTF8_'!$A$2:$B$223,2,FALSE)</f>
        <v>América Central e Caribe</v>
      </c>
      <c r="H3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2" spans="1:8" hidden="1">
      <c r="A372" t="s">
        <v>14</v>
      </c>
      <c r="B372" s="3">
        <v>2016</v>
      </c>
      <c r="C372">
        <v>16641</v>
      </c>
      <c r="D372">
        <v>26450</v>
      </c>
      <c r="E372" s="3">
        <v>1.5894477495342827</v>
      </c>
      <c r="F372" s="3" t="str">
        <f>VLOOKUP(Exportacao[[#This Row],[País]],Tabela3[#All],4,FALSE)</f>
        <v>Antilhas Holandesas</v>
      </c>
      <c r="G372" s="3" t="str">
        <f>VLOOKUP(Exportacao[[#This Row],[País Corrigido]],'Conversor de países_Geral_UTF8_'!$A$2:$B$223,2,FALSE)</f>
        <v>América Central e Caribe</v>
      </c>
      <c r="H3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3" spans="1:8" hidden="1">
      <c r="A373" t="s">
        <v>14</v>
      </c>
      <c r="B373" s="3">
        <v>2017</v>
      </c>
      <c r="C373">
        <v>5400</v>
      </c>
      <c r="D373">
        <v>8550</v>
      </c>
      <c r="E373" s="3">
        <v>1.5833333333333333</v>
      </c>
      <c r="F373" s="3" t="str">
        <f>VLOOKUP(Exportacao[[#This Row],[País]],Tabela3[#All],4,FALSE)</f>
        <v>Antilhas Holandesas</v>
      </c>
      <c r="G373" s="3" t="str">
        <f>VLOOKUP(Exportacao[[#This Row],[País Corrigido]],'Conversor de países_Geral_UTF8_'!$A$2:$B$223,2,FALSE)</f>
        <v>América Central e Caribe</v>
      </c>
      <c r="H3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4" spans="1:8" hidden="1">
      <c r="A374" t="s">
        <v>14</v>
      </c>
      <c r="B374" s="3">
        <v>2018</v>
      </c>
      <c r="C374">
        <v>0</v>
      </c>
      <c r="D374">
        <v>0</v>
      </c>
      <c r="E374" s="3" t="e">
        <v>#NUM!</v>
      </c>
      <c r="F374" s="3" t="str">
        <f>VLOOKUP(Exportacao[[#This Row],[País]],Tabela3[#All],4,FALSE)</f>
        <v>Antilhas Holandesas</v>
      </c>
      <c r="G374" s="3" t="str">
        <f>VLOOKUP(Exportacao[[#This Row],[País Corrigido]],'Conversor de países_Geral_UTF8_'!$A$2:$B$223,2,FALSE)</f>
        <v>América Central e Caribe</v>
      </c>
      <c r="H3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" spans="1:8" hidden="1">
      <c r="A375" t="s">
        <v>14</v>
      </c>
      <c r="B375" s="3">
        <v>2019</v>
      </c>
      <c r="C375">
        <v>0</v>
      </c>
      <c r="D375">
        <v>0</v>
      </c>
      <c r="E375" s="3" t="e">
        <v>#NUM!</v>
      </c>
      <c r="F375" s="3" t="str">
        <f>VLOOKUP(Exportacao[[#This Row],[País]],Tabela3[#All],4,FALSE)</f>
        <v>Antilhas Holandesas</v>
      </c>
      <c r="G375" s="3" t="str">
        <f>VLOOKUP(Exportacao[[#This Row],[País Corrigido]],'Conversor de países_Geral_UTF8_'!$A$2:$B$223,2,FALSE)</f>
        <v>América Central e Caribe</v>
      </c>
      <c r="H3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" spans="1:8" hidden="1">
      <c r="A376" t="s">
        <v>14</v>
      </c>
      <c r="B376" s="3">
        <v>2020</v>
      </c>
      <c r="C376">
        <v>0</v>
      </c>
      <c r="D376">
        <v>0</v>
      </c>
      <c r="E376" s="3" t="e">
        <v>#NUM!</v>
      </c>
      <c r="F376" s="3" t="str">
        <f>VLOOKUP(Exportacao[[#This Row],[País]],Tabela3[#All],4,FALSE)</f>
        <v>Antilhas Holandesas</v>
      </c>
      <c r="G376" s="3" t="str">
        <f>VLOOKUP(Exportacao[[#This Row],[País Corrigido]],'Conversor de países_Geral_UTF8_'!$A$2:$B$223,2,FALSE)</f>
        <v>América Central e Caribe</v>
      </c>
      <c r="H3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" spans="1:8" hidden="1">
      <c r="A377" t="s">
        <v>14</v>
      </c>
      <c r="B377" s="3">
        <v>2021</v>
      </c>
      <c r="C377">
        <v>0</v>
      </c>
      <c r="D377">
        <v>0</v>
      </c>
      <c r="E377" s="3" t="e">
        <v>#NUM!</v>
      </c>
      <c r="F377" s="3" t="str">
        <f>VLOOKUP(Exportacao[[#This Row],[País]],Tabela3[#All],4,FALSE)</f>
        <v>Antilhas Holandesas</v>
      </c>
      <c r="G377" s="3" t="str">
        <f>VLOOKUP(Exportacao[[#This Row],[País Corrigido]],'Conversor de países_Geral_UTF8_'!$A$2:$B$223,2,FALSE)</f>
        <v>América Central e Caribe</v>
      </c>
      <c r="H3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" spans="1:8" hidden="1">
      <c r="A378" t="s">
        <v>14</v>
      </c>
      <c r="B378" s="3">
        <v>2022</v>
      </c>
      <c r="C378">
        <v>0</v>
      </c>
      <c r="D378">
        <v>0</v>
      </c>
      <c r="E378" s="3" t="e">
        <v>#NUM!</v>
      </c>
      <c r="F378" s="3" t="str">
        <f>VLOOKUP(Exportacao[[#This Row],[País]],Tabela3[#All],4,FALSE)</f>
        <v>Antilhas Holandesas</v>
      </c>
      <c r="G378" s="3" t="str">
        <f>VLOOKUP(Exportacao[[#This Row],[País Corrigido]],'Conversor de países_Geral_UTF8_'!$A$2:$B$223,2,FALSE)</f>
        <v>América Central e Caribe</v>
      </c>
      <c r="H3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" spans="1:8" hidden="1">
      <c r="A379" t="s">
        <v>14</v>
      </c>
      <c r="B379" s="3">
        <v>2023</v>
      </c>
      <c r="C379">
        <v>0</v>
      </c>
      <c r="D379">
        <v>0</v>
      </c>
      <c r="E379" s="3" t="e">
        <v>#NUM!</v>
      </c>
      <c r="F379" s="3" t="str">
        <f>VLOOKUP(Exportacao[[#This Row],[País]],Tabela3[#All],4,FALSE)</f>
        <v>Antilhas Holandesas</v>
      </c>
      <c r="G379" s="3" t="str">
        <f>VLOOKUP(Exportacao[[#This Row],[País Corrigido]],'Conversor de países_Geral_UTF8_'!$A$2:$B$223,2,FALSE)</f>
        <v>América Central e Caribe</v>
      </c>
      <c r="H3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" spans="1:8" hidden="1">
      <c r="A380" t="s">
        <v>15</v>
      </c>
      <c r="B380" s="3">
        <v>1970</v>
      </c>
      <c r="C380">
        <v>0</v>
      </c>
      <c r="D380">
        <v>0</v>
      </c>
      <c r="E380" s="3" t="e">
        <v>#NUM!</v>
      </c>
      <c r="F380" s="3" t="str">
        <f>VLOOKUP(Exportacao[[#This Row],[País]],Tabela3[#All],4,FALSE)</f>
        <v>Arábia Saudita</v>
      </c>
      <c r="G380" s="3" t="str">
        <f>VLOOKUP(Exportacao[[#This Row],[País Corrigido]],'Conversor de países_Geral_UTF8_'!$A$2:$B$223,2,FALSE)</f>
        <v>Ásia</v>
      </c>
      <c r="H3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" spans="1:8" hidden="1">
      <c r="A381" t="s">
        <v>15</v>
      </c>
      <c r="B381" s="3">
        <v>1971</v>
      </c>
      <c r="C381">
        <v>0</v>
      </c>
      <c r="D381">
        <v>0</v>
      </c>
      <c r="E381" s="3" t="e">
        <v>#NUM!</v>
      </c>
      <c r="F381" s="3" t="str">
        <f>VLOOKUP(Exportacao[[#This Row],[País]],Tabela3[#All],4,FALSE)</f>
        <v>Arábia Saudita</v>
      </c>
      <c r="G381" s="3" t="str">
        <f>VLOOKUP(Exportacao[[#This Row],[País Corrigido]],'Conversor de países_Geral_UTF8_'!$A$2:$B$223,2,FALSE)</f>
        <v>Ásia</v>
      </c>
      <c r="H3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" spans="1:8" hidden="1">
      <c r="A382" t="s">
        <v>15</v>
      </c>
      <c r="B382" s="3">
        <v>1972</v>
      </c>
      <c r="C382">
        <v>0</v>
      </c>
      <c r="D382">
        <v>0</v>
      </c>
      <c r="E382" s="3" t="e">
        <v>#NUM!</v>
      </c>
      <c r="F382" s="3" t="str">
        <f>VLOOKUP(Exportacao[[#This Row],[País]],Tabela3[#All],4,FALSE)</f>
        <v>Arábia Saudita</v>
      </c>
      <c r="G382" s="3" t="str">
        <f>VLOOKUP(Exportacao[[#This Row],[País Corrigido]],'Conversor de países_Geral_UTF8_'!$A$2:$B$223,2,FALSE)</f>
        <v>Ásia</v>
      </c>
      <c r="H3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3" spans="1:8" hidden="1">
      <c r="A383" t="s">
        <v>15</v>
      </c>
      <c r="B383" s="3">
        <v>1973</v>
      </c>
      <c r="C383">
        <v>0</v>
      </c>
      <c r="D383">
        <v>0</v>
      </c>
      <c r="E383" s="3" t="e">
        <v>#NUM!</v>
      </c>
      <c r="F383" s="3" t="str">
        <f>VLOOKUP(Exportacao[[#This Row],[País]],Tabela3[#All],4,FALSE)</f>
        <v>Arábia Saudita</v>
      </c>
      <c r="G383" s="3" t="str">
        <f>VLOOKUP(Exportacao[[#This Row],[País Corrigido]],'Conversor de países_Geral_UTF8_'!$A$2:$B$223,2,FALSE)</f>
        <v>Ásia</v>
      </c>
      <c r="H3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" spans="1:8" hidden="1">
      <c r="A384" t="s">
        <v>15</v>
      </c>
      <c r="B384" s="3">
        <v>1974</v>
      </c>
      <c r="C384">
        <v>0</v>
      </c>
      <c r="D384">
        <v>0</v>
      </c>
      <c r="E384" s="3" t="e">
        <v>#NUM!</v>
      </c>
      <c r="F384" s="3" t="str">
        <f>VLOOKUP(Exportacao[[#This Row],[País]],Tabela3[#All],4,FALSE)</f>
        <v>Arábia Saudita</v>
      </c>
      <c r="G384" s="3" t="str">
        <f>VLOOKUP(Exportacao[[#This Row],[País Corrigido]],'Conversor de países_Geral_UTF8_'!$A$2:$B$223,2,FALSE)</f>
        <v>Ásia</v>
      </c>
      <c r="H3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" spans="1:8" hidden="1">
      <c r="A385" t="s">
        <v>15</v>
      </c>
      <c r="B385" s="3">
        <v>1975</v>
      </c>
      <c r="C385">
        <v>0</v>
      </c>
      <c r="D385">
        <v>0</v>
      </c>
      <c r="E385" s="3" t="e">
        <v>#NUM!</v>
      </c>
      <c r="F385" s="3" t="str">
        <f>VLOOKUP(Exportacao[[#This Row],[País]],Tabela3[#All],4,FALSE)</f>
        <v>Arábia Saudita</v>
      </c>
      <c r="G385" s="3" t="str">
        <f>VLOOKUP(Exportacao[[#This Row],[País Corrigido]],'Conversor de países_Geral_UTF8_'!$A$2:$B$223,2,FALSE)</f>
        <v>Ásia</v>
      </c>
      <c r="H3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" spans="1:8" hidden="1">
      <c r="A386" t="s">
        <v>15</v>
      </c>
      <c r="B386" s="3">
        <v>1976</v>
      </c>
      <c r="C386">
        <v>0</v>
      </c>
      <c r="D386">
        <v>0</v>
      </c>
      <c r="E386" s="3" t="e">
        <v>#NUM!</v>
      </c>
      <c r="F386" s="3" t="str">
        <f>VLOOKUP(Exportacao[[#This Row],[País]],Tabela3[#All],4,FALSE)</f>
        <v>Arábia Saudita</v>
      </c>
      <c r="G386" s="3" t="str">
        <f>VLOOKUP(Exportacao[[#This Row],[País Corrigido]],'Conversor de países_Geral_UTF8_'!$A$2:$B$223,2,FALSE)</f>
        <v>Ásia</v>
      </c>
      <c r="H3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" spans="1:8" hidden="1">
      <c r="A387" t="s">
        <v>15</v>
      </c>
      <c r="B387" s="3">
        <v>1977</v>
      </c>
      <c r="C387">
        <v>0</v>
      </c>
      <c r="D387">
        <v>0</v>
      </c>
      <c r="E387" s="3" t="e">
        <v>#NUM!</v>
      </c>
      <c r="F387" s="3" t="str">
        <f>VLOOKUP(Exportacao[[#This Row],[País]],Tabela3[#All],4,FALSE)</f>
        <v>Arábia Saudita</v>
      </c>
      <c r="G387" s="3" t="str">
        <f>VLOOKUP(Exportacao[[#This Row],[País Corrigido]],'Conversor de países_Geral_UTF8_'!$A$2:$B$223,2,FALSE)</f>
        <v>Ásia</v>
      </c>
      <c r="H3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" spans="1:8" hidden="1">
      <c r="A388" t="s">
        <v>15</v>
      </c>
      <c r="B388" s="3">
        <v>1978</v>
      </c>
      <c r="C388">
        <v>0</v>
      </c>
      <c r="D388">
        <v>0</v>
      </c>
      <c r="E388" s="3" t="e">
        <v>#NUM!</v>
      </c>
      <c r="F388" s="3" t="str">
        <f>VLOOKUP(Exportacao[[#This Row],[País]],Tabela3[#All],4,FALSE)</f>
        <v>Arábia Saudita</v>
      </c>
      <c r="G388" s="3" t="str">
        <f>VLOOKUP(Exportacao[[#This Row],[País Corrigido]],'Conversor de países_Geral_UTF8_'!$A$2:$B$223,2,FALSE)</f>
        <v>Ásia</v>
      </c>
      <c r="H3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" spans="1:8" hidden="1">
      <c r="A389" t="s">
        <v>15</v>
      </c>
      <c r="B389" s="3">
        <v>1979</v>
      </c>
      <c r="C389">
        <v>0</v>
      </c>
      <c r="D389">
        <v>0</v>
      </c>
      <c r="E389" s="3" t="e">
        <v>#NUM!</v>
      </c>
      <c r="F389" s="3" t="str">
        <f>VLOOKUP(Exportacao[[#This Row],[País]],Tabela3[#All],4,FALSE)</f>
        <v>Arábia Saudita</v>
      </c>
      <c r="G389" s="3" t="str">
        <f>VLOOKUP(Exportacao[[#This Row],[País Corrigido]],'Conversor de países_Geral_UTF8_'!$A$2:$B$223,2,FALSE)</f>
        <v>Ásia</v>
      </c>
      <c r="H3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" spans="1:8" hidden="1">
      <c r="A390" t="s">
        <v>15</v>
      </c>
      <c r="B390" s="3">
        <v>1980</v>
      </c>
      <c r="C390">
        <v>0</v>
      </c>
      <c r="D390">
        <v>0</v>
      </c>
      <c r="E390" s="3" t="e">
        <v>#NUM!</v>
      </c>
      <c r="F390" s="3" t="str">
        <f>VLOOKUP(Exportacao[[#This Row],[País]],Tabela3[#All],4,FALSE)</f>
        <v>Arábia Saudita</v>
      </c>
      <c r="G390" s="3" t="str">
        <f>VLOOKUP(Exportacao[[#This Row],[País Corrigido]],'Conversor de países_Geral_UTF8_'!$A$2:$B$223,2,FALSE)</f>
        <v>Ásia</v>
      </c>
      <c r="H3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" spans="1:8" hidden="1">
      <c r="A391" t="s">
        <v>15</v>
      </c>
      <c r="B391" s="3">
        <v>1981</v>
      </c>
      <c r="C391">
        <v>0</v>
      </c>
      <c r="D391">
        <v>0</v>
      </c>
      <c r="E391" s="3" t="e">
        <v>#NUM!</v>
      </c>
      <c r="F391" s="3" t="str">
        <f>VLOOKUP(Exportacao[[#This Row],[País]],Tabela3[#All],4,FALSE)</f>
        <v>Arábia Saudita</v>
      </c>
      <c r="G391" s="3" t="str">
        <f>VLOOKUP(Exportacao[[#This Row],[País Corrigido]],'Conversor de países_Geral_UTF8_'!$A$2:$B$223,2,FALSE)</f>
        <v>Ásia</v>
      </c>
      <c r="H3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" spans="1:8" hidden="1">
      <c r="A392" t="s">
        <v>15</v>
      </c>
      <c r="B392" s="3">
        <v>1982</v>
      </c>
      <c r="C392">
        <v>0</v>
      </c>
      <c r="D392">
        <v>0</v>
      </c>
      <c r="E392" s="3" t="e">
        <v>#NUM!</v>
      </c>
      <c r="F392" s="3" t="str">
        <f>VLOOKUP(Exportacao[[#This Row],[País]],Tabela3[#All],4,FALSE)</f>
        <v>Arábia Saudita</v>
      </c>
      <c r="G392" s="3" t="str">
        <f>VLOOKUP(Exportacao[[#This Row],[País Corrigido]],'Conversor de países_Geral_UTF8_'!$A$2:$B$223,2,FALSE)</f>
        <v>Ásia</v>
      </c>
      <c r="H3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" spans="1:8" hidden="1">
      <c r="A393" t="s">
        <v>15</v>
      </c>
      <c r="B393" s="3">
        <v>1983</v>
      </c>
      <c r="C393">
        <v>0</v>
      </c>
      <c r="D393">
        <v>0</v>
      </c>
      <c r="E393" s="3" t="e">
        <v>#NUM!</v>
      </c>
      <c r="F393" s="3" t="str">
        <f>VLOOKUP(Exportacao[[#This Row],[País]],Tabela3[#All],4,FALSE)</f>
        <v>Arábia Saudita</v>
      </c>
      <c r="G393" s="3" t="str">
        <f>VLOOKUP(Exportacao[[#This Row],[País Corrigido]],'Conversor de países_Geral_UTF8_'!$A$2:$B$223,2,FALSE)</f>
        <v>Ásia</v>
      </c>
      <c r="H3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4" spans="1:8" hidden="1">
      <c r="A394" t="s">
        <v>15</v>
      </c>
      <c r="B394" s="3">
        <v>1984</v>
      </c>
      <c r="C394">
        <v>0</v>
      </c>
      <c r="D394">
        <v>0</v>
      </c>
      <c r="E394" s="3" t="e">
        <v>#NUM!</v>
      </c>
      <c r="F394" s="3" t="str">
        <f>VLOOKUP(Exportacao[[#This Row],[País]],Tabela3[#All],4,FALSE)</f>
        <v>Arábia Saudita</v>
      </c>
      <c r="G394" s="3" t="str">
        <f>VLOOKUP(Exportacao[[#This Row],[País Corrigido]],'Conversor de países_Geral_UTF8_'!$A$2:$B$223,2,FALSE)</f>
        <v>Ásia</v>
      </c>
      <c r="H3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" spans="1:8" hidden="1">
      <c r="A395" t="s">
        <v>15</v>
      </c>
      <c r="B395" s="3">
        <v>1985</v>
      </c>
      <c r="C395">
        <v>0</v>
      </c>
      <c r="D395">
        <v>0</v>
      </c>
      <c r="E395" s="3" t="e">
        <v>#NUM!</v>
      </c>
      <c r="F395" s="3" t="str">
        <f>VLOOKUP(Exportacao[[#This Row],[País]],Tabela3[#All],4,FALSE)</f>
        <v>Arábia Saudita</v>
      </c>
      <c r="G395" s="3" t="str">
        <f>VLOOKUP(Exportacao[[#This Row],[País Corrigido]],'Conversor de países_Geral_UTF8_'!$A$2:$B$223,2,FALSE)</f>
        <v>Ásia</v>
      </c>
      <c r="H3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6" spans="1:8" hidden="1">
      <c r="A396" t="s">
        <v>15</v>
      </c>
      <c r="B396" s="3">
        <v>1986</v>
      </c>
      <c r="C396">
        <v>0</v>
      </c>
      <c r="D396">
        <v>0</v>
      </c>
      <c r="E396" s="3" t="e">
        <v>#NUM!</v>
      </c>
      <c r="F396" s="3" t="str">
        <f>VLOOKUP(Exportacao[[#This Row],[País]],Tabela3[#All],4,FALSE)</f>
        <v>Arábia Saudita</v>
      </c>
      <c r="G396" s="3" t="str">
        <f>VLOOKUP(Exportacao[[#This Row],[País Corrigido]],'Conversor de países_Geral_UTF8_'!$A$2:$B$223,2,FALSE)</f>
        <v>Ásia</v>
      </c>
      <c r="H3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" spans="1:8" hidden="1">
      <c r="A397" t="s">
        <v>15</v>
      </c>
      <c r="B397" s="3">
        <v>1987</v>
      </c>
      <c r="C397">
        <v>0</v>
      </c>
      <c r="D397">
        <v>0</v>
      </c>
      <c r="E397" s="3" t="e">
        <v>#NUM!</v>
      </c>
      <c r="F397" s="3" t="str">
        <f>VLOOKUP(Exportacao[[#This Row],[País]],Tabela3[#All],4,FALSE)</f>
        <v>Arábia Saudita</v>
      </c>
      <c r="G397" s="3" t="str">
        <f>VLOOKUP(Exportacao[[#This Row],[País Corrigido]],'Conversor de países_Geral_UTF8_'!$A$2:$B$223,2,FALSE)</f>
        <v>Ásia</v>
      </c>
      <c r="H3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" spans="1:8" hidden="1">
      <c r="A398" t="s">
        <v>15</v>
      </c>
      <c r="B398" s="3">
        <v>1988</v>
      </c>
      <c r="C398">
        <v>0</v>
      </c>
      <c r="D398">
        <v>0</v>
      </c>
      <c r="E398" s="3" t="e">
        <v>#NUM!</v>
      </c>
      <c r="F398" s="3" t="str">
        <f>VLOOKUP(Exportacao[[#This Row],[País]],Tabela3[#All],4,FALSE)</f>
        <v>Arábia Saudita</v>
      </c>
      <c r="G398" s="3" t="str">
        <f>VLOOKUP(Exportacao[[#This Row],[País Corrigido]],'Conversor de países_Geral_UTF8_'!$A$2:$B$223,2,FALSE)</f>
        <v>Ásia</v>
      </c>
      <c r="H3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" spans="1:8" hidden="1">
      <c r="A399" t="s">
        <v>15</v>
      </c>
      <c r="B399" s="3">
        <v>1989</v>
      </c>
      <c r="C399">
        <v>0</v>
      </c>
      <c r="D399">
        <v>0</v>
      </c>
      <c r="E399" s="3" t="e">
        <v>#NUM!</v>
      </c>
      <c r="F399" s="3" t="str">
        <f>VLOOKUP(Exportacao[[#This Row],[País]],Tabela3[#All],4,FALSE)</f>
        <v>Arábia Saudita</v>
      </c>
      <c r="G399" s="3" t="str">
        <f>VLOOKUP(Exportacao[[#This Row],[País Corrigido]],'Conversor de países_Geral_UTF8_'!$A$2:$B$223,2,FALSE)</f>
        <v>Ásia</v>
      </c>
      <c r="H3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" spans="1:8" hidden="1">
      <c r="A400" t="s">
        <v>15</v>
      </c>
      <c r="B400" s="3">
        <v>1990</v>
      </c>
      <c r="C400">
        <v>0</v>
      </c>
      <c r="D400">
        <v>0</v>
      </c>
      <c r="E400" s="3" t="e">
        <v>#NUM!</v>
      </c>
      <c r="F400" s="3" t="str">
        <f>VLOOKUP(Exportacao[[#This Row],[País]],Tabela3[#All],4,FALSE)</f>
        <v>Arábia Saudita</v>
      </c>
      <c r="G400" s="3" t="str">
        <f>VLOOKUP(Exportacao[[#This Row],[País Corrigido]],'Conversor de países_Geral_UTF8_'!$A$2:$B$223,2,FALSE)</f>
        <v>Ásia</v>
      </c>
      <c r="H4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" spans="1:8" hidden="1">
      <c r="A401" t="s">
        <v>15</v>
      </c>
      <c r="B401" s="3">
        <v>1991</v>
      </c>
      <c r="C401">
        <v>0</v>
      </c>
      <c r="D401">
        <v>0</v>
      </c>
      <c r="E401" s="3" t="e">
        <v>#NUM!</v>
      </c>
      <c r="F401" s="3" t="str">
        <f>VLOOKUP(Exportacao[[#This Row],[País]],Tabela3[#All],4,FALSE)</f>
        <v>Arábia Saudita</v>
      </c>
      <c r="G401" s="3" t="str">
        <f>VLOOKUP(Exportacao[[#This Row],[País Corrigido]],'Conversor de países_Geral_UTF8_'!$A$2:$B$223,2,FALSE)</f>
        <v>Ásia</v>
      </c>
      <c r="H4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" spans="1:8" hidden="1">
      <c r="A402" t="s">
        <v>15</v>
      </c>
      <c r="B402" s="3">
        <v>1992</v>
      </c>
      <c r="C402">
        <v>0</v>
      </c>
      <c r="D402">
        <v>0</v>
      </c>
      <c r="E402" s="3" t="e">
        <v>#NUM!</v>
      </c>
      <c r="F402" s="3" t="str">
        <f>VLOOKUP(Exportacao[[#This Row],[País]],Tabela3[#All],4,FALSE)</f>
        <v>Arábia Saudita</v>
      </c>
      <c r="G402" s="3" t="str">
        <f>VLOOKUP(Exportacao[[#This Row],[País Corrigido]],'Conversor de países_Geral_UTF8_'!$A$2:$B$223,2,FALSE)</f>
        <v>Ásia</v>
      </c>
      <c r="H4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" spans="1:8" hidden="1">
      <c r="A403" t="s">
        <v>15</v>
      </c>
      <c r="B403" s="3">
        <v>1993</v>
      </c>
      <c r="C403">
        <v>0</v>
      </c>
      <c r="D403">
        <v>0</v>
      </c>
      <c r="E403" s="3" t="e">
        <v>#NUM!</v>
      </c>
      <c r="F403" s="3" t="str">
        <f>VLOOKUP(Exportacao[[#This Row],[País]],Tabela3[#All],4,FALSE)</f>
        <v>Arábia Saudita</v>
      </c>
      <c r="G403" s="3" t="str">
        <f>VLOOKUP(Exportacao[[#This Row],[País Corrigido]],'Conversor de países_Geral_UTF8_'!$A$2:$B$223,2,FALSE)</f>
        <v>Ásia</v>
      </c>
      <c r="H4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4" spans="1:8" hidden="1">
      <c r="A404" t="s">
        <v>15</v>
      </c>
      <c r="B404" s="3">
        <v>1994</v>
      </c>
      <c r="C404">
        <v>0</v>
      </c>
      <c r="D404">
        <v>0</v>
      </c>
      <c r="E404" s="3" t="e">
        <v>#NUM!</v>
      </c>
      <c r="F404" s="3" t="str">
        <f>VLOOKUP(Exportacao[[#This Row],[País]],Tabela3[#All],4,FALSE)</f>
        <v>Arábia Saudita</v>
      </c>
      <c r="G404" s="3" t="str">
        <f>VLOOKUP(Exportacao[[#This Row],[País Corrigido]],'Conversor de países_Geral_UTF8_'!$A$2:$B$223,2,FALSE)</f>
        <v>Ásia</v>
      </c>
      <c r="H4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5" spans="1:8" hidden="1">
      <c r="A405" t="s">
        <v>15</v>
      </c>
      <c r="B405" s="3">
        <v>1995</v>
      </c>
      <c r="C405">
        <v>0</v>
      </c>
      <c r="D405">
        <v>0</v>
      </c>
      <c r="E405" s="3" t="e">
        <v>#NUM!</v>
      </c>
      <c r="F405" s="3" t="str">
        <f>VLOOKUP(Exportacao[[#This Row],[País]],Tabela3[#All],4,FALSE)</f>
        <v>Arábia Saudita</v>
      </c>
      <c r="G405" s="3" t="str">
        <f>VLOOKUP(Exportacao[[#This Row],[País Corrigido]],'Conversor de países_Geral_UTF8_'!$A$2:$B$223,2,FALSE)</f>
        <v>Ásia</v>
      </c>
      <c r="H4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" spans="1:8" hidden="1">
      <c r="A406" t="s">
        <v>15</v>
      </c>
      <c r="B406" s="3">
        <v>1996</v>
      </c>
      <c r="C406">
        <v>0</v>
      </c>
      <c r="D406">
        <v>0</v>
      </c>
      <c r="E406" s="3" t="e">
        <v>#NUM!</v>
      </c>
      <c r="F406" s="3" t="str">
        <f>VLOOKUP(Exportacao[[#This Row],[País]],Tabela3[#All],4,FALSE)</f>
        <v>Arábia Saudita</v>
      </c>
      <c r="G406" s="3" t="str">
        <f>VLOOKUP(Exportacao[[#This Row],[País Corrigido]],'Conversor de países_Geral_UTF8_'!$A$2:$B$223,2,FALSE)</f>
        <v>Ásia</v>
      </c>
      <c r="H4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" spans="1:8" hidden="1">
      <c r="A407" t="s">
        <v>15</v>
      </c>
      <c r="B407" s="3">
        <v>1997</v>
      </c>
      <c r="C407">
        <v>0</v>
      </c>
      <c r="D407">
        <v>0</v>
      </c>
      <c r="E407" s="3" t="e">
        <v>#NUM!</v>
      </c>
      <c r="F407" s="3" t="str">
        <f>VLOOKUP(Exportacao[[#This Row],[País]],Tabela3[#All],4,FALSE)</f>
        <v>Arábia Saudita</v>
      </c>
      <c r="G407" s="3" t="str">
        <f>VLOOKUP(Exportacao[[#This Row],[País Corrigido]],'Conversor de países_Geral_UTF8_'!$A$2:$B$223,2,FALSE)</f>
        <v>Ásia</v>
      </c>
      <c r="H4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8" spans="1:8" hidden="1">
      <c r="A408" t="s">
        <v>15</v>
      </c>
      <c r="B408" s="3">
        <v>1998</v>
      </c>
      <c r="C408">
        <v>0</v>
      </c>
      <c r="D408">
        <v>0</v>
      </c>
      <c r="E408" s="3" t="e">
        <v>#NUM!</v>
      </c>
      <c r="F408" s="3" t="str">
        <f>VLOOKUP(Exportacao[[#This Row],[País]],Tabela3[#All],4,FALSE)</f>
        <v>Arábia Saudita</v>
      </c>
      <c r="G408" s="3" t="str">
        <f>VLOOKUP(Exportacao[[#This Row],[País Corrigido]],'Conversor de países_Geral_UTF8_'!$A$2:$B$223,2,FALSE)</f>
        <v>Ásia</v>
      </c>
      <c r="H4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9" spans="1:8" hidden="1">
      <c r="A409" t="s">
        <v>15</v>
      </c>
      <c r="B409" s="3">
        <v>1999</v>
      </c>
      <c r="C409">
        <v>0</v>
      </c>
      <c r="D409">
        <v>0</v>
      </c>
      <c r="E409" s="3" t="e">
        <v>#NUM!</v>
      </c>
      <c r="F409" s="3" t="str">
        <f>VLOOKUP(Exportacao[[#This Row],[País]],Tabela3[#All],4,FALSE)</f>
        <v>Arábia Saudita</v>
      </c>
      <c r="G409" s="3" t="str">
        <f>VLOOKUP(Exportacao[[#This Row],[País Corrigido]],'Conversor de países_Geral_UTF8_'!$A$2:$B$223,2,FALSE)</f>
        <v>Ásia</v>
      </c>
      <c r="H4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0" spans="1:8" hidden="1">
      <c r="A410" t="s">
        <v>15</v>
      </c>
      <c r="B410" s="3">
        <v>2000</v>
      </c>
      <c r="C410">
        <v>0</v>
      </c>
      <c r="D410">
        <v>0</v>
      </c>
      <c r="E410" s="3" t="e">
        <v>#NUM!</v>
      </c>
      <c r="F410" s="3" t="str">
        <f>VLOOKUP(Exportacao[[#This Row],[País]],Tabela3[#All],4,FALSE)</f>
        <v>Arábia Saudita</v>
      </c>
      <c r="G410" s="3" t="str">
        <f>VLOOKUP(Exportacao[[#This Row],[País Corrigido]],'Conversor de países_Geral_UTF8_'!$A$2:$B$223,2,FALSE)</f>
        <v>Ásia</v>
      </c>
      <c r="H4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" spans="1:8" hidden="1">
      <c r="A411" t="s">
        <v>15</v>
      </c>
      <c r="B411" s="3">
        <v>2001</v>
      </c>
      <c r="C411">
        <v>0</v>
      </c>
      <c r="D411">
        <v>0</v>
      </c>
      <c r="E411" s="3" t="e">
        <v>#NUM!</v>
      </c>
      <c r="F411" s="3" t="str">
        <f>VLOOKUP(Exportacao[[#This Row],[País]],Tabela3[#All],4,FALSE)</f>
        <v>Arábia Saudita</v>
      </c>
      <c r="G411" s="3" t="str">
        <f>VLOOKUP(Exportacao[[#This Row],[País Corrigido]],'Conversor de países_Geral_UTF8_'!$A$2:$B$223,2,FALSE)</f>
        <v>Ásia</v>
      </c>
      <c r="H4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" spans="1:8" hidden="1">
      <c r="A412" t="s">
        <v>15</v>
      </c>
      <c r="B412" s="3">
        <v>2002</v>
      </c>
      <c r="C412">
        <v>0</v>
      </c>
      <c r="D412">
        <v>0</v>
      </c>
      <c r="E412" s="3" t="e">
        <v>#NUM!</v>
      </c>
      <c r="F412" s="3" t="str">
        <f>VLOOKUP(Exportacao[[#This Row],[País]],Tabela3[#All],4,FALSE)</f>
        <v>Arábia Saudita</v>
      </c>
      <c r="G412" s="3" t="str">
        <f>VLOOKUP(Exportacao[[#This Row],[País Corrigido]],'Conversor de países_Geral_UTF8_'!$A$2:$B$223,2,FALSE)</f>
        <v>Ásia</v>
      </c>
      <c r="H4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" spans="1:8" hidden="1">
      <c r="A413" t="s">
        <v>15</v>
      </c>
      <c r="B413" s="3">
        <v>2003</v>
      </c>
      <c r="C413">
        <v>0</v>
      </c>
      <c r="D413">
        <v>0</v>
      </c>
      <c r="E413" s="3" t="e">
        <v>#NUM!</v>
      </c>
      <c r="F413" s="3" t="str">
        <f>VLOOKUP(Exportacao[[#This Row],[País]],Tabela3[#All],4,FALSE)</f>
        <v>Arábia Saudita</v>
      </c>
      <c r="G413" s="3" t="str">
        <f>VLOOKUP(Exportacao[[#This Row],[País Corrigido]],'Conversor de países_Geral_UTF8_'!$A$2:$B$223,2,FALSE)</f>
        <v>Ásia</v>
      </c>
      <c r="H4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" spans="1:8" hidden="1">
      <c r="A414" t="s">
        <v>15</v>
      </c>
      <c r="B414" s="3">
        <v>2004</v>
      </c>
      <c r="C414">
        <v>0</v>
      </c>
      <c r="D414">
        <v>0</v>
      </c>
      <c r="E414" s="3" t="e">
        <v>#NUM!</v>
      </c>
      <c r="F414" s="3" t="str">
        <f>VLOOKUP(Exportacao[[#This Row],[País]],Tabela3[#All],4,FALSE)</f>
        <v>Arábia Saudita</v>
      </c>
      <c r="G414" s="3" t="str">
        <f>VLOOKUP(Exportacao[[#This Row],[País Corrigido]],'Conversor de países_Geral_UTF8_'!$A$2:$B$223,2,FALSE)</f>
        <v>Ásia</v>
      </c>
      <c r="H4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" spans="1:8" hidden="1">
      <c r="A415" t="s">
        <v>15</v>
      </c>
      <c r="B415" s="3">
        <v>2005</v>
      </c>
      <c r="C415">
        <v>0</v>
      </c>
      <c r="D415">
        <v>0</v>
      </c>
      <c r="E415" s="3" t="e">
        <v>#NUM!</v>
      </c>
      <c r="F415" s="3" t="str">
        <f>VLOOKUP(Exportacao[[#This Row],[País]],Tabela3[#All],4,FALSE)</f>
        <v>Arábia Saudita</v>
      </c>
      <c r="G415" s="3" t="str">
        <f>VLOOKUP(Exportacao[[#This Row],[País Corrigido]],'Conversor de países_Geral_UTF8_'!$A$2:$B$223,2,FALSE)</f>
        <v>Ásia</v>
      </c>
      <c r="H4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6" spans="1:8" hidden="1">
      <c r="A416" t="s">
        <v>15</v>
      </c>
      <c r="B416" s="3">
        <v>2006</v>
      </c>
      <c r="C416">
        <v>0</v>
      </c>
      <c r="D416">
        <v>0</v>
      </c>
      <c r="E416" s="3" t="e">
        <v>#NUM!</v>
      </c>
      <c r="F416" s="3" t="str">
        <f>VLOOKUP(Exportacao[[#This Row],[País]],Tabela3[#All],4,FALSE)</f>
        <v>Arábia Saudita</v>
      </c>
      <c r="G416" s="3" t="str">
        <f>VLOOKUP(Exportacao[[#This Row],[País Corrigido]],'Conversor de países_Geral_UTF8_'!$A$2:$B$223,2,FALSE)</f>
        <v>Ásia</v>
      </c>
      <c r="H4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7" spans="1:8" hidden="1">
      <c r="A417" t="s">
        <v>15</v>
      </c>
      <c r="B417" s="3">
        <v>2007</v>
      </c>
      <c r="C417">
        <v>0</v>
      </c>
      <c r="D417">
        <v>0</v>
      </c>
      <c r="E417" s="3" t="e">
        <v>#NUM!</v>
      </c>
      <c r="F417" s="3" t="str">
        <f>VLOOKUP(Exportacao[[#This Row],[País]],Tabela3[#All],4,FALSE)</f>
        <v>Arábia Saudita</v>
      </c>
      <c r="G417" s="3" t="str">
        <f>VLOOKUP(Exportacao[[#This Row],[País Corrigido]],'Conversor de países_Geral_UTF8_'!$A$2:$B$223,2,FALSE)</f>
        <v>Ásia</v>
      </c>
      <c r="H4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8" spans="1:8" hidden="1">
      <c r="A418" t="s">
        <v>15</v>
      </c>
      <c r="B418" s="3">
        <v>2008</v>
      </c>
      <c r="C418">
        <v>0</v>
      </c>
      <c r="D418">
        <v>0</v>
      </c>
      <c r="E418" s="3" t="e">
        <v>#NUM!</v>
      </c>
      <c r="F418" s="3" t="str">
        <f>VLOOKUP(Exportacao[[#This Row],[País]],Tabela3[#All],4,FALSE)</f>
        <v>Arábia Saudita</v>
      </c>
      <c r="G418" s="3" t="str">
        <f>VLOOKUP(Exportacao[[#This Row],[País Corrigido]],'Conversor de países_Geral_UTF8_'!$A$2:$B$223,2,FALSE)</f>
        <v>Ásia</v>
      </c>
      <c r="H4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9" spans="1:8" hidden="1">
      <c r="A419" t="s">
        <v>15</v>
      </c>
      <c r="B419" s="3">
        <v>2009</v>
      </c>
      <c r="C419">
        <v>0</v>
      </c>
      <c r="D419">
        <v>0</v>
      </c>
      <c r="E419" s="3" t="e">
        <v>#NUM!</v>
      </c>
      <c r="F419" s="3" t="str">
        <f>VLOOKUP(Exportacao[[#This Row],[País]],Tabela3[#All],4,FALSE)</f>
        <v>Arábia Saudita</v>
      </c>
      <c r="G419" s="3" t="str">
        <f>VLOOKUP(Exportacao[[#This Row],[País Corrigido]],'Conversor de países_Geral_UTF8_'!$A$2:$B$223,2,FALSE)</f>
        <v>Ásia</v>
      </c>
      <c r="H4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0" spans="1:8" hidden="1">
      <c r="A420" t="s">
        <v>15</v>
      </c>
      <c r="B420" s="3">
        <v>2010</v>
      </c>
      <c r="C420">
        <v>0</v>
      </c>
      <c r="D420">
        <v>0</v>
      </c>
      <c r="E420" s="3" t="e">
        <v>#NUM!</v>
      </c>
      <c r="F420" s="3" t="str">
        <f>VLOOKUP(Exportacao[[#This Row],[País]],Tabela3[#All],4,FALSE)</f>
        <v>Arábia Saudita</v>
      </c>
      <c r="G420" s="3" t="str">
        <f>VLOOKUP(Exportacao[[#This Row],[País Corrigido]],'Conversor de países_Geral_UTF8_'!$A$2:$B$223,2,FALSE)</f>
        <v>Ásia</v>
      </c>
      <c r="H4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1" spans="1:8" hidden="1">
      <c r="A421" t="s">
        <v>15</v>
      </c>
      <c r="B421" s="3">
        <v>2011</v>
      </c>
      <c r="C421">
        <v>0</v>
      </c>
      <c r="D421">
        <v>0</v>
      </c>
      <c r="E421" s="3" t="e">
        <v>#NUM!</v>
      </c>
      <c r="F421" s="3" t="str">
        <f>VLOOKUP(Exportacao[[#This Row],[País]],Tabela3[#All],4,FALSE)</f>
        <v>Arábia Saudita</v>
      </c>
      <c r="G421" s="3" t="str">
        <f>VLOOKUP(Exportacao[[#This Row],[País Corrigido]],'Conversor de países_Geral_UTF8_'!$A$2:$B$223,2,FALSE)</f>
        <v>Ásia</v>
      </c>
      <c r="H4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" spans="1:8" hidden="1">
      <c r="A422" t="s">
        <v>15</v>
      </c>
      <c r="B422" s="3">
        <v>2012</v>
      </c>
      <c r="C422">
        <v>0</v>
      </c>
      <c r="D422">
        <v>0</v>
      </c>
      <c r="E422" s="3" t="e">
        <v>#NUM!</v>
      </c>
      <c r="F422" s="3" t="str">
        <f>VLOOKUP(Exportacao[[#This Row],[País]],Tabela3[#All],4,FALSE)</f>
        <v>Arábia Saudita</v>
      </c>
      <c r="G422" s="3" t="str">
        <f>VLOOKUP(Exportacao[[#This Row],[País Corrigido]],'Conversor de países_Geral_UTF8_'!$A$2:$B$223,2,FALSE)</f>
        <v>Ásia</v>
      </c>
      <c r="H4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" spans="1:8" hidden="1">
      <c r="A423" t="s">
        <v>15</v>
      </c>
      <c r="B423" s="3">
        <v>2013</v>
      </c>
      <c r="C423">
        <v>0</v>
      </c>
      <c r="D423">
        <v>0</v>
      </c>
      <c r="E423" s="3" t="e">
        <v>#NUM!</v>
      </c>
      <c r="F423" s="3" t="str">
        <f>VLOOKUP(Exportacao[[#This Row],[País]],Tabela3[#All],4,FALSE)</f>
        <v>Arábia Saudita</v>
      </c>
      <c r="G423" s="3" t="str">
        <f>VLOOKUP(Exportacao[[#This Row],[País Corrigido]],'Conversor de países_Geral_UTF8_'!$A$2:$B$223,2,FALSE)</f>
        <v>Ásia</v>
      </c>
      <c r="H4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" spans="1:8" hidden="1">
      <c r="A424" t="s">
        <v>15</v>
      </c>
      <c r="B424" s="3">
        <v>2014</v>
      </c>
      <c r="C424">
        <v>0</v>
      </c>
      <c r="D424">
        <v>0</v>
      </c>
      <c r="E424" s="3" t="e">
        <v>#NUM!</v>
      </c>
      <c r="F424" s="3" t="str">
        <f>VLOOKUP(Exportacao[[#This Row],[País]],Tabela3[#All],4,FALSE)</f>
        <v>Arábia Saudita</v>
      </c>
      <c r="G424" s="3" t="str">
        <f>VLOOKUP(Exportacao[[#This Row],[País Corrigido]],'Conversor de países_Geral_UTF8_'!$A$2:$B$223,2,FALSE)</f>
        <v>Ásia</v>
      </c>
      <c r="H4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" spans="1:8" hidden="1">
      <c r="A425" t="s">
        <v>15</v>
      </c>
      <c r="B425" s="3">
        <v>2015</v>
      </c>
      <c r="C425">
        <v>0</v>
      </c>
      <c r="D425">
        <v>0</v>
      </c>
      <c r="E425" s="3" t="e">
        <v>#NUM!</v>
      </c>
      <c r="F425" s="3" t="str">
        <f>VLOOKUP(Exportacao[[#This Row],[País]],Tabela3[#All],4,FALSE)</f>
        <v>Arábia Saudita</v>
      </c>
      <c r="G425" s="3" t="str">
        <f>VLOOKUP(Exportacao[[#This Row],[País Corrigido]],'Conversor de países_Geral_UTF8_'!$A$2:$B$223,2,FALSE)</f>
        <v>Ásia</v>
      </c>
      <c r="H4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" spans="1:8" hidden="1">
      <c r="A426" t="s">
        <v>15</v>
      </c>
      <c r="B426" s="3">
        <v>2016</v>
      </c>
      <c r="C426">
        <v>0</v>
      </c>
      <c r="D426">
        <v>0</v>
      </c>
      <c r="E426" s="3" t="e">
        <v>#NUM!</v>
      </c>
      <c r="F426" s="3" t="str">
        <f>VLOOKUP(Exportacao[[#This Row],[País]],Tabela3[#All],4,FALSE)</f>
        <v>Arábia Saudita</v>
      </c>
      <c r="G426" s="3" t="str">
        <f>VLOOKUP(Exportacao[[#This Row],[País Corrigido]],'Conversor de países_Geral_UTF8_'!$A$2:$B$223,2,FALSE)</f>
        <v>Ásia</v>
      </c>
      <c r="H4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" spans="1:8" hidden="1">
      <c r="A427" t="s">
        <v>15</v>
      </c>
      <c r="B427" s="3">
        <v>2017</v>
      </c>
      <c r="C427">
        <v>0</v>
      </c>
      <c r="D427">
        <v>0</v>
      </c>
      <c r="E427" s="3" t="e">
        <v>#NUM!</v>
      </c>
      <c r="F427" s="3" t="str">
        <f>VLOOKUP(Exportacao[[#This Row],[País]],Tabela3[#All],4,FALSE)</f>
        <v>Arábia Saudita</v>
      </c>
      <c r="G427" s="3" t="str">
        <f>VLOOKUP(Exportacao[[#This Row],[País Corrigido]],'Conversor de países_Geral_UTF8_'!$A$2:$B$223,2,FALSE)</f>
        <v>Ásia</v>
      </c>
      <c r="H4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" spans="1:8" hidden="1">
      <c r="A428" t="s">
        <v>15</v>
      </c>
      <c r="B428" s="3">
        <v>2018</v>
      </c>
      <c r="C428">
        <v>0</v>
      </c>
      <c r="D428">
        <v>0</v>
      </c>
      <c r="E428" s="3" t="e">
        <v>#NUM!</v>
      </c>
      <c r="F428" s="3" t="str">
        <f>VLOOKUP(Exportacao[[#This Row],[País]],Tabela3[#All],4,FALSE)</f>
        <v>Arábia Saudita</v>
      </c>
      <c r="G428" s="3" t="str">
        <f>VLOOKUP(Exportacao[[#This Row],[País Corrigido]],'Conversor de países_Geral_UTF8_'!$A$2:$B$223,2,FALSE)</f>
        <v>Ásia</v>
      </c>
      <c r="H4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" spans="1:8" hidden="1">
      <c r="A429" t="s">
        <v>15</v>
      </c>
      <c r="B429" s="3">
        <v>2019</v>
      </c>
      <c r="C429">
        <v>0</v>
      </c>
      <c r="D429">
        <v>0</v>
      </c>
      <c r="E429" s="3" t="e">
        <v>#NUM!</v>
      </c>
      <c r="F429" s="3" t="str">
        <f>VLOOKUP(Exportacao[[#This Row],[País]],Tabela3[#All],4,FALSE)</f>
        <v>Arábia Saudita</v>
      </c>
      <c r="G429" s="3" t="str">
        <f>VLOOKUP(Exportacao[[#This Row],[País Corrigido]],'Conversor de países_Geral_UTF8_'!$A$2:$B$223,2,FALSE)</f>
        <v>Ásia</v>
      </c>
      <c r="H4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" spans="1:8" hidden="1">
      <c r="A430" t="s">
        <v>15</v>
      </c>
      <c r="B430" s="3">
        <v>2020</v>
      </c>
      <c r="C430">
        <v>0</v>
      </c>
      <c r="D430">
        <v>0</v>
      </c>
      <c r="E430" s="3" t="e">
        <v>#NUM!</v>
      </c>
      <c r="F430" s="3" t="str">
        <f>VLOOKUP(Exportacao[[#This Row],[País]],Tabela3[#All],4,FALSE)</f>
        <v>Arábia Saudita</v>
      </c>
      <c r="G430" s="3" t="str">
        <f>VLOOKUP(Exportacao[[#This Row],[País Corrigido]],'Conversor de países_Geral_UTF8_'!$A$2:$B$223,2,FALSE)</f>
        <v>Ásia</v>
      </c>
      <c r="H4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" spans="1:8" hidden="1">
      <c r="A431" t="s">
        <v>15</v>
      </c>
      <c r="B431" s="3">
        <v>2021</v>
      </c>
      <c r="C431">
        <v>0</v>
      </c>
      <c r="D431">
        <v>0</v>
      </c>
      <c r="E431" s="3" t="e">
        <v>#NUM!</v>
      </c>
      <c r="F431" s="3" t="str">
        <f>VLOOKUP(Exportacao[[#This Row],[País]],Tabela3[#All],4,FALSE)</f>
        <v>Arábia Saudita</v>
      </c>
      <c r="G431" s="3" t="str">
        <f>VLOOKUP(Exportacao[[#This Row],[País Corrigido]],'Conversor de países_Geral_UTF8_'!$A$2:$B$223,2,FALSE)</f>
        <v>Ásia</v>
      </c>
      <c r="H4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" spans="1:8" hidden="1">
      <c r="A432" t="s">
        <v>15</v>
      </c>
      <c r="B432" s="3">
        <v>2022</v>
      </c>
      <c r="C432">
        <v>0</v>
      </c>
      <c r="D432">
        <v>0</v>
      </c>
      <c r="E432" s="3" t="e">
        <v>#NUM!</v>
      </c>
      <c r="F432" s="3" t="str">
        <f>VLOOKUP(Exportacao[[#This Row],[País]],Tabela3[#All],4,FALSE)</f>
        <v>Arábia Saudita</v>
      </c>
      <c r="G432" s="3" t="str">
        <f>VLOOKUP(Exportacao[[#This Row],[País Corrigido]],'Conversor de países_Geral_UTF8_'!$A$2:$B$223,2,FALSE)</f>
        <v>Ásia</v>
      </c>
      <c r="H4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" spans="1:8" hidden="1">
      <c r="A433" t="s">
        <v>15</v>
      </c>
      <c r="B433" s="3">
        <v>2023</v>
      </c>
      <c r="C433">
        <v>124</v>
      </c>
      <c r="D433">
        <v>142</v>
      </c>
      <c r="E433" s="3">
        <v>1.1451612903225807</v>
      </c>
      <c r="F433" s="3" t="str">
        <f>VLOOKUP(Exportacao[[#This Row],[País]],Tabela3[#All],4,FALSE)</f>
        <v>Arábia Saudita</v>
      </c>
      <c r="G433" s="3" t="str">
        <f>VLOOKUP(Exportacao[[#This Row],[País Corrigido]],'Conversor de países_Geral_UTF8_'!$A$2:$B$223,2,FALSE)</f>
        <v>Ásia</v>
      </c>
      <c r="H4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34" spans="1:8" hidden="1">
      <c r="A434" t="s">
        <v>17</v>
      </c>
      <c r="B434" s="3">
        <v>1970</v>
      </c>
      <c r="C434">
        <v>0</v>
      </c>
      <c r="D434">
        <v>0</v>
      </c>
      <c r="E434" s="3" t="e">
        <v>#NUM!</v>
      </c>
      <c r="F434" s="3" t="str">
        <f>VLOOKUP(Exportacao[[#This Row],[País]],Tabela3[#All],4,FALSE)</f>
        <v>Argentina</v>
      </c>
      <c r="G434" s="3" t="str">
        <f>VLOOKUP(Exportacao[[#This Row],[País Corrigido]],'Conversor de países_Geral_UTF8_'!$A$2:$B$223,2,FALSE)</f>
        <v>América do Sul</v>
      </c>
      <c r="H4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" spans="1:8" hidden="1">
      <c r="A435" t="s">
        <v>17</v>
      </c>
      <c r="B435" s="3">
        <v>1971</v>
      </c>
      <c r="C435">
        <v>0</v>
      </c>
      <c r="D435">
        <v>0</v>
      </c>
      <c r="E435" s="3" t="e">
        <v>#NUM!</v>
      </c>
      <c r="F435" s="3" t="str">
        <f>VLOOKUP(Exportacao[[#This Row],[País]],Tabela3[#All],4,FALSE)</f>
        <v>Argentina</v>
      </c>
      <c r="G435" s="3" t="str">
        <f>VLOOKUP(Exportacao[[#This Row],[País Corrigido]],'Conversor de países_Geral_UTF8_'!$A$2:$B$223,2,FALSE)</f>
        <v>América do Sul</v>
      </c>
      <c r="H4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" spans="1:8" hidden="1">
      <c r="A436" t="s">
        <v>17</v>
      </c>
      <c r="B436" s="3">
        <v>1972</v>
      </c>
      <c r="C436">
        <v>0</v>
      </c>
      <c r="D436">
        <v>0</v>
      </c>
      <c r="E436" s="3" t="e">
        <v>#NUM!</v>
      </c>
      <c r="F436" s="3" t="str">
        <f>VLOOKUP(Exportacao[[#This Row],[País]],Tabela3[#All],4,FALSE)</f>
        <v>Argentina</v>
      </c>
      <c r="G436" s="3" t="str">
        <f>VLOOKUP(Exportacao[[#This Row],[País Corrigido]],'Conversor de países_Geral_UTF8_'!$A$2:$B$223,2,FALSE)</f>
        <v>América do Sul</v>
      </c>
      <c r="H4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" spans="1:8" hidden="1">
      <c r="A437" t="s">
        <v>17</v>
      </c>
      <c r="B437" s="3">
        <v>1973</v>
      </c>
      <c r="C437">
        <v>0</v>
      </c>
      <c r="D437">
        <v>0</v>
      </c>
      <c r="E437" s="3" t="e">
        <v>#NUM!</v>
      </c>
      <c r="F437" s="3" t="str">
        <f>VLOOKUP(Exportacao[[#This Row],[País]],Tabela3[#All],4,FALSE)</f>
        <v>Argentina</v>
      </c>
      <c r="G437" s="3" t="str">
        <f>VLOOKUP(Exportacao[[#This Row],[País Corrigido]],'Conversor de países_Geral_UTF8_'!$A$2:$B$223,2,FALSE)</f>
        <v>América do Sul</v>
      </c>
      <c r="H4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" spans="1:8" hidden="1">
      <c r="A438" t="s">
        <v>17</v>
      </c>
      <c r="B438" s="3">
        <v>1974</v>
      </c>
      <c r="C438">
        <v>0</v>
      </c>
      <c r="D438">
        <v>0</v>
      </c>
      <c r="E438" s="3" t="e">
        <v>#NUM!</v>
      </c>
      <c r="F438" s="3" t="str">
        <f>VLOOKUP(Exportacao[[#This Row],[País]],Tabela3[#All],4,FALSE)</f>
        <v>Argentina</v>
      </c>
      <c r="G438" s="3" t="str">
        <f>VLOOKUP(Exportacao[[#This Row],[País Corrigido]],'Conversor de países_Geral_UTF8_'!$A$2:$B$223,2,FALSE)</f>
        <v>América do Sul</v>
      </c>
      <c r="H4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" spans="1:8" hidden="1">
      <c r="A439" t="s">
        <v>17</v>
      </c>
      <c r="B439" s="3">
        <v>1975</v>
      </c>
      <c r="C439">
        <v>0</v>
      </c>
      <c r="D439">
        <v>0</v>
      </c>
      <c r="E439" s="3" t="e">
        <v>#NUM!</v>
      </c>
      <c r="F439" s="3" t="str">
        <f>VLOOKUP(Exportacao[[#This Row],[País]],Tabela3[#All],4,FALSE)</f>
        <v>Argentina</v>
      </c>
      <c r="G439" s="3" t="str">
        <f>VLOOKUP(Exportacao[[#This Row],[País Corrigido]],'Conversor de países_Geral_UTF8_'!$A$2:$B$223,2,FALSE)</f>
        <v>América do Sul</v>
      </c>
      <c r="H4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" spans="1:8" hidden="1">
      <c r="A440" t="s">
        <v>17</v>
      </c>
      <c r="B440" s="3">
        <v>1976</v>
      </c>
      <c r="C440">
        <v>0</v>
      </c>
      <c r="D440">
        <v>0</v>
      </c>
      <c r="E440" s="3" t="e">
        <v>#NUM!</v>
      </c>
      <c r="F440" s="3" t="str">
        <f>VLOOKUP(Exportacao[[#This Row],[País]],Tabela3[#All],4,FALSE)</f>
        <v>Argentina</v>
      </c>
      <c r="G440" s="3" t="str">
        <f>VLOOKUP(Exportacao[[#This Row],[País Corrigido]],'Conversor de países_Geral_UTF8_'!$A$2:$B$223,2,FALSE)</f>
        <v>América do Sul</v>
      </c>
      <c r="H4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" spans="1:8" hidden="1">
      <c r="A441" t="s">
        <v>17</v>
      </c>
      <c r="B441" s="3">
        <v>1977</v>
      </c>
      <c r="C441">
        <v>0</v>
      </c>
      <c r="D441">
        <v>0</v>
      </c>
      <c r="E441" s="3" t="e">
        <v>#NUM!</v>
      </c>
      <c r="F441" s="3" t="str">
        <f>VLOOKUP(Exportacao[[#This Row],[País]],Tabela3[#All],4,FALSE)</f>
        <v>Argentina</v>
      </c>
      <c r="G441" s="3" t="str">
        <f>VLOOKUP(Exportacao[[#This Row],[País Corrigido]],'Conversor de países_Geral_UTF8_'!$A$2:$B$223,2,FALSE)</f>
        <v>América do Sul</v>
      </c>
      <c r="H4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2" spans="1:8" hidden="1">
      <c r="A442" t="s">
        <v>17</v>
      </c>
      <c r="B442" s="3">
        <v>1978</v>
      </c>
      <c r="C442">
        <v>0</v>
      </c>
      <c r="D442">
        <v>0</v>
      </c>
      <c r="E442" s="3" t="e">
        <v>#NUM!</v>
      </c>
      <c r="F442" s="3" t="str">
        <f>VLOOKUP(Exportacao[[#This Row],[País]],Tabela3[#All],4,FALSE)</f>
        <v>Argentina</v>
      </c>
      <c r="G442" s="3" t="str">
        <f>VLOOKUP(Exportacao[[#This Row],[País Corrigido]],'Conversor de países_Geral_UTF8_'!$A$2:$B$223,2,FALSE)</f>
        <v>América do Sul</v>
      </c>
      <c r="H4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" spans="1:8" hidden="1">
      <c r="A443" t="s">
        <v>17</v>
      </c>
      <c r="B443" s="3">
        <v>1979</v>
      </c>
      <c r="C443">
        <v>0</v>
      </c>
      <c r="D443">
        <v>0</v>
      </c>
      <c r="E443" s="3" t="e">
        <v>#NUM!</v>
      </c>
      <c r="F443" s="3" t="str">
        <f>VLOOKUP(Exportacao[[#This Row],[País]],Tabela3[#All],4,FALSE)</f>
        <v>Argentina</v>
      </c>
      <c r="G443" s="3" t="str">
        <f>VLOOKUP(Exportacao[[#This Row],[País Corrigido]],'Conversor de países_Geral_UTF8_'!$A$2:$B$223,2,FALSE)</f>
        <v>América do Sul</v>
      </c>
      <c r="H4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" spans="1:8" hidden="1">
      <c r="A444" t="s">
        <v>17</v>
      </c>
      <c r="B444" s="3">
        <v>1980</v>
      </c>
      <c r="C444">
        <v>0</v>
      </c>
      <c r="D444">
        <v>0</v>
      </c>
      <c r="E444" s="3" t="e">
        <v>#NUM!</v>
      </c>
      <c r="F444" s="3" t="str">
        <f>VLOOKUP(Exportacao[[#This Row],[País]],Tabela3[#All],4,FALSE)</f>
        <v>Argentina</v>
      </c>
      <c r="G444" s="3" t="str">
        <f>VLOOKUP(Exportacao[[#This Row],[País Corrigido]],'Conversor de países_Geral_UTF8_'!$A$2:$B$223,2,FALSE)</f>
        <v>América do Sul</v>
      </c>
      <c r="H4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" spans="1:8" hidden="1">
      <c r="A445" t="s">
        <v>17</v>
      </c>
      <c r="B445" s="3">
        <v>1981</v>
      </c>
      <c r="C445">
        <v>0</v>
      </c>
      <c r="D445">
        <v>0</v>
      </c>
      <c r="E445" s="3" t="e">
        <v>#NUM!</v>
      </c>
      <c r="F445" s="3" t="str">
        <f>VLOOKUP(Exportacao[[#This Row],[País]],Tabela3[#All],4,FALSE)</f>
        <v>Argentina</v>
      </c>
      <c r="G445" s="3" t="str">
        <f>VLOOKUP(Exportacao[[#This Row],[País Corrigido]],'Conversor de países_Geral_UTF8_'!$A$2:$B$223,2,FALSE)</f>
        <v>América do Sul</v>
      </c>
      <c r="H4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6" spans="1:8" hidden="1">
      <c r="A446" t="s">
        <v>17</v>
      </c>
      <c r="B446" s="3">
        <v>1982</v>
      </c>
      <c r="C446">
        <v>0</v>
      </c>
      <c r="D446">
        <v>0</v>
      </c>
      <c r="E446" s="3" t="e">
        <v>#NUM!</v>
      </c>
      <c r="F446" s="3" t="str">
        <f>VLOOKUP(Exportacao[[#This Row],[País]],Tabela3[#All],4,FALSE)</f>
        <v>Argentina</v>
      </c>
      <c r="G446" s="3" t="str">
        <f>VLOOKUP(Exportacao[[#This Row],[País Corrigido]],'Conversor de países_Geral_UTF8_'!$A$2:$B$223,2,FALSE)</f>
        <v>América do Sul</v>
      </c>
      <c r="H4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7" spans="1:8" hidden="1">
      <c r="A447" t="s">
        <v>17</v>
      </c>
      <c r="B447" s="3">
        <v>1983</v>
      </c>
      <c r="C447">
        <v>0</v>
      </c>
      <c r="D447">
        <v>0</v>
      </c>
      <c r="E447" s="3" t="e">
        <v>#NUM!</v>
      </c>
      <c r="F447" s="3" t="str">
        <f>VLOOKUP(Exportacao[[#This Row],[País]],Tabela3[#All],4,FALSE)</f>
        <v>Argentina</v>
      </c>
      <c r="G447" s="3" t="str">
        <f>VLOOKUP(Exportacao[[#This Row],[País Corrigido]],'Conversor de países_Geral_UTF8_'!$A$2:$B$223,2,FALSE)</f>
        <v>América do Sul</v>
      </c>
      <c r="H4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8" spans="1:8" hidden="1">
      <c r="A448" t="s">
        <v>17</v>
      </c>
      <c r="B448" s="3">
        <v>1984</v>
      </c>
      <c r="C448">
        <v>0</v>
      </c>
      <c r="D448">
        <v>0</v>
      </c>
      <c r="E448" s="3" t="e">
        <v>#NUM!</v>
      </c>
      <c r="F448" s="3" t="str">
        <f>VLOOKUP(Exportacao[[#This Row],[País]],Tabela3[#All],4,FALSE)</f>
        <v>Argentina</v>
      </c>
      <c r="G448" s="3" t="str">
        <f>VLOOKUP(Exportacao[[#This Row],[País Corrigido]],'Conversor de países_Geral_UTF8_'!$A$2:$B$223,2,FALSE)</f>
        <v>América do Sul</v>
      </c>
      <c r="H4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" spans="1:8" hidden="1">
      <c r="A449" t="s">
        <v>17</v>
      </c>
      <c r="B449" s="3">
        <v>1985</v>
      </c>
      <c r="C449">
        <v>0</v>
      </c>
      <c r="D449">
        <v>0</v>
      </c>
      <c r="E449" s="3" t="e">
        <v>#NUM!</v>
      </c>
      <c r="F449" s="3" t="str">
        <f>VLOOKUP(Exportacao[[#This Row],[País]],Tabela3[#All],4,FALSE)</f>
        <v>Argentina</v>
      </c>
      <c r="G449" s="3" t="str">
        <f>VLOOKUP(Exportacao[[#This Row],[País Corrigido]],'Conversor de países_Geral_UTF8_'!$A$2:$B$223,2,FALSE)</f>
        <v>América do Sul</v>
      </c>
      <c r="H4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" spans="1:8" hidden="1">
      <c r="A450" t="s">
        <v>17</v>
      </c>
      <c r="B450" s="3">
        <v>1986</v>
      </c>
      <c r="C450">
        <v>0</v>
      </c>
      <c r="D450">
        <v>0</v>
      </c>
      <c r="E450" s="3" t="e">
        <v>#NUM!</v>
      </c>
      <c r="F450" s="3" t="str">
        <f>VLOOKUP(Exportacao[[#This Row],[País]],Tabela3[#All],4,FALSE)</f>
        <v>Argentina</v>
      </c>
      <c r="G450" s="3" t="str">
        <f>VLOOKUP(Exportacao[[#This Row],[País Corrigido]],'Conversor de países_Geral_UTF8_'!$A$2:$B$223,2,FALSE)</f>
        <v>América do Sul</v>
      </c>
      <c r="H4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" spans="1:8" hidden="1">
      <c r="A451" t="s">
        <v>17</v>
      </c>
      <c r="B451" s="3">
        <v>1987</v>
      </c>
      <c r="C451">
        <v>0</v>
      </c>
      <c r="D451">
        <v>0</v>
      </c>
      <c r="E451" s="3" t="e">
        <v>#NUM!</v>
      </c>
      <c r="F451" s="3" t="str">
        <f>VLOOKUP(Exportacao[[#This Row],[País]],Tabela3[#All],4,FALSE)</f>
        <v>Argentina</v>
      </c>
      <c r="G451" s="3" t="str">
        <f>VLOOKUP(Exportacao[[#This Row],[País Corrigido]],'Conversor de países_Geral_UTF8_'!$A$2:$B$223,2,FALSE)</f>
        <v>América do Sul</v>
      </c>
      <c r="H4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" spans="1:8" hidden="1">
      <c r="A452" t="s">
        <v>17</v>
      </c>
      <c r="B452" s="3">
        <v>1988</v>
      </c>
      <c r="C452">
        <v>360</v>
      </c>
      <c r="D452">
        <v>960</v>
      </c>
      <c r="E452" s="3">
        <v>2.6666666666666665</v>
      </c>
      <c r="F452" s="3" t="str">
        <f>VLOOKUP(Exportacao[[#This Row],[País]],Tabela3[#All],4,FALSE)</f>
        <v>Argentina</v>
      </c>
      <c r="G452" s="3" t="str">
        <f>VLOOKUP(Exportacao[[#This Row],[País Corrigido]],'Conversor de países_Geral_UTF8_'!$A$2:$B$223,2,FALSE)</f>
        <v>América do Sul</v>
      </c>
      <c r="H4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53" spans="1:8" hidden="1">
      <c r="A453" t="s">
        <v>17</v>
      </c>
      <c r="B453" s="3">
        <v>1989</v>
      </c>
      <c r="C453">
        <v>0</v>
      </c>
      <c r="D453">
        <v>0</v>
      </c>
      <c r="E453" s="3" t="e">
        <v>#NUM!</v>
      </c>
      <c r="F453" s="3" t="str">
        <f>VLOOKUP(Exportacao[[#This Row],[País]],Tabela3[#All],4,FALSE)</f>
        <v>Argentina</v>
      </c>
      <c r="G453" s="3" t="str">
        <f>VLOOKUP(Exportacao[[#This Row],[País Corrigido]],'Conversor de países_Geral_UTF8_'!$A$2:$B$223,2,FALSE)</f>
        <v>América do Sul</v>
      </c>
      <c r="H4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" spans="1:8" hidden="1">
      <c r="A454" t="s">
        <v>17</v>
      </c>
      <c r="B454" s="3">
        <v>1990</v>
      </c>
      <c r="C454">
        <v>6300</v>
      </c>
      <c r="D454">
        <v>15000</v>
      </c>
      <c r="E454" s="3">
        <v>2.3809523809523809</v>
      </c>
      <c r="F454" s="3" t="str">
        <f>VLOOKUP(Exportacao[[#This Row],[País]],Tabela3[#All],4,FALSE)</f>
        <v>Argentina</v>
      </c>
      <c r="G454" s="3" t="str">
        <f>VLOOKUP(Exportacao[[#This Row],[País Corrigido]],'Conversor de países_Geral_UTF8_'!$A$2:$B$223,2,FALSE)</f>
        <v>América do Sul</v>
      </c>
      <c r="H4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55" spans="1:8" hidden="1">
      <c r="A455" t="s">
        <v>17</v>
      </c>
      <c r="B455" s="3">
        <v>1991</v>
      </c>
      <c r="C455">
        <v>0</v>
      </c>
      <c r="D455">
        <v>0</v>
      </c>
      <c r="E455" s="3" t="e">
        <v>#NUM!</v>
      </c>
      <c r="F455" s="3" t="str">
        <f>VLOOKUP(Exportacao[[#This Row],[País]],Tabela3[#All],4,FALSE)</f>
        <v>Argentina</v>
      </c>
      <c r="G455" s="3" t="str">
        <f>VLOOKUP(Exportacao[[#This Row],[País Corrigido]],'Conversor de países_Geral_UTF8_'!$A$2:$B$223,2,FALSE)</f>
        <v>América do Sul</v>
      </c>
      <c r="H4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" spans="1:8" hidden="1">
      <c r="A456" t="s">
        <v>17</v>
      </c>
      <c r="B456" s="3">
        <v>1992</v>
      </c>
      <c r="C456">
        <v>1125</v>
      </c>
      <c r="D456">
        <v>2250</v>
      </c>
      <c r="E456" s="3">
        <v>2</v>
      </c>
      <c r="F456" s="3" t="str">
        <f>VLOOKUP(Exportacao[[#This Row],[País]],Tabela3[#All],4,FALSE)</f>
        <v>Argentina</v>
      </c>
      <c r="G456" s="3" t="str">
        <f>VLOOKUP(Exportacao[[#This Row],[País Corrigido]],'Conversor de países_Geral_UTF8_'!$A$2:$B$223,2,FALSE)</f>
        <v>América do Sul</v>
      </c>
      <c r="H4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57" spans="1:8" hidden="1">
      <c r="A457" t="s">
        <v>17</v>
      </c>
      <c r="B457" s="3">
        <v>1993</v>
      </c>
      <c r="C457">
        <v>322990</v>
      </c>
      <c r="D457">
        <v>136500</v>
      </c>
      <c r="E457" s="3">
        <v>0.42261370321062569</v>
      </c>
      <c r="F457" s="3" t="str">
        <f>VLOOKUP(Exportacao[[#This Row],[País]],Tabela3[#All],4,FALSE)</f>
        <v>Argentina</v>
      </c>
      <c r="G457" s="3" t="str">
        <f>VLOOKUP(Exportacao[[#This Row],[País Corrigido]],'Conversor de países_Geral_UTF8_'!$A$2:$B$223,2,FALSE)</f>
        <v>América do Sul</v>
      </c>
      <c r="H4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58" spans="1:8" hidden="1">
      <c r="A458" t="s">
        <v>17</v>
      </c>
      <c r="B458" s="3">
        <v>1994</v>
      </c>
      <c r="C458">
        <v>691422</v>
      </c>
      <c r="D458">
        <v>296167</v>
      </c>
      <c r="E458" s="3">
        <v>0.42834477352470707</v>
      </c>
      <c r="F458" s="3" t="str">
        <f>VLOOKUP(Exportacao[[#This Row],[País]],Tabela3[#All],4,FALSE)</f>
        <v>Argentina</v>
      </c>
      <c r="G458" s="3" t="str">
        <f>VLOOKUP(Exportacao[[#This Row],[País Corrigido]],'Conversor de países_Geral_UTF8_'!$A$2:$B$223,2,FALSE)</f>
        <v>América do Sul</v>
      </c>
      <c r="H4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59" spans="1:8" hidden="1">
      <c r="A459" t="s">
        <v>17</v>
      </c>
      <c r="B459" s="3">
        <v>1995</v>
      </c>
      <c r="C459">
        <v>0</v>
      </c>
      <c r="D459">
        <v>0</v>
      </c>
      <c r="E459" s="3" t="e">
        <v>#NUM!</v>
      </c>
      <c r="F459" s="3" t="str">
        <f>VLOOKUP(Exportacao[[#This Row],[País]],Tabela3[#All],4,FALSE)</f>
        <v>Argentina</v>
      </c>
      <c r="G459" s="3" t="str">
        <f>VLOOKUP(Exportacao[[#This Row],[País Corrigido]],'Conversor de países_Geral_UTF8_'!$A$2:$B$223,2,FALSE)</f>
        <v>América do Sul</v>
      </c>
      <c r="H4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" spans="1:8" hidden="1">
      <c r="A460" t="s">
        <v>17</v>
      </c>
      <c r="B460" s="3">
        <v>1996</v>
      </c>
      <c r="C460">
        <v>2100</v>
      </c>
      <c r="D460">
        <v>2576</v>
      </c>
      <c r="E460" s="3">
        <v>1.2266666666666666</v>
      </c>
      <c r="F460" s="3" t="str">
        <f>VLOOKUP(Exportacao[[#This Row],[País]],Tabela3[#All],4,FALSE)</f>
        <v>Argentina</v>
      </c>
      <c r="G460" s="3" t="str">
        <f>VLOOKUP(Exportacao[[#This Row],[País Corrigido]],'Conversor de países_Geral_UTF8_'!$A$2:$B$223,2,FALSE)</f>
        <v>América do Sul</v>
      </c>
      <c r="H4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1" spans="1:8" hidden="1">
      <c r="A461" t="s">
        <v>17</v>
      </c>
      <c r="B461" s="3">
        <v>1997</v>
      </c>
      <c r="C461">
        <v>40</v>
      </c>
      <c r="D461">
        <v>369</v>
      </c>
      <c r="E461" s="3">
        <v>9.2249999999999996</v>
      </c>
      <c r="F461" s="3" t="str">
        <f>VLOOKUP(Exportacao[[#This Row],[País]],Tabela3[#All],4,FALSE)</f>
        <v>Argentina</v>
      </c>
      <c r="G461" s="3" t="str">
        <f>VLOOKUP(Exportacao[[#This Row],[País Corrigido]],'Conversor de países_Geral_UTF8_'!$A$2:$B$223,2,FALSE)</f>
        <v>América do Sul</v>
      </c>
      <c r="H4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2" spans="1:8" hidden="1">
      <c r="A462" t="s">
        <v>17</v>
      </c>
      <c r="B462" s="3">
        <v>1998</v>
      </c>
      <c r="C462">
        <v>211</v>
      </c>
      <c r="D462">
        <v>1178</v>
      </c>
      <c r="E462" s="3">
        <v>5.5829383886255926</v>
      </c>
      <c r="F462" s="3" t="str">
        <f>VLOOKUP(Exportacao[[#This Row],[País]],Tabela3[#All],4,FALSE)</f>
        <v>Argentina</v>
      </c>
      <c r="G462" s="3" t="str">
        <f>VLOOKUP(Exportacao[[#This Row],[País Corrigido]],'Conversor de países_Geral_UTF8_'!$A$2:$B$223,2,FALSE)</f>
        <v>América do Sul</v>
      </c>
      <c r="H4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3" spans="1:8" hidden="1">
      <c r="A463" t="s">
        <v>17</v>
      </c>
      <c r="B463" s="3">
        <v>1999</v>
      </c>
      <c r="C463">
        <v>0</v>
      </c>
      <c r="D463">
        <v>0</v>
      </c>
      <c r="E463" s="3" t="e">
        <v>#NUM!</v>
      </c>
      <c r="F463" s="3" t="str">
        <f>VLOOKUP(Exportacao[[#This Row],[País]],Tabela3[#All],4,FALSE)</f>
        <v>Argentina</v>
      </c>
      <c r="G463" s="3" t="str">
        <f>VLOOKUP(Exportacao[[#This Row],[País Corrigido]],'Conversor de países_Geral_UTF8_'!$A$2:$B$223,2,FALSE)</f>
        <v>América do Sul</v>
      </c>
      <c r="H4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" spans="1:8" hidden="1">
      <c r="A464" t="s">
        <v>17</v>
      </c>
      <c r="B464" s="3">
        <v>2000</v>
      </c>
      <c r="C464">
        <v>0</v>
      </c>
      <c r="D464">
        <v>0</v>
      </c>
      <c r="E464" s="3" t="e">
        <v>#NUM!</v>
      </c>
      <c r="F464" s="3" t="str">
        <f>VLOOKUP(Exportacao[[#This Row],[País]],Tabela3[#All],4,FALSE)</f>
        <v>Argentina</v>
      </c>
      <c r="G464" s="3" t="str">
        <f>VLOOKUP(Exportacao[[#This Row],[País Corrigido]],'Conversor de países_Geral_UTF8_'!$A$2:$B$223,2,FALSE)</f>
        <v>América do Sul</v>
      </c>
      <c r="H4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" spans="1:8" hidden="1">
      <c r="A465" t="s">
        <v>17</v>
      </c>
      <c r="B465" s="3">
        <v>2001</v>
      </c>
      <c r="C465">
        <v>1477</v>
      </c>
      <c r="D465">
        <v>2393</v>
      </c>
      <c r="E465" s="3">
        <v>1.6201760324983074</v>
      </c>
      <c r="F465" s="3" t="str">
        <f>VLOOKUP(Exportacao[[#This Row],[País]],Tabela3[#All],4,FALSE)</f>
        <v>Argentina</v>
      </c>
      <c r="G465" s="3" t="str">
        <f>VLOOKUP(Exportacao[[#This Row],[País Corrigido]],'Conversor de países_Geral_UTF8_'!$A$2:$B$223,2,FALSE)</f>
        <v>América do Sul</v>
      </c>
      <c r="H4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6" spans="1:8" hidden="1">
      <c r="A466" t="s">
        <v>17</v>
      </c>
      <c r="B466" s="3">
        <v>2002</v>
      </c>
      <c r="C466">
        <v>0</v>
      </c>
      <c r="D466">
        <v>0</v>
      </c>
      <c r="E466" s="3" t="e">
        <v>#NUM!</v>
      </c>
      <c r="F466" s="3" t="str">
        <f>VLOOKUP(Exportacao[[#This Row],[País]],Tabela3[#All],4,FALSE)</f>
        <v>Argentina</v>
      </c>
      <c r="G466" s="3" t="str">
        <f>VLOOKUP(Exportacao[[#This Row],[País Corrigido]],'Conversor de países_Geral_UTF8_'!$A$2:$B$223,2,FALSE)</f>
        <v>América do Sul</v>
      </c>
      <c r="H4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" spans="1:8" hidden="1">
      <c r="A467" t="s">
        <v>17</v>
      </c>
      <c r="B467" s="3">
        <v>2003</v>
      </c>
      <c r="C467">
        <v>0</v>
      </c>
      <c r="D467">
        <v>0</v>
      </c>
      <c r="E467" s="3" t="e">
        <v>#NUM!</v>
      </c>
      <c r="F467" s="3" t="str">
        <f>VLOOKUP(Exportacao[[#This Row],[País]],Tabela3[#All],4,FALSE)</f>
        <v>Argentina</v>
      </c>
      <c r="G467" s="3" t="str">
        <f>VLOOKUP(Exportacao[[#This Row],[País Corrigido]],'Conversor de países_Geral_UTF8_'!$A$2:$B$223,2,FALSE)</f>
        <v>América do Sul</v>
      </c>
      <c r="H4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" spans="1:8" hidden="1">
      <c r="A468" t="s">
        <v>17</v>
      </c>
      <c r="B468" s="3">
        <v>2004</v>
      </c>
      <c r="C468">
        <v>0</v>
      </c>
      <c r="D468">
        <v>0</v>
      </c>
      <c r="E468" s="3" t="e">
        <v>#NUM!</v>
      </c>
      <c r="F468" s="3" t="str">
        <f>VLOOKUP(Exportacao[[#This Row],[País]],Tabela3[#All],4,FALSE)</f>
        <v>Argentina</v>
      </c>
      <c r="G468" s="3" t="str">
        <f>VLOOKUP(Exportacao[[#This Row],[País Corrigido]],'Conversor de países_Geral_UTF8_'!$A$2:$B$223,2,FALSE)</f>
        <v>América do Sul</v>
      </c>
      <c r="H4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9" spans="1:8" hidden="1">
      <c r="A469" t="s">
        <v>17</v>
      </c>
      <c r="B469" s="3">
        <v>2005</v>
      </c>
      <c r="C469">
        <v>0</v>
      </c>
      <c r="D469">
        <v>0</v>
      </c>
      <c r="E469" s="3" t="e">
        <v>#NUM!</v>
      </c>
      <c r="F469" s="3" t="str">
        <f>VLOOKUP(Exportacao[[#This Row],[País]],Tabela3[#All],4,FALSE)</f>
        <v>Argentina</v>
      </c>
      <c r="G469" s="3" t="str">
        <f>VLOOKUP(Exportacao[[#This Row],[País Corrigido]],'Conversor de países_Geral_UTF8_'!$A$2:$B$223,2,FALSE)</f>
        <v>América do Sul</v>
      </c>
      <c r="H4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" spans="1:8" hidden="1">
      <c r="A470" t="s">
        <v>17</v>
      </c>
      <c r="B470" s="3">
        <v>2006</v>
      </c>
      <c r="C470">
        <v>0</v>
      </c>
      <c r="D470">
        <v>0</v>
      </c>
      <c r="E470" s="3" t="e">
        <v>#NUM!</v>
      </c>
      <c r="F470" s="3" t="str">
        <f>VLOOKUP(Exportacao[[#This Row],[País]],Tabela3[#All],4,FALSE)</f>
        <v>Argentina</v>
      </c>
      <c r="G470" s="3" t="str">
        <f>VLOOKUP(Exportacao[[#This Row],[País Corrigido]],'Conversor de países_Geral_UTF8_'!$A$2:$B$223,2,FALSE)</f>
        <v>América do Sul</v>
      </c>
      <c r="H4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" spans="1:8" hidden="1">
      <c r="A471" t="s">
        <v>17</v>
      </c>
      <c r="B471" s="3">
        <v>2007</v>
      </c>
      <c r="C471">
        <v>0</v>
      </c>
      <c r="D471">
        <v>0</v>
      </c>
      <c r="E471" s="3" t="e">
        <v>#NUM!</v>
      </c>
      <c r="F471" s="3" t="str">
        <f>VLOOKUP(Exportacao[[#This Row],[País]],Tabela3[#All],4,FALSE)</f>
        <v>Argentina</v>
      </c>
      <c r="G471" s="3" t="str">
        <f>VLOOKUP(Exportacao[[#This Row],[País Corrigido]],'Conversor de países_Geral_UTF8_'!$A$2:$B$223,2,FALSE)</f>
        <v>América do Sul</v>
      </c>
      <c r="H4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" spans="1:8" hidden="1">
      <c r="A472" t="s">
        <v>17</v>
      </c>
      <c r="B472" s="3">
        <v>2008</v>
      </c>
      <c r="C472">
        <v>0</v>
      </c>
      <c r="D472">
        <v>0</v>
      </c>
      <c r="E472" s="3" t="e">
        <v>#NUM!</v>
      </c>
      <c r="F472" s="3" t="str">
        <f>VLOOKUP(Exportacao[[#This Row],[País]],Tabela3[#All],4,FALSE)</f>
        <v>Argentina</v>
      </c>
      <c r="G472" s="3" t="str">
        <f>VLOOKUP(Exportacao[[#This Row],[País Corrigido]],'Conversor de países_Geral_UTF8_'!$A$2:$B$223,2,FALSE)</f>
        <v>América do Sul</v>
      </c>
      <c r="H4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" spans="1:8" hidden="1">
      <c r="A473" t="s">
        <v>17</v>
      </c>
      <c r="B473" s="3">
        <v>2009</v>
      </c>
      <c r="C473">
        <v>162</v>
      </c>
      <c r="D473">
        <v>4523</v>
      </c>
      <c r="E473" s="3">
        <v>27.919753086419753</v>
      </c>
      <c r="F473" s="3" t="str">
        <f>VLOOKUP(Exportacao[[#This Row],[País]],Tabela3[#All],4,FALSE)</f>
        <v>Argentina</v>
      </c>
      <c r="G473" s="3" t="str">
        <f>VLOOKUP(Exportacao[[#This Row],[País Corrigido]],'Conversor de países_Geral_UTF8_'!$A$2:$B$223,2,FALSE)</f>
        <v>América do Sul</v>
      </c>
      <c r="H4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4" spans="1:8" hidden="1">
      <c r="A474" t="s">
        <v>17</v>
      </c>
      <c r="B474" s="3">
        <v>2010</v>
      </c>
      <c r="C474">
        <v>0</v>
      </c>
      <c r="D474">
        <v>0</v>
      </c>
      <c r="E474" s="3" t="e">
        <v>#NUM!</v>
      </c>
      <c r="F474" s="3" t="str">
        <f>VLOOKUP(Exportacao[[#This Row],[País]],Tabela3[#All],4,FALSE)</f>
        <v>Argentina</v>
      </c>
      <c r="G474" s="3" t="str">
        <f>VLOOKUP(Exportacao[[#This Row],[País Corrigido]],'Conversor de países_Geral_UTF8_'!$A$2:$B$223,2,FALSE)</f>
        <v>América do Sul</v>
      </c>
      <c r="H4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5" spans="1:8" hidden="1">
      <c r="A475" t="s">
        <v>17</v>
      </c>
      <c r="B475" s="3">
        <v>2011</v>
      </c>
      <c r="C475">
        <v>13253</v>
      </c>
      <c r="D475">
        <v>55460</v>
      </c>
      <c r="E475" s="3">
        <v>4.1847128951935408</v>
      </c>
      <c r="F475" s="3" t="str">
        <f>VLOOKUP(Exportacao[[#This Row],[País]],Tabela3[#All],4,FALSE)</f>
        <v>Argentina</v>
      </c>
      <c r="G475" s="3" t="str">
        <f>VLOOKUP(Exportacao[[#This Row],[País Corrigido]],'Conversor de países_Geral_UTF8_'!$A$2:$B$223,2,FALSE)</f>
        <v>América do Sul</v>
      </c>
      <c r="H4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6" spans="1:8" hidden="1">
      <c r="A476" t="s">
        <v>17</v>
      </c>
      <c r="B476" s="3">
        <v>2012</v>
      </c>
      <c r="C476">
        <v>0</v>
      </c>
      <c r="D476">
        <v>0</v>
      </c>
      <c r="E476" s="3" t="e">
        <v>#NUM!</v>
      </c>
      <c r="F476" s="3" t="str">
        <f>VLOOKUP(Exportacao[[#This Row],[País]],Tabela3[#All],4,FALSE)</f>
        <v>Argentina</v>
      </c>
      <c r="G476" s="3" t="str">
        <f>VLOOKUP(Exportacao[[#This Row],[País Corrigido]],'Conversor de países_Geral_UTF8_'!$A$2:$B$223,2,FALSE)</f>
        <v>América do Sul</v>
      </c>
      <c r="H4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" spans="1:8" hidden="1">
      <c r="A477" t="s">
        <v>17</v>
      </c>
      <c r="B477" s="3">
        <v>2013</v>
      </c>
      <c r="C477">
        <v>0</v>
      </c>
      <c r="D477">
        <v>0</v>
      </c>
      <c r="E477" s="3" t="e">
        <v>#NUM!</v>
      </c>
      <c r="F477" s="3" t="str">
        <f>VLOOKUP(Exportacao[[#This Row],[País]],Tabela3[#All],4,FALSE)</f>
        <v>Argentina</v>
      </c>
      <c r="G477" s="3" t="str">
        <f>VLOOKUP(Exportacao[[#This Row],[País Corrigido]],'Conversor de países_Geral_UTF8_'!$A$2:$B$223,2,FALSE)</f>
        <v>América do Sul</v>
      </c>
      <c r="H4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" spans="1:8" hidden="1">
      <c r="A478" t="s">
        <v>17</v>
      </c>
      <c r="B478" s="3">
        <v>2014</v>
      </c>
      <c r="C478">
        <v>20385</v>
      </c>
      <c r="D478">
        <v>95130</v>
      </c>
      <c r="E478" s="3">
        <v>4.666666666666667</v>
      </c>
      <c r="F478" s="3" t="str">
        <f>VLOOKUP(Exportacao[[#This Row],[País]],Tabela3[#All],4,FALSE)</f>
        <v>Argentina</v>
      </c>
      <c r="G478" s="3" t="str">
        <f>VLOOKUP(Exportacao[[#This Row],[País Corrigido]],'Conversor de países_Geral_UTF8_'!$A$2:$B$223,2,FALSE)</f>
        <v>América do Sul</v>
      </c>
      <c r="H4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9" spans="1:8" hidden="1">
      <c r="A479" t="s">
        <v>17</v>
      </c>
      <c r="B479" s="3">
        <v>2015</v>
      </c>
      <c r="C479">
        <v>0</v>
      </c>
      <c r="D479">
        <v>0</v>
      </c>
      <c r="E479" s="3" t="e">
        <v>#NUM!</v>
      </c>
      <c r="F479" s="3" t="str">
        <f>VLOOKUP(Exportacao[[#This Row],[País]],Tabela3[#All],4,FALSE)</f>
        <v>Argentina</v>
      </c>
      <c r="G479" s="3" t="str">
        <f>VLOOKUP(Exportacao[[#This Row],[País Corrigido]],'Conversor de países_Geral_UTF8_'!$A$2:$B$223,2,FALSE)</f>
        <v>América do Sul</v>
      </c>
      <c r="H4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" spans="1:8" hidden="1">
      <c r="A480" t="s">
        <v>17</v>
      </c>
      <c r="B480" s="3">
        <v>2016</v>
      </c>
      <c r="C480">
        <v>0</v>
      </c>
      <c r="D480">
        <v>0</v>
      </c>
      <c r="E480" s="3" t="e">
        <v>#NUM!</v>
      </c>
      <c r="F480" s="3" t="str">
        <f>VLOOKUP(Exportacao[[#This Row],[País]],Tabela3[#All],4,FALSE)</f>
        <v>Argentina</v>
      </c>
      <c r="G480" s="3" t="str">
        <f>VLOOKUP(Exportacao[[#This Row],[País Corrigido]],'Conversor de países_Geral_UTF8_'!$A$2:$B$223,2,FALSE)</f>
        <v>América do Sul</v>
      </c>
      <c r="H4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" spans="1:8" hidden="1">
      <c r="A481" t="s">
        <v>17</v>
      </c>
      <c r="B481" s="3">
        <v>2017</v>
      </c>
      <c r="C481">
        <v>0</v>
      </c>
      <c r="D481">
        <v>0</v>
      </c>
      <c r="E481" s="3" t="e">
        <v>#NUM!</v>
      </c>
      <c r="F481" s="3" t="str">
        <f>VLOOKUP(Exportacao[[#This Row],[País]],Tabela3[#All],4,FALSE)</f>
        <v>Argentina</v>
      </c>
      <c r="G481" s="3" t="str">
        <f>VLOOKUP(Exportacao[[#This Row],[País Corrigido]],'Conversor de países_Geral_UTF8_'!$A$2:$B$223,2,FALSE)</f>
        <v>América do Sul</v>
      </c>
      <c r="H4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" spans="1:8" hidden="1">
      <c r="A482" t="s">
        <v>17</v>
      </c>
      <c r="B482" s="3">
        <v>2018</v>
      </c>
      <c r="C482">
        <v>15711</v>
      </c>
      <c r="D482">
        <v>59150</v>
      </c>
      <c r="E482" s="3">
        <v>3.7648781108777292</v>
      </c>
      <c r="F482" s="3" t="str">
        <f>VLOOKUP(Exportacao[[#This Row],[País]],Tabela3[#All],4,FALSE)</f>
        <v>Argentina</v>
      </c>
      <c r="G482" s="3" t="str">
        <f>VLOOKUP(Exportacao[[#This Row],[País Corrigido]],'Conversor de países_Geral_UTF8_'!$A$2:$B$223,2,FALSE)</f>
        <v>América do Sul</v>
      </c>
      <c r="H4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3" spans="1:8" hidden="1">
      <c r="A483" t="s">
        <v>17</v>
      </c>
      <c r="B483" s="3">
        <v>2019</v>
      </c>
      <c r="C483">
        <v>0</v>
      </c>
      <c r="D483">
        <v>0</v>
      </c>
      <c r="E483" s="3" t="e">
        <v>#NUM!</v>
      </c>
      <c r="F483" s="3" t="str">
        <f>VLOOKUP(Exportacao[[#This Row],[País]],Tabela3[#All],4,FALSE)</f>
        <v>Argentina</v>
      </c>
      <c r="G483" s="3" t="str">
        <f>VLOOKUP(Exportacao[[#This Row],[País Corrigido]],'Conversor de países_Geral_UTF8_'!$A$2:$B$223,2,FALSE)</f>
        <v>América do Sul</v>
      </c>
      <c r="H4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" spans="1:8" hidden="1">
      <c r="A484" t="s">
        <v>17</v>
      </c>
      <c r="B484" s="3">
        <v>2020</v>
      </c>
      <c r="C484">
        <v>1015</v>
      </c>
      <c r="D484">
        <v>4176</v>
      </c>
      <c r="E484" s="3">
        <v>4.1142857142857139</v>
      </c>
      <c r="F484" s="3" t="str">
        <f>VLOOKUP(Exportacao[[#This Row],[País]],Tabela3[#All],4,FALSE)</f>
        <v>Argentina</v>
      </c>
      <c r="G484" s="3" t="str">
        <f>VLOOKUP(Exportacao[[#This Row],[País Corrigido]],'Conversor de países_Geral_UTF8_'!$A$2:$B$223,2,FALSE)</f>
        <v>América do Sul</v>
      </c>
      <c r="H4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5" spans="1:8" hidden="1">
      <c r="A485" t="s">
        <v>17</v>
      </c>
      <c r="B485" s="3">
        <v>2021</v>
      </c>
      <c r="C485">
        <v>6</v>
      </c>
      <c r="D485">
        <v>13</v>
      </c>
      <c r="E485" s="3">
        <v>2.1666666666666665</v>
      </c>
      <c r="F485" s="3" t="str">
        <f>VLOOKUP(Exportacao[[#This Row],[País]],Tabela3[#All],4,FALSE)</f>
        <v>Argentina</v>
      </c>
      <c r="G485" s="3" t="str">
        <f>VLOOKUP(Exportacao[[#This Row],[País Corrigido]],'Conversor de países_Geral_UTF8_'!$A$2:$B$223,2,FALSE)</f>
        <v>América do Sul</v>
      </c>
      <c r="H4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6" spans="1:8" hidden="1">
      <c r="A486" t="s">
        <v>17</v>
      </c>
      <c r="B486" s="3">
        <v>2022</v>
      </c>
      <c r="C486">
        <v>480</v>
      </c>
      <c r="D486">
        <v>3232</v>
      </c>
      <c r="E486" s="3">
        <v>6.7333333333333334</v>
      </c>
      <c r="F486" s="3" t="str">
        <f>VLOOKUP(Exportacao[[#This Row],[País]],Tabela3[#All],4,FALSE)</f>
        <v>Argentina</v>
      </c>
      <c r="G486" s="3" t="str">
        <f>VLOOKUP(Exportacao[[#This Row],[País Corrigido]],'Conversor de países_Geral_UTF8_'!$A$2:$B$223,2,FALSE)</f>
        <v>América do Sul</v>
      </c>
      <c r="H4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7" spans="1:8" hidden="1">
      <c r="A487" t="s">
        <v>17</v>
      </c>
      <c r="B487" s="3">
        <v>2023</v>
      </c>
      <c r="C487">
        <v>4545</v>
      </c>
      <c r="D487">
        <v>36133</v>
      </c>
      <c r="E487" s="3">
        <v>7.9500550055005501</v>
      </c>
      <c r="F487" s="3" t="str">
        <f>VLOOKUP(Exportacao[[#This Row],[País]],Tabela3[#All],4,FALSE)</f>
        <v>Argentina</v>
      </c>
      <c r="G487" s="3" t="str">
        <f>VLOOKUP(Exportacao[[#This Row],[País Corrigido]],'Conversor de países_Geral_UTF8_'!$A$2:$B$223,2,FALSE)</f>
        <v>América do Sul</v>
      </c>
      <c r="H4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8" spans="1:8" hidden="1">
      <c r="A488" t="s">
        <v>20</v>
      </c>
      <c r="B488" s="3">
        <v>1970</v>
      </c>
      <c r="C488">
        <v>0</v>
      </c>
      <c r="D488">
        <v>0</v>
      </c>
      <c r="E488" s="3" t="e">
        <v>#NUM!</v>
      </c>
      <c r="F488" s="3" t="str">
        <f>VLOOKUP(Exportacao[[#This Row],[País]],Tabela3[#All],4,FALSE)</f>
        <v>Aruba</v>
      </c>
      <c r="G488" s="3" t="str">
        <f>VLOOKUP(Exportacao[[#This Row],[País Corrigido]],'Conversor de países_Geral_UTF8_'!$A$2:$B$223,2,FALSE)</f>
        <v>América Central e Caribe</v>
      </c>
      <c r="H4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9" spans="1:8" hidden="1">
      <c r="A489" t="s">
        <v>20</v>
      </c>
      <c r="B489" s="3">
        <v>1971</v>
      </c>
      <c r="C489">
        <v>0</v>
      </c>
      <c r="D489">
        <v>0</v>
      </c>
      <c r="E489" s="3" t="e">
        <v>#NUM!</v>
      </c>
      <c r="F489" s="3" t="str">
        <f>VLOOKUP(Exportacao[[#This Row],[País]],Tabela3[#All],4,FALSE)</f>
        <v>Aruba</v>
      </c>
      <c r="G489" s="3" t="str">
        <f>VLOOKUP(Exportacao[[#This Row],[País Corrigido]],'Conversor de países_Geral_UTF8_'!$A$2:$B$223,2,FALSE)</f>
        <v>América Central e Caribe</v>
      </c>
      <c r="H4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0" spans="1:8" hidden="1">
      <c r="A490" t="s">
        <v>20</v>
      </c>
      <c r="B490" s="3">
        <v>1972</v>
      </c>
      <c r="C490">
        <v>0</v>
      </c>
      <c r="D490">
        <v>0</v>
      </c>
      <c r="E490" s="3" t="e">
        <v>#NUM!</v>
      </c>
      <c r="F490" s="3" t="str">
        <f>VLOOKUP(Exportacao[[#This Row],[País]],Tabela3[#All],4,FALSE)</f>
        <v>Aruba</v>
      </c>
      <c r="G490" s="3" t="str">
        <f>VLOOKUP(Exportacao[[#This Row],[País Corrigido]],'Conversor de países_Geral_UTF8_'!$A$2:$B$223,2,FALSE)</f>
        <v>América Central e Caribe</v>
      </c>
      <c r="H4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1" spans="1:8" hidden="1">
      <c r="A491" t="s">
        <v>20</v>
      </c>
      <c r="B491" s="3">
        <v>1973</v>
      </c>
      <c r="C491">
        <v>0</v>
      </c>
      <c r="D491">
        <v>0</v>
      </c>
      <c r="E491" s="3" t="e">
        <v>#NUM!</v>
      </c>
      <c r="F491" s="3" t="str">
        <f>VLOOKUP(Exportacao[[#This Row],[País]],Tabela3[#All],4,FALSE)</f>
        <v>Aruba</v>
      </c>
      <c r="G491" s="3" t="str">
        <f>VLOOKUP(Exportacao[[#This Row],[País Corrigido]],'Conversor de países_Geral_UTF8_'!$A$2:$B$223,2,FALSE)</f>
        <v>América Central e Caribe</v>
      </c>
      <c r="H4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" spans="1:8" hidden="1">
      <c r="A492" t="s">
        <v>20</v>
      </c>
      <c r="B492" s="3">
        <v>1974</v>
      </c>
      <c r="C492">
        <v>0</v>
      </c>
      <c r="D492">
        <v>0</v>
      </c>
      <c r="E492" s="3" t="e">
        <v>#NUM!</v>
      </c>
      <c r="F492" s="3" t="str">
        <f>VLOOKUP(Exportacao[[#This Row],[País]],Tabela3[#All],4,FALSE)</f>
        <v>Aruba</v>
      </c>
      <c r="G492" s="3" t="str">
        <f>VLOOKUP(Exportacao[[#This Row],[País Corrigido]],'Conversor de países_Geral_UTF8_'!$A$2:$B$223,2,FALSE)</f>
        <v>América Central e Caribe</v>
      </c>
      <c r="H4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" spans="1:8" hidden="1">
      <c r="A493" t="s">
        <v>20</v>
      </c>
      <c r="B493" s="3">
        <v>1975</v>
      </c>
      <c r="C493">
        <v>0</v>
      </c>
      <c r="D493">
        <v>0</v>
      </c>
      <c r="E493" s="3" t="e">
        <v>#NUM!</v>
      </c>
      <c r="F493" s="3" t="str">
        <f>VLOOKUP(Exportacao[[#This Row],[País]],Tabela3[#All],4,FALSE)</f>
        <v>Aruba</v>
      </c>
      <c r="G493" s="3" t="str">
        <f>VLOOKUP(Exportacao[[#This Row],[País Corrigido]],'Conversor de países_Geral_UTF8_'!$A$2:$B$223,2,FALSE)</f>
        <v>América Central e Caribe</v>
      </c>
      <c r="H4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" spans="1:8" hidden="1">
      <c r="A494" t="s">
        <v>20</v>
      </c>
      <c r="B494" s="3">
        <v>1976</v>
      </c>
      <c r="C494">
        <v>0</v>
      </c>
      <c r="D494">
        <v>0</v>
      </c>
      <c r="E494" s="3" t="e">
        <v>#NUM!</v>
      </c>
      <c r="F494" s="3" t="str">
        <f>VLOOKUP(Exportacao[[#This Row],[País]],Tabela3[#All],4,FALSE)</f>
        <v>Aruba</v>
      </c>
      <c r="G494" s="3" t="str">
        <f>VLOOKUP(Exportacao[[#This Row],[País Corrigido]],'Conversor de países_Geral_UTF8_'!$A$2:$B$223,2,FALSE)</f>
        <v>América Central e Caribe</v>
      </c>
      <c r="H4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" spans="1:8" hidden="1">
      <c r="A495" t="s">
        <v>20</v>
      </c>
      <c r="B495" s="3">
        <v>1977</v>
      </c>
      <c r="C495">
        <v>0</v>
      </c>
      <c r="D495">
        <v>0</v>
      </c>
      <c r="E495" s="3" t="e">
        <v>#NUM!</v>
      </c>
      <c r="F495" s="3" t="str">
        <f>VLOOKUP(Exportacao[[#This Row],[País]],Tabela3[#All],4,FALSE)</f>
        <v>Aruba</v>
      </c>
      <c r="G495" s="3" t="str">
        <f>VLOOKUP(Exportacao[[#This Row],[País Corrigido]],'Conversor de países_Geral_UTF8_'!$A$2:$B$223,2,FALSE)</f>
        <v>América Central e Caribe</v>
      </c>
      <c r="H4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" spans="1:8" hidden="1">
      <c r="A496" t="s">
        <v>20</v>
      </c>
      <c r="B496" s="3">
        <v>1978</v>
      </c>
      <c r="C496">
        <v>0</v>
      </c>
      <c r="D496">
        <v>0</v>
      </c>
      <c r="E496" s="3" t="e">
        <v>#NUM!</v>
      </c>
      <c r="F496" s="3" t="str">
        <f>VLOOKUP(Exportacao[[#This Row],[País]],Tabela3[#All],4,FALSE)</f>
        <v>Aruba</v>
      </c>
      <c r="G496" s="3" t="str">
        <f>VLOOKUP(Exportacao[[#This Row],[País Corrigido]],'Conversor de países_Geral_UTF8_'!$A$2:$B$223,2,FALSE)</f>
        <v>América Central e Caribe</v>
      </c>
      <c r="H4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" spans="1:8" hidden="1">
      <c r="A497" t="s">
        <v>20</v>
      </c>
      <c r="B497" s="3">
        <v>1979</v>
      </c>
      <c r="C497">
        <v>0</v>
      </c>
      <c r="D497">
        <v>0</v>
      </c>
      <c r="E497" s="3" t="e">
        <v>#NUM!</v>
      </c>
      <c r="F497" s="3" t="str">
        <f>VLOOKUP(Exportacao[[#This Row],[País]],Tabela3[#All],4,FALSE)</f>
        <v>Aruba</v>
      </c>
      <c r="G497" s="3" t="str">
        <f>VLOOKUP(Exportacao[[#This Row],[País Corrigido]],'Conversor de países_Geral_UTF8_'!$A$2:$B$223,2,FALSE)</f>
        <v>América Central e Caribe</v>
      </c>
      <c r="H4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" spans="1:8" hidden="1">
      <c r="A498" t="s">
        <v>20</v>
      </c>
      <c r="B498" s="3">
        <v>1980</v>
      </c>
      <c r="C498">
        <v>0</v>
      </c>
      <c r="D498">
        <v>0</v>
      </c>
      <c r="E498" s="3" t="e">
        <v>#NUM!</v>
      </c>
      <c r="F498" s="3" t="str">
        <f>VLOOKUP(Exportacao[[#This Row],[País]],Tabela3[#All],4,FALSE)</f>
        <v>Aruba</v>
      </c>
      <c r="G498" s="3" t="str">
        <f>VLOOKUP(Exportacao[[#This Row],[País Corrigido]],'Conversor de países_Geral_UTF8_'!$A$2:$B$223,2,FALSE)</f>
        <v>América Central e Caribe</v>
      </c>
      <c r="H4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" spans="1:8" hidden="1">
      <c r="A499" t="s">
        <v>20</v>
      </c>
      <c r="B499" s="3">
        <v>1981</v>
      </c>
      <c r="C499">
        <v>0</v>
      </c>
      <c r="D499">
        <v>0</v>
      </c>
      <c r="E499" s="3" t="e">
        <v>#NUM!</v>
      </c>
      <c r="F499" s="3" t="str">
        <f>VLOOKUP(Exportacao[[#This Row],[País]],Tabela3[#All],4,FALSE)</f>
        <v>Aruba</v>
      </c>
      <c r="G499" s="3" t="str">
        <f>VLOOKUP(Exportacao[[#This Row],[País Corrigido]],'Conversor de países_Geral_UTF8_'!$A$2:$B$223,2,FALSE)</f>
        <v>América Central e Caribe</v>
      </c>
      <c r="H4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" spans="1:8" hidden="1">
      <c r="A500" t="s">
        <v>20</v>
      </c>
      <c r="B500" s="3">
        <v>1982</v>
      </c>
      <c r="C500">
        <v>0</v>
      </c>
      <c r="D500">
        <v>0</v>
      </c>
      <c r="E500" s="3" t="e">
        <v>#NUM!</v>
      </c>
      <c r="F500" s="3" t="str">
        <f>VLOOKUP(Exportacao[[#This Row],[País]],Tabela3[#All],4,FALSE)</f>
        <v>Aruba</v>
      </c>
      <c r="G500" s="3" t="str">
        <f>VLOOKUP(Exportacao[[#This Row],[País Corrigido]],'Conversor de países_Geral_UTF8_'!$A$2:$B$223,2,FALSE)</f>
        <v>América Central e Caribe</v>
      </c>
      <c r="H5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" spans="1:8" hidden="1">
      <c r="A501" t="s">
        <v>20</v>
      </c>
      <c r="B501" s="3">
        <v>1983</v>
      </c>
      <c r="C501">
        <v>0</v>
      </c>
      <c r="D501">
        <v>0</v>
      </c>
      <c r="E501" s="3" t="e">
        <v>#NUM!</v>
      </c>
      <c r="F501" s="3" t="str">
        <f>VLOOKUP(Exportacao[[#This Row],[País]],Tabela3[#All],4,FALSE)</f>
        <v>Aruba</v>
      </c>
      <c r="G501" s="3" t="str">
        <f>VLOOKUP(Exportacao[[#This Row],[País Corrigido]],'Conversor de países_Geral_UTF8_'!$A$2:$B$223,2,FALSE)</f>
        <v>América Central e Caribe</v>
      </c>
      <c r="H5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2" spans="1:8" hidden="1">
      <c r="A502" t="s">
        <v>20</v>
      </c>
      <c r="B502" s="3">
        <v>1984</v>
      </c>
      <c r="C502">
        <v>0</v>
      </c>
      <c r="D502">
        <v>0</v>
      </c>
      <c r="E502" s="3" t="e">
        <v>#NUM!</v>
      </c>
      <c r="F502" s="3" t="str">
        <f>VLOOKUP(Exportacao[[#This Row],[País]],Tabela3[#All],4,FALSE)</f>
        <v>Aruba</v>
      </c>
      <c r="G502" s="3" t="str">
        <f>VLOOKUP(Exportacao[[#This Row],[País Corrigido]],'Conversor de países_Geral_UTF8_'!$A$2:$B$223,2,FALSE)</f>
        <v>América Central e Caribe</v>
      </c>
      <c r="H5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" spans="1:8" hidden="1">
      <c r="A503" t="s">
        <v>20</v>
      </c>
      <c r="B503" s="3">
        <v>1985</v>
      </c>
      <c r="C503">
        <v>0</v>
      </c>
      <c r="D503">
        <v>0</v>
      </c>
      <c r="E503" s="3" t="e">
        <v>#NUM!</v>
      </c>
      <c r="F503" s="3" t="str">
        <f>VLOOKUP(Exportacao[[#This Row],[País]],Tabela3[#All],4,FALSE)</f>
        <v>Aruba</v>
      </c>
      <c r="G503" s="3" t="str">
        <f>VLOOKUP(Exportacao[[#This Row],[País Corrigido]],'Conversor de países_Geral_UTF8_'!$A$2:$B$223,2,FALSE)</f>
        <v>América Central e Caribe</v>
      </c>
      <c r="H5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" spans="1:8" hidden="1">
      <c r="A504" t="s">
        <v>20</v>
      </c>
      <c r="B504" s="3">
        <v>1986</v>
      </c>
      <c r="C504">
        <v>0</v>
      </c>
      <c r="D504">
        <v>0</v>
      </c>
      <c r="E504" s="3" t="e">
        <v>#NUM!</v>
      </c>
      <c r="F504" s="3" t="str">
        <f>VLOOKUP(Exportacao[[#This Row],[País]],Tabela3[#All],4,FALSE)</f>
        <v>Aruba</v>
      </c>
      <c r="G504" s="3" t="str">
        <f>VLOOKUP(Exportacao[[#This Row],[País Corrigido]],'Conversor de países_Geral_UTF8_'!$A$2:$B$223,2,FALSE)</f>
        <v>América Central e Caribe</v>
      </c>
      <c r="H5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" spans="1:8" hidden="1">
      <c r="A505" t="s">
        <v>20</v>
      </c>
      <c r="B505" s="3">
        <v>1987</v>
      </c>
      <c r="C505">
        <v>0</v>
      </c>
      <c r="D505">
        <v>0</v>
      </c>
      <c r="E505" s="3" t="e">
        <v>#NUM!</v>
      </c>
      <c r="F505" s="3" t="str">
        <f>VLOOKUP(Exportacao[[#This Row],[País]],Tabela3[#All],4,FALSE)</f>
        <v>Aruba</v>
      </c>
      <c r="G505" s="3" t="str">
        <f>VLOOKUP(Exportacao[[#This Row],[País Corrigido]],'Conversor de países_Geral_UTF8_'!$A$2:$B$223,2,FALSE)</f>
        <v>América Central e Caribe</v>
      </c>
      <c r="H5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" spans="1:8" hidden="1">
      <c r="A506" t="s">
        <v>20</v>
      </c>
      <c r="B506" s="3">
        <v>1988</v>
      </c>
      <c r="C506">
        <v>0</v>
      </c>
      <c r="D506">
        <v>0</v>
      </c>
      <c r="E506" s="3" t="e">
        <v>#NUM!</v>
      </c>
      <c r="F506" s="3" t="str">
        <f>VLOOKUP(Exportacao[[#This Row],[País]],Tabela3[#All],4,FALSE)</f>
        <v>Aruba</v>
      </c>
      <c r="G506" s="3" t="str">
        <f>VLOOKUP(Exportacao[[#This Row],[País Corrigido]],'Conversor de países_Geral_UTF8_'!$A$2:$B$223,2,FALSE)</f>
        <v>América Central e Caribe</v>
      </c>
      <c r="H5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" spans="1:8" hidden="1">
      <c r="A507" t="s">
        <v>20</v>
      </c>
      <c r="B507" s="3">
        <v>1989</v>
      </c>
      <c r="C507">
        <v>0</v>
      </c>
      <c r="D507">
        <v>0</v>
      </c>
      <c r="E507" s="3" t="e">
        <v>#NUM!</v>
      </c>
      <c r="F507" s="3" t="str">
        <f>VLOOKUP(Exportacao[[#This Row],[País]],Tabela3[#All],4,FALSE)</f>
        <v>Aruba</v>
      </c>
      <c r="G507" s="3" t="str">
        <f>VLOOKUP(Exportacao[[#This Row],[País Corrigido]],'Conversor de países_Geral_UTF8_'!$A$2:$B$223,2,FALSE)</f>
        <v>América Central e Caribe</v>
      </c>
      <c r="H5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" spans="1:8" hidden="1">
      <c r="A508" t="s">
        <v>20</v>
      </c>
      <c r="B508" s="3">
        <v>1990</v>
      </c>
      <c r="C508">
        <v>0</v>
      </c>
      <c r="D508">
        <v>0</v>
      </c>
      <c r="E508" s="3" t="e">
        <v>#NUM!</v>
      </c>
      <c r="F508" s="3" t="str">
        <f>VLOOKUP(Exportacao[[#This Row],[País]],Tabela3[#All],4,FALSE)</f>
        <v>Aruba</v>
      </c>
      <c r="G508" s="3" t="str">
        <f>VLOOKUP(Exportacao[[#This Row],[País Corrigido]],'Conversor de países_Geral_UTF8_'!$A$2:$B$223,2,FALSE)</f>
        <v>América Central e Caribe</v>
      </c>
      <c r="H5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" spans="1:8" hidden="1">
      <c r="A509" t="s">
        <v>20</v>
      </c>
      <c r="B509" s="3">
        <v>1991</v>
      </c>
      <c r="C509">
        <v>0</v>
      </c>
      <c r="D509">
        <v>0</v>
      </c>
      <c r="E509" s="3" t="e">
        <v>#NUM!</v>
      </c>
      <c r="F509" s="3" t="str">
        <f>VLOOKUP(Exportacao[[#This Row],[País]],Tabela3[#All],4,FALSE)</f>
        <v>Aruba</v>
      </c>
      <c r="G509" s="3" t="str">
        <f>VLOOKUP(Exportacao[[#This Row],[País Corrigido]],'Conversor de países_Geral_UTF8_'!$A$2:$B$223,2,FALSE)</f>
        <v>América Central e Caribe</v>
      </c>
      <c r="H5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" spans="1:8" hidden="1">
      <c r="A510" t="s">
        <v>20</v>
      </c>
      <c r="B510" s="3">
        <v>1992</v>
      </c>
      <c r="C510">
        <v>0</v>
      </c>
      <c r="D510">
        <v>0</v>
      </c>
      <c r="E510" s="3" t="e">
        <v>#NUM!</v>
      </c>
      <c r="F510" s="3" t="str">
        <f>VLOOKUP(Exportacao[[#This Row],[País]],Tabela3[#All],4,FALSE)</f>
        <v>Aruba</v>
      </c>
      <c r="G510" s="3" t="str">
        <f>VLOOKUP(Exportacao[[#This Row],[País Corrigido]],'Conversor de países_Geral_UTF8_'!$A$2:$B$223,2,FALSE)</f>
        <v>América Central e Caribe</v>
      </c>
      <c r="H5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" spans="1:8" hidden="1">
      <c r="A511" t="s">
        <v>20</v>
      </c>
      <c r="B511" s="3">
        <v>1993</v>
      </c>
      <c r="C511">
        <v>0</v>
      </c>
      <c r="D511">
        <v>0</v>
      </c>
      <c r="E511" s="3" t="e">
        <v>#NUM!</v>
      </c>
      <c r="F511" s="3" t="str">
        <f>VLOOKUP(Exportacao[[#This Row],[País]],Tabela3[#All],4,FALSE)</f>
        <v>Aruba</v>
      </c>
      <c r="G511" s="3" t="str">
        <f>VLOOKUP(Exportacao[[#This Row],[País Corrigido]],'Conversor de países_Geral_UTF8_'!$A$2:$B$223,2,FALSE)</f>
        <v>América Central e Caribe</v>
      </c>
      <c r="H5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" spans="1:8" hidden="1">
      <c r="A512" t="s">
        <v>20</v>
      </c>
      <c r="B512" s="3">
        <v>1994</v>
      </c>
      <c r="C512">
        <v>0</v>
      </c>
      <c r="D512">
        <v>0</v>
      </c>
      <c r="E512" s="3" t="e">
        <v>#NUM!</v>
      </c>
      <c r="F512" s="3" t="str">
        <f>VLOOKUP(Exportacao[[#This Row],[País]],Tabela3[#All],4,FALSE)</f>
        <v>Aruba</v>
      </c>
      <c r="G512" s="3" t="str">
        <f>VLOOKUP(Exportacao[[#This Row],[País Corrigido]],'Conversor de países_Geral_UTF8_'!$A$2:$B$223,2,FALSE)</f>
        <v>América Central e Caribe</v>
      </c>
      <c r="H5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" spans="1:8" hidden="1">
      <c r="A513" t="s">
        <v>20</v>
      </c>
      <c r="B513" s="3">
        <v>1995</v>
      </c>
      <c r="C513">
        <v>0</v>
      </c>
      <c r="D513">
        <v>0</v>
      </c>
      <c r="E513" s="3" t="e">
        <v>#NUM!</v>
      </c>
      <c r="F513" s="3" t="str">
        <f>VLOOKUP(Exportacao[[#This Row],[País]],Tabela3[#All],4,FALSE)</f>
        <v>Aruba</v>
      </c>
      <c r="G513" s="3" t="str">
        <f>VLOOKUP(Exportacao[[#This Row],[País Corrigido]],'Conversor de países_Geral_UTF8_'!$A$2:$B$223,2,FALSE)</f>
        <v>América Central e Caribe</v>
      </c>
      <c r="H5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" spans="1:8" hidden="1">
      <c r="A514" t="s">
        <v>20</v>
      </c>
      <c r="B514" s="3">
        <v>1996</v>
      </c>
      <c r="C514">
        <v>0</v>
      </c>
      <c r="D514">
        <v>0</v>
      </c>
      <c r="E514" s="3" t="e">
        <v>#NUM!</v>
      </c>
      <c r="F514" s="3" t="str">
        <f>VLOOKUP(Exportacao[[#This Row],[País]],Tabela3[#All],4,FALSE)</f>
        <v>Aruba</v>
      </c>
      <c r="G514" s="3" t="str">
        <f>VLOOKUP(Exportacao[[#This Row],[País Corrigido]],'Conversor de países_Geral_UTF8_'!$A$2:$B$223,2,FALSE)</f>
        <v>América Central e Caribe</v>
      </c>
      <c r="H5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5" spans="1:8" hidden="1">
      <c r="A515" t="s">
        <v>20</v>
      </c>
      <c r="B515" s="3">
        <v>1997</v>
      </c>
      <c r="C515">
        <v>0</v>
      </c>
      <c r="D515">
        <v>0</v>
      </c>
      <c r="E515" s="3" t="e">
        <v>#NUM!</v>
      </c>
      <c r="F515" s="3" t="str">
        <f>VLOOKUP(Exportacao[[#This Row],[País]],Tabela3[#All],4,FALSE)</f>
        <v>Aruba</v>
      </c>
      <c r="G515" s="3" t="str">
        <f>VLOOKUP(Exportacao[[#This Row],[País Corrigido]],'Conversor de países_Geral_UTF8_'!$A$2:$B$223,2,FALSE)</f>
        <v>América Central e Caribe</v>
      </c>
      <c r="H5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6" spans="1:8" hidden="1">
      <c r="A516" t="s">
        <v>20</v>
      </c>
      <c r="B516" s="3">
        <v>1998</v>
      </c>
      <c r="C516">
        <v>0</v>
      </c>
      <c r="D516">
        <v>0</v>
      </c>
      <c r="E516" s="3" t="e">
        <v>#NUM!</v>
      </c>
      <c r="F516" s="3" t="str">
        <f>VLOOKUP(Exportacao[[#This Row],[País]],Tabela3[#All],4,FALSE)</f>
        <v>Aruba</v>
      </c>
      <c r="G516" s="3" t="str">
        <f>VLOOKUP(Exportacao[[#This Row],[País Corrigido]],'Conversor de países_Geral_UTF8_'!$A$2:$B$223,2,FALSE)</f>
        <v>América Central e Caribe</v>
      </c>
      <c r="H5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7" spans="1:8" hidden="1">
      <c r="A517" t="s">
        <v>20</v>
      </c>
      <c r="B517" s="3">
        <v>1999</v>
      </c>
      <c r="C517">
        <v>0</v>
      </c>
      <c r="D517">
        <v>0</v>
      </c>
      <c r="E517" s="3" t="e">
        <v>#NUM!</v>
      </c>
      <c r="F517" s="3" t="str">
        <f>VLOOKUP(Exportacao[[#This Row],[País]],Tabela3[#All],4,FALSE)</f>
        <v>Aruba</v>
      </c>
      <c r="G517" s="3" t="str">
        <f>VLOOKUP(Exportacao[[#This Row],[País Corrigido]],'Conversor de países_Geral_UTF8_'!$A$2:$B$223,2,FALSE)</f>
        <v>América Central e Caribe</v>
      </c>
      <c r="H5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8" spans="1:8" hidden="1">
      <c r="A518" t="s">
        <v>20</v>
      </c>
      <c r="B518" s="3">
        <v>2000</v>
      </c>
      <c r="C518">
        <v>0</v>
      </c>
      <c r="D518">
        <v>0</v>
      </c>
      <c r="E518" s="3" t="e">
        <v>#NUM!</v>
      </c>
      <c r="F518" s="3" t="str">
        <f>VLOOKUP(Exportacao[[#This Row],[País]],Tabela3[#All],4,FALSE)</f>
        <v>Aruba</v>
      </c>
      <c r="G518" s="3" t="str">
        <f>VLOOKUP(Exportacao[[#This Row],[País Corrigido]],'Conversor de países_Geral_UTF8_'!$A$2:$B$223,2,FALSE)</f>
        <v>América Central e Caribe</v>
      </c>
      <c r="H5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" spans="1:8" hidden="1">
      <c r="A519" t="s">
        <v>20</v>
      </c>
      <c r="B519" s="3">
        <v>2001</v>
      </c>
      <c r="C519">
        <v>0</v>
      </c>
      <c r="D519">
        <v>0</v>
      </c>
      <c r="E519" s="3" t="e">
        <v>#NUM!</v>
      </c>
      <c r="F519" s="3" t="str">
        <f>VLOOKUP(Exportacao[[#This Row],[País]],Tabela3[#All],4,FALSE)</f>
        <v>Aruba</v>
      </c>
      <c r="G519" s="3" t="str">
        <f>VLOOKUP(Exportacao[[#This Row],[País Corrigido]],'Conversor de países_Geral_UTF8_'!$A$2:$B$223,2,FALSE)</f>
        <v>América Central e Caribe</v>
      </c>
      <c r="H5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0" spans="1:8" hidden="1">
      <c r="A520" t="s">
        <v>20</v>
      </c>
      <c r="B520" s="3">
        <v>2002</v>
      </c>
      <c r="C520">
        <v>0</v>
      </c>
      <c r="D520">
        <v>0</v>
      </c>
      <c r="E520" s="3" t="e">
        <v>#NUM!</v>
      </c>
      <c r="F520" s="3" t="str">
        <f>VLOOKUP(Exportacao[[#This Row],[País]],Tabela3[#All],4,FALSE)</f>
        <v>Aruba</v>
      </c>
      <c r="G520" s="3" t="str">
        <f>VLOOKUP(Exportacao[[#This Row],[País Corrigido]],'Conversor de países_Geral_UTF8_'!$A$2:$B$223,2,FALSE)</f>
        <v>América Central e Caribe</v>
      </c>
      <c r="H5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" spans="1:8" hidden="1">
      <c r="A521" t="s">
        <v>20</v>
      </c>
      <c r="B521" s="3">
        <v>2003</v>
      </c>
      <c r="C521">
        <v>0</v>
      </c>
      <c r="D521">
        <v>0</v>
      </c>
      <c r="E521" s="3" t="e">
        <v>#NUM!</v>
      </c>
      <c r="F521" s="3" t="str">
        <f>VLOOKUP(Exportacao[[#This Row],[País]],Tabela3[#All],4,FALSE)</f>
        <v>Aruba</v>
      </c>
      <c r="G521" s="3" t="str">
        <f>VLOOKUP(Exportacao[[#This Row],[País Corrigido]],'Conversor de países_Geral_UTF8_'!$A$2:$B$223,2,FALSE)</f>
        <v>América Central e Caribe</v>
      </c>
      <c r="H5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2" spans="1:8" hidden="1">
      <c r="A522" t="s">
        <v>20</v>
      </c>
      <c r="B522" s="3">
        <v>2004</v>
      </c>
      <c r="C522">
        <v>0</v>
      </c>
      <c r="D522">
        <v>0</v>
      </c>
      <c r="E522" s="3" t="e">
        <v>#NUM!</v>
      </c>
      <c r="F522" s="3" t="str">
        <f>VLOOKUP(Exportacao[[#This Row],[País]],Tabela3[#All],4,FALSE)</f>
        <v>Aruba</v>
      </c>
      <c r="G522" s="3" t="str">
        <f>VLOOKUP(Exportacao[[#This Row],[País Corrigido]],'Conversor de países_Geral_UTF8_'!$A$2:$B$223,2,FALSE)</f>
        <v>América Central e Caribe</v>
      </c>
      <c r="H5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3" spans="1:8" hidden="1">
      <c r="A523" t="s">
        <v>20</v>
      </c>
      <c r="B523" s="3">
        <v>2005</v>
      </c>
      <c r="C523">
        <v>0</v>
      </c>
      <c r="D523">
        <v>0</v>
      </c>
      <c r="E523" s="3" t="e">
        <v>#NUM!</v>
      </c>
      <c r="F523" s="3" t="str">
        <f>VLOOKUP(Exportacao[[#This Row],[País]],Tabela3[#All],4,FALSE)</f>
        <v>Aruba</v>
      </c>
      <c r="G523" s="3" t="str">
        <f>VLOOKUP(Exportacao[[#This Row],[País Corrigido]],'Conversor de países_Geral_UTF8_'!$A$2:$B$223,2,FALSE)</f>
        <v>América Central e Caribe</v>
      </c>
      <c r="H5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" spans="1:8" hidden="1">
      <c r="A524" t="s">
        <v>20</v>
      </c>
      <c r="B524" s="3">
        <v>2006</v>
      </c>
      <c r="C524">
        <v>0</v>
      </c>
      <c r="D524">
        <v>0</v>
      </c>
      <c r="E524" s="3" t="e">
        <v>#NUM!</v>
      </c>
      <c r="F524" s="3" t="str">
        <f>VLOOKUP(Exportacao[[#This Row],[País]],Tabela3[#All],4,FALSE)</f>
        <v>Aruba</v>
      </c>
      <c r="G524" s="3" t="str">
        <f>VLOOKUP(Exportacao[[#This Row],[País Corrigido]],'Conversor de países_Geral_UTF8_'!$A$2:$B$223,2,FALSE)</f>
        <v>América Central e Caribe</v>
      </c>
      <c r="H5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" spans="1:8" hidden="1">
      <c r="A525" t="s">
        <v>20</v>
      </c>
      <c r="B525" s="3">
        <v>2007</v>
      </c>
      <c r="C525">
        <v>0</v>
      </c>
      <c r="D525">
        <v>0</v>
      </c>
      <c r="E525" s="3" t="e">
        <v>#NUM!</v>
      </c>
      <c r="F525" s="3" t="str">
        <f>VLOOKUP(Exportacao[[#This Row],[País]],Tabela3[#All],4,FALSE)</f>
        <v>Aruba</v>
      </c>
      <c r="G525" s="3" t="str">
        <f>VLOOKUP(Exportacao[[#This Row],[País Corrigido]],'Conversor de países_Geral_UTF8_'!$A$2:$B$223,2,FALSE)</f>
        <v>América Central e Caribe</v>
      </c>
      <c r="H5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" spans="1:8" hidden="1">
      <c r="A526" t="s">
        <v>20</v>
      </c>
      <c r="B526" s="3">
        <v>2008</v>
      </c>
      <c r="C526">
        <v>0</v>
      </c>
      <c r="D526">
        <v>0</v>
      </c>
      <c r="E526" s="3" t="e">
        <v>#NUM!</v>
      </c>
      <c r="F526" s="3" t="str">
        <f>VLOOKUP(Exportacao[[#This Row],[País]],Tabela3[#All],4,FALSE)</f>
        <v>Aruba</v>
      </c>
      <c r="G526" s="3" t="str">
        <f>VLOOKUP(Exportacao[[#This Row],[País Corrigido]],'Conversor de países_Geral_UTF8_'!$A$2:$B$223,2,FALSE)</f>
        <v>América Central e Caribe</v>
      </c>
      <c r="H5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" spans="1:8" hidden="1">
      <c r="A527" t="s">
        <v>20</v>
      </c>
      <c r="B527" s="3">
        <v>2009</v>
      </c>
      <c r="C527">
        <v>0</v>
      </c>
      <c r="D527">
        <v>0</v>
      </c>
      <c r="E527" s="3" t="e">
        <v>#NUM!</v>
      </c>
      <c r="F527" s="3" t="str">
        <f>VLOOKUP(Exportacao[[#This Row],[País]],Tabela3[#All],4,FALSE)</f>
        <v>Aruba</v>
      </c>
      <c r="G527" s="3" t="str">
        <f>VLOOKUP(Exportacao[[#This Row],[País Corrigido]],'Conversor de países_Geral_UTF8_'!$A$2:$B$223,2,FALSE)</f>
        <v>América Central e Caribe</v>
      </c>
      <c r="H5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" spans="1:8" hidden="1">
      <c r="A528" t="s">
        <v>20</v>
      </c>
      <c r="B528" s="3">
        <v>2010</v>
      </c>
      <c r="C528">
        <v>0</v>
      </c>
      <c r="D528">
        <v>0</v>
      </c>
      <c r="E528" s="3" t="e">
        <v>#NUM!</v>
      </c>
      <c r="F528" s="3" t="str">
        <f>VLOOKUP(Exportacao[[#This Row],[País]],Tabela3[#All],4,FALSE)</f>
        <v>Aruba</v>
      </c>
      <c r="G528" s="3" t="str">
        <f>VLOOKUP(Exportacao[[#This Row],[País Corrigido]],'Conversor de países_Geral_UTF8_'!$A$2:$B$223,2,FALSE)</f>
        <v>América Central e Caribe</v>
      </c>
      <c r="H5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" spans="1:8" hidden="1">
      <c r="A529" t="s">
        <v>20</v>
      </c>
      <c r="B529" s="3">
        <v>2011</v>
      </c>
      <c r="C529">
        <v>900</v>
      </c>
      <c r="D529">
        <v>1680</v>
      </c>
      <c r="E529" s="3">
        <v>1.8666666666666667</v>
      </c>
      <c r="F529" s="3" t="str">
        <f>VLOOKUP(Exportacao[[#This Row],[País]],Tabela3[#All],4,FALSE)</f>
        <v>Aruba</v>
      </c>
      <c r="G529" s="3" t="str">
        <f>VLOOKUP(Exportacao[[#This Row],[País Corrigido]],'Conversor de países_Geral_UTF8_'!$A$2:$B$223,2,FALSE)</f>
        <v>América Central e Caribe</v>
      </c>
      <c r="H5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0" spans="1:8" hidden="1">
      <c r="A530" t="s">
        <v>20</v>
      </c>
      <c r="B530" s="3">
        <v>2012</v>
      </c>
      <c r="C530">
        <v>0</v>
      </c>
      <c r="D530">
        <v>0</v>
      </c>
      <c r="E530" s="3" t="e">
        <v>#NUM!</v>
      </c>
      <c r="F530" s="3" t="str">
        <f>VLOOKUP(Exportacao[[#This Row],[País]],Tabela3[#All],4,FALSE)</f>
        <v>Aruba</v>
      </c>
      <c r="G530" s="3" t="str">
        <f>VLOOKUP(Exportacao[[#This Row],[País Corrigido]],'Conversor de países_Geral_UTF8_'!$A$2:$B$223,2,FALSE)</f>
        <v>América Central e Caribe</v>
      </c>
      <c r="H5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" spans="1:8" hidden="1">
      <c r="A531" t="s">
        <v>20</v>
      </c>
      <c r="B531" s="3">
        <v>2013</v>
      </c>
      <c r="C531">
        <v>0</v>
      </c>
      <c r="D531">
        <v>0</v>
      </c>
      <c r="E531" s="3" t="e">
        <v>#NUM!</v>
      </c>
      <c r="F531" s="3" t="str">
        <f>VLOOKUP(Exportacao[[#This Row],[País]],Tabela3[#All],4,FALSE)</f>
        <v>Aruba</v>
      </c>
      <c r="G531" s="3" t="str">
        <f>VLOOKUP(Exportacao[[#This Row],[País Corrigido]],'Conversor de países_Geral_UTF8_'!$A$2:$B$223,2,FALSE)</f>
        <v>América Central e Caribe</v>
      </c>
      <c r="H5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" spans="1:8" hidden="1">
      <c r="A532" t="s">
        <v>20</v>
      </c>
      <c r="B532" s="3">
        <v>2014</v>
      </c>
      <c r="C532">
        <v>450</v>
      </c>
      <c r="D532">
        <v>755</v>
      </c>
      <c r="E532" s="3">
        <v>1.6777777777777778</v>
      </c>
      <c r="F532" s="3" t="str">
        <f>VLOOKUP(Exportacao[[#This Row],[País]],Tabela3[#All],4,FALSE)</f>
        <v>Aruba</v>
      </c>
      <c r="G532" s="3" t="str">
        <f>VLOOKUP(Exportacao[[#This Row],[País Corrigido]],'Conversor de países_Geral_UTF8_'!$A$2:$B$223,2,FALSE)</f>
        <v>América Central e Caribe</v>
      </c>
      <c r="H5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3" spans="1:8" hidden="1">
      <c r="A533" t="s">
        <v>20</v>
      </c>
      <c r="B533" s="3">
        <v>2015</v>
      </c>
      <c r="C533">
        <v>0</v>
      </c>
      <c r="D533">
        <v>0</v>
      </c>
      <c r="E533" s="3" t="e">
        <v>#NUM!</v>
      </c>
      <c r="F533" s="3" t="str">
        <f>VLOOKUP(Exportacao[[#This Row],[País]],Tabela3[#All],4,FALSE)</f>
        <v>Aruba</v>
      </c>
      <c r="G533" s="3" t="str">
        <f>VLOOKUP(Exportacao[[#This Row],[País Corrigido]],'Conversor de países_Geral_UTF8_'!$A$2:$B$223,2,FALSE)</f>
        <v>América Central e Caribe</v>
      </c>
      <c r="H5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4" spans="1:8" hidden="1">
      <c r="A534" t="s">
        <v>20</v>
      </c>
      <c r="B534" s="3">
        <v>2016</v>
      </c>
      <c r="C534">
        <v>0</v>
      </c>
      <c r="D534">
        <v>0</v>
      </c>
      <c r="E534" s="3" t="e">
        <v>#NUM!</v>
      </c>
      <c r="F534" s="3" t="str">
        <f>VLOOKUP(Exportacao[[#This Row],[País]],Tabela3[#All],4,FALSE)</f>
        <v>Aruba</v>
      </c>
      <c r="G534" s="3" t="str">
        <f>VLOOKUP(Exportacao[[#This Row],[País Corrigido]],'Conversor de países_Geral_UTF8_'!$A$2:$B$223,2,FALSE)</f>
        <v>América Central e Caribe</v>
      </c>
      <c r="H5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" spans="1:8" hidden="1">
      <c r="A535" t="s">
        <v>20</v>
      </c>
      <c r="B535" s="3">
        <v>2017</v>
      </c>
      <c r="C535">
        <v>0</v>
      </c>
      <c r="D535">
        <v>0</v>
      </c>
      <c r="E535" s="3" t="e">
        <v>#NUM!</v>
      </c>
      <c r="F535" s="3" t="str">
        <f>VLOOKUP(Exportacao[[#This Row],[País]],Tabela3[#All],4,FALSE)</f>
        <v>Aruba</v>
      </c>
      <c r="G535" s="3" t="str">
        <f>VLOOKUP(Exportacao[[#This Row],[País Corrigido]],'Conversor de países_Geral_UTF8_'!$A$2:$B$223,2,FALSE)</f>
        <v>América Central e Caribe</v>
      </c>
      <c r="H5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" spans="1:8" hidden="1">
      <c r="A536" t="s">
        <v>20</v>
      </c>
      <c r="B536" s="3">
        <v>2018</v>
      </c>
      <c r="C536">
        <v>0</v>
      </c>
      <c r="D536">
        <v>0</v>
      </c>
      <c r="E536" s="3" t="e">
        <v>#NUM!</v>
      </c>
      <c r="F536" s="3" t="str">
        <f>VLOOKUP(Exportacao[[#This Row],[País]],Tabela3[#All],4,FALSE)</f>
        <v>Aruba</v>
      </c>
      <c r="G536" s="3" t="str">
        <f>VLOOKUP(Exportacao[[#This Row],[País Corrigido]],'Conversor de países_Geral_UTF8_'!$A$2:$B$223,2,FALSE)</f>
        <v>América Central e Caribe</v>
      </c>
      <c r="H5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" spans="1:8" hidden="1">
      <c r="A537" t="s">
        <v>20</v>
      </c>
      <c r="B537" s="3">
        <v>2019</v>
      </c>
      <c r="C537">
        <v>0</v>
      </c>
      <c r="D537">
        <v>0</v>
      </c>
      <c r="E537" s="3" t="e">
        <v>#NUM!</v>
      </c>
      <c r="F537" s="3" t="str">
        <f>VLOOKUP(Exportacao[[#This Row],[País]],Tabela3[#All],4,FALSE)</f>
        <v>Aruba</v>
      </c>
      <c r="G537" s="3" t="str">
        <f>VLOOKUP(Exportacao[[#This Row],[País Corrigido]],'Conversor de países_Geral_UTF8_'!$A$2:$B$223,2,FALSE)</f>
        <v>América Central e Caribe</v>
      </c>
      <c r="H5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" spans="1:8" hidden="1">
      <c r="A538" t="s">
        <v>20</v>
      </c>
      <c r="B538" s="3">
        <v>2020</v>
      </c>
      <c r="C538">
        <v>0</v>
      </c>
      <c r="D538">
        <v>0</v>
      </c>
      <c r="E538" s="3" t="e">
        <v>#NUM!</v>
      </c>
      <c r="F538" s="3" t="str">
        <f>VLOOKUP(Exportacao[[#This Row],[País]],Tabela3[#All],4,FALSE)</f>
        <v>Aruba</v>
      </c>
      <c r="G538" s="3" t="str">
        <f>VLOOKUP(Exportacao[[#This Row],[País Corrigido]],'Conversor de países_Geral_UTF8_'!$A$2:$B$223,2,FALSE)</f>
        <v>América Central e Caribe</v>
      </c>
      <c r="H5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" spans="1:8" hidden="1">
      <c r="A539" t="s">
        <v>20</v>
      </c>
      <c r="B539" s="3">
        <v>2021</v>
      </c>
      <c r="C539">
        <v>0</v>
      </c>
      <c r="D539">
        <v>0</v>
      </c>
      <c r="E539" s="3" t="e">
        <v>#NUM!</v>
      </c>
      <c r="F539" s="3" t="str">
        <f>VLOOKUP(Exportacao[[#This Row],[País]],Tabela3[#All],4,FALSE)</f>
        <v>Aruba</v>
      </c>
      <c r="G539" s="3" t="str">
        <f>VLOOKUP(Exportacao[[#This Row],[País Corrigido]],'Conversor de países_Geral_UTF8_'!$A$2:$B$223,2,FALSE)</f>
        <v>América Central e Caribe</v>
      </c>
      <c r="H5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" spans="1:8" hidden="1">
      <c r="A540" t="s">
        <v>20</v>
      </c>
      <c r="B540" s="3">
        <v>2022</v>
      </c>
      <c r="C540">
        <v>0</v>
      </c>
      <c r="D540">
        <v>0</v>
      </c>
      <c r="E540" s="3" t="e">
        <v>#NUM!</v>
      </c>
      <c r="F540" s="3" t="str">
        <f>VLOOKUP(Exportacao[[#This Row],[País]],Tabela3[#All],4,FALSE)</f>
        <v>Aruba</v>
      </c>
      <c r="G540" s="3" t="str">
        <f>VLOOKUP(Exportacao[[#This Row],[País Corrigido]],'Conversor de países_Geral_UTF8_'!$A$2:$B$223,2,FALSE)</f>
        <v>América Central e Caribe</v>
      </c>
      <c r="H5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" spans="1:8" hidden="1">
      <c r="A541" t="s">
        <v>20</v>
      </c>
      <c r="B541" s="3">
        <v>2023</v>
      </c>
      <c r="C541">
        <v>0</v>
      </c>
      <c r="D541">
        <v>0</v>
      </c>
      <c r="E541" s="3" t="e">
        <v>#NUM!</v>
      </c>
      <c r="F541" s="3" t="str">
        <f>VLOOKUP(Exportacao[[#This Row],[País]],Tabela3[#All],4,FALSE)</f>
        <v>Aruba</v>
      </c>
      <c r="G541" s="3" t="str">
        <f>VLOOKUP(Exportacao[[#This Row],[País Corrigido]],'Conversor de países_Geral_UTF8_'!$A$2:$B$223,2,FALSE)</f>
        <v>América Central e Caribe</v>
      </c>
      <c r="H5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2" spans="1:8" hidden="1">
      <c r="A542" t="s">
        <v>21</v>
      </c>
      <c r="B542" s="3">
        <v>1970</v>
      </c>
      <c r="C542">
        <v>0</v>
      </c>
      <c r="D542">
        <v>0</v>
      </c>
      <c r="E542" s="3" t="e">
        <v>#NUM!</v>
      </c>
      <c r="F542" s="3" t="str">
        <f>VLOOKUP(Exportacao[[#This Row],[País]],Tabela3[#All],4,FALSE)</f>
        <v>Austrália</v>
      </c>
      <c r="G542" s="3" t="str">
        <f>VLOOKUP(Exportacao[[#This Row],[País Corrigido]],'Conversor de países_Geral_UTF8_'!$A$2:$B$223,2,FALSE)</f>
        <v>Oceania</v>
      </c>
      <c r="H5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3" spans="1:8" hidden="1">
      <c r="A543" t="s">
        <v>21</v>
      </c>
      <c r="B543" s="3">
        <v>1971</v>
      </c>
      <c r="C543">
        <v>0</v>
      </c>
      <c r="D543">
        <v>0</v>
      </c>
      <c r="E543" s="3" t="e">
        <v>#NUM!</v>
      </c>
      <c r="F543" s="3" t="str">
        <f>VLOOKUP(Exportacao[[#This Row],[País]],Tabela3[#All],4,FALSE)</f>
        <v>Austrália</v>
      </c>
      <c r="G543" s="3" t="str">
        <f>VLOOKUP(Exportacao[[#This Row],[País Corrigido]],'Conversor de países_Geral_UTF8_'!$A$2:$B$223,2,FALSE)</f>
        <v>Oceania</v>
      </c>
      <c r="H5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4" spans="1:8" hidden="1">
      <c r="A544" t="s">
        <v>21</v>
      </c>
      <c r="B544" s="3">
        <v>1972</v>
      </c>
      <c r="C544">
        <v>0</v>
      </c>
      <c r="D544">
        <v>0</v>
      </c>
      <c r="E544" s="3" t="e">
        <v>#NUM!</v>
      </c>
      <c r="F544" s="3" t="str">
        <f>VLOOKUP(Exportacao[[#This Row],[País]],Tabela3[#All],4,FALSE)</f>
        <v>Austrália</v>
      </c>
      <c r="G544" s="3" t="str">
        <f>VLOOKUP(Exportacao[[#This Row],[País Corrigido]],'Conversor de países_Geral_UTF8_'!$A$2:$B$223,2,FALSE)</f>
        <v>Oceania</v>
      </c>
      <c r="H5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5" spans="1:8" hidden="1">
      <c r="A545" t="s">
        <v>21</v>
      </c>
      <c r="B545" s="3">
        <v>1973</v>
      </c>
      <c r="C545">
        <v>0</v>
      </c>
      <c r="D545">
        <v>0</v>
      </c>
      <c r="E545" s="3" t="e">
        <v>#NUM!</v>
      </c>
      <c r="F545" s="3" t="str">
        <f>VLOOKUP(Exportacao[[#This Row],[País]],Tabela3[#All],4,FALSE)</f>
        <v>Austrália</v>
      </c>
      <c r="G545" s="3" t="str">
        <f>VLOOKUP(Exportacao[[#This Row],[País Corrigido]],'Conversor de países_Geral_UTF8_'!$A$2:$B$223,2,FALSE)</f>
        <v>Oceania</v>
      </c>
      <c r="H5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" spans="1:8" hidden="1">
      <c r="A546" t="s">
        <v>21</v>
      </c>
      <c r="B546" s="3">
        <v>1974</v>
      </c>
      <c r="C546">
        <v>0</v>
      </c>
      <c r="D546">
        <v>0</v>
      </c>
      <c r="E546" s="3" t="e">
        <v>#NUM!</v>
      </c>
      <c r="F546" s="3" t="str">
        <f>VLOOKUP(Exportacao[[#This Row],[País]],Tabela3[#All],4,FALSE)</f>
        <v>Austrália</v>
      </c>
      <c r="G546" s="3" t="str">
        <f>VLOOKUP(Exportacao[[#This Row],[País Corrigido]],'Conversor de países_Geral_UTF8_'!$A$2:$B$223,2,FALSE)</f>
        <v>Oceania</v>
      </c>
      <c r="H5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" spans="1:8" hidden="1">
      <c r="A547" t="s">
        <v>21</v>
      </c>
      <c r="B547" s="3">
        <v>1975</v>
      </c>
      <c r="C547">
        <v>0</v>
      </c>
      <c r="D547">
        <v>0</v>
      </c>
      <c r="E547" s="3" t="e">
        <v>#NUM!</v>
      </c>
      <c r="F547" s="3" t="str">
        <f>VLOOKUP(Exportacao[[#This Row],[País]],Tabela3[#All],4,FALSE)</f>
        <v>Austrália</v>
      </c>
      <c r="G547" s="3" t="str">
        <f>VLOOKUP(Exportacao[[#This Row],[País Corrigido]],'Conversor de países_Geral_UTF8_'!$A$2:$B$223,2,FALSE)</f>
        <v>Oceania</v>
      </c>
      <c r="H5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" spans="1:8" hidden="1">
      <c r="A548" t="s">
        <v>21</v>
      </c>
      <c r="B548" s="3">
        <v>1976</v>
      </c>
      <c r="C548">
        <v>0</v>
      </c>
      <c r="D548">
        <v>0</v>
      </c>
      <c r="E548" s="3" t="e">
        <v>#NUM!</v>
      </c>
      <c r="F548" s="3" t="str">
        <f>VLOOKUP(Exportacao[[#This Row],[País]],Tabela3[#All],4,FALSE)</f>
        <v>Austrália</v>
      </c>
      <c r="G548" s="3" t="str">
        <f>VLOOKUP(Exportacao[[#This Row],[País Corrigido]],'Conversor de países_Geral_UTF8_'!$A$2:$B$223,2,FALSE)</f>
        <v>Oceania</v>
      </c>
      <c r="H5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" spans="1:8" hidden="1">
      <c r="A549" t="s">
        <v>21</v>
      </c>
      <c r="B549" s="3">
        <v>1977</v>
      </c>
      <c r="C549">
        <v>0</v>
      </c>
      <c r="D549">
        <v>0</v>
      </c>
      <c r="E549" s="3" t="e">
        <v>#NUM!</v>
      </c>
      <c r="F549" s="3" t="str">
        <f>VLOOKUP(Exportacao[[#This Row],[País]],Tabela3[#All],4,FALSE)</f>
        <v>Austrália</v>
      </c>
      <c r="G549" s="3" t="str">
        <f>VLOOKUP(Exportacao[[#This Row],[País Corrigido]],'Conversor de países_Geral_UTF8_'!$A$2:$B$223,2,FALSE)</f>
        <v>Oceania</v>
      </c>
      <c r="H5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" spans="1:8" hidden="1">
      <c r="A550" t="s">
        <v>21</v>
      </c>
      <c r="B550" s="3">
        <v>1978</v>
      </c>
      <c r="C550">
        <v>0</v>
      </c>
      <c r="D550">
        <v>0</v>
      </c>
      <c r="E550" s="3" t="e">
        <v>#NUM!</v>
      </c>
      <c r="F550" s="3" t="str">
        <f>VLOOKUP(Exportacao[[#This Row],[País]],Tabela3[#All],4,FALSE)</f>
        <v>Austrália</v>
      </c>
      <c r="G550" s="3" t="str">
        <f>VLOOKUP(Exportacao[[#This Row],[País Corrigido]],'Conversor de países_Geral_UTF8_'!$A$2:$B$223,2,FALSE)</f>
        <v>Oceania</v>
      </c>
      <c r="H5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1" spans="1:8" hidden="1">
      <c r="A551" t="s">
        <v>21</v>
      </c>
      <c r="B551" s="3">
        <v>1979</v>
      </c>
      <c r="C551">
        <v>0</v>
      </c>
      <c r="D551">
        <v>0</v>
      </c>
      <c r="E551" s="3" t="e">
        <v>#NUM!</v>
      </c>
      <c r="F551" s="3" t="str">
        <f>VLOOKUP(Exportacao[[#This Row],[País]],Tabela3[#All],4,FALSE)</f>
        <v>Austrália</v>
      </c>
      <c r="G551" s="3" t="str">
        <f>VLOOKUP(Exportacao[[#This Row],[País Corrigido]],'Conversor de países_Geral_UTF8_'!$A$2:$B$223,2,FALSE)</f>
        <v>Oceania</v>
      </c>
      <c r="H5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" spans="1:8" hidden="1">
      <c r="A552" t="s">
        <v>21</v>
      </c>
      <c r="B552" s="3">
        <v>1980</v>
      </c>
      <c r="C552">
        <v>0</v>
      </c>
      <c r="D552">
        <v>0</v>
      </c>
      <c r="E552" s="3" t="e">
        <v>#NUM!</v>
      </c>
      <c r="F552" s="3" t="str">
        <f>VLOOKUP(Exportacao[[#This Row],[País]],Tabela3[#All],4,FALSE)</f>
        <v>Austrália</v>
      </c>
      <c r="G552" s="3" t="str">
        <f>VLOOKUP(Exportacao[[#This Row],[País Corrigido]],'Conversor de países_Geral_UTF8_'!$A$2:$B$223,2,FALSE)</f>
        <v>Oceania</v>
      </c>
      <c r="H5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3" spans="1:8" hidden="1">
      <c r="A553" t="s">
        <v>21</v>
      </c>
      <c r="B553" s="3">
        <v>1981</v>
      </c>
      <c r="C553">
        <v>0</v>
      </c>
      <c r="D553">
        <v>0</v>
      </c>
      <c r="E553" s="3" t="e">
        <v>#NUM!</v>
      </c>
      <c r="F553" s="3" t="str">
        <f>VLOOKUP(Exportacao[[#This Row],[País]],Tabela3[#All],4,FALSE)</f>
        <v>Austrália</v>
      </c>
      <c r="G553" s="3" t="str">
        <f>VLOOKUP(Exportacao[[#This Row],[País Corrigido]],'Conversor de países_Geral_UTF8_'!$A$2:$B$223,2,FALSE)</f>
        <v>Oceania</v>
      </c>
      <c r="H5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4" spans="1:8" hidden="1">
      <c r="A554" t="s">
        <v>21</v>
      </c>
      <c r="B554" s="3">
        <v>1982</v>
      </c>
      <c r="C554">
        <v>0</v>
      </c>
      <c r="D554">
        <v>0</v>
      </c>
      <c r="E554" s="3" t="e">
        <v>#NUM!</v>
      </c>
      <c r="F554" s="3" t="str">
        <f>VLOOKUP(Exportacao[[#This Row],[País]],Tabela3[#All],4,FALSE)</f>
        <v>Austrália</v>
      </c>
      <c r="G554" s="3" t="str">
        <f>VLOOKUP(Exportacao[[#This Row],[País Corrigido]],'Conversor de países_Geral_UTF8_'!$A$2:$B$223,2,FALSE)</f>
        <v>Oceania</v>
      </c>
      <c r="H5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5" spans="1:8" hidden="1">
      <c r="A555" t="s">
        <v>21</v>
      </c>
      <c r="B555" s="3">
        <v>1983</v>
      </c>
      <c r="C555">
        <v>0</v>
      </c>
      <c r="D555">
        <v>0</v>
      </c>
      <c r="E555" s="3" t="e">
        <v>#NUM!</v>
      </c>
      <c r="F555" s="3" t="str">
        <f>VLOOKUP(Exportacao[[#This Row],[País]],Tabela3[#All],4,FALSE)</f>
        <v>Austrália</v>
      </c>
      <c r="G555" s="3" t="str">
        <f>VLOOKUP(Exportacao[[#This Row],[País Corrigido]],'Conversor de países_Geral_UTF8_'!$A$2:$B$223,2,FALSE)</f>
        <v>Oceania</v>
      </c>
      <c r="H5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6" spans="1:8" hidden="1">
      <c r="A556" t="s">
        <v>21</v>
      </c>
      <c r="B556" s="3">
        <v>1984</v>
      </c>
      <c r="C556">
        <v>0</v>
      </c>
      <c r="D556">
        <v>0</v>
      </c>
      <c r="E556" s="3" t="e">
        <v>#NUM!</v>
      </c>
      <c r="F556" s="3" t="str">
        <f>VLOOKUP(Exportacao[[#This Row],[País]],Tabela3[#All],4,FALSE)</f>
        <v>Austrália</v>
      </c>
      <c r="G556" s="3" t="str">
        <f>VLOOKUP(Exportacao[[#This Row],[País Corrigido]],'Conversor de países_Geral_UTF8_'!$A$2:$B$223,2,FALSE)</f>
        <v>Oceania</v>
      </c>
      <c r="H5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7" spans="1:8" hidden="1">
      <c r="A557" t="s">
        <v>21</v>
      </c>
      <c r="B557" s="3">
        <v>1985</v>
      </c>
      <c r="C557">
        <v>0</v>
      </c>
      <c r="D557">
        <v>0</v>
      </c>
      <c r="E557" s="3" t="e">
        <v>#NUM!</v>
      </c>
      <c r="F557" s="3" t="str">
        <f>VLOOKUP(Exportacao[[#This Row],[País]],Tabela3[#All],4,FALSE)</f>
        <v>Austrália</v>
      </c>
      <c r="G557" s="3" t="str">
        <f>VLOOKUP(Exportacao[[#This Row],[País Corrigido]],'Conversor de países_Geral_UTF8_'!$A$2:$B$223,2,FALSE)</f>
        <v>Oceania</v>
      </c>
      <c r="H5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8" spans="1:8" hidden="1">
      <c r="A558" t="s">
        <v>21</v>
      </c>
      <c r="B558" s="3">
        <v>1986</v>
      </c>
      <c r="C558">
        <v>0</v>
      </c>
      <c r="D558">
        <v>0</v>
      </c>
      <c r="E558" s="3" t="e">
        <v>#NUM!</v>
      </c>
      <c r="F558" s="3" t="str">
        <f>VLOOKUP(Exportacao[[#This Row],[País]],Tabela3[#All],4,FALSE)</f>
        <v>Austrália</v>
      </c>
      <c r="G558" s="3" t="str">
        <f>VLOOKUP(Exportacao[[#This Row],[País Corrigido]],'Conversor de países_Geral_UTF8_'!$A$2:$B$223,2,FALSE)</f>
        <v>Oceania</v>
      </c>
      <c r="H5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9" spans="1:8" hidden="1">
      <c r="A559" t="s">
        <v>21</v>
      </c>
      <c r="B559" s="3">
        <v>1987</v>
      </c>
      <c r="C559">
        <v>0</v>
      </c>
      <c r="D559">
        <v>0</v>
      </c>
      <c r="E559" s="3" t="e">
        <v>#NUM!</v>
      </c>
      <c r="F559" s="3" t="str">
        <f>VLOOKUP(Exportacao[[#This Row],[País]],Tabela3[#All],4,FALSE)</f>
        <v>Austrália</v>
      </c>
      <c r="G559" s="3" t="str">
        <f>VLOOKUP(Exportacao[[#This Row],[País Corrigido]],'Conversor de países_Geral_UTF8_'!$A$2:$B$223,2,FALSE)</f>
        <v>Oceania</v>
      </c>
      <c r="H5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0" spans="1:8" hidden="1">
      <c r="A560" t="s">
        <v>21</v>
      </c>
      <c r="B560" s="3">
        <v>1988</v>
      </c>
      <c r="C560">
        <v>0</v>
      </c>
      <c r="D560">
        <v>0</v>
      </c>
      <c r="E560" s="3" t="e">
        <v>#NUM!</v>
      </c>
      <c r="F560" s="3" t="str">
        <f>VLOOKUP(Exportacao[[#This Row],[País]],Tabela3[#All],4,FALSE)</f>
        <v>Austrália</v>
      </c>
      <c r="G560" s="3" t="str">
        <f>VLOOKUP(Exportacao[[#This Row],[País Corrigido]],'Conversor de países_Geral_UTF8_'!$A$2:$B$223,2,FALSE)</f>
        <v>Oceania</v>
      </c>
      <c r="H5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1" spans="1:8" hidden="1">
      <c r="A561" t="s">
        <v>21</v>
      </c>
      <c r="B561" s="3">
        <v>1989</v>
      </c>
      <c r="C561">
        <v>0</v>
      </c>
      <c r="D561">
        <v>0</v>
      </c>
      <c r="E561" s="3" t="e">
        <v>#NUM!</v>
      </c>
      <c r="F561" s="3" t="str">
        <f>VLOOKUP(Exportacao[[#This Row],[País]],Tabela3[#All],4,FALSE)</f>
        <v>Austrália</v>
      </c>
      <c r="G561" s="3" t="str">
        <f>VLOOKUP(Exportacao[[#This Row],[País Corrigido]],'Conversor de países_Geral_UTF8_'!$A$2:$B$223,2,FALSE)</f>
        <v>Oceania</v>
      </c>
      <c r="H5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" spans="1:8" hidden="1">
      <c r="A562" t="s">
        <v>21</v>
      </c>
      <c r="B562" s="3">
        <v>1990</v>
      </c>
      <c r="C562">
        <v>0</v>
      </c>
      <c r="D562">
        <v>0</v>
      </c>
      <c r="E562" s="3" t="e">
        <v>#NUM!</v>
      </c>
      <c r="F562" s="3" t="str">
        <f>VLOOKUP(Exportacao[[#This Row],[País]],Tabela3[#All],4,FALSE)</f>
        <v>Austrália</v>
      </c>
      <c r="G562" s="3" t="str">
        <f>VLOOKUP(Exportacao[[#This Row],[País Corrigido]],'Conversor de países_Geral_UTF8_'!$A$2:$B$223,2,FALSE)</f>
        <v>Oceania</v>
      </c>
      <c r="H5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" spans="1:8" hidden="1">
      <c r="A563" t="s">
        <v>21</v>
      </c>
      <c r="B563" s="3">
        <v>1991</v>
      </c>
      <c r="C563">
        <v>0</v>
      </c>
      <c r="D563">
        <v>0</v>
      </c>
      <c r="E563" s="3" t="e">
        <v>#NUM!</v>
      </c>
      <c r="F563" s="3" t="str">
        <f>VLOOKUP(Exportacao[[#This Row],[País]],Tabela3[#All],4,FALSE)</f>
        <v>Austrália</v>
      </c>
      <c r="G563" s="3" t="str">
        <f>VLOOKUP(Exportacao[[#This Row],[País Corrigido]],'Conversor de países_Geral_UTF8_'!$A$2:$B$223,2,FALSE)</f>
        <v>Oceania</v>
      </c>
      <c r="H5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" spans="1:8" hidden="1">
      <c r="A564" t="s">
        <v>21</v>
      </c>
      <c r="B564" s="3">
        <v>1992</v>
      </c>
      <c r="C564">
        <v>0</v>
      </c>
      <c r="D564">
        <v>0</v>
      </c>
      <c r="E564" s="3" t="e">
        <v>#NUM!</v>
      </c>
      <c r="F564" s="3" t="str">
        <f>VLOOKUP(Exportacao[[#This Row],[País]],Tabela3[#All],4,FALSE)</f>
        <v>Austrália</v>
      </c>
      <c r="G564" s="3" t="str">
        <f>VLOOKUP(Exportacao[[#This Row],[País Corrigido]],'Conversor de países_Geral_UTF8_'!$A$2:$B$223,2,FALSE)</f>
        <v>Oceania</v>
      </c>
      <c r="H5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5" spans="1:8" hidden="1">
      <c r="A565" t="s">
        <v>21</v>
      </c>
      <c r="B565" s="3">
        <v>1993</v>
      </c>
      <c r="C565">
        <v>0</v>
      </c>
      <c r="D565">
        <v>0</v>
      </c>
      <c r="E565" s="3" t="e">
        <v>#NUM!</v>
      </c>
      <c r="F565" s="3" t="str">
        <f>VLOOKUP(Exportacao[[#This Row],[País]],Tabela3[#All],4,FALSE)</f>
        <v>Austrália</v>
      </c>
      <c r="G565" s="3" t="str">
        <f>VLOOKUP(Exportacao[[#This Row],[País Corrigido]],'Conversor de países_Geral_UTF8_'!$A$2:$B$223,2,FALSE)</f>
        <v>Oceania</v>
      </c>
      <c r="H5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6" spans="1:8" hidden="1">
      <c r="A566" t="s">
        <v>21</v>
      </c>
      <c r="B566" s="3">
        <v>1994</v>
      </c>
      <c r="C566">
        <v>0</v>
      </c>
      <c r="D566">
        <v>0</v>
      </c>
      <c r="E566" s="3" t="e">
        <v>#NUM!</v>
      </c>
      <c r="F566" s="3" t="str">
        <f>VLOOKUP(Exportacao[[#This Row],[País]],Tabela3[#All],4,FALSE)</f>
        <v>Austrália</v>
      </c>
      <c r="G566" s="3" t="str">
        <f>VLOOKUP(Exportacao[[#This Row],[País Corrigido]],'Conversor de países_Geral_UTF8_'!$A$2:$B$223,2,FALSE)</f>
        <v>Oceania</v>
      </c>
      <c r="H5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7" spans="1:8" hidden="1">
      <c r="A567" t="s">
        <v>21</v>
      </c>
      <c r="B567" s="3">
        <v>1995</v>
      </c>
      <c r="C567">
        <v>755</v>
      </c>
      <c r="D567">
        <v>1372</v>
      </c>
      <c r="E567" s="3">
        <v>1.8172185430463577</v>
      </c>
      <c r="F567" s="3" t="str">
        <f>VLOOKUP(Exportacao[[#This Row],[País]],Tabela3[#All],4,FALSE)</f>
        <v>Austrália</v>
      </c>
      <c r="G567" s="3" t="str">
        <f>VLOOKUP(Exportacao[[#This Row],[País Corrigido]],'Conversor de países_Geral_UTF8_'!$A$2:$B$223,2,FALSE)</f>
        <v>Oceania</v>
      </c>
      <c r="H5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8" spans="1:8" hidden="1">
      <c r="A568" t="s">
        <v>21</v>
      </c>
      <c r="B568" s="3">
        <v>1996</v>
      </c>
      <c r="C568">
        <v>0</v>
      </c>
      <c r="D568">
        <v>0</v>
      </c>
      <c r="E568" s="3" t="e">
        <v>#NUM!</v>
      </c>
      <c r="F568" s="3" t="str">
        <f>VLOOKUP(Exportacao[[#This Row],[País]],Tabela3[#All],4,FALSE)</f>
        <v>Austrália</v>
      </c>
      <c r="G568" s="3" t="str">
        <f>VLOOKUP(Exportacao[[#This Row],[País Corrigido]],'Conversor de países_Geral_UTF8_'!$A$2:$B$223,2,FALSE)</f>
        <v>Oceania</v>
      </c>
      <c r="H5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" spans="1:8" hidden="1">
      <c r="A569" t="s">
        <v>21</v>
      </c>
      <c r="B569" s="3">
        <v>1997</v>
      </c>
      <c r="C569">
        <v>0</v>
      </c>
      <c r="D569">
        <v>0</v>
      </c>
      <c r="E569" s="3" t="e">
        <v>#NUM!</v>
      </c>
      <c r="F569" s="3" t="str">
        <f>VLOOKUP(Exportacao[[#This Row],[País]],Tabela3[#All],4,FALSE)</f>
        <v>Austrália</v>
      </c>
      <c r="G569" s="3" t="str">
        <f>VLOOKUP(Exportacao[[#This Row],[País Corrigido]],'Conversor de países_Geral_UTF8_'!$A$2:$B$223,2,FALSE)</f>
        <v>Oceania</v>
      </c>
      <c r="H5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" spans="1:8" hidden="1">
      <c r="A570" t="s">
        <v>21</v>
      </c>
      <c r="B570" s="3">
        <v>1998</v>
      </c>
      <c r="C570">
        <v>0</v>
      </c>
      <c r="D570">
        <v>0</v>
      </c>
      <c r="E570" s="3" t="e">
        <v>#NUM!</v>
      </c>
      <c r="F570" s="3" t="str">
        <f>VLOOKUP(Exportacao[[#This Row],[País]],Tabela3[#All],4,FALSE)</f>
        <v>Austrália</v>
      </c>
      <c r="G570" s="3" t="str">
        <f>VLOOKUP(Exportacao[[#This Row],[País Corrigido]],'Conversor de países_Geral_UTF8_'!$A$2:$B$223,2,FALSE)</f>
        <v>Oceania</v>
      </c>
      <c r="H5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" spans="1:8" hidden="1">
      <c r="A571" t="s">
        <v>21</v>
      </c>
      <c r="B571" s="3">
        <v>1999</v>
      </c>
      <c r="C571">
        <v>0</v>
      </c>
      <c r="D571">
        <v>0</v>
      </c>
      <c r="E571" s="3" t="e">
        <v>#NUM!</v>
      </c>
      <c r="F571" s="3" t="str">
        <f>VLOOKUP(Exportacao[[#This Row],[País]],Tabela3[#All],4,FALSE)</f>
        <v>Austrália</v>
      </c>
      <c r="G571" s="3" t="str">
        <f>VLOOKUP(Exportacao[[#This Row],[País Corrigido]],'Conversor de países_Geral_UTF8_'!$A$2:$B$223,2,FALSE)</f>
        <v>Oceania</v>
      </c>
      <c r="H5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" spans="1:8" hidden="1">
      <c r="A572" t="s">
        <v>21</v>
      </c>
      <c r="B572" s="3">
        <v>2000</v>
      </c>
      <c r="C572">
        <v>0</v>
      </c>
      <c r="D572">
        <v>0</v>
      </c>
      <c r="E572" s="3" t="e">
        <v>#NUM!</v>
      </c>
      <c r="F572" s="3" t="str">
        <f>VLOOKUP(Exportacao[[#This Row],[País]],Tabela3[#All],4,FALSE)</f>
        <v>Austrália</v>
      </c>
      <c r="G572" s="3" t="str">
        <f>VLOOKUP(Exportacao[[#This Row],[País Corrigido]],'Conversor de países_Geral_UTF8_'!$A$2:$B$223,2,FALSE)</f>
        <v>Oceania</v>
      </c>
      <c r="H5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" spans="1:8" hidden="1">
      <c r="A573" t="s">
        <v>21</v>
      </c>
      <c r="B573" s="3">
        <v>2001</v>
      </c>
      <c r="C573">
        <v>0</v>
      </c>
      <c r="D573">
        <v>0</v>
      </c>
      <c r="E573" s="3" t="e">
        <v>#NUM!</v>
      </c>
      <c r="F573" s="3" t="str">
        <f>VLOOKUP(Exportacao[[#This Row],[País]],Tabela3[#All],4,FALSE)</f>
        <v>Austrália</v>
      </c>
      <c r="G573" s="3" t="str">
        <f>VLOOKUP(Exportacao[[#This Row],[País Corrigido]],'Conversor de países_Geral_UTF8_'!$A$2:$B$223,2,FALSE)</f>
        <v>Oceania</v>
      </c>
      <c r="H5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" spans="1:8" hidden="1">
      <c r="A574" t="s">
        <v>21</v>
      </c>
      <c r="B574" s="3">
        <v>2002</v>
      </c>
      <c r="C574">
        <v>0</v>
      </c>
      <c r="D574">
        <v>0</v>
      </c>
      <c r="E574" s="3" t="e">
        <v>#NUM!</v>
      </c>
      <c r="F574" s="3" t="str">
        <f>VLOOKUP(Exportacao[[#This Row],[País]],Tabela3[#All],4,FALSE)</f>
        <v>Austrália</v>
      </c>
      <c r="G574" s="3" t="str">
        <f>VLOOKUP(Exportacao[[#This Row],[País Corrigido]],'Conversor de países_Geral_UTF8_'!$A$2:$B$223,2,FALSE)</f>
        <v>Oceania</v>
      </c>
      <c r="H5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" spans="1:8" hidden="1">
      <c r="A575" t="s">
        <v>21</v>
      </c>
      <c r="B575" s="3">
        <v>2003</v>
      </c>
      <c r="C575">
        <v>0</v>
      </c>
      <c r="D575">
        <v>0</v>
      </c>
      <c r="E575" s="3" t="e">
        <v>#NUM!</v>
      </c>
      <c r="F575" s="3" t="str">
        <f>VLOOKUP(Exportacao[[#This Row],[País]],Tabela3[#All],4,FALSE)</f>
        <v>Austrália</v>
      </c>
      <c r="G575" s="3" t="str">
        <f>VLOOKUP(Exportacao[[#This Row],[País Corrigido]],'Conversor de países_Geral_UTF8_'!$A$2:$B$223,2,FALSE)</f>
        <v>Oceania</v>
      </c>
      <c r="H5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6" spans="1:8" hidden="1">
      <c r="A576" t="s">
        <v>21</v>
      </c>
      <c r="B576" s="3">
        <v>2004</v>
      </c>
      <c r="C576">
        <v>0</v>
      </c>
      <c r="D576">
        <v>0</v>
      </c>
      <c r="E576" s="3" t="e">
        <v>#NUM!</v>
      </c>
      <c r="F576" s="3" t="str">
        <f>VLOOKUP(Exportacao[[#This Row],[País]],Tabela3[#All],4,FALSE)</f>
        <v>Austrália</v>
      </c>
      <c r="G576" s="3" t="str">
        <f>VLOOKUP(Exportacao[[#This Row],[País Corrigido]],'Conversor de países_Geral_UTF8_'!$A$2:$B$223,2,FALSE)</f>
        <v>Oceania</v>
      </c>
      <c r="H5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7" spans="1:8" hidden="1">
      <c r="A577" t="s">
        <v>21</v>
      </c>
      <c r="B577" s="3">
        <v>2005</v>
      </c>
      <c r="C577">
        <v>0</v>
      </c>
      <c r="D577">
        <v>0</v>
      </c>
      <c r="E577" s="3" t="e">
        <v>#NUM!</v>
      </c>
      <c r="F577" s="3" t="str">
        <f>VLOOKUP(Exportacao[[#This Row],[País]],Tabela3[#All],4,FALSE)</f>
        <v>Austrália</v>
      </c>
      <c r="G577" s="3" t="str">
        <f>VLOOKUP(Exportacao[[#This Row],[País Corrigido]],'Conversor de países_Geral_UTF8_'!$A$2:$B$223,2,FALSE)</f>
        <v>Oceania</v>
      </c>
      <c r="H5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" spans="1:8" hidden="1">
      <c r="A578" t="s">
        <v>21</v>
      </c>
      <c r="B578" s="3">
        <v>2006</v>
      </c>
      <c r="C578">
        <v>0</v>
      </c>
      <c r="D578">
        <v>0</v>
      </c>
      <c r="E578" s="3" t="e">
        <v>#NUM!</v>
      </c>
      <c r="F578" s="3" t="str">
        <f>VLOOKUP(Exportacao[[#This Row],[País]],Tabela3[#All],4,FALSE)</f>
        <v>Austrália</v>
      </c>
      <c r="G578" s="3" t="str">
        <f>VLOOKUP(Exportacao[[#This Row],[País Corrigido]],'Conversor de países_Geral_UTF8_'!$A$2:$B$223,2,FALSE)</f>
        <v>Oceania</v>
      </c>
      <c r="H5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" spans="1:8" hidden="1">
      <c r="A579" t="s">
        <v>21</v>
      </c>
      <c r="B579" s="3">
        <v>2007</v>
      </c>
      <c r="C579">
        <v>60</v>
      </c>
      <c r="D579">
        <v>281</v>
      </c>
      <c r="E579" s="3">
        <v>4.6833333333333336</v>
      </c>
      <c r="F579" s="3" t="str">
        <f>VLOOKUP(Exportacao[[#This Row],[País]],Tabela3[#All],4,FALSE)</f>
        <v>Austrália</v>
      </c>
      <c r="G579" s="3" t="str">
        <f>VLOOKUP(Exportacao[[#This Row],[País Corrigido]],'Conversor de países_Geral_UTF8_'!$A$2:$B$223,2,FALSE)</f>
        <v>Oceania</v>
      </c>
      <c r="H5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0" spans="1:8" hidden="1">
      <c r="A580" t="s">
        <v>21</v>
      </c>
      <c r="B580" s="3">
        <v>2008</v>
      </c>
      <c r="C580">
        <v>218726</v>
      </c>
      <c r="D580">
        <v>99280</v>
      </c>
      <c r="E580" s="3">
        <v>0.45390122802044569</v>
      </c>
      <c r="F580" s="3" t="str">
        <f>VLOOKUP(Exportacao[[#This Row],[País]],Tabela3[#All],4,FALSE)</f>
        <v>Austrália</v>
      </c>
      <c r="G580" s="3" t="str">
        <f>VLOOKUP(Exportacao[[#This Row],[País Corrigido]],'Conversor de países_Geral_UTF8_'!$A$2:$B$223,2,FALSE)</f>
        <v>Oceania</v>
      </c>
      <c r="H5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1" spans="1:8" hidden="1">
      <c r="A581" t="s">
        <v>21</v>
      </c>
      <c r="B581" s="3">
        <v>2009</v>
      </c>
      <c r="C581">
        <v>1014</v>
      </c>
      <c r="D581">
        <v>9195</v>
      </c>
      <c r="E581" s="3">
        <v>9.0680473372781059</v>
      </c>
      <c r="F581" s="3" t="str">
        <f>VLOOKUP(Exportacao[[#This Row],[País]],Tabela3[#All],4,FALSE)</f>
        <v>Austrália</v>
      </c>
      <c r="G581" s="3" t="str">
        <f>VLOOKUP(Exportacao[[#This Row],[País Corrigido]],'Conversor de países_Geral_UTF8_'!$A$2:$B$223,2,FALSE)</f>
        <v>Oceania</v>
      </c>
      <c r="H5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2" spans="1:8" hidden="1">
      <c r="A582" t="s">
        <v>21</v>
      </c>
      <c r="B582" s="3">
        <v>2010</v>
      </c>
      <c r="C582">
        <v>1823</v>
      </c>
      <c r="D582">
        <v>17960</v>
      </c>
      <c r="E582" s="3">
        <v>9.8518924849149752</v>
      </c>
      <c r="F582" s="3" t="str">
        <f>VLOOKUP(Exportacao[[#This Row],[País]],Tabela3[#All],4,FALSE)</f>
        <v>Austrália</v>
      </c>
      <c r="G582" s="3" t="str">
        <f>VLOOKUP(Exportacao[[#This Row],[País Corrigido]],'Conversor de países_Geral_UTF8_'!$A$2:$B$223,2,FALSE)</f>
        <v>Oceania</v>
      </c>
      <c r="H5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3" spans="1:8" hidden="1">
      <c r="A583" t="s">
        <v>21</v>
      </c>
      <c r="B583" s="3">
        <v>2011</v>
      </c>
      <c r="C583">
        <v>3632</v>
      </c>
      <c r="D583">
        <v>40704</v>
      </c>
      <c r="E583" s="3">
        <v>11.20704845814978</v>
      </c>
      <c r="F583" s="3" t="str">
        <f>VLOOKUP(Exportacao[[#This Row],[País]],Tabela3[#All],4,FALSE)</f>
        <v>Austrália</v>
      </c>
      <c r="G583" s="3" t="str">
        <f>VLOOKUP(Exportacao[[#This Row],[País Corrigido]],'Conversor de países_Geral_UTF8_'!$A$2:$B$223,2,FALSE)</f>
        <v>Oceania</v>
      </c>
      <c r="H5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4" spans="1:8" hidden="1">
      <c r="A584" t="s">
        <v>21</v>
      </c>
      <c r="B584" s="3">
        <v>2012</v>
      </c>
      <c r="C584">
        <v>9345</v>
      </c>
      <c r="D584">
        <v>56045</v>
      </c>
      <c r="E584" s="3">
        <v>5.9973247726056718</v>
      </c>
      <c r="F584" s="3" t="str">
        <f>VLOOKUP(Exportacao[[#This Row],[País]],Tabela3[#All],4,FALSE)</f>
        <v>Austrália</v>
      </c>
      <c r="G584" s="3" t="str">
        <f>VLOOKUP(Exportacao[[#This Row],[País Corrigido]],'Conversor de países_Geral_UTF8_'!$A$2:$B$223,2,FALSE)</f>
        <v>Oceania</v>
      </c>
      <c r="H5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5" spans="1:8" hidden="1">
      <c r="A585" t="s">
        <v>21</v>
      </c>
      <c r="B585" s="3">
        <v>2013</v>
      </c>
      <c r="C585">
        <v>16707</v>
      </c>
      <c r="D585">
        <v>101715</v>
      </c>
      <c r="E585" s="3">
        <v>6.088166636739091</v>
      </c>
      <c r="F585" s="3" t="str">
        <f>VLOOKUP(Exportacao[[#This Row],[País]],Tabela3[#All],4,FALSE)</f>
        <v>Austrália</v>
      </c>
      <c r="G585" s="3" t="str">
        <f>VLOOKUP(Exportacao[[#This Row],[País Corrigido]],'Conversor de países_Geral_UTF8_'!$A$2:$B$223,2,FALSE)</f>
        <v>Oceania</v>
      </c>
      <c r="H5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6" spans="1:8" hidden="1">
      <c r="A586" t="s">
        <v>21</v>
      </c>
      <c r="B586" s="3">
        <v>2014</v>
      </c>
      <c r="C586">
        <v>6308</v>
      </c>
      <c r="D586">
        <v>43709</v>
      </c>
      <c r="E586" s="3">
        <v>6.9291376030437544</v>
      </c>
      <c r="F586" s="3" t="str">
        <f>VLOOKUP(Exportacao[[#This Row],[País]],Tabela3[#All],4,FALSE)</f>
        <v>Austrália</v>
      </c>
      <c r="G586" s="3" t="str">
        <f>VLOOKUP(Exportacao[[#This Row],[País Corrigido]],'Conversor de países_Geral_UTF8_'!$A$2:$B$223,2,FALSE)</f>
        <v>Oceania</v>
      </c>
      <c r="H5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" spans="1:8" hidden="1">
      <c r="A587" t="s">
        <v>21</v>
      </c>
      <c r="B587" s="3">
        <v>2015</v>
      </c>
      <c r="C587">
        <v>7437</v>
      </c>
      <c r="D587">
        <v>48011</v>
      </c>
      <c r="E587" s="3">
        <v>6.4556945004706199</v>
      </c>
      <c r="F587" s="3" t="str">
        <f>VLOOKUP(Exportacao[[#This Row],[País]],Tabela3[#All],4,FALSE)</f>
        <v>Austrália</v>
      </c>
      <c r="G587" s="3" t="str">
        <f>VLOOKUP(Exportacao[[#This Row],[País Corrigido]],'Conversor de países_Geral_UTF8_'!$A$2:$B$223,2,FALSE)</f>
        <v>Oceania</v>
      </c>
      <c r="H5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8" spans="1:8" hidden="1">
      <c r="A588" t="s">
        <v>21</v>
      </c>
      <c r="B588" s="3">
        <v>2016</v>
      </c>
      <c r="C588">
        <v>1954</v>
      </c>
      <c r="D588">
        <v>13799</v>
      </c>
      <c r="E588" s="3">
        <v>7.0619242579324464</v>
      </c>
      <c r="F588" s="3" t="str">
        <f>VLOOKUP(Exportacao[[#This Row],[País]],Tabela3[#All],4,FALSE)</f>
        <v>Austrália</v>
      </c>
      <c r="G588" s="3" t="str">
        <f>VLOOKUP(Exportacao[[#This Row],[País Corrigido]],'Conversor de países_Geral_UTF8_'!$A$2:$B$223,2,FALSE)</f>
        <v>Oceania</v>
      </c>
      <c r="H5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9" spans="1:8" hidden="1">
      <c r="A589" t="s">
        <v>21</v>
      </c>
      <c r="B589" s="3">
        <v>2017</v>
      </c>
      <c r="C589">
        <v>1350</v>
      </c>
      <c r="D589">
        <v>7500</v>
      </c>
      <c r="E589" s="3">
        <v>5.5555555555555554</v>
      </c>
      <c r="F589" s="3" t="str">
        <f>VLOOKUP(Exportacao[[#This Row],[País]],Tabela3[#All],4,FALSE)</f>
        <v>Austrália</v>
      </c>
      <c r="G589" s="3" t="str">
        <f>VLOOKUP(Exportacao[[#This Row],[País Corrigido]],'Conversor de países_Geral_UTF8_'!$A$2:$B$223,2,FALSE)</f>
        <v>Oceania</v>
      </c>
      <c r="H5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0" spans="1:8" hidden="1">
      <c r="A590" t="s">
        <v>21</v>
      </c>
      <c r="B590" s="3">
        <v>2018</v>
      </c>
      <c r="C590">
        <v>2055</v>
      </c>
      <c r="D590">
        <v>6902</v>
      </c>
      <c r="E590" s="3">
        <v>3.3586374695863745</v>
      </c>
      <c r="F590" s="3" t="str">
        <f>VLOOKUP(Exportacao[[#This Row],[País]],Tabela3[#All],4,FALSE)</f>
        <v>Austrália</v>
      </c>
      <c r="G590" s="3" t="str">
        <f>VLOOKUP(Exportacao[[#This Row],[País Corrigido]],'Conversor de países_Geral_UTF8_'!$A$2:$B$223,2,FALSE)</f>
        <v>Oceania</v>
      </c>
      <c r="H5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1" spans="1:8" hidden="1">
      <c r="A591" t="s">
        <v>21</v>
      </c>
      <c r="B591" s="3">
        <v>2019</v>
      </c>
      <c r="C591">
        <v>1161</v>
      </c>
      <c r="D591">
        <v>4682</v>
      </c>
      <c r="E591" s="3">
        <v>4.032730404823428</v>
      </c>
      <c r="F591" s="3" t="str">
        <f>VLOOKUP(Exportacao[[#This Row],[País]],Tabela3[#All],4,FALSE)</f>
        <v>Austrália</v>
      </c>
      <c r="G591" s="3" t="str">
        <f>VLOOKUP(Exportacao[[#This Row],[País Corrigido]],'Conversor de países_Geral_UTF8_'!$A$2:$B$223,2,FALSE)</f>
        <v>Oceania</v>
      </c>
      <c r="H5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2" spans="1:8" hidden="1">
      <c r="A592" t="s">
        <v>21</v>
      </c>
      <c r="B592" s="3">
        <v>2020</v>
      </c>
      <c r="C592">
        <v>1013</v>
      </c>
      <c r="D592">
        <v>3413</v>
      </c>
      <c r="E592" s="3">
        <v>3.3692003948667324</v>
      </c>
      <c r="F592" s="3" t="str">
        <f>VLOOKUP(Exportacao[[#This Row],[País]],Tabela3[#All],4,FALSE)</f>
        <v>Austrália</v>
      </c>
      <c r="G592" s="3" t="str">
        <f>VLOOKUP(Exportacao[[#This Row],[País Corrigido]],'Conversor de países_Geral_UTF8_'!$A$2:$B$223,2,FALSE)</f>
        <v>Oceania</v>
      </c>
      <c r="H5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3" spans="1:8" hidden="1">
      <c r="A593" t="s">
        <v>21</v>
      </c>
      <c r="B593" s="3">
        <v>2021</v>
      </c>
      <c r="C593">
        <v>705</v>
      </c>
      <c r="D593">
        <v>4034</v>
      </c>
      <c r="E593" s="3">
        <v>5.7219858156028369</v>
      </c>
      <c r="F593" s="3" t="str">
        <f>VLOOKUP(Exportacao[[#This Row],[País]],Tabela3[#All],4,FALSE)</f>
        <v>Austrália</v>
      </c>
      <c r="G593" s="3" t="str">
        <f>VLOOKUP(Exportacao[[#This Row],[País Corrigido]],'Conversor de países_Geral_UTF8_'!$A$2:$B$223,2,FALSE)</f>
        <v>Oceania</v>
      </c>
      <c r="H5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4" spans="1:8" hidden="1">
      <c r="A594" t="s">
        <v>21</v>
      </c>
      <c r="B594" s="3">
        <v>2022</v>
      </c>
      <c r="C594">
        <v>1424</v>
      </c>
      <c r="D594">
        <v>12299</v>
      </c>
      <c r="E594" s="3">
        <v>8.6369382022471903</v>
      </c>
      <c r="F594" s="3" t="str">
        <f>VLOOKUP(Exportacao[[#This Row],[País]],Tabela3[#All],4,FALSE)</f>
        <v>Austrália</v>
      </c>
      <c r="G594" s="3" t="str">
        <f>VLOOKUP(Exportacao[[#This Row],[País Corrigido]],'Conversor de países_Geral_UTF8_'!$A$2:$B$223,2,FALSE)</f>
        <v>Oceania</v>
      </c>
      <c r="H5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5" spans="1:8" hidden="1">
      <c r="A595" t="s">
        <v>21</v>
      </c>
      <c r="B595" s="3">
        <v>2023</v>
      </c>
      <c r="C595">
        <v>2485</v>
      </c>
      <c r="D595">
        <v>13565</v>
      </c>
      <c r="E595" s="3">
        <v>5.4587525150905432</v>
      </c>
      <c r="F595" s="3" t="str">
        <f>VLOOKUP(Exportacao[[#This Row],[País]],Tabela3[#All],4,FALSE)</f>
        <v>Austrália</v>
      </c>
      <c r="G595" s="3" t="str">
        <f>VLOOKUP(Exportacao[[#This Row],[País Corrigido]],'Conversor de países_Geral_UTF8_'!$A$2:$B$223,2,FALSE)</f>
        <v>Oceania</v>
      </c>
      <c r="H5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6" spans="1:8">
      <c r="A596" t="s">
        <v>23</v>
      </c>
      <c r="B596" s="3">
        <v>1970</v>
      </c>
      <c r="C596">
        <v>0</v>
      </c>
      <c r="D596">
        <v>0</v>
      </c>
      <c r="E596" s="3" t="e">
        <v>#NUM!</v>
      </c>
      <c r="F596" s="3" t="str">
        <f>VLOOKUP(Exportacao[[#This Row],[País]],Tabela3[#All],4,FALSE)</f>
        <v>Áustria</v>
      </c>
      <c r="G596" s="3" t="str">
        <f>VLOOKUP(Exportacao[[#This Row],[País Corrigido]],'Conversor de países_Geral_UTF8_'!$A$2:$B$223,2,FALSE)</f>
        <v>Europa</v>
      </c>
      <c r="H5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7" spans="1:8">
      <c r="A597" t="s">
        <v>23</v>
      </c>
      <c r="B597" s="3">
        <v>1971</v>
      </c>
      <c r="C597">
        <v>0</v>
      </c>
      <c r="D597">
        <v>0</v>
      </c>
      <c r="E597" s="3" t="e">
        <v>#NUM!</v>
      </c>
      <c r="F597" s="3" t="str">
        <f>VLOOKUP(Exportacao[[#This Row],[País]],Tabela3[#All],4,FALSE)</f>
        <v>Áustria</v>
      </c>
      <c r="G597" s="3" t="str">
        <f>VLOOKUP(Exportacao[[#This Row],[País Corrigido]],'Conversor de países_Geral_UTF8_'!$A$2:$B$223,2,FALSE)</f>
        <v>Europa</v>
      </c>
      <c r="H5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8" spans="1:8">
      <c r="A598" t="s">
        <v>23</v>
      </c>
      <c r="B598" s="3">
        <v>1972</v>
      </c>
      <c r="C598">
        <v>0</v>
      </c>
      <c r="D598">
        <v>0</v>
      </c>
      <c r="E598" s="3" t="e">
        <v>#NUM!</v>
      </c>
      <c r="F598" s="3" t="str">
        <f>VLOOKUP(Exportacao[[#This Row],[País]],Tabela3[#All],4,FALSE)</f>
        <v>Áustria</v>
      </c>
      <c r="G598" s="3" t="str">
        <f>VLOOKUP(Exportacao[[#This Row],[País Corrigido]],'Conversor de países_Geral_UTF8_'!$A$2:$B$223,2,FALSE)</f>
        <v>Europa</v>
      </c>
      <c r="H5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9" spans="1:8">
      <c r="A599" t="s">
        <v>23</v>
      </c>
      <c r="B599" s="3">
        <v>1973</v>
      </c>
      <c r="C599">
        <v>0</v>
      </c>
      <c r="D599">
        <v>0</v>
      </c>
      <c r="E599" s="3" t="e">
        <v>#NUM!</v>
      </c>
      <c r="F599" s="3" t="str">
        <f>VLOOKUP(Exportacao[[#This Row],[País]],Tabela3[#All],4,FALSE)</f>
        <v>Áustria</v>
      </c>
      <c r="G599" s="3" t="str">
        <f>VLOOKUP(Exportacao[[#This Row],[País Corrigido]],'Conversor de países_Geral_UTF8_'!$A$2:$B$223,2,FALSE)</f>
        <v>Europa</v>
      </c>
      <c r="H5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" spans="1:8">
      <c r="A600" t="s">
        <v>23</v>
      </c>
      <c r="B600" s="3">
        <v>1974</v>
      </c>
      <c r="C600">
        <v>0</v>
      </c>
      <c r="D600">
        <v>0</v>
      </c>
      <c r="E600" s="3" t="e">
        <v>#NUM!</v>
      </c>
      <c r="F600" s="3" t="str">
        <f>VLOOKUP(Exportacao[[#This Row],[País]],Tabela3[#All],4,FALSE)</f>
        <v>Áustria</v>
      </c>
      <c r="G600" s="3" t="str">
        <f>VLOOKUP(Exportacao[[#This Row],[País Corrigido]],'Conversor de países_Geral_UTF8_'!$A$2:$B$223,2,FALSE)</f>
        <v>Europa</v>
      </c>
      <c r="H6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" spans="1:8">
      <c r="A601" t="s">
        <v>23</v>
      </c>
      <c r="B601" s="3">
        <v>1975</v>
      </c>
      <c r="C601">
        <v>0</v>
      </c>
      <c r="D601">
        <v>0</v>
      </c>
      <c r="E601" s="3" t="e">
        <v>#NUM!</v>
      </c>
      <c r="F601" s="3" t="str">
        <f>VLOOKUP(Exportacao[[#This Row],[País]],Tabela3[#All],4,FALSE)</f>
        <v>Áustria</v>
      </c>
      <c r="G601" s="3" t="str">
        <f>VLOOKUP(Exportacao[[#This Row],[País Corrigido]],'Conversor de países_Geral_UTF8_'!$A$2:$B$223,2,FALSE)</f>
        <v>Europa</v>
      </c>
      <c r="H6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" spans="1:8">
      <c r="A602" t="s">
        <v>23</v>
      </c>
      <c r="B602" s="3">
        <v>1976</v>
      </c>
      <c r="C602">
        <v>0</v>
      </c>
      <c r="D602">
        <v>0</v>
      </c>
      <c r="E602" s="3" t="e">
        <v>#NUM!</v>
      </c>
      <c r="F602" s="3" t="str">
        <f>VLOOKUP(Exportacao[[#This Row],[País]],Tabela3[#All],4,FALSE)</f>
        <v>Áustria</v>
      </c>
      <c r="G602" s="3" t="str">
        <f>VLOOKUP(Exportacao[[#This Row],[País Corrigido]],'Conversor de países_Geral_UTF8_'!$A$2:$B$223,2,FALSE)</f>
        <v>Europa</v>
      </c>
      <c r="H6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3" spans="1:8">
      <c r="A603" t="s">
        <v>23</v>
      </c>
      <c r="B603" s="3">
        <v>1977</v>
      </c>
      <c r="C603">
        <v>0</v>
      </c>
      <c r="D603">
        <v>0</v>
      </c>
      <c r="E603" s="3" t="e">
        <v>#NUM!</v>
      </c>
      <c r="F603" s="3" t="str">
        <f>VLOOKUP(Exportacao[[#This Row],[País]],Tabela3[#All],4,FALSE)</f>
        <v>Áustria</v>
      </c>
      <c r="G603" s="3" t="str">
        <f>VLOOKUP(Exportacao[[#This Row],[País Corrigido]],'Conversor de países_Geral_UTF8_'!$A$2:$B$223,2,FALSE)</f>
        <v>Europa</v>
      </c>
      <c r="H6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" spans="1:8">
      <c r="A604" t="s">
        <v>23</v>
      </c>
      <c r="B604" s="3">
        <v>1978</v>
      </c>
      <c r="C604">
        <v>0</v>
      </c>
      <c r="D604">
        <v>0</v>
      </c>
      <c r="E604" s="3" t="e">
        <v>#NUM!</v>
      </c>
      <c r="F604" s="3" t="str">
        <f>VLOOKUP(Exportacao[[#This Row],[País]],Tabela3[#All],4,FALSE)</f>
        <v>Áustria</v>
      </c>
      <c r="G604" s="3" t="str">
        <f>VLOOKUP(Exportacao[[#This Row],[País Corrigido]],'Conversor de países_Geral_UTF8_'!$A$2:$B$223,2,FALSE)</f>
        <v>Europa</v>
      </c>
      <c r="H6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" spans="1:8">
      <c r="A605" t="s">
        <v>23</v>
      </c>
      <c r="B605" s="3">
        <v>1979</v>
      </c>
      <c r="C605">
        <v>0</v>
      </c>
      <c r="D605">
        <v>0</v>
      </c>
      <c r="E605" s="3" t="e">
        <v>#NUM!</v>
      </c>
      <c r="F605" s="3" t="str">
        <f>VLOOKUP(Exportacao[[#This Row],[País]],Tabela3[#All],4,FALSE)</f>
        <v>Áustria</v>
      </c>
      <c r="G605" s="3" t="str">
        <f>VLOOKUP(Exportacao[[#This Row],[País Corrigido]],'Conversor de países_Geral_UTF8_'!$A$2:$B$223,2,FALSE)</f>
        <v>Europa</v>
      </c>
      <c r="H6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" spans="1:8">
      <c r="A606" t="s">
        <v>23</v>
      </c>
      <c r="B606" s="3">
        <v>1980</v>
      </c>
      <c r="C606">
        <v>0</v>
      </c>
      <c r="D606">
        <v>0</v>
      </c>
      <c r="E606" s="3" t="e">
        <v>#NUM!</v>
      </c>
      <c r="F606" s="3" t="str">
        <f>VLOOKUP(Exportacao[[#This Row],[País]],Tabela3[#All],4,FALSE)</f>
        <v>Áustria</v>
      </c>
      <c r="G606" s="3" t="str">
        <f>VLOOKUP(Exportacao[[#This Row],[País Corrigido]],'Conversor de países_Geral_UTF8_'!$A$2:$B$223,2,FALSE)</f>
        <v>Europa</v>
      </c>
      <c r="H6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" spans="1:8">
      <c r="A607" t="s">
        <v>23</v>
      </c>
      <c r="B607" s="3">
        <v>1981</v>
      </c>
      <c r="C607">
        <v>0</v>
      </c>
      <c r="D607">
        <v>0</v>
      </c>
      <c r="E607" s="3" t="e">
        <v>#NUM!</v>
      </c>
      <c r="F607" s="3" t="str">
        <f>VLOOKUP(Exportacao[[#This Row],[País]],Tabela3[#All],4,FALSE)</f>
        <v>Áustria</v>
      </c>
      <c r="G607" s="3" t="str">
        <f>VLOOKUP(Exportacao[[#This Row],[País Corrigido]],'Conversor de países_Geral_UTF8_'!$A$2:$B$223,2,FALSE)</f>
        <v>Europa</v>
      </c>
      <c r="H6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8" spans="1:8">
      <c r="A608" t="s">
        <v>23</v>
      </c>
      <c r="B608" s="3">
        <v>1982</v>
      </c>
      <c r="C608">
        <v>0</v>
      </c>
      <c r="D608">
        <v>0</v>
      </c>
      <c r="E608" s="3" t="e">
        <v>#NUM!</v>
      </c>
      <c r="F608" s="3" t="str">
        <f>VLOOKUP(Exportacao[[#This Row],[País]],Tabela3[#All],4,FALSE)</f>
        <v>Áustria</v>
      </c>
      <c r="G608" s="3" t="str">
        <f>VLOOKUP(Exportacao[[#This Row],[País Corrigido]],'Conversor de países_Geral_UTF8_'!$A$2:$B$223,2,FALSE)</f>
        <v>Europa</v>
      </c>
      <c r="H6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9" spans="1:8">
      <c r="A609" t="s">
        <v>23</v>
      </c>
      <c r="B609" s="3">
        <v>1983</v>
      </c>
      <c r="C609">
        <v>0</v>
      </c>
      <c r="D609">
        <v>0</v>
      </c>
      <c r="E609" s="3" t="e">
        <v>#NUM!</v>
      </c>
      <c r="F609" s="3" t="str">
        <f>VLOOKUP(Exportacao[[#This Row],[País]],Tabela3[#All],4,FALSE)</f>
        <v>Áustria</v>
      </c>
      <c r="G609" s="3" t="str">
        <f>VLOOKUP(Exportacao[[#This Row],[País Corrigido]],'Conversor de países_Geral_UTF8_'!$A$2:$B$223,2,FALSE)</f>
        <v>Europa</v>
      </c>
      <c r="H6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0" spans="1:8">
      <c r="A610" t="s">
        <v>23</v>
      </c>
      <c r="B610" s="3">
        <v>1984</v>
      </c>
      <c r="C610">
        <v>0</v>
      </c>
      <c r="D610">
        <v>0</v>
      </c>
      <c r="E610" s="3" t="e">
        <v>#NUM!</v>
      </c>
      <c r="F610" s="3" t="str">
        <f>VLOOKUP(Exportacao[[#This Row],[País]],Tabela3[#All],4,FALSE)</f>
        <v>Áustria</v>
      </c>
      <c r="G610" s="3" t="str">
        <f>VLOOKUP(Exportacao[[#This Row],[País Corrigido]],'Conversor de países_Geral_UTF8_'!$A$2:$B$223,2,FALSE)</f>
        <v>Europa</v>
      </c>
      <c r="H6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" spans="1:8">
      <c r="A611" t="s">
        <v>23</v>
      </c>
      <c r="B611" s="3">
        <v>1985</v>
      </c>
      <c r="C611">
        <v>0</v>
      </c>
      <c r="D611">
        <v>0</v>
      </c>
      <c r="E611" s="3" t="e">
        <v>#NUM!</v>
      </c>
      <c r="F611" s="3" t="str">
        <f>VLOOKUP(Exportacao[[#This Row],[País]],Tabela3[#All],4,FALSE)</f>
        <v>Áustria</v>
      </c>
      <c r="G611" s="3" t="str">
        <f>VLOOKUP(Exportacao[[#This Row],[País Corrigido]],'Conversor de países_Geral_UTF8_'!$A$2:$B$223,2,FALSE)</f>
        <v>Europa</v>
      </c>
      <c r="H6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" spans="1:8">
      <c r="A612" t="s">
        <v>23</v>
      </c>
      <c r="B612" s="3">
        <v>1986</v>
      </c>
      <c r="C612">
        <v>0</v>
      </c>
      <c r="D612">
        <v>0</v>
      </c>
      <c r="E612" s="3" t="e">
        <v>#NUM!</v>
      </c>
      <c r="F612" s="3" t="str">
        <f>VLOOKUP(Exportacao[[#This Row],[País]],Tabela3[#All],4,FALSE)</f>
        <v>Áustria</v>
      </c>
      <c r="G612" s="3" t="str">
        <f>VLOOKUP(Exportacao[[#This Row],[País Corrigido]],'Conversor de países_Geral_UTF8_'!$A$2:$B$223,2,FALSE)</f>
        <v>Europa</v>
      </c>
      <c r="H6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" spans="1:8">
      <c r="A613" t="s">
        <v>23</v>
      </c>
      <c r="B613" s="3">
        <v>1987</v>
      </c>
      <c r="C613">
        <v>0</v>
      </c>
      <c r="D613">
        <v>0</v>
      </c>
      <c r="E613" s="3" t="e">
        <v>#NUM!</v>
      </c>
      <c r="F613" s="3" t="str">
        <f>VLOOKUP(Exportacao[[#This Row],[País]],Tabela3[#All],4,FALSE)</f>
        <v>Áustria</v>
      </c>
      <c r="G613" s="3" t="str">
        <f>VLOOKUP(Exportacao[[#This Row],[País Corrigido]],'Conversor de países_Geral_UTF8_'!$A$2:$B$223,2,FALSE)</f>
        <v>Europa</v>
      </c>
      <c r="H6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" spans="1:8">
      <c r="A614" t="s">
        <v>23</v>
      </c>
      <c r="B614" s="3">
        <v>1988</v>
      </c>
      <c r="C614">
        <v>388</v>
      </c>
      <c r="D614">
        <v>2025</v>
      </c>
      <c r="E614" s="3">
        <v>5.2190721649484537</v>
      </c>
      <c r="F614" s="3" t="str">
        <f>VLOOKUP(Exportacao[[#This Row],[País]],Tabela3[#All],4,FALSE)</f>
        <v>Áustria</v>
      </c>
      <c r="G614" s="3" t="str">
        <f>VLOOKUP(Exportacao[[#This Row],[País Corrigido]],'Conversor de países_Geral_UTF8_'!$A$2:$B$223,2,FALSE)</f>
        <v>Europa</v>
      </c>
      <c r="H6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15" spans="1:8">
      <c r="A615" t="s">
        <v>23</v>
      </c>
      <c r="B615" s="3">
        <v>1989</v>
      </c>
      <c r="C615">
        <v>0</v>
      </c>
      <c r="D615">
        <v>0</v>
      </c>
      <c r="E615" s="3" t="e">
        <v>#NUM!</v>
      </c>
      <c r="F615" s="3" t="str">
        <f>VLOOKUP(Exportacao[[#This Row],[País]],Tabela3[#All],4,FALSE)</f>
        <v>Áustria</v>
      </c>
      <c r="G615" s="3" t="str">
        <f>VLOOKUP(Exportacao[[#This Row],[País Corrigido]],'Conversor de países_Geral_UTF8_'!$A$2:$B$223,2,FALSE)</f>
        <v>Europa</v>
      </c>
      <c r="H6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" spans="1:8">
      <c r="A616" t="s">
        <v>23</v>
      </c>
      <c r="B616" s="3">
        <v>1990</v>
      </c>
      <c r="C616">
        <v>0</v>
      </c>
      <c r="D616">
        <v>0</v>
      </c>
      <c r="E616" s="3" t="e">
        <v>#NUM!</v>
      </c>
      <c r="F616" s="3" t="str">
        <f>VLOOKUP(Exportacao[[#This Row],[País]],Tabela3[#All],4,FALSE)</f>
        <v>Áustria</v>
      </c>
      <c r="G616" s="3" t="str">
        <f>VLOOKUP(Exportacao[[#This Row],[País Corrigido]],'Conversor de países_Geral_UTF8_'!$A$2:$B$223,2,FALSE)</f>
        <v>Europa</v>
      </c>
      <c r="H6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" spans="1:8">
      <c r="A617" t="s">
        <v>23</v>
      </c>
      <c r="B617" s="3">
        <v>1991</v>
      </c>
      <c r="C617">
        <v>0</v>
      </c>
      <c r="D617">
        <v>0</v>
      </c>
      <c r="E617" s="3" t="e">
        <v>#NUM!</v>
      </c>
      <c r="F617" s="3" t="str">
        <f>VLOOKUP(Exportacao[[#This Row],[País]],Tabela3[#All],4,FALSE)</f>
        <v>Áustria</v>
      </c>
      <c r="G617" s="3" t="str">
        <f>VLOOKUP(Exportacao[[#This Row],[País Corrigido]],'Conversor de países_Geral_UTF8_'!$A$2:$B$223,2,FALSE)</f>
        <v>Europa</v>
      </c>
      <c r="H6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" spans="1:8">
      <c r="A618" t="s">
        <v>23</v>
      </c>
      <c r="B618" s="3">
        <v>1992</v>
      </c>
      <c r="C618">
        <v>0</v>
      </c>
      <c r="D618">
        <v>0</v>
      </c>
      <c r="E618" s="3" t="e">
        <v>#NUM!</v>
      </c>
      <c r="F618" s="3" t="str">
        <f>VLOOKUP(Exportacao[[#This Row],[País]],Tabela3[#All],4,FALSE)</f>
        <v>Áustria</v>
      </c>
      <c r="G618" s="3" t="str">
        <f>VLOOKUP(Exportacao[[#This Row],[País Corrigido]],'Conversor de países_Geral_UTF8_'!$A$2:$B$223,2,FALSE)</f>
        <v>Europa</v>
      </c>
      <c r="H6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" spans="1:8">
      <c r="A619" t="s">
        <v>23</v>
      </c>
      <c r="B619" s="3">
        <v>1993</v>
      </c>
      <c r="C619">
        <v>0</v>
      </c>
      <c r="D619">
        <v>0</v>
      </c>
      <c r="E619" s="3" t="e">
        <v>#NUM!</v>
      </c>
      <c r="F619" s="3" t="str">
        <f>VLOOKUP(Exportacao[[#This Row],[País]],Tabela3[#All],4,FALSE)</f>
        <v>Áustria</v>
      </c>
      <c r="G619" s="3" t="str">
        <f>VLOOKUP(Exportacao[[#This Row],[País Corrigido]],'Conversor de países_Geral_UTF8_'!$A$2:$B$223,2,FALSE)</f>
        <v>Europa</v>
      </c>
      <c r="H6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" spans="1:8">
      <c r="A620" t="s">
        <v>23</v>
      </c>
      <c r="B620" s="3">
        <v>1994</v>
      </c>
      <c r="C620">
        <v>0</v>
      </c>
      <c r="D620">
        <v>0</v>
      </c>
      <c r="E620" s="3" t="e">
        <v>#NUM!</v>
      </c>
      <c r="F620" s="3" t="str">
        <f>VLOOKUP(Exportacao[[#This Row],[País]],Tabela3[#All],4,FALSE)</f>
        <v>Áustria</v>
      </c>
      <c r="G620" s="3" t="str">
        <f>VLOOKUP(Exportacao[[#This Row],[País Corrigido]],'Conversor de países_Geral_UTF8_'!$A$2:$B$223,2,FALSE)</f>
        <v>Europa</v>
      </c>
      <c r="H6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" spans="1:8">
      <c r="A621" t="s">
        <v>23</v>
      </c>
      <c r="B621" s="3">
        <v>1995</v>
      </c>
      <c r="C621">
        <v>0</v>
      </c>
      <c r="D621">
        <v>0</v>
      </c>
      <c r="E621" s="3" t="e">
        <v>#NUM!</v>
      </c>
      <c r="F621" s="3" t="str">
        <f>VLOOKUP(Exportacao[[#This Row],[País]],Tabela3[#All],4,FALSE)</f>
        <v>Áustria</v>
      </c>
      <c r="G621" s="3" t="str">
        <f>VLOOKUP(Exportacao[[#This Row],[País Corrigido]],'Conversor de países_Geral_UTF8_'!$A$2:$B$223,2,FALSE)</f>
        <v>Europa</v>
      </c>
      <c r="H6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" spans="1:8">
      <c r="A622" t="s">
        <v>23</v>
      </c>
      <c r="B622" s="3">
        <v>1996</v>
      </c>
      <c r="C622">
        <v>0</v>
      </c>
      <c r="D622">
        <v>0</v>
      </c>
      <c r="E622" s="3" t="e">
        <v>#NUM!</v>
      </c>
      <c r="F622" s="3" t="str">
        <f>VLOOKUP(Exportacao[[#This Row],[País]],Tabela3[#All],4,FALSE)</f>
        <v>Áustria</v>
      </c>
      <c r="G622" s="3" t="str">
        <f>VLOOKUP(Exportacao[[#This Row],[País Corrigido]],'Conversor de países_Geral_UTF8_'!$A$2:$B$223,2,FALSE)</f>
        <v>Europa</v>
      </c>
      <c r="H6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" spans="1:8">
      <c r="A623" t="s">
        <v>23</v>
      </c>
      <c r="B623" s="3">
        <v>1997</v>
      </c>
      <c r="C623">
        <v>0</v>
      </c>
      <c r="D623">
        <v>0</v>
      </c>
      <c r="E623" s="3" t="e">
        <v>#NUM!</v>
      </c>
      <c r="F623" s="3" t="str">
        <f>VLOOKUP(Exportacao[[#This Row],[País]],Tabela3[#All],4,FALSE)</f>
        <v>Áustria</v>
      </c>
      <c r="G623" s="3" t="str">
        <f>VLOOKUP(Exportacao[[#This Row],[País Corrigido]],'Conversor de países_Geral_UTF8_'!$A$2:$B$223,2,FALSE)</f>
        <v>Europa</v>
      </c>
      <c r="H6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" spans="1:8">
      <c r="A624" t="s">
        <v>23</v>
      </c>
      <c r="B624" s="3">
        <v>1998</v>
      </c>
      <c r="C624">
        <v>0</v>
      </c>
      <c r="D624">
        <v>0</v>
      </c>
      <c r="E624" s="3" t="e">
        <v>#NUM!</v>
      </c>
      <c r="F624" s="3" t="str">
        <f>VLOOKUP(Exportacao[[#This Row],[País]],Tabela3[#All],4,FALSE)</f>
        <v>Áustria</v>
      </c>
      <c r="G624" s="3" t="str">
        <f>VLOOKUP(Exportacao[[#This Row],[País Corrigido]],'Conversor de países_Geral_UTF8_'!$A$2:$B$223,2,FALSE)</f>
        <v>Europa</v>
      </c>
      <c r="H6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" spans="1:8">
      <c r="A625" t="s">
        <v>23</v>
      </c>
      <c r="B625" s="3">
        <v>1999</v>
      </c>
      <c r="C625">
        <v>0</v>
      </c>
      <c r="D625">
        <v>0</v>
      </c>
      <c r="E625" s="3" t="e">
        <v>#NUM!</v>
      </c>
      <c r="F625" s="3" t="str">
        <f>VLOOKUP(Exportacao[[#This Row],[País]],Tabela3[#All],4,FALSE)</f>
        <v>Áustria</v>
      </c>
      <c r="G625" s="3" t="str">
        <f>VLOOKUP(Exportacao[[#This Row],[País Corrigido]],'Conversor de países_Geral_UTF8_'!$A$2:$B$223,2,FALSE)</f>
        <v>Europa</v>
      </c>
      <c r="H6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6" spans="1:8">
      <c r="A626" t="s">
        <v>23</v>
      </c>
      <c r="B626" s="3">
        <v>2000</v>
      </c>
      <c r="C626">
        <v>0</v>
      </c>
      <c r="D626">
        <v>0</v>
      </c>
      <c r="E626" s="3" t="e">
        <v>#NUM!</v>
      </c>
      <c r="F626" s="3" t="str">
        <f>VLOOKUP(Exportacao[[#This Row],[País]],Tabela3[#All],4,FALSE)</f>
        <v>Áustria</v>
      </c>
      <c r="G626" s="3" t="str">
        <f>VLOOKUP(Exportacao[[#This Row],[País Corrigido]],'Conversor de países_Geral_UTF8_'!$A$2:$B$223,2,FALSE)</f>
        <v>Europa</v>
      </c>
      <c r="H6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7" spans="1:8">
      <c r="A627" t="s">
        <v>23</v>
      </c>
      <c r="B627" s="3">
        <v>2001</v>
      </c>
      <c r="C627">
        <v>0</v>
      </c>
      <c r="D627">
        <v>0</v>
      </c>
      <c r="E627" s="3" t="e">
        <v>#NUM!</v>
      </c>
      <c r="F627" s="3" t="str">
        <f>VLOOKUP(Exportacao[[#This Row],[País]],Tabela3[#All],4,FALSE)</f>
        <v>Áustria</v>
      </c>
      <c r="G627" s="3" t="str">
        <f>VLOOKUP(Exportacao[[#This Row],[País Corrigido]],'Conversor de países_Geral_UTF8_'!$A$2:$B$223,2,FALSE)</f>
        <v>Europa</v>
      </c>
      <c r="H6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" spans="1:8">
      <c r="A628" t="s">
        <v>23</v>
      </c>
      <c r="B628" s="3">
        <v>2002</v>
      </c>
      <c r="C628">
        <v>0</v>
      </c>
      <c r="D628">
        <v>0</v>
      </c>
      <c r="E628" s="3" t="e">
        <v>#NUM!</v>
      </c>
      <c r="F628" s="3" t="str">
        <f>VLOOKUP(Exportacao[[#This Row],[País]],Tabela3[#All],4,FALSE)</f>
        <v>Áustria</v>
      </c>
      <c r="G628" s="3" t="str">
        <f>VLOOKUP(Exportacao[[#This Row],[País Corrigido]],'Conversor de países_Geral_UTF8_'!$A$2:$B$223,2,FALSE)</f>
        <v>Europa</v>
      </c>
      <c r="H6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" spans="1:8">
      <c r="A629" t="s">
        <v>23</v>
      </c>
      <c r="B629" s="3">
        <v>2003</v>
      </c>
      <c r="C629">
        <v>0</v>
      </c>
      <c r="D629">
        <v>0</v>
      </c>
      <c r="E629" s="3" t="e">
        <v>#NUM!</v>
      </c>
      <c r="F629" s="3" t="str">
        <f>VLOOKUP(Exportacao[[#This Row],[País]],Tabela3[#All],4,FALSE)</f>
        <v>Áustria</v>
      </c>
      <c r="G629" s="3" t="str">
        <f>VLOOKUP(Exportacao[[#This Row],[País Corrigido]],'Conversor de países_Geral_UTF8_'!$A$2:$B$223,2,FALSE)</f>
        <v>Europa</v>
      </c>
      <c r="H6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" spans="1:8">
      <c r="A630" t="s">
        <v>23</v>
      </c>
      <c r="B630" s="3">
        <v>2004</v>
      </c>
      <c r="C630">
        <v>0</v>
      </c>
      <c r="D630">
        <v>0</v>
      </c>
      <c r="E630" s="3" t="e">
        <v>#NUM!</v>
      </c>
      <c r="F630" s="3" t="str">
        <f>VLOOKUP(Exportacao[[#This Row],[País]],Tabela3[#All],4,FALSE)</f>
        <v>Áustria</v>
      </c>
      <c r="G630" s="3" t="str">
        <f>VLOOKUP(Exportacao[[#This Row],[País Corrigido]],'Conversor de países_Geral_UTF8_'!$A$2:$B$223,2,FALSE)</f>
        <v>Europa</v>
      </c>
      <c r="H6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" spans="1:8">
      <c r="A631" t="s">
        <v>23</v>
      </c>
      <c r="B631" s="3">
        <v>2005</v>
      </c>
      <c r="C631">
        <v>0</v>
      </c>
      <c r="D631">
        <v>0</v>
      </c>
      <c r="E631" s="3" t="e">
        <v>#NUM!</v>
      </c>
      <c r="F631" s="3" t="str">
        <f>VLOOKUP(Exportacao[[#This Row],[País]],Tabela3[#All],4,FALSE)</f>
        <v>Áustria</v>
      </c>
      <c r="G631" s="3" t="str">
        <f>VLOOKUP(Exportacao[[#This Row],[País Corrigido]],'Conversor de países_Geral_UTF8_'!$A$2:$B$223,2,FALSE)</f>
        <v>Europa</v>
      </c>
      <c r="H6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" spans="1:8">
      <c r="A632" t="s">
        <v>23</v>
      </c>
      <c r="B632" s="3">
        <v>2006</v>
      </c>
      <c r="C632">
        <v>0</v>
      </c>
      <c r="D632">
        <v>0</v>
      </c>
      <c r="E632" s="3" t="e">
        <v>#NUM!</v>
      </c>
      <c r="F632" s="3" t="str">
        <f>VLOOKUP(Exportacao[[#This Row],[País]],Tabela3[#All],4,FALSE)</f>
        <v>Áustria</v>
      </c>
      <c r="G632" s="3" t="str">
        <f>VLOOKUP(Exportacao[[#This Row],[País Corrigido]],'Conversor de países_Geral_UTF8_'!$A$2:$B$223,2,FALSE)</f>
        <v>Europa</v>
      </c>
      <c r="H6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" spans="1:8">
      <c r="A633" t="s">
        <v>23</v>
      </c>
      <c r="B633" s="3">
        <v>2007</v>
      </c>
      <c r="C633">
        <v>0</v>
      </c>
      <c r="D633">
        <v>0</v>
      </c>
      <c r="E633" s="3" t="e">
        <v>#NUM!</v>
      </c>
      <c r="F633" s="3" t="str">
        <f>VLOOKUP(Exportacao[[#This Row],[País]],Tabela3[#All],4,FALSE)</f>
        <v>Áustria</v>
      </c>
      <c r="G633" s="3" t="str">
        <f>VLOOKUP(Exportacao[[#This Row],[País Corrigido]],'Conversor de países_Geral_UTF8_'!$A$2:$B$223,2,FALSE)</f>
        <v>Europa</v>
      </c>
      <c r="H6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" spans="1:8">
      <c r="A634" t="s">
        <v>23</v>
      </c>
      <c r="B634" s="3">
        <v>2008</v>
      </c>
      <c r="C634">
        <v>0</v>
      </c>
      <c r="D634">
        <v>0</v>
      </c>
      <c r="E634" s="3" t="e">
        <v>#NUM!</v>
      </c>
      <c r="F634" s="3" t="str">
        <f>VLOOKUP(Exportacao[[#This Row],[País]],Tabela3[#All],4,FALSE)</f>
        <v>Áustria</v>
      </c>
      <c r="G634" s="3" t="str">
        <f>VLOOKUP(Exportacao[[#This Row],[País Corrigido]],'Conversor de países_Geral_UTF8_'!$A$2:$B$223,2,FALSE)</f>
        <v>Europa</v>
      </c>
      <c r="H6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" spans="1:8">
      <c r="A635" t="s">
        <v>23</v>
      </c>
      <c r="B635" s="3">
        <v>2009</v>
      </c>
      <c r="C635">
        <v>0</v>
      </c>
      <c r="D635">
        <v>0</v>
      </c>
      <c r="E635" s="3" t="e">
        <v>#NUM!</v>
      </c>
      <c r="F635" s="3" t="str">
        <f>VLOOKUP(Exportacao[[#This Row],[País]],Tabela3[#All],4,FALSE)</f>
        <v>Áustria</v>
      </c>
      <c r="G635" s="3" t="str">
        <f>VLOOKUP(Exportacao[[#This Row],[País Corrigido]],'Conversor de países_Geral_UTF8_'!$A$2:$B$223,2,FALSE)</f>
        <v>Europa</v>
      </c>
      <c r="H6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" spans="1:8">
      <c r="A636" t="s">
        <v>23</v>
      </c>
      <c r="B636" s="3">
        <v>2010</v>
      </c>
      <c r="C636">
        <v>0</v>
      </c>
      <c r="D636">
        <v>0</v>
      </c>
      <c r="E636" s="3" t="e">
        <v>#NUM!</v>
      </c>
      <c r="F636" s="3" t="str">
        <f>VLOOKUP(Exportacao[[#This Row],[País]],Tabela3[#All],4,FALSE)</f>
        <v>Áustria</v>
      </c>
      <c r="G636" s="3" t="str">
        <f>VLOOKUP(Exportacao[[#This Row],[País Corrigido]],'Conversor de países_Geral_UTF8_'!$A$2:$B$223,2,FALSE)</f>
        <v>Europa</v>
      </c>
      <c r="H6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7" spans="1:8">
      <c r="A637" t="s">
        <v>23</v>
      </c>
      <c r="B637" s="3">
        <v>2011</v>
      </c>
      <c r="C637">
        <v>0</v>
      </c>
      <c r="D637">
        <v>0</v>
      </c>
      <c r="E637" s="3" t="e">
        <v>#NUM!</v>
      </c>
      <c r="F637" s="3" t="str">
        <f>VLOOKUP(Exportacao[[#This Row],[País]],Tabela3[#All],4,FALSE)</f>
        <v>Áustria</v>
      </c>
      <c r="G637" s="3" t="str">
        <f>VLOOKUP(Exportacao[[#This Row],[País Corrigido]],'Conversor de países_Geral_UTF8_'!$A$2:$B$223,2,FALSE)</f>
        <v>Europa</v>
      </c>
      <c r="H6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" spans="1:8">
      <c r="A638" t="s">
        <v>23</v>
      </c>
      <c r="B638" s="3">
        <v>2012</v>
      </c>
      <c r="C638">
        <v>0</v>
      </c>
      <c r="D638">
        <v>0</v>
      </c>
      <c r="E638" s="3" t="e">
        <v>#NUM!</v>
      </c>
      <c r="F638" s="3" t="str">
        <f>VLOOKUP(Exportacao[[#This Row],[País]],Tabela3[#All],4,FALSE)</f>
        <v>Áustria</v>
      </c>
      <c r="G638" s="3" t="str">
        <f>VLOOKUP(Exportacao[[#This Row],[País Corrigido]],'Conversor de países_Geral_UTF8_'!$A$2:$B$223,2,FALSE)</f>
        <v>Europa</v>
      </c>
      <c r="H6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" spans="1:8">
      <c r="A639" t="s">
        <v>23</v>
      </c>
      <c r="B639" s="3">
        <v>2013</v>
      </c>
      <c r="C639">
        <v>0</v>
      </c>
      <c r="D639">
        <v>0</v>
      </c>
      <c r="E639" s="3" t="e">
        <v>#NUM!</v>
      </c>
      <c r="F639" s="3" t="str">
        <f>VLOOKUP(Exportacao[[#This Row],[País]],Tabela3[#All],4,FALSE)</f>
        <v>Áustria</v>
      </c>
      <c r="G639" s="3" t="str">
        <f>VLOOKUP(Exportacao[[#This Row],[País Corrigido]],'Conversor de países_Geral_UTF8_'!$A$2:$B$223,2,FALSE)</f>
        <v>Europa</v>
      </c>
      <c r="H6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" spans="1:8">
      <c r="A640" t="s">
        <v>23</v>
      </c>
      <c r="B640" s="3">
        <v>2014</v>
      </c>
      <c r="C640">
        <v>0</v>
      </c>
      <c r="D640">
        <v>0</v>
      </c>
      <c r="E640" s="3" t="e">
        <v>#NUM!</v>
      </c>
      <c r="F640" s="3" t="str">
        <f>VLOOKUP(Exportacao[[#This Row],[País]],Tabela3[#All],4,FALSE)</f>
        <v>Áustria</v>
      </c>
      <c r="G640" s="3" t="str">
        <f>VLOOKUP(Exportacao[[#This Row],[País Corrigido]],'Conversor de países_Geral_UTF8_'!$A$2:$B$223,2,FALSE)</f>
        <v>Europa</v>
      </c>
      <c r="H6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" spans="1:8">
      <c r="A641" t="s">
        <v>23</v>
      </c>
      <c r="B641" s="3">
        <v>2015</v>
      </c>
      <c r="C641">
        <v>0</v>
      </c>
      <c r="D641">
        <v>0</v>
      </c>
      <c r="E641" s="3" t="e">
        <v>#NUM!</v>
      </c>
      <c r="F641" s="3" t="str">
        <f>VLOOKUP(Exportacao[[#This Row],[País]],Tabela3[#All],4,FALSE)</f>
        <v>Áustria</v>
      </c>
      <c r="G641" s="3" t="str">
        <f>VLOOKUP(Exportacao[[#This Row],[País Corrigido]],'Conversor de países_Geral_UTF8_'!$A$2:$B$223,2,FALSE)</f>
        <v>Europa</v>
      </c>
      <c r="H6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2" spans="1:8">
      <c r="A642" t="s">
        <v>23</v>
      </c>
      <c r="B642" s="3">
        <v>2016</v>
      </c>
      <c r="C642">
        <v>675</v>
      </c>
      <c r="D642">
        <v>5220</v>
      </c>
      <c r="E642" s="3">
        <v>7.7333333333333334</v>
      </c>
      <c r="F642" s="3" t="str">
        <f>VLOOKUP(Exportacao[[#This Row],[País]],Tabela3[#All],4,FALSE)</f>
        <v>Áustria</v>
      </c>
      <c r="G642" s="3" t="str">
        <f>VLOOKUP(Exportacao[[#This Row],[País Corrigido]],'Conversor de países_Geral_UTF8_'!$A$2:$B$223,2,FALSE)</f>
        <v>Europa</v>
      </c>
      <c r="H6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43" spans="1:8">
      <c r="A643" t="s">
        <v>23</v>
      </c>
      <c r="B643" s="3">
        <v>2017</v>
      </c>
      <c r="C643">
        <v>0</v>
      </c>
      <c r="D643">
        <v>0</v>
      </c>
      <c r="E643" s="3" t="e">
        <v>#NUM!</v>
      </c>
      <c r="F643" s="3" t="str">
        <f>VLOOKUP(Exportacao[[#This Row],[País]],Tabela3[#All],4,FALSE)</f>
        <v>Áustria</v>
      </c>
      <c r="G643" s="3" t="str">
        <f>VLOOKUP(Exportacao[[#This Row],[País Corrigido]],'Conversor de países_Geral_UTF8_'!$A$2:$B$223,2,FALSE)</f>
        <v>Europa</v>
      </c>
      <c r="H6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" spans="1:8">
      <c r="A644" t="s">
        <v>23</v>
      </c>
      <c r="B644" s="3">
        <v>2018</v>
      </c>
      <c r="C644">
        <v>0</v>
      </c>
      <c r="D644">
        <v>0</v>
      </c>
      <c r="E644" s="3" t="e">
        <v>#NUM!</v>
      </c>
      <c r="F644" s="3" t="str">
        <f>VLOOKUP(Exportacao[[#This Row],[País]],Tabela3[#All],4,FALSE)</f>
        <v>Áustria</v>
      </c>
      <c r="G644" s="3" t="str">
        <f>VLOOKUP(Exportacao[[#This Row],[País Corrigido]],'Conversor de países_Geral_UTF8_'!$A$2:$B$223,2,FALSE)</f>
        <v>Europa</v>
      </c>
      <c r="H6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" spans="1:8">
      <c r="A645" t="s">
        <v>23</v>
      </c>
      <c r="B645" s="3">
        <v>2019</v>
      </c>
      <c r="C645">
        <v>0</v>
      </c>
      <c r="D645">
        <v>0</v>
      </c>
      <c r="E645" s="3" t="e">
        <v>#NUM!</v>
      </c>
      <c r="F645" s="3" t="str">
        <f>VLOOKUP(Exportacao[[#This Row],[País]],Tabela3[#All],4,FALSE)</f>
        <v>Áustria</v>
      </c>
      <c r="G645" s="3" t="str">
        <f>VLOOKUP(Exportacao[[#This Row],[País Corrigido]],'Conversor de países_Geral_UTF8_'!$A$2:$B$223,2,FALSE)</f>
        <v>Europa</v>
      </c>
      <c r="H6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" spans="1:8">
      <c r="A646" t="s">
        <v>23</v>
      </c>
      <c r="B646" s="3">
        <v>2020</v>
      </c>
      <c r="C646">
        <v>0</v>
      </c>
      <c r="D646">
        <v>0</v>
      </c>
      <c r="E646" s="3" t="e">
        <v>#NUM!</v>
      </c>
      <c r="F646" s="3" t="str">
        <f>VLOOKUP(Exportacao[[#This Row],[País]],Tabela3[#All],4,FALSE)</f>
        <v>Áustria</v>
      </c>
      <c r="G646" s="3" t="str">
        <f>VLOOKUP(Exportacao[[#This Row],[País Corrigido]],'Conversor de países_Geral_UTF8_'!$A$2:$B$223,2,FALSE)</f>
        <v>Europa</v>
      </c>
      <c r="H6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" spans="1:8">
      <c r="A647" t="s">
        <v>23</v>
      </c>
      <c r="B647" s="3">
        <v>2021</v>
      </c>
      <c r="C647">
        <v>0</v>
      </c>
      <c r="D647">
        <v>0</v>
      </c>
      <c r="E647" s="3" t="e">
        <v>#NUM!</v>
      </c>
      <c r="F647" s="3" t="str">
        <f>VLOOKUP(Exportacao[[#This Row],[País]],Tabela3[#All],4,FALSE)</f>
        <v>Áustria</v>
      </c>
      <c r="G647" s="3" t="str">
        <f>VLOOKUP(Exportacao[[#This Row],[País Corrigido]],'Conversor de países_Geral_UTF8_'!$A$2:$B$223,2,FALSE)</f>
        <v>Europa</v>
      </c>
      <c r="H6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" spans="1:8">
      <c r="A648" t="s">
        <v>23</v>
      </c>
      <c r="B648" s="3">
        <v>2022</v>
      </c>
      <c r="C648">
        <v>6</v>
      </c>
      <c r="D648">
        <v>212</v>
      </c>
      <c r="E648" s="3">
        <v>35.333333333333336</v>
      </c>
      <c r="F648" s="3" t="str">
        <f>VLOOKUP(Exportacao[[#This Row],[País]],Tabela3[#All],4,FALSE)</f>
        <v>Áustria</v>
      </c>
      <c r="G648" s="3" t="str">
        <f>VLOOKUP(Exportacao[[#This Row],[País Corrigido]],'Conversor de países_Geral_UTF8_'!$A$2:$B$223,2,FALSE)</f>
        <v>Europa</v>
      </c>
      <c r="H6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49" spans="1:8">
      <c r="A649" t="s">
        <v>23</v>
      </c>
      <c r="B649" s="3">
        <v>2023</v>
      </c>
      <c r="C649">
        <v>0</v>
      </c>
      <c r="D649">
        <v>0</v>
      </c>
      <c r="E649" s="3" t="e">
        <v>#NUM!</v>
      </c>
      <c r="F649" s="3" t="str">
        <f>VLOOKUP(Exportacao[[#This Row],[País]],Tabela3[#All],4,FALSE)</f>
        <v>Áustria</v>
      </c>
      <c r="G649" s="3" t="str">
        <f>VLOOKUP(Exportacao[[#This Row],[País Corrigido]],'Conversor de países_Geral_UTF8_'!$A$2:$B$223,2,FALSE)</f>
        <v>Europa</v>
      </c>
      <c r="H6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0" spans="1:8" hidden="1">
      <c r="A650" t="s">
        <v>25</v>
      </c>
      <c r="B650" s="3">
        <v>1970</v>
      </c>
      <c r="C650">
        <v>0</v>
      </c>
      <c r="D650">
        <v>0</v>
      </c>
      <c r="E650" s="3" t="e">
        <v>#NUM!</v>
      </c>
      <c r="F650" s="3" t="str">
        <f>VLOOKUP(Exportacao[[#This Row],[País]],Tabela3[#All],4,FALSE)</f>
        <v>Bahamas</v>
      </c>
      <c r="G650" s="3" t="str">
        <f>VLOOKUP(Exportacao[[#This Row],[País Corrigido]],'Conversor de países_Geral_UTF8_'!$A$2:$B$223,2,FALSE)</f>
        <v>América Central e Caribe</v>
      </c>
      <c r="H6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1" spans="1:8" hidden="1">
      <c r="A651" t="s">
        <v>25</v>
      </c>
      <c r="B651" s="3">
        <v>1971</v>
      </c>
      <c r="C651">
        <v>0</v>
      </c>
      <c r="D651">
        <v>0</v>
      </c>
      <c r="E651" s="3" t="e">
        <v>#NUM!</v>
      </c>
      <c r="F651" s="3" t="str">
        <f>VLOOKUP(Exportacao[[#This Row],[País]],Tabela3[#All],4,FALSE)</f>
        <v>Bahamas</v>
      </c>
      <c r="G651" s="3" t="str">
        <f>VLOOKUP(Exportacao[[#This Row],[País Corrigido]],'Conversor de países_Geral_UTF8_'!$A$2:$B$223,2,FALSE)</f>
        <v>América Central e Caribe</v>
      </c>
      <c r="H6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2" spans="1:8" hidden="1">
      <c r="A652" t="s">
        <v>25</v>
      </c>
      <c r="B652" s="3">
        <v>1972</v>
      </c>
      <c r="C652">
        <v>0</v>
      </c>
      <c r="D652">
        <v>0</v>
      </c>
      <c r="E652" s="3" t="e">
        <v>#NUM!</v>
      </c>
      <c r="F652" s="3" t="str">
        <f>VLOOKUP(Exportacao[[#This Row],[País]],Tabela3[#All],4,FALSE)</f>
        <v>Bahamas</v>
      </c>
      <c r="G652" s="3" t="str">
        <f>VLOOKUP(Exportacao[[#This Row],[País Corrigido]],'Conversor de países_Geral_UTF8_'!$A$2:$B$223,2,FALSE)</f>
        <v>América Central e Caribe</v>
      </c>
      <c r="H6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3" spans="1:8" hidden="1">
      <c r="A653" t="s">
        <v>25</v>
      </c>
      <c r="B653" s="3">
        <v>1973</v>
      </c>
      <c r="C653">
        <v>0</v>
      </c>
      <c r="D653">
        <v>0</v>
      </c>
      <c r="E653" s="3" t="e">
        <v>#NUM!</v>
      </c>
      <c r="F653" s="3" t="str">
        <f>VLOOKUP(Exportacao[[#This Row],[País]],Tabela3[#All],4,FALSE)</f>
        <v>Bahamas</v>
      </c>
      <c r="G653" s="3" t="str">
        <f>VLOOKUP(Exportacao[[#This Row],[País Corrigido]],'Conversor de países_Geral_UTF8_'!$A$2:$B$223,2,FALSE)</f>
        <v>América Central e Caribe</v>
      </c>
      <c r="H6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" spans="1:8" hidden="1">
      <c r="A654" t="s">
        <v>25</v>
      </c>
      <c r="B654" s="3">
        <v>1974</v>
      </c>
      <c r="C654">
        <v>0</v>
      </c>
      <c r="D654">
        <v>0</v>
      </c>
      <c r="E654" s="3" t="e">
        <v>#NUM!</v>
      </c>
      <c r="F654" s="3" t="str">
        <f>VLOOKUP(Exportacao[[#This Row],[País]],Tabela3[#All],4,FALSE)</f>
        <v>Bahamas</v>
      </c>
      <c r="G654" s="3" t="str">
        <f>VLOOKUP(Exportacao[[#This Row],[País Corrigido]],'Conversor de países_Geral_UTF8_'!$A$2:$B$223,2,FALSE)</f>
        <v>América Central e Caribe</v>
      </c>
      <c r="H6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5" spans="1:8" hidden="1">
      <c r="A655" t="s">
        <v>25</v>
      </c>
      <c r="B655" s="3">
        <v>1975</v>
      </c>
      <c r="C655">
        <v>0</v>
      </c>
      <c r="D655">
        <v>0</v>
      </c>
      <c r="E655" s="3" t="e">
        <v>#NUM!</v>
      </c>
      <c r="F655" s="3" t="str">
        <f>VLOOKUP(Exportacao[[#This Row],[País]],Tabela3[#All],4,FALSE)</f>
        <v>Bahamas</v>
      </c>
      <c r="G655" s="3" t="str">
        <f>VLOOKUP(Exportacao[[#This Row],[País Corrigido]],'Conversor de países_Geral_UTF8_'!$A$2:$B$223,2,FALSE)</f>
        <v>América Central e Caribe</v>
      </c>
      <c r="H6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6" spans="1:8" hidden="1">
      <c r="A656" t="s">
        <v>25</v>
      </c>
      <c r="B656" s="3">
        <v>1976</v>
      </c>
      <c r="C656">
        <v>0</v>
      </c>
      <c r="D656">
        <v>0</v>
      </c>
      <c r="E656" s="3" t="e">
        <v>#NUM!</v>
      </c>
      <c r="F656" s="3" t="str">
        <f>VLOOKUP(Exportacao[[#This Row],[País]],Tabela3[#All],4,FALSE)</f>
        <v>Bahamas</v>
      </c>
      <c r="G656" s="3" t="str">
        <f>VLOOKUP(Exportacao[[#This Row],[País Corrigido]],'Conversor de países_Geral_UTF8_'!$A$2:$B$223,2,FALSE)</f>
        <v>América Central e Caribe</v>
      </c>
      <c r="H6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7" spans="1:8" hidden="1">
      <c r="A657" t="s">
        <v>25</v>
      </c>
      <c r="B657" s="3">
        <v>1977</v>
      </c>
      <c r="C657">
        <v>0</v>
      </c>
      <c r="D657">
        <v>0</v>
      </c>
      <c r="E657" s="3" t="e">
        <v>#NUM!</v>
      </c>
      <c r="F657" s="3" t="str">
        <f>VLOOKUP(Exportacao[[#This Row],[País]],Tabela3[#All],4,FALSE)</f>
        <v>Bahamas</v>
      </c>
      <c r="G657" s="3" t="str">
        <f>VLOOKUP(Exportacao[[#This Row],[País Corrigido]],'Conversor de países_Geral_UTF8_'!$A$2:$B$223,2,FALSE)</f>
        <v>América Central e Caribe</v>
      </c>
      <c r="H6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8" spans="1:8" hidden="1">
      <c r="A658" t="s">
        <v>25</v>
      </c>
      <c r="B658" s="3">
        <v>1978</v>
      </c>
      <c r="C658">
        <v>0</v>
      </c>
      <c r="D658">
        <v>0</v>
      </c>
      <c r="E658" s="3" t="e">
        <v>#NUM!</v>
      </c>
      <c r="F658" s="3" t="str">
        <f>VLOOKUP(Exportacao[[#This Row],[País]],Tabela3[#All],4,FALSE)</f>
        <v>Bahamas</v>
      </c>
      <c r="G658" s="3" t="str">
        <f>VLOOKUP(Exportacao[[#This Row],[País Corrigido]],'Conversor de países_Geral_UTF8_'!$A$2:$B$223,2,FALSE)</f>
        <v>América Central e Caribe</v>
      </c>
      <c r="H6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" spans="1:8" hidden="1">
      <c r="A659" t="s">
        <v>25</v>
      </c>
      <c r="B659" s="3">
        <v>1979</v>
      </c>
      <c r="C659">
        <v>0</v>
      </c>
      <c r="D659">
        <v>0</v>
      </c>
      <c r="E659" s="3" t="e">
        <v>#NUM!</v>
      </c>
      <c r="F659" s="3" t="str">
        <f>VLOOKUP(Exportacao[[#This Row],[País]],Tabela3[#All],4,FALSE)</f>
        <v>Bahamas</v>
      </c>
      <c r="G659" s="3" t="str">
        <f>VLOOKUP(Exportacao[[#This Row],[País Corrigido]],'Conversor de países_Geral_UTF8_'!$A$2:$B$223,2,FALSE)</f>
        <v>América Central e Caribe</v>
      </c>
      <c r="H6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" spans="1:8" hidden="1">
      <c r="A660" t="s">
        <v>25</v>
      </c>
      <c r="B660" s="3">
        <v>1980</v>
      </c>
      <c r="C660">
        <v>0</v>
      </c>
      <c r="D660">
        <v>0</v>
      </c>
      <c r="E660" s="3" t="e">
        <v>#NUM!</v>
      </c>
      <c r="F660" s="3" t="str">
        <f>VLOOKUP(Exportacao[[#This Row],[País]],Tabela3[#All],4,FALSE)</f>
        <v>Bahamas</v>
      </c>
      <c r="G660" s="3" t="str">
        <f>VLOOKUP(Exportacao[[#This Row],[País Corrigido]],'Conversor de países_Geral_UTF8_'!$A$2:$B$223,2,FALSE)</f>
        <v>América Central e Caribe</v>
      </c>
      <c r="H6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" spans="1:8" hidden="1">
      <c r="A661" t="s">
        <v>25</v>
      </c>
      <c r="B661" s="3">
        <v>1981</v>
      </c>
      <c r="C661">
        <v>0</v>
      </c>
      <c r="D661">
        <v>0</v>
      </c>
      <c r="E661" s="3" t="e">
        <v>#NUM!</v>
      </c>
      <c r="F661" s="3" t="str">
        <f>VLOOKUP(Exportacao[[#This Row],[País]],Tabela3[#All],4,FALSE)</f>
        <v>Bahamas</v>
      </c>
      <c r="G661" s="3" t="str">
        <f>VLOOKUP(Exportacao[[#This Row],[País Corrigido]],'Conversor de países_Geral_UTF8_'!$A$2:$B$223,2,FALSE)</f>
        <v>América Central e Caribe</v>
      </c>
      <c r="H6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2" spans="1:8" hidden="1">
      <c r="A662" t="s">
        <v>25</v>
      </c>
      <c r="B662" s="3">
        <v>1982</v>
      </c>
      <c r="C662">
        <v>0</v>
      </c>
      <c r="D662">
        <v>0</v>
      </c>
      <c r="E662" s="3" t="e">
        <v>#NUM!</v>
      </c>
      <c r="F662" s="3" t="str">
        <f>VLOOKUP(Exportacao[[#This Row],[País]],Tabela3[#All],4,FALSE)</f>
        <v>Bahamas</v>
      </c>
      <c r="G662" s="3" t="str">
        <f>VLOOKUP(Exportacao[[#This Row],[País Corrigido]],'Conversor de países_Geral_UTF8_'!$A$2:$B$223,2,FALSE)</f>
        <v>América Central e Caribe</v>
      </c>
      <c r="H6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3" spans="1:8" hidden="1">
      <c r="A663" t="s">
        <v>25</v>
      </c>
      <c r="B663" s="3">
        <v>1983</v>
      </c>
      <c r="C663">
        <v>0</v>
      </c>
      <c r="D663">
        <v>0</v>
      </c>
      <c r="E663" s="3" t="e">
        <v>#NUM!</v>
      </c>
      <c r="F663" s="3" t="str">
        <f>VLOOKUP(Exportacao[[#This Row],[País]],Tabela3[#All],4,FALSE)</f>
        <v>Bahamas</v>
      </c>
      <c r="G663" s="3" t="str">
        <f>VLOOKUP(Exportacao[[#This Row],[País Corrigido]],'Conversor de países_Geral_UTF8_'!$A$2:$B$223,2,FALSE)</f>
        <v>América Central e Caribe</v>
      </c>
      <c r="H6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4" spans="1:8" hidden="1">
      <c r="A664" t="s">
        <v>25</v>
      </c>
      <c r="B664" s="3">
        <v>1984</v>
      </c>
      <c r="C664">
        <v>0</v>
      </c>
      <c r="D664">
        <v>0</v>
      </c>
      <c r="E664" s="3" t="e">
        <v>#NUM!</v>
      </c>
      <c r="F664" s="3" t="str">
        <f>VLOOKUP(Exportacao[[#This Row],[País]],Tabela3[#All],4,FALSE)</f>
        <v>Bahamas</v>
      </c>
      <c r="G664" s="3" t="str">
        <f>VLOOKUP(Exportacao[[#This Row],[País Corrigido]],'Conversor de países_Geral_UTF8_'!$A$2:$B$223,2,FALSE)</f>
        <v>América Central e Caribe</v>
      </c>
      <c r="H6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" spans="1:8" hidden="1">
      <c r="A665" t="s">
        <v>25</v>
      </c>
      <c r="B665" s="3">
        <v>1985</v>
      </c>
      <c r="C665">
        <v>0</v>
      </c>
      <c r="D665">
        <v>0</v>
      </c>
      <c r="E665" s="3" t="e">
        <v>#NUM!</v>
      </c>
      <c r="F665" s="3" t="str">
        <f>VLOOKUP(Exportacao[[#This Row],[País]],Tabela3[#All],4,FALSE)</f>
        <v>Bahamas</v>
      </c>
      <c r="G665" s="3" t="str">
        <f>VLOOKUP(Exportacao[[#This Row],[País Corrigido]],'Conversor de países_Geral_UTF8_'!$A$2:$B$223,2,FALSE)</f>
        <v>América Central e Caribe</v>
      </c>
      <c r="H6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" spans="1:8" hidden="1">
      <c r="A666" t="s">
        <v>25</v>
      </c>
      <c r="B666" s="3">
        <v>1986</v>
      </c>
      <c r="C666">
        <v>0</v>
      </c>
      <c r="D666">
        <v>0</v>
      </c>
      <c r="E666" s="3" t="e">
        <v>#NUM!</v>
      </c>
      <c r="F666" s="3" t="str">
        <f>VLOOKUP(Exportacao[[#This Row],[País]],Tabela3[#All],4,FALSE)</f>
        <v>Bahamas</v>
      </c>
      <c r="G666" s="3" t="str">
        <f>VLOOKUP(Exportacao[[#This Row],[País Corrigido]],'Conversor de países_Geral_UTF8_'!$A$2:$B$223,2,FALSE)</f>
        <v>América Central e Caribe</v>
      </c>
      <c r="H6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" spans="1:8" hidden="1">
      <c r="A667" t="s">
        <v>25</v>
      </c>
      <c r="B667" s="3">
        <v>1987</v>
      </c>
      <c r="C667">
        <v>0</v>
      </c>
      <c r="D667">
        <v>0</v>
      </c>
      <c r="E667" s="3" t="e">
        <v>#NUM!</v>
      </c>
      <c r="F667" s="3" t="str">
        <f>VLOOKUP(Exportacao[[#This Row],[País]],Tabela3[#All],4,FALSE)</f>
        <v>Bahamas</v>
      </c>
      <c r="G667" s="3" t="str">
        <f>VLOOKUP(Exportacao[[#This Row],[País Corrigido]],'Conversor de países_Geral_UTF8_'!$A$2:$B$223,2,FALSE)</f>
        <v>América Central e Caribe</v>
      </c>
      <c r="H6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" spans="1:8" hidden="1">
      <c r="A668" t="s">
        <v>25</v>
      </c>
      <c r="B668" s="3">
        <v>1988</v>
      </c>
      <c r="C668">
        <v>0</v>
      </c>
      <c r="D668">
        <v>0</v>
      </c>
      <c r="E668" s="3" t="e">
        <v>#NUM!</v>
      </c>
      <c r="F668" s="3" t="str">
        <f>VLOOKUP(Exportacao[[#This Row],[País]],Tabela3[#All],4,FALSE)</f>
        <v>Bahamas</v>
      </c>
      <c r="G668" s="3" t="str">
        <f>VLOOKUP(Exportacao[[#This Row],[País Corrigido]],'Conversor de países_Geral_UTF8_'!$A$2:$B$223,2,FALSE)</f>
        <v>América Central e Caribe</v>
      </c>
      <c r="H6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9" spans="1:8" hidden="1">
      <c r="A669" t="s">
        <v>25</v>
      </c>
      <c r="B669" s="3">
        <v>1989</v>
      </c>
      <c r="C669">
        <v>0</v>
      </c>
      <c r="D669">
        <v>0</v>
      </c>
      <c r="E669" s="3" t="e">
        <v>#NUM!</v>
      </c>
      <c r="F669" s="3" t="str">
        <f>VLOOKUP(Exportacao[[#This Row],[País]],Tabela3[#All],4,FALSE)</f>
        <v>Bahamas</v>
      </c>
      <c r="G669" s="3" t="str">
        <f>VLOOKUP(Exportacao[[#This Row],[País Corrigido]],'Conversor de países_Geral_UTF8_'!$A$2:$B$223,2,FALSE)</f>
        <v>América Central e Caribe</v>
      </c>
      <c r="H6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" spans="1:8" hidden="1">
      <c r="A670" t="s">
        <v>25</v>
      </c>
      <c r="B670" s="3">
        <v>1990</v>
      </c>
      <c r="C670">
        <v>0</v>
      </c>
      <c r="D670">
        <v>0</v>
      </c>
      <c r="E670" s="3" t="e">
        <v>#NUM!</v>
      </c>
      <c r="F670" s="3" t="str">
        <f>VLOOKUP(Exportacao[[#This Row],[País]],Tabela3[#All],4,FALSE)</f>
        <v>Bahamas</v>
      </c>
      <c r="G670" s="3" t="str">
        <f>VLOOKUP(Exportacao[[#This Row],[País Corrigido]],'Conversor de países_Geral_UTF8_'!$A$2:$B$223,2,FALSE)</f>
        <v>América Central e Caribe</v>
      </c>
      <c r="H6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" spans="1:8" hidden="1">
      <c r="A671" t="s">
        <v>25</v>
      </c>
      <c r="B671" s="3">
        <v>1991</v>
      </c>
      <c r="C671">
        <v>0</v>
      </c>
      <c r="D671">
        <v>0</v>
      </c>
      <c r="E671" s="3" t="e">
        <v>#NUM!</v>
      </c>
      <c r="F671" s="3" t="str">
        <f>VLOOKUP(Exportacao[[#This Row],[País]],Tabela3[#All],4,FALSE)</f>
        <v>Bahamas</v>
      </c>
      <c r="G671" s="3" t="str">
        <f>VLOOKUP(Exportacao[[#This Row],[País Corrigido]],'Conversor de países_Geral_UTF8_'!$A$2:$B$223,2,FALSE)</f>
        <v>América Central e Caribe</v>
      </c>
      <c r="H6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" spans="1:8" hidden="1">
      <c r="A672" t="s">
        <v>25</v>
      </c>
      <c r="B672" s="3">
        <v>1992</v>
      </c>
      <c r="C672">
        <v>0</v>
      </c>
      <c r="D672">
        <v>0</v>
      </c>
      <c r="E672" s="3" t="e">
        <v>#NUM!</v>
      </c>
      <c r="F672" s="3" t="str">
        <f>VLOOKUP(Exportacao[[#This Row],[País]],Tabela3[#All],4,FALSE)</f>
        <v>Bahamas</v>
      </c>
      <c r="G672" s="3" t="str">
        <f>VLOOKUP(Exportacao[[#This Row],[País Corrigido]],'Conversor de países_Geral_UTF8_'!$A$2:$B$223,2,FALSE)</f>
        <v>América Central e Caribe</v>
      </c>
      <c r="H6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3" spans="1:8" hidden="1">
      <c r="A673" t="s">
        <v>25</v>
      </c>
      <c r="B673" s="3">
        <v>1993</v>
      </c>
      <c r="C673">
        <v>0</v>
      </c>
      <c r="D673">
        <v>0</v>
      </c>
      <c r="E673" s="3" t="e">
        <v>#NUM!</v>
      </c>
      <c r="F673" s="3" t="str">
        <f>VLOOKUP(Exportacao[[#This Row],[País]],Tabela3[#All],4,FALSE)</f>
        <v>Bahamas</v>
      </c>
      <c r="G673" s="3" t="str">
        <f>VLOOKUP(Exportacao[[#This Row],[País Corrigido]],'Conversor de países_Geral_UTF8_'!$A$2:$B$223,2,FALSE)</f>
        <v>América Central e Caribe</v>
      </c>
      <c r="H6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4" spans="1:8" hidden="1">
      <c r="A674" t="s">
        <v>25</v>
      </c>
      <c r="B674" s="3">
        <v>1994</v>
      </c>
      <c r="C674">
        <v>0</v>
      </c>
      <c r="D674">
        <v>0</v>
      </c>
      <c r="E674" s="3" t="e">
        <v>#NUM!</v>
      </c>
      <c r="F674" s="3" t="str">
        <f>VLOOKUP(Exportacao[[#This Row],[País]],Tabela3[#All],4,FALSE)</f>
        <v>Bahamas</v>
      </c>
      <c r="G674" s="3" t="str">
        <f>VLOOKUP(Exportacao[[#This Row],[País Corrigido]],'Conversor de países_Geral_UTF8_'!$A$2:$B$223,2,FALSE)</f>
        <v>América Central e Caribe</v>
      </c>
      <c r="H6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5" spans="1:8" hidden="1">
      <c r="A675" t="s">
        <v>25</v>
      </c>
      <c r="B675" s="3">
        <v>1995</v>
      </c>
      <c r="C675">
        <v>0</v>
      </c>
      <c r="D675">
        <v>0</v>
      </c>
      <c r="E675" s="3" t="e">
        <v>#NUM!</v>
      </c>
      <c r="F675" s="3" t="str">
        <f>VLOOKUP(Exportacao[[#This Row],[País]],Tabela3[#All],4,FALSE)</f>
        <v>Bahamas</v>
      </c>
      <c r="G675" s="3" t="str">
        <f>VLOOKUP(Exportacao[[#This Row],[País Corrigido]],'Conversor de países_Geral_UTF8_'!$A$2:$B$223,2,FALSE)</f>
        <v>América Central e Caribe</v>
      </c>
      <c r="H6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" spans="1:8" hidden="1">
      <c r="A676" t="s">
        <v>25</v>
      </c>
      <c r="B676" s="3">
        <v>1996</v>
      </c>
      <c r="C676">
        <v>0</v>
      </c>
      <c r="D676">
        <v>0</v>
      </c>
      <c r="E676" s="3" t="e">
        <v>#NUM!</v>
      </c>
      <c r="F676" s="3" t="str">
        <f>VLOOKUP(Exportacao[[#This Row],[País]],Tabela3[#All],4,FALSE)</f>
        <v>Bahamas</v>
      </c>
      <c r="G676" s="3" t="str">
        <f>VLOOKUP(Exportacao[[#This Row],[País Corrigido]],'Conversor de países_Geral_UTF8_'!$A$2:$B$223,2,FALSE)</f>
        <v>América Central e Caribe</v>
      </c>
      <c r="H6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" spans="1:8" hidden="1">
      <c r="A677" t="s">
        <v>25</v>
      </c>
      <c r="B677" s="3">
        <v>1997</v>
      </c>
      <c r="C677">
        <v>0</v>
      </c>
      <c r="D677">
        <v>0</v>
      </c>
      <c r="E677" s="3" t="e">
        <v>#NUM!</v>
      </c>
      <c r="F677" s="3" t="str">
        <f>VLOOKUP(Exportacao[[#This Row],[País]],Tabela3[#All],4,FALSE)</f>
        <v>Bahamas</v>
      </c>
      <c r="G677" s="3" t="str">
        <f>VLOOKUP(Exportacao[[#This Row],[País Corrigido]],'Conversor de países_Geral_UTF8_'!$A$2:$B$223,2,FALSE)</f>
        <v>América Central e Caribe</v>
      </c>
      <c r="H6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" spans="1:8" hidden="1">
      <c r="A678" t="s">
        <v>25</v>
      </c>
      <c r="B678" s="3">
        <v>1998</v>
      </c>
      <c r="C678">
        <v>0</v>
      </c>
      <c r="D678">
        <v>0</v>
      </c>
      <c r="E678" s="3" t="e">
        <v>#NUM!</v>
      </c>
      <c r="F678" s="3" t="str">
        <f>VLOOKUP(Exportacao[[#This Row],[País]],Tabela3[#All],4,FALSE)</f>
        <v>Bahamas</v>
      </c>
      <c r="G678" s="3" t="str">
        <f>VLOOKUP(Exportacao[[#This Row],[País Corrigido]],'Conversor de países_Geral_UTF8_'!$A$2:$B$223,2,FALSE)</f>
        <v>América Central e Caribe</v>
      </c>
      <c r="H6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" spans="1:8" hidden="1">
      <c r="A679" t="s">
        <v>25</v>
      </c>
      <c r="B679" s="3">
        <v>1999</v>
      </c>
      <c r="C679">
        <v>0</v>
      </c>
      <c r="D679">
        <v>0</v>
      </c>
      <c r="E679" s="3" t="e">
        <v>#NUM!</v>
      </c>
      <c r="F679" s="3" t="str">
        <f>VLOOKUP(Exportacao[[#This Row],[País]],Tabela3[#All],4,FALSE)</f>
        <v>Bahamas</v>
      </c>
      <c r="G679" s="3" t="str">
        <f>VLOOKUP(Exportacao[[#This Row],[País Corrigido]],'Conversor de países_Geral_UTF8_'!$A$2:$B$223,2,FALSE)</f>
        <v>América Central e Caribe</v>
      </c>
      <c r="H6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" spans="1:8" hidden="1">
      <c r="A680" t="s">
        <v>25</v>
      </c>
      <c r="B680" s="3">
        <v>2000</v>
      </c>
      <c r="C680">
        <v>0</v>
      </c>
      <c r="D680">
        <v>0</v>
      </c>
      <c r="E680" s="3" t="e">
        <v>#NUM!</v>
      </c>
      <c r="F680" s="3" t="str">
        <f>VLOOKUP(Exportacao[[#This Row],[País]],Tabela3[#All],4,FALSE)</f>
        <v>Bahamas</v>
      </c>
      <c r="G680" s="3" t="str">
        <f>VLOOKUP(Exportacao[[#This Row],[País Corrigido]],'Conversor de países_Geral_UTF8_'!$A$2:$B$223,2,FALSE)</f>
        <v>América Central e Caribe</v>
      </c>
      <c r="H6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" spans="1:8" hidden="1">
      <c r="A681" t="s">
        <v>25</v>
      </c>
      <c r="B681" s="3">
        <v>2001</v>
      </c>
      <c r="C681">
        <v>0</v>
      </c>
      <c r="D681">
        <v>0</v>
      </c>
      <c r="E681" s="3" t="e">
        <v>#NUM!</v>
      </c>
      <c r="F681" s="3" t="str">
        <f>VLOOKUP(Exportacao[[#This Row],[País]],Tabela3[#All],4,FALSE)</f>
        <v>Bahamas</v>
      </c>
      <c r="G681" s="3" t="str">
        <f>VLOOKUP(Exportacao[[#This Row],[País Corrigido]],'Conversor de países_Geral_UTF8_'!$A$2:$B$223,2,FALSE)</f>
        <v>América Central e Caribe</v>
      </c>
      <c r="H6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" spans="1:8" hidden="1">
      <c r="A682" t="s">
        <v>25</v>
      </c>
      <c r="B682" s="3">
        <v>2002</v>
      </c>
      <c r="C682">
        <v>120</v>
      </c>
      <c r="D682">
        <v>480</v>
      </c>
      <c r="E682" s="3">
        <v>4</v>
      </c>
      <c r="F682" s="3" t="str">
        <f>VLOOKUP(Exportacao[[#This Row],[País]],Tabela3[#All],4,FALSE)</f>
        <v>Bahamas</v>
      </c>
      <c r="G682" s="3" t="str">
        <f>VLOOKUP(Exportacao[[#This Row],[País Corrigido]],'Conversor de países_Geral_UTF8_'!$A$2:$B$223,2,FALSE)</f>
        <v>América Central e Caribe</v>
      </c>
      <c r="H6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3" spans="1:8" hidden="1">
      <c r="A683" t="s">
        <v>25</v>
      </c>
      <c r="B683" s="3">
        <v>2003</v>
      </c>
      <c r="C683">
        <v>0</v>
      </c>
      <c r="D683">
        <v>0</v>
      </c>
      <c r="E683" s="3" t="e">
        <v>#NUM!</v>
      </c>
      <c r="F683" s="3" t="str">
        <f>VLOOKUP(Exportacao[[#This Row],[País]],Tabela3[#All],4,FALSE)</f>
        <v>Bahamas</v>
      </c>
      <c r="G683" s="3" t="str">
        <f>VLOOKUP(Exportacao[[#This Row],[País Corrigido]],'Conversor de países_Geral_UTF8_'!$A$2:$B$223,2,FALSE)</f>
        <v>América Central e Caribe</v>
      </c>
      <c r="H6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4" spans="1:8" hidden="1">
      <c r="A684" t="s">
        <v>25</v>
      </c>
      <c r="B684" s="3">
        <v>2004</v>
      </c>
      <c r="C684">
        <v>0</v>
      </c>
      <c r="D684">
        <v>0</v>
      </c>
      <c r="E684" s="3" t="e">
        <v>#NUM!</v>
      </c>
      <c r="F684" s="3" t="str">
        <f>VLOOKUP(Exportacao[[#This Row],[País]],Tabela3[#All],4,FALSE)</f>
        <v>Bahamas</v>
      </c>
      <c r="G684" s="3" t="str">
        <f>VLOOKUP(Exportacao[[#This Row],[País Corrigido]],'Conversor de países_Geral_UTF8_'!$A$2:$B$223,2,FALSE)</f>
        <v>América Central e Caribe</v>
      </c>
      <c r="H6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5" spans="1:8" hidden="1">
      <c r="A685" t="s">
        <v>25</v>
      </c>
      <c r="B685" s="3">
        <v>2005</v>
      </c>
      <c r="C685">
        <v>0</v>
      </c>
      <c r="D685">
        <v>0</v>
      </c>
      <c r="E685" s="3" t="e">
        <v>#NUM!</v>
      </c>
      <c r="F685" s="3" t="str">
        <f>VLOOKUP(Exportacao[[#This Row],[País]],Tabela3[#All],4,FALSE)</f>
        <v>Bahamas</v>
      </c>
      <c r="G685" s="3" t="str">
        <f>VLOOKUP(Exportacao[[#This Row],[País Corrigido]],'Conversor de países_Geral_UTF8_'!$A$2:$B$223,2,FALSE)</f>
        <v>América Central e Caribe</v>
      </c>
      <c r="H6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" spans="1:8" hidden="1">
      <c r="A686" t="s">
        <v>25</v>
      </c>
      <c r="B686" s="3">
        <v>2006</v>
      </c>
      <c r="C686">
        <v>0</v>
      </c>
      <c r="D686">
        <v>0</v>
      </c>
      <c r="E686" s="3" t="e">
        <v>#NUM!</v>
      </c>
      <c r="F686" s="3" t="str">
        <f>VLOOKUP(Exportacao[[#This Row],[País]],Tabela3[#All],4,FALSE)</f>
        <v>Bahamas</v>
      </c>
      <c r="G686" s="3" t="str">
        <f>VLOOKUP(Exportacao[[#This Row],[País Corrigido]],'Conversor de países_Geral_UTF8_'!$A$2:$B$223,2,FALSE)</f>
        <v>América Central e Caribe</v>
      </c>
      <c r="H6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" spans="1:8" hidden="1">
      <c r="A687" t="s">
        <v>25</v>
      </c>
      <c r="B687" s="3">
        <v>2007</v>
      </c>
      <c r="C687">
        <v>0</v>
      </c>
      <c r="D687">
        <v>0</v>
      </c>
      <c r="E687" s="3" t="e">
        <v>#NUM!</v>
      </c>
      <c r="F687" s="3" t="str">
        <f>VLOOKUP(Exportacao[[#This Row],[País]],Tabela3[#All],4,FALSE)</f>
        <v>Bahamas</v>
      </c>
      <c r="G687" s="3" t="str">
        <f>VLOOKUP(Exportacao[[#This Row],[País Corrigido]],'Conversor de países_Geral_UTF8_'!$A$2:$B$223,2,FALSE)</f>
        <v>América Central e Caribe</v>
      </c>
      <c r="H6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" spans="1:8" hidden="1">
      <c r="A688" t="s">
        <v>25</v>
      </c>
      <c r="B688" s="3">
        <v>2008</v>
      </c>
      <c r="C688">
        <v>0</v>
      </c>
      <c r="D688">
        <v>0</v>
      </c>
      <c r="E688" s="3" t="e">
        <v>#NUM!</v>
      </c>
      <c r="F688" s="3" t="str">
        <f>VLOOKUP(Exportacao[[#This Row],[País]],Tabela3[#All],4,FALSE)</f>
        <v>Bahamas</v>
      </c>
      <c r="G688" s="3" t="str">
        <f>VLOOKUP(Exportacao[[#This Row],[País Corrigido]],'Conversor de países_Geral_UTF8_'!$A$2:$B$223,2,FALSE)</f>
        <v>América Central e Caribe</v>
      </c>
      <c r="H6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9" spans="1:8" hidden="1">
      <c r="A689" t="s">
        <v>25</v>
      </c>
      <c r="B689" s="3">
        <v>2009</v>
      </c>
      <c r="C689">
        <v>0</v>
      </c>
      <c r="D689">
        <v>0</v>
      </c>
      <c r="E689" s="3" t="e">
        <v>#NUM!</v>
      </c>
      <c r="F689" s="3" t="str">
        <f>VLOOKUP(Exportacao[[#This Row],[País]],Tabela3[#All],4,FALSE)</f>
        <v>Bahamas</v>
      </c>
      <c r="G689" s="3" t="str">
        <f>VLOOKUP(Exportacao[[#This Row],[País Corrigido]],'Conversor de países_Geral_UTF8_'!$A$2:$B$223,2,FALSE)</f>
        <v>América Central e Caribe</v>
      </c>
      <c r="H6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" spans="1:8" hidden="1">
      <c r="A690" t="s">
        <v>25</v>
      </c>
      <c r="B690" s="3">
        <v>2010</v>
      </c>
      <c r="C690">
        <v>3175</v>
      </c>
      <c r="D690">
        <v>12759</v>
      </c>
      <c r="E690" s="3">
        <v>4.0185826771653543</v>
      </c>
      <c r="F690" s="3" t="str">
        <f>VLOOKUP(Exportacao[[#This Row],[País]],Tabela3[#All],4,FALSE)</f>
        <v>Bahamas</v>
      </c>
      <c r="G690" s="3" t="str">
        <f>VLOOKUP(Exportacao[[#This Row],[País Corrigido]],'Conversor de países_Geral_UTF8_'!$A$2:$B$223,2,FALSE)</f>
        <v>América Central e Caribe</v>
      </c>
      <c r="H6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1" spans="1:8" hidden="1">
      <c r="A691" t="s">
        <v>25</v>
      </c>
      <c r="B691" s="3">
        <v>2011</v>
      </c>
      <c r="C691">
        <v>4529</v>
      </c>
      <c r="D691">
        <v>28810</v>
      </c>
      <c r="E691" s="3">
        <v>6.3612276440715387</v>
      </c>
      <c r="F691" s="3" t="str">
        <f>VLOOKUP(Exportacao[[#This Row],[País]],Tabela3[#All],4,FALSE)</f>
        <v>Bahamas</v>
      </c>
      <c r="G691" s="3" t="str">
        <f>VLOOKUP(Exportacao[[#This Row],[País Corrigido]],'Conversor de países_Geral_UTF8_'!$A$2:$B$223,2,FALSE)</f>
        <v>América Central e Caribe</v>
      </c>
      <c r="H6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2" spans="1:8" hidden="1">
      <c r="A692" t="s">
        <v>25</v>
      </c>
      <c r="B692" s="3">
        <v>2012</v>
      </c>
      <c r="C692">
        <v>1374</v>
      </c>
      <c r="D692">
        <v>12087</v>
      </c>
      <c r="E692" s="3">
        <v>8.7969432314410483</v>
      </c>
      <c r="F692" s="3" t="str">
        <f>VLOOKUP(Exportacao[[#This Row],[País]],Tabela3[#All],4,FALSE)</f>
        <v>Bahamas</v>
      </c>
      <c r="G692" s="3" t="str">
        <f>VLOOKUP(Exportacao[[#This Row],[País Corrigido]],'Conversor de países_Geral_UTF8_'!$A$2:$B$223,2,FALSE)</f>
        <v>América Central e Caribe</v>
      </c>
      <c r="H6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3" spans="1:8" hidden="1">
      <c r="A693" t="s">
        <v>25</v>
      </c>
      <c r="B693" s="3">
        <v>2013</v>
      </c>
      <c r="C693">
        <v>581</v>
      </c>
      <c r="D693">
        <v>5145</v>
      </c>
      <c r="E693" s="3">
        <v>8.8554216867469879</v>
      </c>
      <c r="F693" s="3" t="str">
        <f>VLOOKUP(Exportacao[[#This Row],[País]],Tabela3[#All],4,FALSE)</f>
        <v>Bahamas</v>
      </c>
      <c r="G693" s="3" t="str">
        <f>VLOOKUP(Exportacao[[#This Row],[País Corrigido]],'Conversor de países_Geral_UTF8_'!$A$2:$B$223,2,FALSE)</f>
        <v>América Central e Caribe</v>
      </c>
      <c r="H6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4" spans="1:8" hidden="1">
      <c r="A694" t="s">
        <v>25</v>
      </c>
      <c r="B694" s="3">
        <v>2014</v>
      </c>
      <c r="C694">
        <v>0</v>
      </c>
      <c r="D694">
        <v>0</v>
      </c>
      <c r="E694" s="3" t="e">
        <v>#NUM!</v>
      </c>
      <c r="F694" s="3" t="str">
        <f>VLOOKUP(Exportacao[[#This Row],[País]],Tabela3[#All],4,FALSE)</f>
        <v>Bahamas</v>
      </c>
      <c r="G694" s="3" t="str">
        <f>VLOOKUP(Exportacao[[#This Row],[País Corrigido]],'Conversor de países_Geral_UTF8_'!$A$2:$B$223,2,FALSE)</f>
        <v>América Central e Caribe</v>
      </c>
      <c r="H6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" spans="1:8" hidden="1">
      <c r="A695" t="s">
        <v>25</v>
      </c>
      <c r="B695" s="3">
        <v>2015</v>
      </c>
      <c r="C695">
        <v>0</v>
      </c>
      <c r="D695">
        <v>0</v>
      </c>
      <c r="E695" s="3" t="e">
        <v>#NUM!</v>
      </c>
      <c r="F695" s="3" t="str">
        <f>VLOOKUP(Exportacao[[#This Row],[País]],Tabela3[#All],4,FALSE)</f>
        <v>Bahamas</v>
      </c>
      <c r="G695" s="3" t="str">
        <f>VLOOKUP(Exportacao[[#This Row],[País Corrigido]],'Conversor de países_Geral_UTF8_'!$A$2:$B$223,2,FALSE)</f>
        <v>América Central e Caribe</v>
      </c>
      <c r="H6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" spans="1:8" hidden="1">
      <c r="A696" t="s">
        <v>25</v>
      </c>
      <c r="B696" s="3">
        <v>2016</v>
      </c>
      <c r="C696">
        <v>0</v>
      </c>
      <c r="D696">
        <v>0</v>
      </c>
      <c r="E696" s="3" t="e">
        <v>#NUM!</v>
      </c>
      <c r="F696" s="3" t="str">
        <f>VLOOKUP(Exportacao[[#This Row],[País]],Tabela3[#All],4,FALSE)</f>
        <v>Bahamas</v>
      </c>
      <c r="G696" s="3" t="str">
        <f>VLOOKUP(Exportacao[[#This Row],[País Corrigido]],'Conversor de países_Geral_UTF8_'!$A$2:$B$223,2,FALSE)</f>
        <v>América Central e Caribe</v>
      </c>
      <c r="H6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7" spans="1:8" hidden="1">
      <c r="A697" t="s">
        <v>25</v>
      </c>
      <c r="B697" s="3">
        <v>2017</v>
      </c>
      <c r="C697">
        <v>0</v>
      </c>
      <c r="D697">
        <v>0</v>
      </c>
      <c r="E697" s="3" t="e">
        <v>#NUM!</v>
      </c>
      <c r="F697" s="3" t="str">
        <f>VLOOKUP(Exportacao[[#This Row],[País]],Tabela3[#All],4,FALSE)</f>
        <v>Bahamas</v>
      </c>
      <c r="G697" s="3" t="str">
        <f>VLOOKUP(Exportacao[[#This Row],[País Corrigido]],'Conversor de países_Geral_UTF8_'!$A$2:$B$223,2,FALSE)</f>
        <v>América Central e Caribe</v>
      </c>
      <c r="H6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" spans="1:8" hidden="1">
      <c r="A698" t="s">
        <v>25</v>
      </c>
      <c r="B698" s="3">
        <v>2018</v>
      </c>
      <c r="C698">
        <v>141</v>
      </c>
      <c r="D698">
        <v>634</v>
      </c>
      <c r="E698" s="3">
        <v>4.4964539007092199</v>
      </c>
      <c r="F698" s="3" t="str">
        <f>VLOOKUP(Exportacao[[#This Row],[País]],Tabela3[#All],4,FALSE)</f>
        <v>Bahamas</v>
      </c>
      <c r="G698" s="3" t="str">
        <f>VLOOKUP(Exportacao[[#This Row],[País Corrigido]],'Conversor de países_Geral_UTF8_'!$A$2:$B$223,2,FALSE)</f>
        <v>América Central e Caribe</v>
      </c>
      <c r="H6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9" spans="1:8" hidden="1">
      <c r="A699" t="s">
        <v>25</v>
      </c>
      <c r="B699" s="3">
        <v>2019</v>
      </c>
      <c r="C699">
        <v>791</v>
      </c>
      <c r="D699">
        <v>3124</v>
      </c>
      <c r="E699" s="3">
        <v>3.9494310998735775</v>
      </c>
      <c r="F699" s="3" t="str">
        <f>VLOOKUP(Exportacao[[#This Row],[País]],Tabela3[#All],4,FALSE)</f>
        <v>Bahamas</v>
      </c>
      <c r="G699" s="3" t="str">
        <f>VLOOKUP(Exportacao[[#This Row],[País Corrigido]],'Conversor de países_Geral_UTF8_'!$A$2:$B$223,2,FALSE)</f>
        <v>América Central e Caribe</v>
      </c>
      <c r="H6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0" spans="1:8" hidden="1">
      <c r="A700" t="s">
        <v>25</v>
      </c>
      <c r="B700" s="3">
        <v>2020</v>
      </c>
      <c r="C700">
        <v>1212</v>
      </c>
      <c r="D700">
        <v>3703</v>
      </c>
      <c r="E700" s="3">
        <v>3.0552805280528053</v>
      </c>
      <c r="F700" s="3" t="str">
        <f>VLOOKUP(Exportacao[[#This Row],[País]],Tabela3[#All],4,FALSE)</f>
        <v>Bahamas</v>
      </c>
      <c r="G700" s="3" t="str">
        <f>VLOOKUP(Exportacao[[#This Row],[País Corrigido]],'Conversor de países_Geral_UTF8_'!$A$2:$B$223,2,FALSE)</f>
        <v>América Central e Caribe</v>
      </c>
      <c r="H7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1" spans="1:8" hidden="1">
      <c r="A701" t="s">
        <v>25</v>
      </c>
      <c r="B701" s="3">
        <v>2021</v>
      </c>
      <c r="C701">
        <v>1083</v>
      </c>
      <c r="D701">
        <v>4567</v>
      </c>
      <c r="E701" s="3">
        <v>4.2169898430286246</v>
      </c>
      <c r="F701" s="3" t="str">
        <f>VLOOKUP(Exportacao[[#This Row],[País]],Tabela3[#All],4,FALSE)</f>
        <v>Bahamas</v>
      </c>
      <c r="G701" s="3" t="str">
        <f>VLOOKUP(Exportacao[[#This Row],[País Corrigido]],'Conversor de países_Geral_UTF8_'!$A$2:$B$223,2,FALSE)</f>
        <v>América Central e Caribe</v>
      </c>
      <c r="H7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2" spans="1:8" hidden="1">
      <c r="A702" t="s">
        <v>25</v>
      </c>
      <c r="B702" s="3">
        <v>2022</v>
      </c>
      <c r="C702">
        <v>1215</v>
      </c>
      <c r="D702">
        <v>5799</v>
      </c>
      <c r="E702" s="3">
        <v>4.7728395061728399</v>
      </c>
      <c r="F702" s="3" t="str">
        <f>VLOOKUP(Exportacao[[#This Row],[País]],Tabela3[#All],4,FALSE)</f>
        <v>Bahamas</v>
      </c>
      <c r="G702" s="3" t="str">
        <f>VLOOKUP(Exportacao[[#This Row],[País Corrigido]],'Conversor de países_Geral_UTF8_'!$A$2:$B$223,2,FALSE)</f>
        <v>América Central e Caribe</v>
      </c>
      <c r="H7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3" spans="1:8" hidden="1">
      <c r="A703" t="s">
        <v>25</v>
      </c>
      <c r="B703" s="3">
        <v>2023</v>
      </c>
      <c r="C703">
        <v>1348</v>
      </c>
      <c r="D703">
        <v>7402</v>
      </c>
      <c r="E703" s="3">
        <v>5.4910979228486649</v>
      </c>
      <c r="F703" s="3" t="str">
        <f>VLOOKUP(Exportacao[[#This Row],[País]],Tabela3[#All],4,FALSE)</f>
        <v>Bahamas</v>
      </c>
      <c r="G703" s="3" t="str">
        <f>VLOOKUP(Exportacao[[#This Row],[País Corrigido]],'Conversor de países_Geral_UTF8_'!$A$2:$B$223,2,FALSE)</f>
        <v>América Central e Caribe</v>
      </c>
      <c r="H7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4" spans="1:8" hidden="1">
      <c r="A704" t="s">
        <v>26</v>
      </c>
      <c r="B704" s="3">
        <v>1970</v>
      </c>
      <c r="C704">
        <v>0</v>
      </c>
      <c r="D704">
        <v>0</v>
      </c>
      <c r="E704" s="3" t="e">
        <v>#NUM!</v>
      </c>
      <c r="F704" s="3" t="str">
        <f>VLOOKUP(Exportacao[[#This Row],[País]],Tabela3[#All],4,FALSE)</f>
        <v>Bangladesh</v>
      </c>
      <c r="G704" s="3" t="str">
        <f>VLOOKUP(Exportacao[[#This Row],[País Corrigido]],'Conversor de países_Geral_UTF8_'!$A$2:$B$223,2,FALSE)</f>
        <v>Ásia</v>
      </c>
      <c r="H7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" spans="1:8" hidden="1">
      <c r="A705" t="s">
        <v>26</v>
      </c>
      <c r="B705" s="3">
        <v>1971</v>
      </c>
      <c r="C705">
        <v>0</v>
      </c>
      <c r="D705">
        <v>0</v>
      </c>
      <c r="E705" s="3" t="e">
        <v>#NUM!</v>
      </c>
      <c r="F705" s="3" t="str">
        <f>VLOOKUP(Exportacao[[#This Row],[País]],Tabela3[#All],4,FALSE)</f>
        <v>Bangladesh</v>
      </c>
      <c r="G705" s="3" t="str">
        <f>VLOOKUP(Exportacao[[#This Row],[País Corrigido]],'Conversor de países_Geral_UTF8_'!$A$2:$B$223,2,FALSE)</f>
        <v>Ásia</v>
      </c>
      <c r="H7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" spans="1:8" hidden="1">
      <c r="A706" t="s">
        <v>26</v>
      </c>
      <c r="B706" s="3">
        <v>1972</v>
      </c>
      <c r="C706">
        <v>0</v>
      </c>
      <c r="D706">
        <v>0</v>
      </c>
      <c r="E706" s="3" t="e">
        <v>#NUM!</v>
      </c>
      <c r="F706" s="3" t="str">
        <f>VLOOKUP(Exportacao[[#This Row],[País]],Tabela3[#All],4,FALSE)</f>
        <v>Bangladesh</v>
      </c>
      <c r="G706" s="3" t="str">
        <f>VLOOKUP(Exportacao[[#This Row],[País Corrigido]],'Conversor de países_Geral_UTF8_'!$A$2:$B$223,2,FALSE)</f>
        <v>Ásia</v>
      </c>
      <c r="H7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" spans="1:8" hidden="1">
      <c r="A707" t="s">
        <v>26</v>
      </c>
      <c r="B707" s="3">
        <v>1973</v>
      </c>
      <c r="C707">
        <v>0</v>
      </c>
      <c r="D707">
        <v>0</v>
      </c>
      <c r="E707" s="3" t="e">
        <v>#NUM!</v>
      </c>
      <c r="F707" s="3" t="str">
        <f>VLOOKUP(Exportacao[[#This Row],[País]],Tabela3[#All],4,FALSE)</f>
        <v>Bangladesh</v>
      </c>
      <c r="G707" s="3" t="str">
        <f>VLOOKUP(Exportacao[[#This Row],[País Corrigido]],'Conversor de países_Geral_UTF8_'!$A$2:$B$223,2,FALSE)</f>
        <v>Ásia</v>
      </c>
      <c r="H7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" spans="1:8" hidden="1">
      <c r="A708" t="s">
        <v>26</v>
      </c>
      <c r="B708" s="3">
        <v>1974</v>
      </c>
      <c r="C708">
        <v>0</v>
      </c>
      <c r="D708">
        <v>0</v>
      </c>
      <c r="E708" s="3" t="e">
        <v>#NUM!</v>
      </c>
      <c r="F708" s="3" t="str">
        <f>VLOOKUP(Exportacao[[#This Row],[País]],Tabela3[#All],4,FALSE)</f>
        <v>Bangladesh</v>
      </c>
      <c r="G708" s="3" t="str">
        <f>VLOOKUP(Exportacao[[#This Row],[País Corrigido]],'Conversor de países_Geral_UTF8_'!$A$2:$B$223,2,FALSE)</f>
        <v>Ásia</v>
      </c>
      <c r="H7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" spans="1:8" hidden="1">
      <c r="A709" t="s">
        <v>26</v>
      </c>
      <c r="B709" s="3">
        <v>1975</v>
      </c>
      <c r="C709">
        <v>0</v>
      </c>
      <c r="D709">
        <v>0</v>
      </c>
      <c r="E709" s="3" t="e">
        <v>#NUM!</v>
      </c>
      <c r="F709" s="3" t="str">
        <f>VLOOKUP(Exportacao[[#This Row],[País]],Tabela3[#All],4,FALSE)</f>
        <v>Bangladesh</v>
      </c>
      <c r="G709" s="3" t="str">
        <f>VLOOKUP(Exportacao[[#This Row],[País Corrigido]],'Conversor de países_Geral_UTF8_'!$A$2:$B$223,2,FALSE)</f>
        <v>Ásia</v>
      </c>
      <c r="H7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" spans="1:8" hidden="1">
      <c r="A710" t="s">
        <v>26</v>
      </c>
      <c r="B710" s="3">
        <v>1976</v>
      </c>
      <c r="C710">
        <v>0</v>
      </c>
      <c r="D710">
        <v>0</v>
      </c>
      <c r="E710" s="3" t="e">
        <v>#NUM!</v>
      </c>
      <c r="F710" s="3" t="str">
        <f>VLOOKUP(Exportacao[[#This Row],[País]],Tabela3[#All],4,FALSE)</f>
        <v>Bangladesh</v>
      </c>
      <c r="G710" s="3" t="str">
        <f>VLOOKUP(Exportacao[[#This Row],[País Corrigido]],'Conversor de países_Geral_UTF8_'!$A$2:$B$223,2,FALSE)</f>
        <v>Ásia</v>
      </c>
      <c r="H7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" spans="1:8" hidden="1">
      <c r="A711" t="s">
        <v>26</v>
      </c>
      <c r="B711" s="3">
        <v>1977</v>
      </c>
      <c r="C711">
        <v>0</v>
      </c>
      <c r="D711">
        <v>0</v>
      </c>
      <c r="E711" s="3" t="e">
        <v>#NUM!</v>
      </c>
      <c r="F711" s="3" t="str">
        <f>VLOOKUP(Exportacao[[#This Row],[País]],Tabela3[#All],4,FALSE)</f>
        <v>Bangladesh</v>
      </c>
      <c r="G711" s="3" t="str">
        <f>VLOOKUP(Exportacao[[#This Row],[País Corrigido]],'Conversor de países_Geral_UTF8_'!$A$2:$B$223,2,FALSE)</f>
        <v>Ásia</v>
      </c>
      <c r="H7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2" spans="1:8" hidden="1">
      <c r="A712" t="s">
        <v>26</v>
      </c>
      <c r="B712" s="3">
        <v>1978</v>
      </c>
      <c r="C712">
        <v>0</v>
      </c>
      <c r="D712">
        <v>0</v>
      </c>
      <c r="E712" s="3" t="e">
        <v>#NUM!</v>
      </c>
      <c r="F712" s="3" t="str">
        <f>VLOOKUP(Exportacao[[#This Row],[País]],Tabela3[#All],4,FALSE)</f>
        <v>Bangladesh</v>
      </c>
      <c r="G712" s="3" t="str">
        <f>VLOOKUP(Exportacao[[#This Row],[País Corrigido]],'Conversor de países_Geral_UTF8_'!$A$2:$B$223,2,FALSE)</f>
        <v>Ásia</v>
      </c>
      <c r="H7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" spans="1:8" hidden="1">
      <c r="A713" t="s">
        <v>26</v>
      </c>
      <c r="B713" s="3">
        <v>1979</v>
      </c>
      <c r="C713">
        <v>0</v>
      </c>
      <c r="D713">
        <v>0</v>
      </c>
      <c r="E713" s="3" t="e">
        <v>#NUM!</v>
      </c>
      <c r="F713" s="3" t="str">
        <f>VLOOKUP(Exportacao[[#This Row],[País]],Tabela3[#All],4,FALSE)</f>
        <v>Bangladesh</v>
      </c>
      <c r="G713" s="3" t="str">
        <f>VLOOKUP(Exportacao[[#This Row],[País Corrigido]],'Conversor de países_Geral_UTF8_'!$A$2:$B$223,2,FALSE)</f>
        <v>Ásia</v>
      </c>
      <c r="H7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" spans="1:8" hidden="1">
      <c r="A714" t="s">
        <v>26</v>
      </c>
      <c r="B714" s="3">
        <v>1980</v>
      </c>
      <c r="C714">
        <v>0</v>
      </c>
      <c r="D714">
        <v>0</v>
      </c>
      <c r="E714" s="3" t="e">
        <v>#NUM!</v>
      </c>
      <c r="F714" s="3" t="str">
        <f>VLOOKUP(Exportacao[[#This Row],[País]],Tabela3[#All],4,FALSE)</f>
        <v>Bangladesh</v>
      </c>
      <c r="G714" s="3" t="str">
        <f>VLOOKUP(Exportacao[[#This Row],[País Corrigido]],'Conversor de países_Geral_UTF8_'!$A$2:$B$223,2,FALSE)</f>
        <v>Ásia</v>
      </c>
      <c r="H7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" spans="1:8" hidden="1">
      <c r="A715" t="s">
        <v>26</v>
      </c>
      <c r="B715" s="3">
        <v>1981</v>
      </c>
      <c r="C715">
        <v>0</v>
      </c>
      <c r="D715">
        <v>0</v>
      </c>
      <c r="E715" s="3" t="e">
        <v>#NUM!</v>
      </c>
      <c r="F715" s="3" t="str">
        <f>VLOOKUP(Exportacao[[#This Row],[País]],Tabela3[#All],4,FALSE)</f>
        <v>Bangladesh</v>
      </c>
      <c r="G715" s="3" t="str">
        <f>VLOOKUP(Exportacao[[#This Row],[País Corrigido]],'Conversor de países_Geral_UTF8_'!$A$2:$B$223,2,FALSE)</f>
        <v>Ásia</v>
      </c>
      <c r="H7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" spans="1:8" hidden="1">
      <c r="A716" t="s">
        <v>26</v>
      </c>
      <c r="B716" s="3">
        <v>1982</v>
      </c>
      <c r="C716">
        <v>0</v>
      </c>
      <c r="D716">
        <v>0</v>
      </c>
      <c r="E716" s="3" t="e">
        <v>#NUM!</v>
      </c>
      <c r="F716" s="3" t="str">
        <f>VLOOKUP(Exportacao[[#This Row],[País]],Tabela3[#All],4,FALSE)</f>
        <v>Bangladesh</v>
      </c>
      <c r="G716" s="3" t="str">
        <f>VLOOKUP(Exportacao[[#This Row],[País Corrigido]],'Conversor de países_Geral_UTF8_'!$A$2:$B$223,2,FALSE)</f>
        <v>Ásia</v>
      </c>
      <c r="H7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" spans="1:8" hidden="1">
      <c r="A717" t="s">
        <v>26</v>
      </c>
      <c r="B717" s="3">
        <v>1983</v>
      </c>
      <c r="C717">
        <v>0</v>
      </c>
      <c r="D717">
        <v>0</v>
      </c>
      <c r="E717" s="3" t="e">
        <v>#NUM!</v>
      </c>
      <c r="F717" s="3" t="str">
        <f>VLOOKUP(Exportacao[[#This Row],[País]],Tabela3[#All],4,FALSE)</f>
        <v>Bangladesh</v>
      </c>
      <c r="G717" s="3" t="str">
        <f>VLOOKUP(Exportacao[[#This Row],[País Corrigido]],'Conversor de países_Geral_UTF8_'!$A$2:$B$223,2,FALSE)</f>
        <v>Ásia</v>
      </c>
      <c r="H7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" spans="1:8" hidden="1">
      <c r="A718" t="s">
        <v>26</v>
      </c>
      <c r="B718" s="3">
        <v>1984</v>
      </c>
      <c r="C718">
        <v>0</v>
      </c>
      <c r="D718">
        <v>0</v>
      </c>
      <c r="E718" s="3" t="e">
        <v>#NUM!</v>
      </c>
      <c r="F718" s="3" t="str">
        <f>VLOOKUP(Exportacao[[#This Row],[País]],Tabela3[#All],4,FALSE)</f>
        <v>Bangladesh</v>
      </c>
      <c r="G718" s="3" t="str">
        <f>VLOOKUP(Exportacao[[#This Row],[País Corrigido]],'Conversor de países_Geral_UTF8_'!$A$2:$B$223,2,FALSE)</f>
        <v>Ásia</v>
      </c>
      <c r="H7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9" spans="1:8" hidden="1">
      <c r="A719" t="s">
        <v>26</v>
      </c>
      <c r="B719" s="3">
        <v>1985</v>
      </c>
      <c r="C719">
        <v>0</v>
      </c>
      <c r="D719">
        <v>0</v>
      </c>
      <c r="E719" s="3" t="e">
        <v>#NUM!</v>
      </c>
      <c r="F719" s="3" t="str">
        <f>VLOOKUP(Exportacao[[#This Row],[País]],Tabela3[#All],4,FALSE)</f>
        <v>Bangladesh</v>
      </c>
      <c r="G719" s="3" t="str">
        <f>VLOOKUP(Exportacao[[#This Row],[País Corrigido]],'Conversor de países_Geral_UTF8_'!$A$2:$B$223,2,FALSE)</f>
        <v>Ásia</v>
      </c>
      <c r="H7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" spans="1:8" hidden="1">
      <c r="A720" t="s">
        <v>26</v>
      </c>
      <c r="B720" s="3">
        <v>1986</v>
      </c>
      <c r="C720">
        <v>0</v>
      </c>
      <c r="D720">
        <v>0</v>
      </c>
      <c r="E720" s="3" t="e">
        <v>#NUM!</v>
      </c>
      <c r="F720" s="3" t="str">
        <f>VLOOKUP(Exportacao[[#This Row],[País]],Tabela3[#All],4,FALSE)</f>
        <v>Bangladesh</v>
      </c>
      <c r="G720" s="3" t="str">
        <f>VLOOKUP(Exportacao[[#This Row],[País Corrigido]],'Conversor de países_Geral_UTF8_'!$A$2:$B$223,2,FALSE)</f>
        <v>Ásia</v>
      </c>
      <c r="H7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1" spans="1:8" hidden="1">
      <c r="A721" t="s">
        <v>26</v>
      </c>
      <c r="B721" s="3">
        <v>1987</v>
      </c>
      <c r="C721">
        <v>0</v>
      </c>
      <c r="D721">
        <v>0</v>
      </c>
      <c r="E721" s="3" t="e">
        <v>#NUM!</v>
      </c>
      <c r="F721" s="3" t="str">
        <f>VLOOKUP(Exportacao[[#This Row],[País]],Tabela3[#All],4,FALSE)</f>
        <v>Bangladesh</v>
      </c>
      <c r="G721" s="3" t="str">
        <f>VLOOKUP(Exportacao[[#This Row],[País Corrigido]],'Conversor de países_Geral_UTF8_'!$A$2:$B$223,2,FALSE)</f>
        <v>Ásia</v>
      </c>
      <c r="H7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2" spans="1:8" hidden="1">
      <c r="A722" t="s">
        <v>26</v>
      </c>
      <c r="B722" s="3">
        <v>1988</v>
      </c>
      <c r="C722">
        <v>0</v>
      </c>
      <c r="D722">
        <v>0</v>
      </c>
      <c r="E722" s="3" t="e">
        <v>#NUM!</v>
      </c>
      <c r="F722" s="3" t="str">
        <f>VLOOKUP(Exportacao[[#This Row],[País]],Tabela3[#All],4,FALSE)</f>
        <v>Bangladesh</v>
      </c>
      <c r="G722" s="3" t="str">
        <f>VLOOKUP(Exportacao[[#This Row],[País Corrigido]],'Conversor de países_Geral_UTF8_'!$A$2:$B$223,2,FALSE)</f>
        <v>Ásia</v>
      </c>
      <c r="H7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3" spans="1:8" hidden="1">
      <c r="A723" t="s">
        <v>26</v>
      </c>
      <c r="B723" s="3">
        <v>1989</v>
      </c>
      <c r="C723">
        <v>0</v>
      </c>
      <c r="D723">
        <v>0</v>
      </c>
      <c r="E723" s="3" t="e">
        <v>#NUM!</v>
      </c>
      <c r="F723" s="3" t="str">
        <f>VLOOKUP(Exportacao[[#This Row],[País]],Tabela3[#All],4,FALSE)</f>
        <v>Bangladesh</v>
      </c>
      <c r="G723" s="3" t="str">
        <f>VLOOKUP(Exportacao[[#This Row],[País Corrigido]],'Conversor de países_Geral_UTF8_'!$A$2:$B$223,2,FALSE)</f>
        <v>Ásia</v>
      </c>
      <c r="H7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" spans="1:8" hidden="1">
      <c r="A724" t="s">
        <v>26</v>
      </c>
      <c r="B724" s="3">
        <v>1990</v>
      </c>
      <c r="C724">
        <v>0</v>
      </c>
      <c r="D724">
        <v>0</v>
      </c>
      <c r="E724" s="3" t="e">
        <v>#NUM!</v>
      </c>
      <c r="F724" s="3" t="str">
        <f>VLOOKUP(Exportacao[[#This Row],[País]],Tabela3[#All],4,FALSE)</f>
        <v>Bangladesh</v>
      </c>
      <c r="G724" s="3" t="str">
        <f>VLOOKUP(Exportacao[[#This Row],[País Corrigido]],'Conversor de países_Geral_UTF8_'!$A$2:$B$223,2,FALSE)</f>
        <v>Ásia</v>
      </c>
      <c r="H7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" spans="1:8" hidden="1">
      <c r="A725" t="s">
        <v>26</v>
      </c>
      <c r="B725" s="3">
        <v>1991</v>
      </c>
      <c r="C725">
        <v>0</v>
      </c>
      <c r="D725">
        <v>0</v>
      </c>
      <c r="E725" s="3" t="e">
        <v>#NUM!</v>
      </c>
      <c r="F725" s="3" t="str">
        <f>VLOOKUP(Exportacao[[#This Row],[País]],Tabela3[#All],4,FALSE)</f>
        <v>Bangladesh</v>
      </c>
      <c r="G725" s="3" t="str">
        <f>VLOOKUP(Exportacao[[#This Row],[País Corrigido]],'Conversor de países_Geral_UTF8_'!$A$2:$B$223,2,FALSE)</f>
        <v>Ásia</v>
      </c>
      <c r="H7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" spans="1:8" hidden="1">
      <c r="A726" t="s">
        <v>26</v>
      </c>
      <c r="B726" s="3">
        <v>1992</v>
      </c>
      <c r="C726">
        <v>0</v>
      </c>
      <c r="D726">
        <v>0</v>
      </c>
      <c r="E726" s="3" t="e">
        <v>#NUM!</v>
      </c>
      <c r="F726" s="3" t="str">
        <f>VLOOKUP(Exportacao[[#This Row],[País]],Tabela3[#All],4,FALSE)</f>
        <v>Bangladesh</v>
      </c>
      <c r="G726" s="3" t="str">
        <f>VLOOKUP(Exportacao[[#This Row],[País Corrigido]],'Conversor de países_Geral_UTF8_'!$A$2:$B$223,2,FALSE)</f>
        <v>Ásia</v>
      </c>
      <c r="H7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" spans="1:8" hidden="1">
      <c r="A727" t="s">
        <v>26</v>
      </c>
      <c r="B727" s="3">
        <v>1993</v>
      </c>
      <c r="C727">
        <v>0</v>
      </c>
      <c r="D727">
        <v>0</v>
      </c>
      <c r="E727" s="3" t="e">
        <v>#NUM!</v>
      </c>
      <c r="F727" s="3" t="str">
        <f>VLOOKUP(Exportacao[[#This Row],[País]],Tabela3[#All],4,FALSE)</f>
        <v>Bangladesh</v>
      </c>
      <c r="G727" s="3" t="str">
        <f>VLOOKUP(Exportacao[[#This Row],[País Corrigido]],'Conversor de países_Geral_UTF8_'!$A$2:$B$223,2,FALSE)</f>
        <v>Ásia</v>
      </c>
      <c r="H7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" spans="1:8" hidden="1">
      <c r="A728" t="s">
        <v>26</v>
      </c>
      <c r="B728" s="3">
        <v>1994</v>
      </c>
      <c r="C728">
        <v>0</v>
      </c>
      <c r="D728">
        <v>0</v>
      </c>
      <c r="E728" s="3" t="e">
        <v>#NUM!</v>
      </c>
      <c r="F728" s="3" t="str">
        <f>VLOOKUP(Exportacao[[#This Row],[País]],Tabela3[#All],4,FALSE)</f>
        <v>Bangladesh</v>
      </c>
      <c r="G728" s="3" t="str">
        <f>VLOOKUP(Exportacao[[#This Row],[País Corrigido]],'Conversor de países_Geral_UTF8_'!$A$2:$B$223,2,FALSE)</f>
        <v>Ásia</v>
      </c>
      <c r="H7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9" spans="1:8" hidden="1">
      <c r="A729" t="s">
        <v>26</v>
      </c>
      <c r="B729" s="3">
        <v>1995</v>
      </c>
      <c r="C729">
        <v>0</v>
      </c>
      <c r="D729">
        <v>0</v>
      </c>
      <c r="E729" s="3" t="e">
        <v>#NUM!</v>
      </c>
      <c r="F729" s="3" t="str">
        <f>VLOOKUP(Exportacao[[#This Row],[País]],Tabela3[#All],4,FALSE)</f>
        <v>Bangladesh</v>
      </c>
      <c r="G729" s="3" t="str">
        <f>VLOOKUP(Exportacao[[#This Row],[País Corrigido]],'Conversor de países_Geral_UTF8_'!$A$2:$B$223,2,FALSE)</f>
        <v>Ásia</v>
      </c>
      <c r="H7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" spans="1:8" hidden="1">
      <c r="A730" t="s">
        <v>26</v>
      </c>
      <c r="B730" s="3">
        <v>1996</v>
      </c>
      <c r="C730">
        <v>0</v>
      </c>
      <c r="D730">
        <v>0</v>
      </c>
      <c r="E730" s="3" t="e">
        <v>#NUM!</v>
      </c>
      <c r="F730" s="3" t="str">
        <f>VLOOKUP(Exportacao[[#This Row],[País]],Tabela3[#All],4,FALSE)</f>
        <v>Bangladesh</v>
      </c>
      <c r="G730" s="3" t="str">
        <f>VLOOKUP(Exportacao[[#This Row],[País Corrigido]],'Conversor de países_Geral_UTF8_'!$A$2:$B$223,2,FALSE)</f>
        <v>Ásia</v>
      </c>
      <c r="H7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" spans="1:8" hidden="1">
      <c r="A731" t="s">
        <v>26</v>
      </c>
      <c r="B731" s="3">
        <v>1997</v>
      </c>
      <c r="C731">
        <v>0</v>
      </c>
      <c r="D731">
        <v>0</v>
      </c>
      <c r="E731" s="3" t="e">
        <v>#NUM!</v>
      </c>
      <c r="F731" s="3" t="str">
        <f>VLOOKUP(Exportacao[[#This Row],[País]],Tabela3[#All],4,FALSE)</f>
        <v>Bangladesh</v>
      </c>
      <c r="G731" s="3" t="str">
        <f>VLOOKUP(Exportacao[[#This Row],[País Corrigido]],'Conversor de países_Geral_UTF8_'!$A$2:$B$223,2,FALSE)</f>
        <v>Ásia</v>
      </c>
      <c r="H7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" spans="1:8" hidden="1">
      <c r="A732" t="s">
        <v>26</v>
      </c>
      <c r="B732" s="3">
        <v>1998</v>
      </c>
      <c r="C732">
        <v>0</v>
      </c>
      <c r="D732">
        <v>0</v>
      </c>
      <c r="E732" s="3" t="e">
        <v>#NUM!</v>
      </c>
      <c r="F732" s="3" t="str">
        <f>VLOOKUP(Exportacao[[#This Row],[País]],Tabela3[#All],4,FALSE)</f>
        <v>Bangladesh</v>
      </c>
      <c r="G732" s="3" t="str">
        <f>VLOOKUP(Exportacao[[#This Row],[País Corrigido]],'Conversor de países_Geral_UTF8_'!$A$2:$B$223,2,FALSE)</f>
        <v>Ásia</v>
      </c>
      <c r="H7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3" spans="1:8" hidden="1">
      <c r="A733" t="s">
        <v>26</v>
      </c>
      <c r="B733" s="3">
        <v>1999</v>
      </c>
      <c r="C733">
        <v>0</v>
      </c>
      <c r="D733">
        <v>0</v>
      </c>
      <c r="E733" s="3" t="e">
        <v>#NUM!</v>
      </c>
      <c r="F733" s="3" t="str">
        <f>VLOOKUP(Exportacao[[#This Row],[País]],Tabela3[#All],4,FALSE)</f>
        <v>Bangladesh</v>
      </c>
      <c r="G733" s="3" t="str">
        <f>VLOOKUP(Exportacao[[#This Row],[País Corrigido]],'Conversor de países_Geral_UTF8_'!$A$2:$B$223,2,FALSE)</f>
        <v>Ásia</v>
      </c>
      <c r="H7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4" spans="1:8" hidden="1">
      <c r="A734" t="s">
        <v>26</v>
      </c>
      <c r="B734" s="3">
        <v>2000</v>
      </c>
      <c r="C734">
        <v>0</v>
      </c>
      <c r="D734">
        <v>0</v>
      </c>
      <c r="E734" s="3" t="e">
        <v>#NUM!</v>
      </c>
      <c r="F734" s="3" t="str">
        <f>VLOOKUP(Exportacao[[#This Row],[País]],Tabela3[#All],4,FALSE)</f>
        <v>Bangladesh</v>
      </c>
      <c r="G734" s="3" t="str">
        <f>VLOOKUP(Exportacao[[#This Row],[País Corrigido]],'Conversor de países_Geral_UTF8_'!$A$2:$B$223,2,FALSE)</f>
        <v>Ásia</v>
      </c>
      <c r="H7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" spans="1:8" hidden="1">
      <c r="A735" t="s">
        <v>26</v>
      </c>
      <c r="B735" s="3">
        <v>2001</v>
      </c>
      <c r="C735">
        <v>0</v>
      </c>
      <c r="D735">
        <v>0</v>
      </c>
      <c r="E735" s="3" t="e">
        <v>#NUM!</v>
      </c>
      <c r="F735" s="3" t="str">
        <f>VLOOKUP(Exportacao[[#This Row],[País]],Tabela3[#All],4,FALSE)</f>
        <v>Bangladesh</v>
      </c>
      <c r="G735" s="3" t="str">
        <f>VLOOKUP(Exportacao[[#This Row],[País Corrigido]],'Conversor de países_Geral_UTF8_'!$A$2:$B$223,2,FALSE)</f>
        <v>Ásia</v>
      </c>
      <c r="H7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" spans="1:8" hidden="1">
      <c r="A736" t="s">
        <v>26</v>
      </c>
      <c r="B736" s="3">
        <v>2002</v>
      </c>
      <c r="C736">
        <v>0</v>
      </c>
      <c r="D736">
        <v>0</v>
      </c>
      <c r="E736" s="3" t="e">
        <v>#NUM!</v>
      </c>
      <c r="F736" s="3" t="str">
        <f>VLOOKUP(Exportacao[[#This Row],[País]],Tabela3[#All],4,FALSE)</f>
        <v>Bangladesh</v>
      </c>
      <c r="G736" s="3" t="str">
        <f>VLOOKUP(Exportacao[[#This Row],[País Corrigido]],'Conversor de países_Geral_UTF8_'!$A$2:$B$223,2,FALSE)</f>
        <v>Ásia</v>
      </c>
      <c r="H7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" spans="1:8" hidden="1">
      <c r="A737" t="s">
        <v>26</v>
      </c>
      <c r="B737" s="3">
        <v>2003</v>
      </c>
      <c r="C737">
        <v>0</v>
      </c>
      <c r="D737">
        <v>0</v>
      </c>
      <c r="E737" s="3" t="e">
        <v>#NUM!</v>
      </c>
      <c r="F737" s="3" t="str">
        <f>VLOOKUP(Exportacao[[#This Row],[País]],Tabela3[#All],4,FALSE)</f>
        <v>Bangladesh</v>
      </c>
      <c r="G737" s="3" t="str">
        <f>VLOOKUP(Exportacao[[#This Row],[País Corrigido]],'Conversor de países_Geral_UTF8_'!$A$2:$B$223,2,FALSE)</f>
        <v>Ásia</v>
      </c>
      <c r="H7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8" spans="1:8" hidden="1">
      <c r="A738" t="s">
        <v>26</v>
      </c>
      <c r="B738" s="3">
        <v>2004</v>
      </c>
      <c r="C738">
        <v>0</v>
      </c>
      <c r="D738">
        <v>0</v>
      </c>
      <c r="E738" s="3" t="e">
        <v>#NUM!</v>
      </c>
      <c r="F738" s="3" t="str">
        <f>VLOOKUP(Exportacao[[#This Row],[País]],Tabela3[#All],4,FALSE)</f>
        <v>Bangladesh</v>
      </c>
      <c r="G738" s="3" t="str">
        <f>VLOOKUP(Exportacao[[#This Row],[País Corrigido]],'Conversor de países_Geral_UTF8_'!$A$2:$B$223,2,FALSE)</f>
        <v>Ásia</v>
      </c>
      <c r="H7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9" spans="1:8" hidden="1">
      <c r="A739" t="s">
        <v>26</v>
      </c>
      <c r="B739" s="3">
        <v>2005</v>
      </c>
      <c r="C739">
        <v>0</v>
      </c>
      <c r="D739">
        <v>0</v>
      </c>
      <c r="E739" s="3" t="e">
        <v>#NUM!</v>
      </c>
      <c r="F739" s="3" t="str">
        <f>VLOOKUP(Exportacao[[#This Row],[País]],Tabela3[#All],4,FALSE)</f>
        <v>Bangladesh</v>
      </c>
      <c r="G739" s="3" t="str">
        <f>VLOOKUP(Exportacao[[#This Row],[País Corrigido]],'Conversor de países_Geral_UTF8_'!$A$2:$B$223,2,FALSE)</f>
        <v>Ásia</v>
      </c>
      <c r="H7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0" spans="1:8" hidden="1">
      <c r="A740" t="s">
        <v>26</v>
      </c>
      <c r="B740" s="3">
        <v>2006</v>
      </c>
      <c r="C740">
        <v>0</v>
      </c>
      <c r="D740">
        <v>0</v>
      </c>
      <c r="E740" s="3" t="e">
        <v>#NUM!</v>
      </c>
      <c r="F740" s="3" t="str">
        <f>VLOOKUP(Exportacao[[#This Row],[País]],Tabela3[#All],4,FALSE)</f>
        <v>Bangladesh</v>
      </c>
      <c r="G740" s="3" t="str">
        <f>VLOOKUP(Exportacao[[#This Row],[País Corrigido]],'Conversor de países_Geral_UTF8_'!$A$2:$B$223,2,FALSE)</f>
        <v>Ásia</v>
      </c>
      <c r="H7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1" spans="1:8" hidden="1">
      <c r="A741" t="s">
        <v>26</v>
      </c>
      <c r="B741" s="3">
        <v>2007</v>
      </c>
      <c r="C741">
        <v>0</v>
      </c>
      <c r="D741">
        <v>0</v>
      </c>
      <c r="E741" s="3" t="e">
        <v>#NUM!</v>
      </c>
      <c r="F741" s="3" t="str">
        <f>VLOOKUP(Exportacao[[#This Row],[País]],Tabela3[#All],4,FALSE)</f>
        <v>Bangladesh</v>
      </c>
      <c r="G741" s="3" t="str">
        <f>VLOOKUP(Exportacao[[#This Row],[País Corrigido]],'Conversor de países_Geral_UTF8_'!$A$2:$B$223,2,FALSE)</f>
        <v>Ásia</v>
      </c>
      <c r="H7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2" spans="1:8" hidden="1">
      <c r="A742" t="s">
        <v>26</v>
      </c>
      <c r="B742" s="3">
        <v>2008</v>
      </c>
      <c r="C742">
        <v>0</v>
      </c>
      <c r="D742">
        <v>0</v>
      </c>
      <c r="E742" s="3" t="e">
        <v>#NUM!</v>
      </c>
      <c r="F742" s="3" t="str">
        <f>VLOOKUP(Exportacao[[#This Row],[País]],Tabela3[#All],4,FALSE)</f>
        <v>Bangladesh</v>
      </c>
      <c r="G742" s="3" t="str">
        <f>VLOOKUP(Exportacao[[#This Row],[País Corrigido]],'Conversor de países_Geral_UTF8_'!$A$2:$B$223,2,FALSE)</f>
        <v>Ásia</v>
      </c>
      <c r="H7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3" spans="1:8" hidden="1">
      <c r="A743" t="s">
        <v>26</v>
      </c>
      <c r="B743" s="3">
        <v>2009</v>
      </c>
      <c r="C743">
        <v>0</v>
      </c>
      <c r="D743">
        <v>0</v>
      </c>
      <c r="E743" s="3" t="e">
        <v>#NUM!</v>
      </c>
      <c r="F743" s="3" t="str">
        <f>VLOOKUP(Exportacao[[#This Row],[País]],Tabela3[#All],4,FALSE)</f>
        <v>Bangladesh</v>
      </c>
      <c r="G743" s="3" t="str">
        <f>VLOOKUP(Exportacao[[#This Row],[País Corrigido]],'Conversor de países_Geral_UTF8_'!$A$2:$B$223,2,FALSE)</f>
        <v>Ásia</v>
      </c>
      <c r="H7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4" spans="1:8" hidden="1">
      <c r="A744" t="s">
        <v>26</v>
      </c>
      <c r="B744" s="3">
        <v>2010</v>
      </c>
      <c r="C744">
        <v>0</v>
      </c>
      <c r="D744">
        <v>0</v>
      </c>
      <c r="E744" s="3" t="e">
        <v>#NUM!</v>
      </c>
      <c r="F744" s="3" t="str">
        <f>VLOOKUP(Exportacao[[#This Row],[País]],Tabela3[#All],4,FALSE)</f>
        <v>Bangladesh</v>
      </c>
      <c r="G744" s="3" t="str">
        <f>VLOOKUP(Exportacao[[#This Row],[País Corrigido]],'Conversor de países_Geral_UTF8_'!$A$2:$B$223,2,FALSE)</f>
        <v>Ásia</v>
      </c>
      <c r="H7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5" spans="1:8" hidden="1">
      <c r="A745" t="s">
        <v>26</v>
      </c>
      <c r="B745" s="3">
        <v>2011</v>
      </c>
      <c r="C745">
        <v>0</v>
      </c>
      <c r="D745">
        <v>0</v>
      </c>
      <c r="E745" s="3" t="e">
        <v>#NUM!</v>
      </c>
      <c r="F745" s="3" t="str">
        <f>VLOOKUP(Exportacao[[#This Row],[País]],Tabela3[#All],4,FALSE)</f>
        <v>Bangladesh</v>
      </c>
      <c r="G745" s="3" t="str">
        <f>VLOOKUP(Exportacao[[#This Row],[País Corrigido]],'Conversor de países_Geral_UTF8_'!$A$2:$B$223,2,FALSE)</f>
        <v>Ásia</v>
      </c>
      <c r="H7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6" spans="1:8" hidden="1">
      <c r="A746" t="s">
        <v>26</v>
      </c>
      <c r="B746" s="3">
        <v>2012</v>
      </c>
      <c r="C746">
        <v>0</v>
      </c>
      <c r="D746">
        <v>0</v>
      </c>
      <c r="E746" s="3" t="e">
        <v>#NUM!</v>
      </c>
      <c r="F746" s="3" t="str">
        <f>VLOOKUP(Exportacao[[#This Row],[País]],Tabela3[#All],4,FALSE)</f>
        <v>Bangladesh</v>
      </c>
      <c r="G746" s="3" t="str">
        <f>VLOOKUP(Exportacao[[#This Row],[País Corrigido]],'Conversor de países_Geral_UTF8_'!$A$2:$B$223,2,FALSE)</f>
        <v>Ásia</v>
      </c>
      <c r="H7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7" spans="1:8" hidden="1">
      <c r="A747" t="s">
        <v>26</v>
      </c>
      <c r="B747" s="3">
        <v>2013</v>
      </c>
      <c r="C747">
        <v>0</v>
      </c>
      <c r="D747">
        <v>0</v>
      </c>
      <c r="E747" s="3" t="e">
        <v>#NUM!</v>
      </c>
      <c r="F747" s="3" t="str">
        <f>VLOOKUP(Exportacao[[#This Row],[País]],Tabela3[#All],4,FALSE)</f>
        <v>Bangladesh</v>
      </c>
      <c r="G747" s="3" t="str">
        <f>VLOOKUP(Exportacao[[#This Row],[País Corrigido]],'Conversor de países_Geral_UTF8_'!$A$2:$B$223,2,FALSE)</f>
        <v>Ásia</v>
      </c>
      <c r="H7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8" spans="1:8" hidden="1">
      <c r="A748" t="s">
        <v>26</v>
      </c>
      <c r="B748" s="3">
        <v>2014</v>
      </c>
      <c r="C748">
        <v>0</v>
      </c>
      <c r="D748">
        <v>0</v>
      </c>
      <c r="E748" s="3" t="e">
        <v>#NUM!</v>
      </c>
      <c r="F748" s="3" t="str">
        <f>VLOOKUP(Exportacao[[#This Row],[País]],Tabela3[#All],4,FALSE)</f>
        <v>Bangladesh</v>
      </c>
      <c r="G748" s="3" t="str">
        <f>VLOOKUP(Exportacao[[#This Row],[País Corrigido]],'Conversor de países_Geral_UTF8_'!$A$2:$B$223,2,FALSE)</f>
        <v>Ásia</v>
      </c>
      <c r="H7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49" spans="1:8" hidden="1">
      <c r="A749" t="s">
        <v>26</v>
      </c>
      <c r="B749" s="3">
        <v>2015</v>
      </c>
      <c r="C749">
        <v>0</v>
      </c>
      <c r="D749">
        <v>0</v>
      </c>
      <c r="E749" s="3" t="e">
        <v>#NUM!</v>
      </c>
      <c r="F749" s="3" t="str">
        <f>VLOOKUP(Exportacao[[#This Row],[País]],Tabela3[#All],4,FALSE)</f>
        <v>Bangladesh</v>
      </c>
      <c r="G749" s="3" t="str">
        <f>VLOOKUP(Exportacao[[#This Row],[País Corrigido]],'Conversor de países_Geral_UTF8_'!$A$2:$B$223,2,FALSE)</f>
        <v>Ásia</v>
      </c>
      <c r="H7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50" spans="1:8" hidden="1">
      <c r="A750" t="s">
        <v>26</v>
      </c>
      <c r="B750" s="3">
        <v>2016</v>
      </c>
      <c r="C750">
        <v>0</v>
      </c>
      <c r="D750">
        <v>0</v>
      </c>
      <c r="E750" s="3" t="e">
        <v>#NUM!</v>
      </c>
      <c r="F750" s="3" t="str">
        <f>VLOOKUP(Exportacao[[#This Row],[País]],Tabela3[#All],4,FALSE)</f>
        <v>Bangladesh</v>
      </c>
      <c r="G750" s="3" t="str">
        <f>VLOOKUP(Exportacao[[#This Row],[País Corrigido]],'Conversor de países_Geral_UTF8_'!$A$2:$B$223,2,FALSE)</f>
        <v>Ásia</v>
      </c>
      <c r="H7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51" spans="1:8" hidden="1">
      <c r="A751" t="s">
        <v>26</v>
      </c>
      <c r="B751" s="3">
        <v>2017</v>
      </c>
      <c r="C751">
        <v>0</v>
      </c>
      <c r="D751">
        <v>0</v>
      </c>
      <c r="E751" s="3" t="e">
        <v>#NUM!</v>
      </c>
      <c r="F751" s="3" t="str">
        <f>VLOOKUP(Exportacao[[#This Row],[País]],Tabela3[#All],4,FALSE)</f>
        <v>Bangladesh</v>
      </c>
      <c r="G751" s="3" t="str">
        <f>VLOOKUP(Exportacao[[#This Row],[País Corrigido]],'Conversor de países_Geral_UTF8_'!$A$2:$B$223,2,FALSE)</f>
        <v>Ásia</v>
      </c>
      <c r="H7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52" spans="1:8" hidden="1">
      <c r="A752" t="s">
        <v>26</v>
      </c>
      <c r="B752" s="3">
        <v>2018</v>
      </c>
      <c r="C752">
        <v>0</v>
      </c>
      <c r="D752">
        <v>0</v>
      </c>
      <c r="E752" s="3" t="e">
        <v>#NUM!</v>
      </c>
      <c r="F752" s="3" t="str">
        <f>VLOOKUP(Exportacao[[#This Row],[País]],Tabela3[#All],4,FALSE)</f>
        <v>Bangladesh</v>
      </c>
      <c r="G752" s="3" t="str">
        <f>VLOOKUP(Exportacao[[#This Row],[País Corrigido]],'Conversor de países_Geral_UTF8_'!$A$2:$B$223,2,FALSE)</f>
        <v>Ásia</v>
      </c>
      <c r="H7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53" spans="1:8" hidden="1">
      <c r="A753" t="s">
        <v>26</v>
      </c>
      <c r="B753" s="3">
        <v>2019</v>
      </c>
      <c r="C753">
        <v>0</v>
      </c>
      <c r="D753">
        <v>0</v>
      </c>
      <c r="E753" s="3" t="e">
        <v>#NUM!</v>
      </c>
      <c r="F753" s="3" t="str">
        <f>VLOOKUP(Exportacao[[#This Row],[País]],Tabela3[#All],4,FALSE)</f>
        <v>Bangladesh</v>
      </c>
      <c r="G753" s="3" t="str">
        <f>VLOOKUP(Exportacao[[#This Row],[País Corrigido]],'Conversor de países_Geral_UTF8_'!$A$2:$B$223,2,FALSE)</f>
        <v>Ásia</v>
      </c>
      <c r="H7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54" spans="1:8" hidden="1">
      <c r="A754" t="s">
        <v>26</v>
      </c>
      <c r="B754" s="3">
        <v>2020</v>
      </c>
      <c r="C754">
        <v>3</v>
      </c>
      <c r="D754">
        <v>29</v>
      </c>
      <c r="E754" s="3">
        <v>9.6666666666666661</v>
      </c>
      <c r="F754" s="3" t="str">
        <f>VLOOKUP(Exportacao[[#This Row],[País]],Tabela3[#All],4,FALSE)</f>
        <v>Bangladesh</v>
      </c>
      <c r="G754" s="3" t="str">
        <f>VLOOKUP(Exportacao[[#This Row],[País Corrigido]],'Conversor de países_Geral_UTF8_'!$A$2:$B$223,2,FALSE)</f>
        <v>Ásia</v>
      </c>
      <c r="H7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55" spans="1:8" hidden="1">
      <c r="A755" t="s">
        <v>26</v>
      </c>
      <c r="B755" s="3">
        <v>2021</v>
      </c>
      <c r="C755">
        <v>2</v>
      </c>
      <c r="D755">
        <v>20</v>
      </c>
      <c r="E755" s="3">
        <v>10</v>
      </c>
      <c r="F755" s="3" t="str">
        <f>VLOOKUP(Exportacao[[#This Row],[País]],Tabela3[#All],4,FALSE)</f>
        <v>Bangladesh</v>
      </c>
      <c r="G755" s="3" t="str">
        <f>VLOOKUP(Exportacao[[#This Row],[País Corrigido]],'Conversor de países_Geral_UTF8_'!$A$2:$B$223,2,FALSE)</f>
        <v>Ásia</v>
      </c>
      <c r="H7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56" spans="1:8" hidden="1">
      <c r="A756" t="s">
        <v>26</v>
      </c>
      <c r="B756" s="3">
        <v>2022</v>
      </c>
      <c r="C756">
        <v>7</v>
      </c>
      <c r="D756">
        <v>84</v>
      </c>
      <c r="E756" s="3">
        <v>12</v>
      </c>
      <c r="F756" s="3" t="str">
        <f>VLOOKUP(Exportacao[[#This Row],[País]],Tabela3[#All],4,FALSE)</f>
        <v>Bangladesh</v>
      </c>
      <c r="G756" s="3" t="str">
        <f>VLOOKUP(Exportacao[[#This Row],[País Corrigido]],'Conversor de países_Geral_UTF8_'!$A$2:$B$223,2,FALSE)</f>
        <v>Ásia</v>
      </c>
      <c r="H7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57" spans="1:8" hidden="1">
      <c r="A757" t="s">
        <v>26</v>
      </c>
      <c r="B757" s="3">
        <v>2023</v>
      </c>
      <c r="C757">
        <v>0</v>
      </c>
      <c r="D757">
        <v>0</v>
      </c>
      <c r="E757" s="3" t="e">
        <v>#NUM!</v>
      </c>
      <c r="F757" s="3" t="str">
        <f>VLOOKUP(Exportacao[[#This Row],[País]],Tabela3[#All],4,FALSE)</f>
        <v>Bangladesh</v>
      </c>
      <c r="G757" s="3" t="str">
        <f>VLOOKUP(Exportacao[[#This Row],[País Corrigido]],'Conversor de países_Geral_UTF8_'!$A$2:$B$223,2,FALSE)</f>
        <v>Ásia</v>
      </c>
      <c r="H7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58" spans="1:8" hidden="1">
      <c r="A758" t="s">
        <v>27</v>
      </c>
      <c r="B758" s="3">
        <v>1970</v>
      </c>
      <c r="C758">
        <v>0</v>
      </c>
      <c r="D758">
        <v>0</v>
      </c>
      <c r="E758" s="3" t="e">
        <v>#NUM!</v>
      </c>
      <c r="F758" s="3" t="str">
        <f>VLOOKUP(Exportacao[[#This Row],[País]],Tabela3[#All],4,FALSE)</f>
        <v>Barbados</v>
      </c>
      <c r="G758" s="3" t="str">
        <f>VLOOKUP(Exportacao[[#This Row],[País Corrigido]],'Conversor de países_Geral_UTF8_'!$A$2:$B$223,2,FALSE)</f>
        <v>América Central e Caribe</v>
      </c>
      <c r="H7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59" spans="1:8" hidden="1">
      <c r="A759" t="s">
        <v>27</v>
      </c>
      <c r="B759" s="3">
        <v>1971</v>
      </c>
      <c r="C759">
        <v>0</v>
      </c>
      <c r="D759">
        <v>0</v>
      </c>
      <c r="E759" s="3" t="e">
        <v>#NUM!</v>
      </c>
      <c r="F759" s="3" t="str">
        <f>VLOOKUP(Exportacao[[#This Row],[País]],Tabela3[#All],4,FALSE)</f>
        <v>Barbados</v>
      </c>
      <c r="G759" s="3" t="str">
        <f>VLOOKUP(Exportacao[[#This Row],[País Corrigido]],'Conversor de países_Geral_UTF8_'!$A$2:$B$223,2,FALSE)</f>
        <v>América Central e Caribe</v>
      </c>
      <c r="H7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60" spans="1:8" hidden="1">
      <c r="A760" t="s">
        <v>27</v>
      </c>
      <c r="B760" s="3">
        <v>1972</v>
      </c>
      <c r="C760">
        <v>840</v>
      </c>
      <c r="D760">
        <v>600</v>
      </c>
      <c r="E760" s="3">
        <v>0.7142857142857143</v>
      </c>
      <c r="F760" s="3" t="str">
        <f>VLOOKUP(Exportacao[[#This Row],[País]],Tabela3[#All],4,FALSE)</f>
        <v>Barbados</v>
      </c>
      <c r="G760" s="3" t="str">
        <f>VLOOKUP(Exportacao[[#This Row],[País Corrigido]],'Conversor de países_Geral_UTF8_'!$A$2:$B$223,2,FALSE)</f>
        <v>América Central e Caribe</v>
      </c>
      <c r="H7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61" spans="1:8" hidden="1">
      <c r="A761" t="s">
        <v>27</v>
      </c>
      <c r="B761" s="3">
        <v>1973</v>
      </c>
      <c r="C761">
        <v>10905</v>
      </c>
      <c r="D761">
        <v>6383</v>
      </c>
      <c r="E761" s="3">
        <v>0.58532783127005961</v>
      </c>
      <c r="F761" s="3" t="str">
        <f>VLOOKUP(Exportacao[[#This Row],[País]],Tabela3[#All],4,FALSE)</f>
        <v>Barbados</v>
      </c>
      <c r="G761" s="3" t="str">
        <f>VLOOKUP(Exportacao[[#This Row],[País Corrigido]],'Conversor de países_Geral_UTF8_'!$A$2:$B$223,2,FALSE)</f>
        <v>América Central e Caribe</v>
      </c>
      <c r="H7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62" spans="1:8" hidden="1">
      <c r="A762" t="s">
        <v>27</v>
      </c>
      <c r="B762" s="3">
        <v>1974</v>
      </c>
      <c r="C762">
        <v>7682</v>
      </c>
      <c r="D762">
        <v>5246</v>
      </c>
      <c r="E762" s="3">
        <v>0.68289507940640459</v>
      </c>
      <c r="F762" s="3" t="str">
        <f>VLOOKUP(Exportacao[[#This Row],[País]],Tabela3[#All],4,FALSE)</f>
        <v>Barbados</v>
      </c>
      <c r="G762" s="3" t="str">
        <f>VLOOKUP(Exportacao[[#This Row],[País Corrigido]],'Conversor de países_Geral_UTF8_'!$A$2:$B$223,2,FALSE)</f>
        <v>América Central e Caribe</v>
      </c>
      <c r="H7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63" spans="1:8" hidden="1">
      <c r="A763" t="s">
        <v>27</v>
      </c>
      <c r="B763" s="3">
        <v>1975</v>
      </c>
      <c r="C763">
        <v>6336</v>
      </c>
      <c r="D763">
        <v>5890</v>
      </c>
      <c r="E763" s="3">
        <v>0.92960858585858586</v>
      </c>
      <c r="F763" s="3" t="str">
        <f>VLOOKUP(Exportacao[[#This Row],[País]],Tabela3[#All],4,FALSE)</f>
        <v>Barbados</v>
      </c>
      <c r="G763" s="3" t="str">
        <f>VLOOKUP(Exportacao[[#This Row],[País Corrigido]],'Conversor de países_Geral_UTF8_'!$A$2:$B$223,2,FALSE)</f>
        <v>América Central e Caribe</v>
      </c>
      <c r="H7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64" spans="1:8" hidden="1">
      <c r="A764" t="s">
        <v>27</v>
      </c>
      <c r="B764" s="3">
        <v>1976</v>
      </c>
      <c r="C764">
        <v>8419</v>
      </c>
      <c r="D764">
        <v>8598</v>
      </c>
      <c r="E764" s="3">
        <v>1.0212614324741656</v>
      </c>
      <c r="F764" s="3" t="str">
        <f>VLOOKUP(Exportacao[[#This Row],[País]],Tabela3[#All],4,FALSE)</f>
        <v>Barbados</v>
      </c>
      <c r="G764" s="3" t="str">
        <f>VLOOKUP(Exportacao[[#This Row],[País Corrigido]],'Conversor de países_Geral_UTF8_'!$A$2:$B$223,2,FALSE)</f>
        <v>América Central e Caribe</v>
      </c>
      <c r="H7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65" spans="1:8" hidden="1">
      <c r="A765" t="s">
        <v>27</v>
      </c>
      <c r="B765" s="3">
        <v>1977</v>
      </c>
      <c r="C765">
        <v>8796</v>
      </c>
      <c r="D765">
        <v>10010</v>
      </c>
      <c r="E765" s="3">
        <v>1.1380172805820827</v>
      </c>
      <c r="F765" s="3" t="str">
        <f>VLOOKUP(Exportacao[[#This Row],[País]],Tabela3[#All],4,FALSE)</f>
        <v>Barbados</v>
      </c>
      <c r="G765" s="3" t="str">
        <f>VLOOKUP(Exportacao[[#This Row],[País Corrigido]],'Conversor de países_Geral_UTF8_'!$A$2:$B$223,2,FALSE)</f>
        <v>América Central e Caribe</v>
      </c>
      <c r="H7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66" spans="1:8" hidden="1">
      <c r="A766" t="s">
        <v>27</v>
      </c>
      <c r="B766" s="3">
        <v>1978</v>
      </c>
      <c r="C766">
        <v>10023</v>
      </c>
      <c r="D766">
        <v>10955</v>
      </c>
      <c r="E766" s="3">
        <v>1.0929861318966376</v>
      </c>
      <c r="F766" s="3" t="str">
        <f>VLOOKUP(Exportacao[[#This Row],[País]],Tabela3[#All],4,FALSE)</f>
        <v>Barbados</v>
      </c>
      <c r="G766" s="3" t="str">
        <f>VLOOKUP(Exportacao[[#This Row],[País Corrigido]],'Conversor de países_Geral_UTF8_'!$A$2:$B$223,2,FALSE)</f>
        <v>América Central e Caribe</v>
      </c>
      <c r="H7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67" spans="1:8" hidden="1">
      <c r="A767" t="s">
        <v>27</v>
      </c>
      <c r="B767" s="3">
        <v>1979</v>
      </c>
      <c r="C767">
        <v>3129</v>
      </c>
      <c r="D767">
        <v>4650</v>
      </c>
      <c r="E767" s="3">
        <v>1.486097794822627</v>
      </c>
      <c r="F767" s="3" t="str">
        <f>VLOOKUP(Exportacao[[#This Row],[País]],Tabela3[#All],4,FALSE)</f>
        <v>Barbados</v>
      </c>
      <c r="G767" s="3" t="str">
        <f>VLOOKUP(Exportacao[[#This Row],[País Corrigido]],'Conversor de países_Geral_UTF8_'!$A$2:$B$223,2,FALSE)</f>
        <v>América Central e Caribe</v>
      </c>
      <c r="H7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68" spans="1:8" hidden="1">
      <c r="A768" t="s">
        <v>27</v>
      </c>
      <c r="B768" s="3">
        <v>1980</v>
      </c>
      <c r="C768">
        <v>17660</v>
      </c>
      <c r="D768">
        <v>18433</v>
      </c>
      <c r="E768" s="3">
        <v>1.0437712344280861</v>
      </c>
      <c r="F768" s="3" t="str">
        <f>VLOOKUP(Exportacao[[#This Row],[País]],Tabela3[#All],4,FALSE)</f>
        <v>Barbados</v>
      </c>
      <c r="G768" s="3" t="str">
        <f>VLOOKUP(Exportacao[[#This Row],[País Corrigido]],'Conversor de países_Geral_UTF8_'!$A$2:$B$223,2,FALSE)</f>
        <v>América Central e Caribe</v>
      </c>
      <c r="H7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69" spans="1:8" hidden="1">
      <c r="A769" t="s">
        <v>27</v>
      </c>
      <c r="B769" s="3">
        <v>1981</v>
      </c>
      <c r="C769">
        <v>15314</v>
      </c>
      <c r="D769">
        <v>17387</v>
      </c>
      <c r="E769" s="3">
        <v>1.1353663314614078</v>
      </c>
      <c r="F769" s="3" t="str">
        <f>VLOOKUP(Exportacao[[#This Row],[País]],Tabela3[#All],4,FALSE)</f>
        <v>Barbados</v>
      </c>
      <c r="G769" s="3" t="str">
        <f>VLOOKUP(Exportacao[[#This Row],[País Corrigido]],'Conversor de países_Geral_UTF8_'!$A$2:$B$223,2,FALSE)</f>
        <v>América Central e Caribe</v>
      </c>
      <c r="H7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70" spans="1:8" hidden="1">
      <c r="A770" t="s">
        <v>27</v>
      </c>
      <c r="B770" s="3">
        <v>1982</v>
      </c>
      <c r="C770">
        <v>534</v>
      </c>
      <c r="D770">
        <v>1070</v>
      </c>
      <c r="E770" s="3">
        <v>2.0037453183520597</v>
      </c>
      <c r="F770" s="3" t="str">
        <f>VLOOKUP(Exportacao[[#This Row],[País]],Tabela3[#All],4,FALSE)</f>
        <v>Barbados</v>
      </c>
      <c r="G770" s="3" t="str">
        <f>VLOOKUP(Exportacao[[#This Row],[País Corrigido]],'Conversor de países_Geral_UTF8_'!$A$2:$B$223,2,FALSE)</f>
        <v>América Central e Caribe</v>
      </c>
      <c r="H7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71" spans="1:8" hidden="1">
      <c r="A771" t="s">
        <v>27</v>
      </c>
      <c r="B771" s="3">
        <v>1983</v>
      </c>
      <c r="C771">
        <v>3162</v>
      </c>
      <c r="D771">
        <v>2807</v>
      </c>
      <c r="E771" s="3">
        <v>0.88772928526249206</v>
      </c>
      <c r="F771" s="3" t="str">
        <f>VLOOKUP(Exportacao[[#This Row],[País]],Tabela3[#All],4,FALSE)</f>
        <v>Barbados</v>
      </c>
      <c r="G771" s="3" t="str">
        <f>VLOOKUP(Exportacao[[#This Row],[País Corrigido]],'Conversor de países_Geral_UTF8_'!$A$2:$B$223,2,FALSE)</f>
        <v>América Central e Caribe</v>
      </c>
      <c r="H7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72" spans="1:8" hidden="1">
      <c r="A772" t="s">
        <v>27</v>
      </c>
      <c r="B772" s="3">
        <v>1984</v>
      </c>
      <c r="C772">
        <v>4206</v>
      </c>
      <c r="D772">
        <v>4466</v>
      </c>
      <c r="E772" s="3">
        <v>1.061816452686638</v>
      </c>
      <c r="F772" s="3" t="str">
        <f>VLOOKUP(Exportacao[[#This Row],[País]],Tabela3[#All],4,FALSE)</f>
        <v>Barbados</v>
      </c>
      <c r="G772" s="3" t="str">
        <f>VLOOKUP(Exportacao[[#This Row],[País Corrigido]],'Conversor de países_Geral_UTF8_'!$A$2:$B$223,2,FALSE)</f>
        <v>América Central e Caribe</v>
      </c>
      <c r="H7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73" spans="1:8" hidden="1">
      <c r="A773" t="s">
        <v>27</v>
      </c>
      <c r="B773" s="3">
        <v>1985</v>
      </c>
      <c r="C773">
        <v>1143</v>
      </c>
      <c r="D773">
        <v>1559</v>
      </c>
      <c r="E773" s="3">
        <v>1.3639545056867892</v>
      </c>
      <c r="F773" s="3" t="str">
        <f>VLOOKUP(Exportacao[[#This Row],[País]],Tabela3[#All],4,FALSE)</f>
        <v>Barbados</v>
      </c>
      <c r="G773" s="3" t="str">
        <f>VLOOKUP(Exportacao[[#This Row],[País Corrigido]],'Conversor de países_Geral_UTF8_'!$A$2:$B$223,2,FALSE)</f>
        <v>América Central e Caribe</v>
      </c>
      <c r="H7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74" spans="1:8" hidden="1">
      <c r="A774" t="s">
        <v>27</v>
      </c>
      <c r="B774" s="3">
        <v>1986</v>
      </c>
      <c r="C774">
        <v>0</v>
      </c>
      <c r="D774">
        <v>0</v>
      </c>
      <c r="E774" s="3" t="e">
        <v>#NUM!</v>
      </c>
      <c r="F774" s="3" t="str">
        <f>VLOOKUP(Exportacao[[#This Row],[País]],Tabela3[#All],4,FALSE)</f>
        <v>Barbados</v>
      </c>
      <c r="G774" s="3" t="str">
        <f>VLOOKUP(Exportacao[[#This Row],[País Corrigido]],'Conversor de países_Geral_UTF8_'!$A$2:$B$223,2,FALSE)</f>
        <v>América Central e Caribe</v>
      </c>
      <c r="H7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75" spans="1:8" hidden="1">
      <c r="A775" t="s">
        <v>27</v>
      </c>
      <c r="B775" s="3">
        <v>1987</v>
      </c>
      <c r="C775">
        <v>0</v>
      </c>
      <c r="D775">
        <v>0</v>
      </c>
      <c r="E775" s="3" t="e">
        <v>#NUM!</v>
      </c>
      <c r="F775" s="3" t="str">
        <f>VLOOKUP(Exportacao[[#This Row],[País]],Tabela3[#All],4,FALSE)</f>
        <v>Barbados</v>
      </c>
      <c r="G775" s="3" t="str">
        <f>VLOOKUP(Exportacao[[#This Row],[País Corrigido]],'Conversor de países_Geral_UTF8_'!$A$2:$B$223,2,FALSE)</f>
        <v>América Central e Caribe</v>
      </c>
      <c r="H7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76" spans="1:8" hidden="1">
      <c r="A776" t="s">
        <v>27</v>
      </c>
      <c r="B776" s="3">
        <v>1988</v>
      </c>
      <c r="C776">
        <v>1546</v>
      </c>
      <c r="D776">
        <v>2186</v>
      </c>
      <c r="E776" s="3">
        <v>1.4139715394566623</v>
      </c>
      <c r="F776" s="3" t="str">
        <f>VLOOKUP(Exportacao[[#This Row],[País]],Tabela3[#All],4,FALSE)</f>
        <v>Barbados</v>
      </c>
      <c r="G776" s="3" t="str">
        <f>VLOOKUP(Exportacao[[#This Row],[País Corrigido]],'Conversor de países_Geral_UTF8_'!$A$2:$B$223,2,FALSE)</f>
        <v>América Central e Caribe</v>
      </c>
      <c r="H7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77" spans="1:8" hidden="1">
      <c r="A777" t="s">
        <v>27</v>
      </c>
      <c r="B777" s="3">
        <v>1989</v>
      </c>
      <c r="C777">
        <v>0</v>
      </c>
      <c r="D777">
        <v>0</v>
      </c>
      <c r="E777" s="3" t="e">
        <v>#NUM!</v>
      </c>
      <c r="F777" s="3" t="str">
        <f>VLOOKUP(Exportacao[[#This Row],[País]],Tabela3[#All],4,FALSE)</f>
        <v>Barbados</v>
      </c>
      <c r="G777" s="3" t="str">
        <f>VLOOKUP(Exportacao[[#This Row],[País Corrigido]],'Conversor de países_Geral_UTF8_'!$A$2:$B$223,2,FALSE)</f>
        <v>América Central e Caribe</v>
      </c>
      <c r="H7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78" spans="1:8" hidden="1">
      <c r="A778" t="s">
        <v>27</v>
      </c>
      <c r="B778" s="3">
        <v>1990</v>
      </c>
      <c r="C778">
        <v>0</v>
      </c>
      <c r="D778">
        <v>0</v>
      </c>
      <c r="E778" s="3" t="e">
        <v>#NUM!</v>
      </c>
      <c r="F778" s="3" t="str">
        <f>VLOOKUP(Exportacao[[#This Row],[País]],Tabela3[#All],4,FALSE)</f>
        <v>Barbados</v>
      </c>
      <c r="G778" s="3" t="str">
        <f>VLOOKUP(Exportacao[[#This Row],[País Corrigido]],'Conversor de países_Geral_UTF8_'!$A$2:$B$223,2,FALSE)</f>
        <v>América Central e Caribe</v>
      </c>
      <c r="H7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79" spans="1:8" hidden="1">
      <c r="A779" t="s">
        <v>27</v>
      </c>
      <c r="B779" s="3">
        <v>1991</v>
      </c>
      <c r="C779">
        <v>0</v>
      </c>
      <c r="D779">
        <v>0</v>
      </c>
      <c r="E779" s="3" t="e">
        <v>#NUM!</v>
      </c>
      <c r="F779" s="3" t="str">
        <f>VLOOKUP(Exportacao[[#This Row],[País]],Tabela3[#All],4,FALSE)</f>
        <v>Barbados</v>
      </c>
      <c r="G779" s="3" t="str">
        <f>VLOOKUP(Exportacao[[#This Row],[País Corrigido]],'Conversor de países_Geral_UTF8_'!$A$2:$B$223,2,FALSE)</f>
        <v>América Central e Caribe</v>
      </c>
      <c r="H7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80" spans="1:8" hidden="1">
      <c r="A780" t="s">
        <v>27</v>
      </c>
      <c r="B780" s="3">
        <v>1992</v>
      </c>
      <c r="C780">
        <v>0</v>
      </c>
      <c r="D780">
        <v>0</v>
      </c>
      <c r="E780" s="3" t="e">
        <v>#NUM!</v>
      </c>
      <c r="F780" s="3" t="str">
        <f>VLOOKUP(Exportacao[[#This Row],[País]],Tabela3[#All],4,FALSE)</f>
        <v>Barbados</v>
      </c>
      <c r="G780" s="3" t="str">
        <f>VLOOKUP(Exportacao[[#This Row],[País Corrigido]],'Conversor de países_Geral_UTF8_'!$A$2:$B$223,2,FALSE)</f>
        <v>América Central e Caribe</v>
      </c>
      <c r="H7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81" spans="1:8" hidden="1">
      <c r="A781" t="s">
        <v>27</v>
      </c>
      <c r="B781" s="3">
        <v>1993</v>
      </c>
      <c r="C781">
        <v>0</v>
      </c>
      <c r="D781">
        <v>0</v>
      </c>
      <c r="E781" s="3" t="e">
        <v>#NUM!</v>
      </c>
      <c r="F781" s="3" t="str">
        <f>VLOOKUP(Exportacao[[#This Row],[País]],Tabela3[#All],4,FALSE)</f>
        <v>Barbados</v>
      </c>
      <c r="G781" s="3" t="str">
        <f>VLOOKUP(Exportacao[[#This Row],[País Corrigido]],'Conversor de países_Geral_UTF8_'!$A$2:$B$223,2,FALSE)</f>
        <v>América Central e Caribe</v>
      </c>
      <c r="H7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82" spans="1:8" hidden="1">
      <c r="A782" t="s">
        <v>27</v>
      </c>
      <c r="B782" s="3">
        <v>1994</v>
      </c>
      <c r="C782">
        <v>0</v>
      </c>
      <c r="D782">
        <v>0</v>
      </c>
      <c r="E782" s="3" t="e">
        <v>#NUM!</v>
      </c>
      <c r="F782" s="3" t="str">
        <f>VLOOKUP(Exportacao[[#This Row],[País]],Tabela3[#All],4,FALSE)</f>
        <v>Barbados</v>
      </c>
      <c r="G782" s="3" t="str">
        <f>VLOOKUP(Exportacao[[#This Row],[País Corrigido]],'Conversor de países_Geral_UTF8_'!$A$2:$B$223,2,FALSE)</f>
        <v>América Central e Caribe</v>
      </c>
      <c r="H7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83" spans="1:8" hidden="1">
      <c r="A783" t="s">
        <v>27</v>
      </c>
      <c r="B783" s="3">
        <v>1995</v>
      </c>
      <c r="C783">
        <v>0</v>
      </c>
      <c r="D783">
        <v>0</v>
      </c>
      <c r="E783" s="3" t="e">
        <v>#NUM!</v>
      </c>
      <c r="F783" s="3" t="str">
        <f>VLOOKUP(Exportacao[[#This Row],[País]],Tabela3[#All],4,FALSE)</f>
        <v>Barbados</v>
      </c>
      <c r="G783" s="3" t="str">
        <f>VLOOKUP(Exportacao[[#This Row],[País Corrigido]],'Conversor de países_Geral_UTF8_'!$A$2:$B$223,2,FALSE)</f>
        <v>América Central e Caribe</v>
      </c>
      <c r="H7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84" spans="1:8" hidden="1">
      <c r="A784" t="s">
        <v>27</v>
      </c>
      <c r="B784" s="3">
        <v>1996</v>
      </c>
      <c r="C784">
        <v>135</v>
      </c>
      <c r="D784">
        <v>840</v>
      </c>
      <c r="E784" s="3">
        <v>6.2222222222222223</v>
      </c>
      <c r="F784" s="3" t="str">
        <f>VLOOKUP(Exportacao[[#This Row],[País]],Tabela3[#All],4,FALSE)</f>
        <v>Barbados</v>
      </c>
      <c r="G784" s="3" t="str">
        <f>VLOOKUP(Exportacao[[#This Row],[País Corrigido]],'Conversor de países_Geral_UTF8_'!$A$2:$B$223,2,FALSE)</f>
        <v>América Central e Caribe</v>
      </c>
      <c r="H7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85" spans="1:8" hidden="1">
      <c r="A785" t="s">
        <v>27</v>
      </c>
      <c r="B785" s="3">
        <v>1997</v>
      </c>
      <c r="C785">
        <v>243</v>
      </c>
      <c r="D785">
        <v>1647</v>
      </c>
      <c r="E785" s="3">
        <v>6.7777777777777777</v>
      </c>
      <c r="F785" s="3" t="str">
        <f>VLOOKUP(Exportacao[[#This Row],[País]],Tabela3[#All],4,FALSE)</f>
        <v>Barbados</v>
      </c>
      <c r="G785" s="3" t="str">
        <f>VLOOKUP(Exportacao[[#This Row],[País Corrigido]],'Conversor de países_Geral_UTF8_'!$A$2:$B$223,2,FALSE)</f>
        <v>América Central e Caribe</v>
      </c>
      <c r="H7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86" spans="1:8" hidden="1">
      <c r="A786" t="s">
        <v>27</v>
      </c>
      <c r="B786" s="3">
        <v>1998</v>
      </c>
      <c r="C786">
        <v>0</v>
      </c>
      <c r="D786">
        <v>0</v>
      </c>
      <c r="E786" s="3" t="e">
        <v>#NUM!</v>
      </c>
      <c r="F786" s="3" t="str">
        <f>VLOOKUP(Exportacao[[#This Row],[País]],Tabela3[#All],4,FALSE)</f>
        <v>Barbados</v>
      </c>
      <c r="G786" s="3" t="str">
        <f>VLOOKUP(Exportacao[[#This Row],[País Corrigido]],'Conversor de países_Geral_UTF8_'!$A$2:$B$223,2,FALSE)</f>
        <v>América Central e Caribe</v>
      </c>
      <c r="H7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87" spans="1:8" hidden="1">
      <c r="A787" t="s">
        <v>27</v>
      </c>
      <c r="B787" s="3">
        <v>1999</v>
      </c>
      <c r="C787">
        <v>0</v>
      </c>
      <c r="D787">
        <v>0</v>
      </c>
      <c r="E787" s="3" t="e">
        <v>#NUM!</v>
      </c>
      <c r="F787" s="3" t="str">
        <f>VLOOKUP(Exportacao[[#This Row],[País]],Tabela3[#All],4,FALSE)</f>
        <v>Barbados</v>
      </c>
      <c r="G787" s="3" t="str">
        <f>VLOOKUP(Exportacao[[#This Row],[País Corrigido]],'Conversor de países_Geral_UTF8_'!$A$2:$B$223,2,FALSE)</f>
        <v>América Central e Caribe</v>
      </c>
      <c r="H7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88" spans="1:8" hidden="1">
      <c r="A788" t="s">
        <v>27</v>
      </c>
      <c r="B788" s="3">
        <v>2000</v>
      </c>
      <c r="C788">
        <v>0</v>
      </c>
      <c r="D788">
        <v>0</v>
      </c>
      <c r="E788" s="3" t="e">
        <v>#NUM!</v>
      </c>
      <c r="F788" s="3" t="str">
        <f>VLOOKUP(Exportacao[[#This Row],[País]],Tabela3[#All],4,FALSE)</f>
        <v>Barbados</v>
      </c>
      <c r="G788" s="3" t="str">
        <f>VLOOKUP(Exportacao[[#This Row],[País Corrigido]],'Conversor de países_Geral_UTF8_'!$A$2:$B$223,2,FALSE)</f>
        <v>América Central e Caribe</v>
      </c>
      <c r="H7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89" spans="1:8" hidden="1">
      <c r="A789" t="s">
        <v>27</v>
      </c>
      <c r="B789" s="3">
        <v>2001</v>
      </c>
      <c r="C789">
        <v>0</v>
      </c>
      <c r="D789">
        <v>0</v>
      </c>
      <c r="E789" s="3" t="e">
        <v>#NUM!</v>
      </c>
      <c r="F789" s="3" t="str">
        <f>VLOOKUP(Exportacao[[#This Row],[País]],Tabela3[#All],4,FALSE)</f>
        <v>Barbados</v>
      </c>
      <c r="G789" s="3" t="str">
        <f>VLOOKUP(Exportacao[[#This Row],[País Corrigido]],'Conversor de países_Geral_UTF8_'!$A$2:$B$223,2,FALSE)</f>
        <v>América Central e Caribe</v>
      </c>
      <c r="H7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0" spans="1:8" hidden="1">
      <c r="A790" t="s">
        <v>27</v>
      </c>
      <c r="B790" s="3">
        <v>2002</v>
      </c>
      <c r="C790">
        <v>0</v>
      </c>
      <c r="D790">
        <v>0</v>
      </c>
      <c r="E790" s="3" t="e">
        <v>#NUM!</v>
      </c>
      <c r="F790" s="3" t="str">
        <f>VLOOKUP(Exportacao[[#This Row],[País]],Tabela3[#All],4,FALSE)</f>
        <v>Barbados</v>
      </c>
      <c r="G790" s="3" t="str">
        <f>VLOOKUP(Exportacao[[#This Row],[País Corrigido]],'Conversor de países_Geral_UTF8_'!$A$2:$B$223,2,FALSE)</f>
        <v>América Central e Caribe</v>
      </c>
      <c r="H7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1" spans="1:8" hidden="1">
      <c r="A791" t="s">
        <v>27</v>
      </c>
      <c r="B791" s="3">
        <v>2003</v>
      </c>
      <c r="C791">
        <v>0</v>
      </c>
      <c r="D791">
        <v>0</v>
      </c>
      <c r="E791" s="3" t="e">
        <v>#NUM!</v>
      </c>
      <c r="F791" s="3" t="str">
        <f>VLOOKUP(Exportacao[[#This Row],[País]],Tabela3[#All],4,FALSE)</f>
        <v>Barbados</v>
      </c>
      <c r="G791" s="3" t="str">
        <f>VLOOKUP(Exportacao[[#This Row],[País Corrigido]],'Conversor de países_Geral_UTF8_'!$A$2:$B$223,2,FALSE)</f>
        <v>América Central e Caribe</v>
      </c>
      <c r="H7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2" spans="1:8" hidden="1">
      <c r="A792" t="s">
        <v>27</v>
      </c>
      <c r="B792" s="3">
        <v>2004</v>
      </c>
      <c r="C792">
        <v>0</v>
      </c>
      <c r="D792">
        <v>0</v>
      </c>
      <c r="E792" s="3" t="e">
        <v>#NUM!</v>
      </c>
      <c r="F792" s="3" t="str">
        <f>VLOOKUP(Exportacao[[#This Row],[País]],Tabela3[#All],4,FALSE)</f>
        <v>Barbados</v>
      </c>
      <c r="G792" s="3" t="str">
        <f>VLOOKUP(Exportacao[[#This Row],[País Corrigido]],'Conversor de países_Geral_UTF8_'!$A$2:$B$223,2,FALSE)</f>
        <v>América Central e Caribe</v>
      </c>
      <c r="H7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3" spans="1:8" hidden="1">
      <c r="A793" t="s">
        <v>27</v>
      </c>
      <c r="B793" s="3">
        <v>2005</v>
      </c>
      <c r="C793">
        <v>0</v>
      </c>
      <c r="D793">
        <v>0</v>
      </c>
      <c r="E793" s="3" t="e">
        <v>#NUM!</v>
      </c>
      <c r="F793" s="3" t="str">
        <f>VLOOKUP(Exportacao[[#This Row],[País]],Tabela3[#All],4,FALSE)</f>
        <v>Barbados</v>
      </c>
      <c r="G793" s="3" t="str">
        <f>VLOOKUP(Exportacao[[#This Row],[País Corrigido]],'Conversor de países_Geral_UTF8_'!$A$2:$B$223,2,FALSE)</f>
        <v>América Central e Caribe</v>
      </c>
      <c r="H7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4" spans="1:8" hidden="1">
      <c r="A794" t="s">
        <v>27</v>
      </c>
      <c r="B794" s="3">
        <v>2006</v>
      </c>
      <c r="C794">
        <v>0</v>
      </c>
      <c r="D794">
        <v>0</v>
      </c>
      <c r="E794" s="3" t="e">
        <v>#NUM!</v>
      </c>
      <c r="F794" s="3" t="str">
        <f>VLOOKUP(Exportacao[[#This Row],[País]],Tabela3[#All],4,FALSE)</f>
        <v>Barbados</v>
      </c>
      <c r="G794" s="3" t="str">
        <f>VLOOKUP(Exportacao[[#This Row],[País Corrigido]],'Conversor de países_Geral_UTF8_'!$A$2:$B$223,2,FALSE)</f>
        <v>América Central e Caribe</v>
      </c>
      <c r="H7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5" spans="1:8" hidden="1">
      <c r="A795" t="s">
        <v>27</v>
      </c>
      <c r="B795" s="3">
        <v>2007</v>
      </c>
      <c r="C795">
        <v>0</v>
      </c>
      <c r="D795">
        <v>0</v>
      </c>
      <c r="E795" s="3" t="e">
        <v>#NUM!</v>
      </c>
      <c r="F795" s="3" t="str">
        <f>VLOOKUP(Exportacao[[#This Row],[País]],Tabela3[#All],4,FALSE)</f>
        <v>Barbados</v>
      </c>
      <c r="G795" s="3" t="str">
        <f>VLOOKUP(Exportacao[[#This Row],[País Corrigido]],'Conversor de países_Geral_UTF8_'!$A$2:$B$223,2,FALSE)</f>
        <v>América Central e Caribe</v>
      </c>
      <c r="H7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6" spans="1:8" hidden="1">
      <c r="A796" t="s">
        <v>27</v>
      </c>
      <c r="B796" s="3">
        <v>2008</v>
      </c>
      <c r="C796">
        <v>0</v>
      </c>
      <c r="D796">
        <v>0</v>
      </c>
      <c r="E796" s="3" t="e">
        <v>#NUM!</v>
      </c>
      <c r="F796" s="3" t="str">
        <f>VLOOKUP(Exportacao[[#This Row],[País]],Tabela3[#All],4,FALSE)</f>
        <v>Barbados</v>
      </c>
      <c r="G796" s="3" t="str">
        <f>VLOOKUP(Exportacao[[#This Row],[País Corrigido]],'Conversor de países_Geral_UTF8_'!$A$2:$B$223,2,FALSE)</f>
        <v>América Central e Caribe</v>
      </c>
      <c r="H7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7" spans="1:8" hidden="1">
      <c r="A797" t="s">
        <v>27</v>
      </c>
      <c r="B797" s="3">
        <v>2009</v>
      </c>
      <c r="C797">
        <v>0</v>
      </c>
      <c r="D797">
        <v>0</v>
      </c>
      <c r="E797" s="3" t="e">
        <v>#NUM!</v>
      </c>
      <c r="F797" s="3" t="str">
        <f>VLOOKUP(Exportacao[[#This Row],[País]],Tabela3[#All],4,FALSE)</f>
        <v>Barbados</v>
      </c>
      <c r="G797" s="3" t="str">
        <f>VLOOKUP(Exportacao[[#This Row],[País Corrigido]],'Conversor de países_Geral_UTF8_'!$A$2:$B$223,2,FALSE)</f>
        <v>América Central e Caribe</v>
      </c>
      <c r="H7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8" spans="1:8" hidden="1">
      <c r="A798" t="s">
        <v>27</v>
      </c>
      <c r="B798" s="3">
        <v>2010</v>
      </c>
      <c r="C798">
        <v>0</v>
      </c>
      <c r="D798">
        <v>0</v>
      </c>
      <c r="E798" s="3" t="e">
        <v>#NUM!</v>
      </c>
      <c r="F798" s="3" t="str">
        <f>VLOOKUP(Exportacao[[#This Row],[País]],Tabela3[#All],4,FALSE)</f>
        <v>Barbados</v>
      </c>
      <c r="G798" s="3" t="str">
        <f>VLOOKUP(Exportacao[[#This Row],[País Corrigido]],'Conversor de países_Geral_UTF8_'!$A$2:$B$223,2,FALSE)</f>
        <v>América Central e Caribe</v>
      </c>
      <c r="H7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99" spans="1:8" hidden="1">
      <c r="A799" t="s">
        <v>27</v>
      </c>
      <c r="B799" s="3">
        <v>2011</v>
      </c>
      <c r="C799">
        <v>0</v>
      </c>
      <c r="D799">
        <v>0</v>
      </c>
      <c r="E799" s="3" t="e">
        <v>#NUM!</v>
      </c>
      <c r="F799" s="3" t="str">
        <f>VLOOKUP(Exportacao[[#This Row],[País]],Tabela3[#All],4,FALSE)</f>
        <v>Barbados</v>
      </c>
      <c r="G799" s="3" t="str">
        <f>VLOOKUP(Exportacao[[#This Row],[País Corrigido]],'Conversor de países_Geral_UTF8_'!$A$2:$B$223,2,FALSE)</f>
        <v>América Central e Caribe</v>
      </c>
      <c r="H7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00" spans="1:8" hidden="1">
      <c r="A800" t="s">
        <v>27</v>
      </c>
      <c r="B800" s="3">
        <v>2012</v>
      </c>
      <c r="C800">
        <v>0</v>
      </c>
      <c r="D800">
        <v>0</v>
      </c>
      <c r="E800" s="3" t="e">
        <v>#NUM!</v>
      </c>
      <c r="F800" s="3" t="str">
        <f>VLOOKUP(Exportacao[[#This Row],[País]],Tabela3[#All],4,FALSE)</f>
        <v>Barbados</v>
      </c>
      <c r="G800" s="3" t="str">
        <f>VLOOKUP(Exportacao[[#This Row],[País Corrigido]],'Conversor de países_Geral_UTF8_'!$A$2:$B$223,2,FALSE)</f>
        <v>América Central e Caribe</v>
      </c>
      <c r="H8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01" spans="1:8" hidden="1">
      <c r="A801" t="s">
        <v>27</v>
      </c>
      <c r="B801" s="3">
        <v>2013</v>
      </c>
      <c r="C801">
        <v>0</v>
      </c>
      <c r="D801">
        <v>0</v>
      </c>
      <c r="E801" s="3" t="e">
        <v>#NUM!</v>
      </c>
      <c r="F801" s="3" t="str">
        <f>VLOOKUP(Exportacao[[#This Row],[País]],Tabela3[#All],4,FALSE)</f>
        <v>Barbados</v>
      </c>
      <c r="G801" s="3" t="str">
        <f>VLOOKUP(Exportacao[[#This Row],[País Corrigido]],'Conversor de países_Geral_UTF8_'!$A$2:$B$223,2,FALSE)</f>
        <v>América Central e Caribe</v>
      </c>
      <c r="H8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02" spans="1:8" hidden="1">
      <c r="A802" t="s">
        <v>27</v>
      </c>
      <c r="B802" s="3">
        <v>2014</v>
      </c>
      <c r="C802">
        <v>0</v>
      </c>
      <c r="D802">
        <v>0</v>
      </c>
      <c r="E802" s="3" t="e">
        <v>#NUM!</v>
      </c>
      <c r="F802" s="3" t="str">
        <f>VLOOKUP(Exportacao[[#This Row],[País]],Tabela3[#All],4,FALSE)</f>
        <v>Barbados</v>
      </c>
      <c r="G802" s="3" t="str">
        <f>VLOOKUP(Exportacao[[#This Row],[País Corrigido]],'Conversor de países_Geral_UTF8_'!$A$2:$B$223,2,FALSE)</f>
        <v>América Central e Caribe</v>
      </c>
      <c r="H8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03" spans="1:8" hidden="1">
      <c r="A803" t="s">
        <v>27</v>
      </c>
      <c r="B803" s="3">
        <v>2015</v>
      </c>
      <c r="C803">
        <v>0</v>
      </c>
      <c r="D803">
        <v>0</v>
      </c>
      <c r="E803" s="3" t="e">
        <v>#NUM!</v>
      </c>
      <c r="F803" s="3" t="str">
        <f>VLOOKUP(Exportacao[[#This Row],[País]],Tabela3[#All],4,FALSE)</f>
        <v>Barbados</v>
      </c>
      <c r="G803" s="3" t="str">
        <f>VLOOKUP(Exportacao[[#This Row],[País Corrigido]],'Conversor de países_Geral_UTF8_'!$A$2:$B$223,2,FALSE)</f>
        <v>América Central e Caribe</v>
      </c>
      <c r="H8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04" spans="1:8" hidden="1">
      <c r="A804" t="s">
        <v>27</v>
      </c>
      <c r="B804" s="3">
        <v>2016</v>
      </c>
      <c r="C804">
        <v>0</v>
      </c>
      <c r="D804">
        <v>0</v>
      </c>
      <c r="E804" s="3" t="e">
        <v>#NUM!</v>
      </c>
      <c r="F804" s="3" t="str">
        <f>VLOOKUP(Exportacao[[#This Row],[País]],Tabela3[#All],4,FALSE)</f>
        <v>Barbados</v>
      </c>
      <c r="G804" s="3" t="str">
        <f>VLOOKUP(Exportacao[[#This Row],[País Corrigido]],'Conversor de países_Geral_UTF8_'!$A$2:$B$223,2,FALSE)</f>
        <v>América Central e Caribe</v>
      </c>
      <c r="H8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05" spans="1:8" hidden="1">
      <c r="A805" t="s">
        <v>27</v>
      </c>
      <c r="B805" s="3">
        <v>2017</v>
      </c>
      <c r="C805">
        <v>0</v>
      </c>
      <c r="D805">
        <v>0</v>
      </c>
      <c r="E805" s="3" t="e">
        <v>#NUM!</v>
      </c>
      <c r="F805" s="3" t="str">
        <f>VLOOKUP(Exportacao[[#This Row],[País]],Tabela3[#All],4,FALSE)</f>
        <v>Barbados</v>
      </c>
      <c r="G805" s="3" t="str">
        <f>VLOOKUP(Exportacao[[#This Row],[País Corrigido]],'Conversor de países_Geral_UTF8_'!$A$2:$B$223,2,FALSE)</f>
        <v>América Central e Caribe</v>
      </c>
      <c r="H8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06" spans="1:8" hidden="1">
      <c r="A806" t="s">
        <v>27</v>
      </c>
      <c r="B806" s="3">
        <v>2018</v>
      </c>
      <c r="C806">
        <v>0</v>
      </c>
      <c r="D806">
        <v>0</v>
      </c>
      <c r="E806" s="3" t="e">
        <v>#NUM!</v>
      </c>
      <c r="F806" s="3" t="str">
        <f>VLOOKUP(Exportacao[[#This Row],[País]],Tabela3[#All],4,FALSE)</f>
        <v>Barbados</v>
      </c>
      <c r="G806" s="3" t="str">
        <f>VLOOKUP(Exportacao[[#This Row],[País Corrigido]],'Conversor de países_Geral_UTF8_'!$A$2:$B$223,2,FALSE)</f>
        <v>América Central e Caribe</v>
      </c>
      <c r="H8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07" spans="1:8" hidden="1">
      <c r="A807" t="s">
        <v>27</v>
      </c>
      <c r="B807" s="3">
        <v>2019</v>
      </c>
      <c r="C807">
        <v>36</v>
      </c>
      <c r="D807">
        <v>394</v>
      </c>
      <c r="E807" s="3">
        <v>10.944444444444445</v>
      </c>
      <c r="F807" s="3" t="str">
        <f>VLOOKUP(Exportacao[[#This Row],[País]],Tabela3[#All],4,FALSE)</f>
        <v>Barbados</v>
      </c>
      <c r="G807" s="3" t="str">
        <f>VLOOKUP(Exportacao[[#This Row],[País Corrigido]],'Conversor de países_Geral_UTF8_'!$A$2:$B$223,2,FALSE)</f>
        <v>América Central e Caribe</v>
      </c>
      <c r="H8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08" spans="1:8" hidden="1">
      <c r="A808" t="s">
        <v>27</v>
      </c>
      <c r="B808" s="3">
        <v>2020</v>
      </c>
      <c r="C808">
        <v>143</v>
      </c>
      <c r="D808">
        <v>169</v>
      </c>
      <c r="E808" s="3">
        <v>1.1818181818181819</v>
      </c>
      <c r="F808" s="3" t="str">
        <f>VLOOKUP(Exportacao[[#This Row],[País]],Tabela3[#All],4,FALSE)</f>
        <v>Barbados</v>
      </c>
      <c r="G808" s="3" t="str">
        <f>VLOOKUP(Exportacao[[#This Row],[País Corrigido]],'Conversor de países_Geral_UTF8_'!$A$2:$B$223,2,FALSE)</f>
        <v>América Central e Caribe</v>
      </c>
      <c r="H8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09" spans="1:8" hidden="1">
      <c r="A809" t="s">
        <v>27</v>
      </c>
      <c r="B809" s="3">
        <v>2021</v>
      </c>
      <c r="C809">
        <v>216</v>
      </c>
      <c r="D809">
        <v>844</v>
      </c>
      <c r="E809" s="3">
        <v>3.9074074074074074</v>
      </c>
      <c r="F809" s="3" t="str">
        <f>VLOOKUP(Exportacao[[#This Row],[País]],Tabela3[#All],4,FALSE)</f>
        <v>Barbados</v>
      </c>
      <c r="G809" s="3" t="str">
        <f>VLOOKUP(Exportacao[[#This Row],[País Corrigido]],'Conversor de países_Geral_UTF8_'!$A$2:$B$223,2,FALSE)</f>
        <v>América Central e Caribe</v>
      </c>
      <c r="H8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10" spans="1:8" hidden="1">
      <c r="A810" t="s">
        <v>27</v>
      </c>
      <c r="B810" s="3">
        <v>2022</v>
      </c>
      <c r="C810">
        <v>220</v>
      </c>
      <c r="D810">
        <v>1145</v>
      </c>
      <c r="E810" s="3">
        <v>5.2045454545454541</v>
      </c>
      <c r="F810" s="3" t="str">
        <f>VLOOKUP(Exportacao[[#This Row],[País]],Tabela3[#All],4,FALSE)</f>
        <v>Barbados</v>
      </c>
      <c r="G810" s="3" t="str">
        <f>VLOOKUP(Exportacao[[#This Row],[País Corrigido]],'Conversor de países_Geral_UTF8_'!$A$2:$B$223,2,FALSE)</f>
        <v>América Central e Caribe</v>
      </c>
      <c r="H8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11" spans="1:8" hidden="1">
      <c r="A811" t="s">
        <v>27</v>
      </c>
      <c r="B811" s="3">
        <v>2023</v>
      </c>
      <c r="C811">
        <v>58</v>
      </c>
      <c r="D811">
        <v>303</v>
      </c>
      <c r="E811" s="3">
        <v>5.2241379310344831</v>
      </c>
      <c r="F811" s="3" t="str">
        <f>VLOOKUP(Exportacao[[#This Row],[País]],Tabela3[#All],4,FALSE)</f>
        <v>Barbados</v>
      </c>
      <c r="G811" s="3" t="str">
        <f>VLOOKUP(Exportacao[[#This Row],[País Corrigido]],'Conversor de países_Geral_UTF8_'!$A$2:$B$223,2,FALSE)</f>
        <v>América Central e Caribe</v>
      </c>
      <c r="H8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12" spans="1:8" hidden="1">
      <c r="A812" t="s">
        <v>28</v>
      </c>
      <c r="B812" s="3">
        <v>1970</v>
      </c>
      <c r="C812">
        <v>0</v>
      </c>
      <c r="D812">
        <v>0</v>
      </c>
      <c r="E812" s="3" t="e">
        <v>#NUM!</v>
      </c>
      <c r="F812" s="3" t="str">
        <f>VLOOKUP(Exportacao[[#This Row],[País]],Tabela3[#All],4,FALSE)</f>
        <v>Barein</v>
      </c>
      <c r="G812" s="3" t="str">
        <f>VLOOKUP(Exportacao[[#This Row],[País Corrigido]],'Conversor de países_Geral_UTF8_'!$A$2:$B$223,2,FALSE)</f>
        <v>Ásia</v>
      </c>
      <c r="H8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13" spans="1:8" hidden="1">
      <c r="A813" t="s">
        <v>28</v>
      </c>
      <c r="B813" s="3">
        <v>1971</v>
      </c>
      <c r="C813">
        <v>0</v>
      </c>
      <c r="D813">
        <v>0</v>
      </c>
      <c r="E813" s="3" t="e">
        <v>#NUM!</v>
      </c>
      <c r="F813" s="3" t="str">
        <f>VLOOKUP(Exportacao[[#This Row],[País]],Tabela3[#All],4,FALSE)</f>
        <v>Barein</v>
      </c>
      <c r="G813" s="3" t="str">
        <f>VLOOKUP(Exportacao[[#This Row],[País Corrigido]],'Conversor de países_Geral_UTF8_'!$A$2:$B$223,2,FALSE)</f>
        <v>Ásia</v>
      </c>
      <c r="H8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14" spans="1:8" hidden="1">
      <c r="A814" t="s">
        <v>28</v>
      </c>
      <c r="B814" s="3">
        <v>1972</v>
      </c>
      <c r="C814">
        <v>0</v>
      </c>
      <c r="D814">
        <v>0</v>
      </c>
      <c r="E814" s="3" t="e">
        <v>#NUM!</v>
      </c>
      <c r="F814" s="3" t="str">
        <f>VLOOKUP(Exportacao[[#This Row],[País]],Tabela3[#All],4,FALSE)</f>
        <v>Barein</v>
      </c>
      <c r="G814" s="3" t="str">
        <f>VLOOKUP(Exportacao[[#This Row],[País Corrigido]],'Conversor de países_Geral_UTF8_'!$A$2:$B$223,2,FALSE)</f>
        <v>Ásia</v>
      </c>
      <c r="H8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15" spans="1:8" hidden="1">
      <c r="A815" t="s">
        <v>28</v>
      </c>
      <c r="B815" s="3">
        <v>1973</v>
      </c>
      <c r="C815">
        <v>0</v>
      </c>
      <c r="D815">
        <v>0</v>
      </c>
      <c r="E815" s="3" t="e">
        <v>#NUM!</v>
      </c>
      <c r="F815" s="3" t="str">
        <f>VLOOKUP(Exportacao[[#This Row],[País]],Tabela3[#All],4,FALSE)</f>
        <v>Barein</v>
      </c>
      <c r="G815" s="3" t="str">
        <f>VLOOKUP(Exportacao[[#This Row],[País Corrigido]],'Conversor de países_Geral_UTF8_'!$A$2:$B$223,2,FALSE)</f>
        <v>Ásia</v>
      </c>
      <c r="H8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16" spans="1:8" hidden="1">
      <c r="A816" t="s">
        <v>28</v>
      </c>
      <c r="B816" s="3">
        <v>1974</v>
      </c>
      <c r="C816">
        <v>0</v>
      </c>
      <c r="D816">
        <v>0</v>
      </c>
      <c r="E816" s="3" t="e">
        <v>#NUM!</v>
      </c>
      <c r="F816" s="3" t="str">
        <f>VLOOKUP(Exportacao[[#This Row],[País]],Tabela3[#All],4,FALSE)</f>
        <v>Barein</v>
      </c>
      <c r="G816" s="3" t="str">
        <f>VLOOKUP(Exportacao[[#This Row],[País Corrigido]],'Conversor de países_Geral_UTF8_'!$A$2:$B$223,2,FALSE)</f>
        <v>Ásia</v>
      </c>
      <c r="H8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17" spans="1:8" hidden="1">
      <c r="A817" t="s">
        <v>28</v>
      </c>
      <c r="B817" s="3">
        <v>1975</v>
      </c>
      <c r="C817">
        <v>0</v>
      </c>
      <c r="D817">
        <v>0</v>
      </c>
      <c r="E817" s="3" t="e">
        <v>#NUM!</v>
      </c>
      <c r="F817" s="3" t="str">
        <f>VLOOKUP(Exportacao[[#This Row],[País]],Tabela3[#All],4,FALSE)</f>
        <v>Barein</v>
      </c>
      <c r="G817" s="3" t="str">
        <f>VLOOKUP(Exportacao[[#This Row],[País Corrigido]],'Conversor de países_Geral_UTF8_'!$A$2:$B$223,2,FALSE)</f>
        <v>Ásia</v>
      </c>
      <c r="H8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18" spans="1:8" hidden="1">
      <c r="A818" t="s">
        <v>28</v>
      </c>
      <c r="B818" s="3">
        <v>1976</v>
      </c>
      <c r="C818">
        <v>0</v>
      </c>
      <c r="D818">
        <v>0</v>
      </c>
      <c r="E818" s="3" t="e">
        <v>#NUM!</v>
      </c>
      <c r="F818" s="3" t="str">
        <f>VLOOKUP(Exportacao[[#This Row],[País]],Tabela3[#All],4,FALSE)</f>
        <v>Barein</v>
      </c>
      <c r="G818" s="3" t="str">
        <f>VLOOKUP(Exportacao[[#This Row],[País Corrigido]],'Conversor de países_Geral_UTF8_'!$A$2:$B$223,2,FALSE)</f>
        <v>Ásia</v>
      </c>
      <c r="H8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19" spans="1:8" hidden="1">
      <c r="A819" t="s">
        <v>28</v>
      </c>
      <c r="B819" s="3">
        <v>1977</v>
      </c>
      <c r="C819">
        <v>0</v>
      </c>
      <c r="D819">
        <v>0</v>
      </c>
      <c r="E819" s="3" t="e">
        <v>#NUM!</v>
      </c>
      <c r="F819" s="3" t="str">
        <f>VLOOKUP(Exportacao[[#This Row],[País]],Tabela3[#All],4,FALSE)</f>
        <v>Barein</v>
      </c>
      <c r="G819" s="3" t="str">
        <f>VLOOKUP(Exportacao[[#This Row],[País Corrigido]],'Conversor de países_Geral_UTF8_'!$A$2:$B$223,2,FALSE)</f>
        <v>Ásia</v>
      </c>
      <c r="H8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0" spans="1:8" hidden="1">
      <c r="A820" t="s">
        <v>28</v>
      </c>
      <c r="B820" s="3">
        <v>1978</v>
      </c>
      <c r="C820">
        <v>0</v>
      </c>
      <c r="D820">
        <v>0</v>
      </c>
      <c r="E820" s="3" t="e">
        <v>#NUM!</v>
      </c>
      <c r="F820" s="3" t="str">
        <f>VLOOKUP(Exportacao[[#This Row],[País]],Tabela3[#All],4,FALSE)</f>
        <v>Barein</v>
      </c>
      <c r="G820" s="3" t="str">
        <f>VLOOKUP(Exportacao[[#This Row],[País Corrigido]],'Conversor de países_Geral_UTF8_'!$A$2:$B$223,2,FALSE)</f>
        <v>Ásia</v>
      </c>
      <c r="H8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1" spans="1:8" hidden="1">
      <c r="A821" t="s">
        <v>28</v>
      </c>
      <c r="B821" s="3">
        <v>1979</v>
      </c>
      <c r="C821">
        <v>0</v>
      </c>
      <c r="D821">
        <v>0</v>
      </c>
      <c r="E821" s="3" t="e">
        <v>#NUM!</v>
      </c>
      <c r="F821" s="3" t="str">
        <f>VLOOKUP(Exportacao[[#This Row],[País]],Tabela3[#All],4,FALSE)</f>
        <v>Barein</v>
      </c>
      <c r="G821" s="3" t="str">
        <f>VLOOKUP(Exportacao[[#This Row],[País Corrigido]],'Conversor de países_Geral_UTF8_'!$A$2:$B$223,2,FALSE)</f>
        <v>Ásia</v>
      </c>
      <c r="H8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2" spans="1:8" hidden="1">
      <c r="A822" t="s">
        <v>28</v>
      </c>
      <c r="B822" s="3">
        <v>1980</v>
      </c>
      <c r="C822">
        <v>0</v>
      </c>
      <c r="D822">
        <v>0</v>
      </c>
      <c r="E822" s="3" t="e">
        <v>#NUM!</v>
      </c>
      <c r="F822" s="3" t="str">
        <f>VLOOKUP(Exportacao[[#This Row],[País]],Tabela3[#All],4,FALSE)</f>
        <v>Barein</v>
      </c>
      <c r="G822" s="3" t="str">
        <f>VLOOKUP(Exportacao[[#This Row],[País Corrigido]],'Conversor de países_Geral_UTF8_'!$A$2:$B$223,2,FALSE)</f>
        <v>Ásia</v>
      </c>
      <c r="H8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3" spans="1:8" hidden="1">
      <c r="A823" t="s">
        <v>28</v>
      </c>
      <c r="B823" s="3">
        <v>1981</v>
      </c>
      <c r="C823">
        <v>0</v>
      </c>
      <c r="D823">
        <v>0</v>
      </c>
      <c r="E823" s="3" t="e">
        <v>#NUM!</v>
      </c>
      <c r="F823" s="3" t="str">
        <f>VLOOKUP(Exportacao[[#This Row],[País]],Tabela3[#All],4,FALSE)</f>
        <v>Barein</v>
      </c>
      <c r="G823" s="3" t="str">
        <f>VLOOKUP(Exportacao[[#This Row],[País Corrigido]],'Conversor de países_Geral_UTF8_'!$A$2:$B$223,2,FALSE)</f>
        <v>Ásia</v>
      </c>
      <c r="H8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4" spans="1:8" hidden="1">
      <c r="A824" t="s">
        <v>28</v>
      </c>
      <c r="B824" s="3">
        <v>1982</v>
      </c>
      <c r="C824">
        <v>0</v>
      </c>
      <c r="D824">
        <v>0</v>
      </c>
      <c r="E824" s="3" t="e">
        <v>#NUM!</v>
      </c>
      <c r="F824" s="3" t="str">
        <f>VLOOKUP(Exportacao[[#This Row],[País]],Tabela3[#All],4,FALSE)</f>
        <v>Barein</v>
      </c>
      <c r="G824" s="3" t="str">
        <f>VLOOKUP(Exportacao[[#This Row],[País Corrigido]],'Conversor de países_Geral_UTF8_'!$A$2:$B$223,2,FALSE)</f>
        <v>Ásia</v>
      </c>
      <c r="H8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5" spans="1:8" hidden="1">
      <c r="A825" t="s">
        <v>28</v>
      </c>
      <c r="B825" s="3">
        <v>1983</v>
      </c>
      <c r="C825">
        <v>0</v>
      </c>
      <c r="D825">
        <v>0</v>
      </c>
      <c r="E825" s="3" t="e">
        <v>#NUM!</v>
      </c>
      <c r="F825" s="3" t="str">
        <f>VLOOKUP(Exportacao[[#This Row],[País]],Tabela3[#All],4,FALSE)</f>
        <v>Barein</v>
      </c>
      <c r="G825" s="3" t="str">
        <f>VLOOKUP(Exportacao[[#This Row],[País Corrigido]],'Conversor de países_Geral_UTF8_'!$A$2:$B$223,2,FALSE)</f>
        <v>Ásia</v>
      </c>
      <c r="H8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6" spans="1:8" hidden="1">
      <c r="A826" t="s">
        <v>28</v>
      </c>
      <c r="B826" s="3">
        <v>1984</v>
      </c>
      <c r="C826">
        <v>0</v>
      </c>
      <c r="D826">
        <v>0</v>
      </c>
      <c r="E826" s="3" t="e">
        <v>#NUM!</v>
      </c>
      <c r="F826" s="3" t="str">
        <f>VLOOKUP(Exportacao[[#This Row],[País]],Tabela3[#All],4,FALSE)</f>
        <v>Barein</v>
      </c>
      <c r="G826" s="3" t="str">
        <f>VLOOKUP(Exportacao[[#This Row],[País Corrigido]],'Conversor de países_Geral_UTF8_'!$A$2:$B$223,2,FALSE)</f>
        <v>Ásia</v>
      </c>
      <c r="H8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7" spans="1:8" hidden="1">
      <c r="A827" t="s">
        <v>28</v>
      </c>
      <c r="B827" s="3">
        <v>1985</v>
      </c>
      <c r="C827">
        <v>0</v>
      </c>
      <c r="D827">
        <v>0</v>
      </c>
      <c r="E827" s="3" t="e">
        <v>#NUM!</v>
      </c>
      <c r="F827" s="3" t="str">
        <f>VLOOKUP(Exportacao[[#This Row],[País]],Tabela3[#All],4,FALSE)</f>
        <v>Barein</v>
      </c>
      <c r="G827" s="3" t="str">
        <f>VLOOKUP(Exportacao[[#This Row],[País Corrigido]],'Conversor de países_Geral_UTF8_'!$A$2:$B$223,2,FALSE)</f>
        <v>Ásia</v>
      </c>
      <c r="H8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8" spans="1:8" hidden="1">
      <c r="A828" t="s">
        <v>28</v>
      </c>
      <c r="B828" s="3">
        <v>1986</v>
      </c>
      <c r="C828">
        <v>0</v>
      </c>
      <c r="D828">
        <v>0</v>
      </c>
      <c r="E828" s="3" t="e">
        <v>#NUM!</v>
      </c>
      <c r="F828" s="3" t="str">
        <f>VLOOKUP(Exportacao[[#This Row],[País]],Tabela3[#All],4,FALSE)</f>
        <v>Barein</v>
      </c>
      <c r="G828" s="3" t="str">
        <f>VLOOKUP(Exportacao[[#This Row],[País Corrigido]],'Conversor de países_Geral_UTF8_'!$A$2:$B$223,2,FALSE)</f>
        <v>Ásia</v>
      </c>
      <c r="H8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29" spans="1:8" hidden="1">
      <c r="A829" t="s">
        <v>28</v>
      </c>
      <c r="B829" s="3">
        <v>1987</v>
      </c>
      <c r="C829">
        <v>0</v>
      </c>
      <c r="D829">
        <v>0</v>
      </c>
      <c r="E829" s="3" t="e">
        <v>#NUM!</v>
      </c>
      <c r="F829" s="3" t="str">
        <f>VLOOKUP(Exportacao[[#This Row],[País]],Tabela3[#All],4,FALSE)</f>
        <v>Barein</v>
      </c>
      <c r="G829" s="3" t="str">
        <f>VLOOKUP(Exportacao[[#This Row],[País Corrigido]],'Conversor de países_Geral_UTF8_'!$A$2:$B$223,2,FALSE)</f>
        <v>Ásia</v>
      </c>
      <c r="H8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0" spans="1:8" hidden="1">
      <c r="A830" t="s">
        <v>28</v>
      </c>
      <c r="B830" s="3">
        <v>1988</v>
      </c>
      <c r="C830">
        <v>0</v>
      </c>
      <c r="D830">
        <v>0</v>
      </c>
      <c r="E830" s="3" t="e">
        <v>#NUM!</v>
      </c>
      <c r="F830" s="3" t="str">
        <f>VLOOKUP(Exportacao[[#This Row],[País]],Tabela3[#All],4,FALSE)</f>
        <v>Barein</v>
      </c>
      <c r="G830" s="3" t="str">
        <f>VLOOKUP(Exportacao[[#This Row],[País Corrigido]],'Conversor de países_Geral_UTF8_'!$A$2:$B$223,2,FALSE)</f>
        <v>Ásia</v>
      </c>
      <c r="H8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1" spans="1:8" hidden="1">
      <c r="A831" t="s">
        <v>28</v>
      </c>
      <c r="B831" s="3">
        <v>1989</v>
      </c>
      <c r="C831">
        <v>0</v>
      </c>
      <c r="D831">
        <v>0</v>
      </c>
      <c r="E831" s="3" t="e">
        <v>#NUM!</v>
      </c>
      <c r="F831" s="3" t="str">
        <f>VLOOKUP(Exportacao[[#This Row],[País]],Tabela3[#All],4,FALSE)</f>
        <v>Barein</v>
      </c>
      <c r="G831" s="3" t="str">
        <f>VLOOKUP(Exportacao[[#This Row],[País Corrigido]],'Conversor de países_Geral_UTF8_'!$A$2:$B$223,2,FALSE)</f>
        <v>Ásia</v>
      </c>
      <c r="H8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2" spans="1:8" hidden="1">
      <c r="A832" t="s">
        <v>28</v>
      </c>
      <c r="B832" s="3">
        <v>1990</v>
      </c>
      <c r="C832">
        <v>0</v>
      </c>
      <c r="D832">
        <v>0</v>
      </c>
      <c r="E832" s="3" t="e">
        <v>#NUM!</v>
      </c>
      <c r="F832" s="3" t="str">
        <f>VLOOKUP(Exportacao[[#This Row],[País]],Tabela3[#All],4,FALSE)</f>
        <v>Barein</v>
      </c>
      <c r="G832" s="3" t="str">
        <f>VLOOKUP(Exportacao[[#This Row],[País Corrigido]],'Conversor de países_Geral_UTF8_'!$A$2:$B$223,2,FALSE)</f>
        <v>Ásia</v>
      </c>
      <c r="H8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3" spans="1:8" hidden="1">
      <c r="A833" t="s">
        <v>28</v>
      </c>
      <c r="B833" s="3">
        <v>1991</v>
      </c>
      <c r="C833">
        <v>0</v>
      </c>
      <c r="D833">
        <v>0</v>
      </c>
      <c r="E833" s="3" t="e">
        <v>#NUM!</v>
      </c>
      <c r="F833" s="3" t="str">
        <f>VLOOKUP(Exportacao[[#This Row],[País]],Tabela3[#All],4,FALSE)</f>
        <v>Barein</v>
      </c>
      <c r="G833" s="3" t="str">
        <f>VLOOKUP(Exportacao[[#This Row],[País Corrigido]],'Conversor de países_Geral_UTF8_'!$A$2:$B$223,2,FALSE)</f>
        <v>Ásia</v>
      </c>
      <c r="H8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4" spans="1:8" hidden="1">
      <c r="A834" t="s">
        <v>28</v>
      </c>
      <c r="B834" s="3">
        <v>1992</v>
      </c>
      <c r="C834">
        <v>0</v>
      </c>
      <c r="D834">
        <v>0</v>
      </c>
      <c r="E834" s="3" t="e">
        <v>#NUM!</v>
      </c>
      <c r="F834" s="3" t="str">
        <f>VLOOKUP(Exportacao[[#This Row],[País]],Tabela3[#All],4,FALSE)</f>
        <v>Barein</v>
      </c>
      <c r="G834" s="3" t="str">
        <f>VLOOKUP(Exportacao[[#This Row],[País Corrigido]],'Conversor de países_Geral_UTF8_'!$A$2:$B$223,2,FALSE)</f>
        <v>Ásia</v>
      </c>
      <c r="H8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5" spans="1:8" hidden="1">
      <c r="A835" t="s">
        <v>28</v>
      </c>
      <c r="B835" s="3">
        <v>1993</v>
      </c>
      <c r="C835">
        <v>0</v>
      </c>
      <c r="D835">
        <v>0</v>
      </c>
      <c r="E835" s="3" t="e">
        <v>#NUM!</v>
      </c>
      <c r="F835" s="3" t="str">
        <f>VLOOKUP(Exportacao[[#This Row],[País]],Tabela3[#All],4,FALSE)</f>
        <v>Barein</v>
      </c>
      <c r="G835" s="3" t="str">
        <f>VLOOKUP(Exportacao[[#This Row],[País Corrigido]],'Conversor de países_Geral_UTF8_'!$A$2:$B$223,2,FALSE)</f>
        <v>Ásia</v>
      </c>
      <c r="H8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6" spans="1:8" hidden="1">
      <c r="A836" t="s">
        <v>28</v>
      </c>
      <c r="B836" s="3">
        <v>1994</v>
      </c>
      <c r="C836">
        <v>0</v>
      </c>
      <c r="D836">
        <v>0</v>
      </c>
      <c r="E836" s="3" t="e">
        <v>#NUM!</v>
      </c>
      <c r="F836" s="3" t="str">
        <f>VLOOKUP(Exportacao[[#This Row],[País]],Tabela3[#All],4,FALSE)</f>
        <v>Barein</v>
      </c>
      <c r="G836" s="3" t="str">
        <f>VLOOKUP(Exportacao[[#This Row],[País Corrigido]],'Conversor de países_Geral_UTF8_'!$A$2:$B$223,2,FALSE)</f>
        <v>Ásia</v>
      </c>
      <c r="H8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7" spans="1:8" hidden="1">
      <c r="A837" t="s">
        <v>28</v>
      </c>
      <c r="B837" s="3">
        <v>1995</v>
      </c>
      <c r="C837">
        <v>0</v>
      </c>
      <c r="D837">
        <v>0</v>
      </c>
      <c r="E837" s="3" t="e">
        <v>#NUM!</v>
      </c>
      <c r="F837" s="3" t="str">
        <f>VLOOKUP(Exportacao[[#This Row],[País]],Tabela3[#All],4,FALSE)</f>
        <v>Barein</v>
      </c>
      <c r="G837" s="3" t="str">
        <f>VLOOKUP(Exportacao[[#This Row],[País Corrigido]],'Conversor de países_Geral_UTF8_'!$A$2:$B$223,2,FALSE)</f>
        <v>Ásia</v>
      </c>
      <c r="H8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8" spans="1:8" hidden="1">
      <c r="A838" t="s">
        <v>28</v>
      </c>
      <c r="B838" s="3">
        <v>1996</v>
      </c>
      <c r="C838">
        <v>0</v>
      </c>
      <c r="D838">
        <v>0</v>
      </c>
      <c r="E838" s="3" t="e">
        <v>#NUM!</v>
      </c>
      <c r="F838" s="3" t="str">
        <f>VLOOKUP(Exportacao[[#This Row],[País]],Tabela3[#All],4,FALSE)</f>
        <v>Barein</v>
      </c>
      <c r="G838" s="3" t="str">
        <f>VLOOKUP(Exportacao[[#This Row],[País Corrigido]],'Conversor de países_Geral_UTF8_'!$A$2:$B$223,2,FALSE)</f>
        <v>Ásia</v>
      </c>
      <c r="H8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39" spans="1:8" hidden="1">
      <c r="A839" t="s">
        <v>28</v>
      </c>
      <c r="B839" s="3">
        <v>1997</v>
      </c>
      <c r="C839">
        <v>0</v>
      </c>
      <c r="D839">
        <v>0</v>
      </c>
      <c r="E839" s="3" t="e">
        <v>#NUM!</v>
      </c>
      <c r="F839" s="3" t="str">
        <f>VLOOKUP(Exportacao[[#This Row],[País]],Tabela3[#All],4,FALSE)</f>
        <v>Barein</v>
      </c>
      <c r="G839" s="3" t="str">
        <f>VLOOKUP(Exportacao[[#This Row],[País Corrigido]],'Conversor de países_Geral_UTF8_'!$A$2:$B$223,2,FALSE)</f>
        <v>Ásia</v>
      </c>
      <c r="H8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0" spans="1:8" hidden="1">
      <c r="A840" t="s">
        <v>28</v>
      </c>
      <c r="B840" s="3">
        <v>1998</v>
      </c>
      <c r="C840">
        <v>0</v>
      </c>
      <c r="D840">
        <v>0</v>
      </c>
      <c r="E840" s="3" t="e">
        <v>#NUM!</v>
      </c>
      <c r="F840" s="3" t="str">
        <f>VLOOKUP(Exportacao[[#This Row],[País]],Tabela3[#All],4,FALSE)</f>
        <v>Barein</v>
      </c>
      <c r="G840" s="3" t="str">
        <f>VLOOKUP(Exportacao[[#This Row],[País Corrigido]],'Conversor de países_Geral_UTF8_'!$A$2:$B$223,2,FALSE)</f>
        <v>Ásia</v>
      </c>
      <c r="H8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1" spans="1:8" hidden="1">
      <c r="A841" t="s">
        <v>28</v>
      </c>
      <c r="B841" s="3">
        <v>1999</v>
      </c>
      <c r="C841">
        <v>0</v>
      </c>
      <c r="D841">
        <v>0</v>
      </c>
      <c r="E841" s="3" t="e">
        <v>#NUM!</v>
      </c>
      <c r="F841" s="3" t="str">
        <f>VLOOKUP(Exportacao[[#This Row],[País]],Tabela3[#All],4,FALSE)</f>
        <v>Barein</v>
      </c>
      <c r="G841" s="3" t="str">
        <f>VLOOKUP(Exportacao[[#This Row],[País Corrigido]],'Conversor de países_Geral_UTF8_'!$A$2:$B$223,2,FALSE)</f>
        <v>Ásia</v>
      </c>
      <c r="H8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2" spans="1:8" hidden="1">
      <c r="A842" t="s">
        <v>28</v>
      </c>
      <c r="B842" s="3">
        <v>2000</v>
      </c>
      <c r="C842">
        <v>0</v>
      </c>
      <c r="D842">
        <v>0</v>
      </c>
      <c r="E842" s="3" t="e">
        <v>#NUM!</v>
      </c>
      <c r="F842" s="3" t="str">
        <f>VLOOKUP(Exportacao[[#This Row],[País]],Tabela3[#All],4,FALSE)</f>
        <v>Barein</v>
      </c>
      <c r="G842" s="3" t="str">
        <f>VLOOKUP(Exportacao[[#This Row],[País Corrigido]],'Conversor de países_Geral_UTF8_'!$A$2:$B$223,2,FALSE)</f>
        <v>Ásia</v>
      </c>
      <c r="H8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3" spans="1:8" hidden="1">
      <c r="A843" t="s">
        <v>28</v>
      </c>
      <c r="B843" s="3">
        <v>2001</v>
      </c>
      <c r="C843">
        <v>0</v>
      </c>
      <c r="D843">
        <v>0</v>
      </c>
      <c r="E843" s="3" t="e">
        <v>#NUM!</v>
      </c>
      <c r="F843" s="3" t="str">
        <f>VLOOKUP(Exportacao[[#This Row],[País]],Tabela3[#All],4,FALSE)</f>
        <v>Barein</v>
      </c>
      <c r="G843" s="3" t="str">
        <f>VLOOKUP(Exportacao[[#This Row],[País Corrigido]],'Conversor de países_Geral_UTF8_'!$A$2:$B$223,2,FALSE)</f>
        <v>Ásia</v>
      </c>
      <c r="H8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4" spans="1:8" hidden="1">
      <c r="A844" t="s">
        <v>28</v>
      </c>
      <c r="B844" s="3">
        <v>2002</v>
      </c>
      <c r="C844">
        <v>0</v>
      </c>
      <c r="D844">
        <v>0</v>
      </c>
      <c r="E844" s="3" t="e">
        <v>#NUM!</v>
      </c>
      <c r="F844" s="3" t="str">
        <f>VLOOKUP(Exportacao[[#This Row],[País]],Tabela3[#All],4,FALSE)</f>
        <v>Barein</v>
      </c>
      <c r="G844" s="3" t="str">
        <f>VLOOKUP(Exportacao[[#This Row],[País Corrigido]],'Conversor de países_Geral_UTF8_'!$A$2:$B$223,2,FALSE)</f>
        <v>Ásia</v>
      </c>
      <c r="H8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5" spans="1:8" hidden="1">
      <c r="A845" t="s">
        <v>28</v>
      </c>
      <c r="B845" s="3">
        <v>2003</v>
      </c>
      <c r="C845">
        <v>0</v>
      </c>
      <c r="D845">
        <v>0</v>
      </c>
      <c r="E845" s="3" t="e">
        <v>#NUM!</v>
      </c>
      <c r="F845" s="3" t="str">
        <f>VLOOKUP(Exportacao[[#This Row],[País]],Tabela3[#All],4,FALSE)</f>
        <v>Barein</v>
      </c>
      <c r="G845" s="3" t="str">
        <f>VLOOKUP(Exportacao[[#This Row],[País Corrigido]],'Conversor de países_Geral_UTF8_'!$A$2:$B$223,2,FALSE)</f>
        <v>Ásia</v>
      </c>
      <c r="H8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6" spans="1:8" hidden="1">
      <c r="A846" t="s">
        <v>28</v>
      </c>
      <c r="B846" s="3">
        <v>2004</v>
      </c>
      <c r="C846">
        <v>0</v>
      </c>
      <c r="D846">
        <v>0</v>
      </c>
      <c r="E846" s="3" t="e">
        <v>#NUM!</v>
      </c>
      <c r="F846" s="3" t="str">
        <f>VLOOKUP(Exportacao[[#This Row],[País]],Tabela3[#All],4,FALSE)</f>
        <v>Barein</v>
      </c>
      <c r="G846" s="3" t="str">
        <f>VLOOKUP(Exportacao[[#This Row],[País Corrigido]],'Conversor de países_Geral_UTF8_'!$A$2:$B$223,2,FALSE)</f>
        <v>Ásia</v>
      </c>
      <c r="H8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7" spans="1:8" hidden="1">
      <c r="A847" t="s">
        <v>28</v>
      </c>
      <c r="B847" s="3">
        <v>2005</v>
      </c>
      <c r="C847">
        <v>0</v>
      </c>
      <c r="D847">
        <v>0</v>
      </c>
      <c r="E847" s="3" t="e">
        <v>#NUM!</v>
      </c>
      <c r="F847" s="3" t="str">
        <f>VLOOKUP(Exportacao[[#This Row],[País]],Tabela3[#All],4,FALSE)</f>
        <v>Barein</v>
      </c>
      <c r="G847" s="3" t="str">
        <f>VLOOKUP(Exportacao[[#This Row],[País Corrigido]],'Conversor de países_Geral_UTF8_'!$A$2:$B$223,2,FALSE)</f>
        <v>Ásia</v>
      </c>
      <c r="H8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8" spans="1:8" hidden="1">
      <c r="A848" t="s">
        <v>28</v>
      </c>
      <c r="B848" s="3">
        <v>2006</v>
      </c>
      <c r="C848">
        <v>0</v>
      </c>
      <c r="D848">
        <v>0</v>
      </c>
      <c r="E848" s="3" t="e">
        <v>#NUM!</v>
      </c>
      <c r="F848" s="3" t="str">
        <f>VLOOKUP(Exportacao[[#This Row],[País]],Tabela3[#All],4,FALSE)</f>
        <v>Barein</v>
      </c>
      <c r="G848" s="3" t="str">
        <f>VLOOKUP(Exportacao[[#This Row],[País Corrigido]],'Conversor de países_Geral_UTF8_'!$A$2:$B$223,2,FALSE)</f>
        <v>Ásia</v>
      </c>
      <c r="H8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49" spans="1:8" hidden="1">
      <c r="A849" t="s">
        <v>28</v>
      </c>
      <c r="B849" s="3">
        <v>2007</v>
      </c>
      <c r="C849">
        <v>0</v>
      </c>
      <c r="D849">
        <v>0</v>
      </c>
      <c r="E849" s="3" t="e">
        <v>#NUM!</v>
      </c>
      <c r="F849" s="3" t="str">
        <f>VLOOKUP(Exportacao[[#This Row],[País]],Tabela3[#All],4,FALSE)</f>
        <v>Barein</v>
      </c>
      <c r="G849" s="3" t="str">
        <f>VLOOKUP(Exportacao[[#This Row],[País Corrigido]],'Conversor de países_Geral_UTF8_'!$A$2:$B$223,2,FALSE)</f>
        <v>Ásia</v>
      </c>
      <c r="H8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0" spans="1:8" hidden="1">
      <c r="A850" t="s">
        <v>28</v>
      </c>
      <c r="B850" s="3">
        <v>2008</v>
      </c>
      <c r="C850">
        <v>0</v>
      </c>
      <c r="D850">
        <v>0</v>
      </c>
      <c r="E850" s="3" t="e">
        <v>#NUM!</v>
      </c>
      <c r="F850" s="3" t="str">
        <f>VLOOKUP(Exportacao[[#This Row],[País]],Tabela3[#All],4,FALSE)</f>
        <v>Barein</v>
      </c>
      <c r="G850" s="3" t="str">
        <f>VLOOKUP(Exportacao[[#This Row],[País Corrigido]],'Conversor de países_Geral_UTF8_'!$A$2:$B$223,2,FALSE)</f>
        <v>Ásia</v>
      </c>
      <c r="H8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1" spans="1:8" hidden="1">
      <c r="A851" t="s">
        <v>28</v>
      </c>
      <c r="B851" s="3">
        <v>2009</v>
      </c>
      <c r="C851">
        <v>0</v>
      </c>
      <c r="D851">
        <v>0</v>
      </c>
      <c r="E851" s="3" t="e">
        <v>#NUM!</v>
      </c>
      <c r="F851" s="3" t="str">
        <f>VLOOKUP(Exportacao[[#This Row],[País]],Tabela3[#All],4,FALSE)</f>
        <v>Barein</v>
      </c>
      <c r="G851" s="3" t="str">
        <f>VLOOKUP(Exportacao[[#This Row],[País Corrigido]],'Conversor de países_Geral_UTF8_'!$A$2:$B$223,2,FALSE)</f>
        <v>Ásia</v>
      </c>
      <c r="H8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2" spans="1:8" hidden="1">
      <c r="A852" t="s">
        <v>28</v>
      </c>
      <c r="B852" s="3">
        <v>2010</v>
      </c>
      <c r="C852">
        <v>0</v>
      </c>
      <c r="D852">
        <v>0</v>
      </c>
      <c r="E852" s="3" t="e">
        <v>#NUM!</v>
      </c>
      <c r="F852" s="3" t="str">
        <f>VLOOKUP(Exportacao[[#This Row],[País]],Tabela3[#All],4,FALSE)</f>
        <v>Barein</v>
      </c>
      <c r="G852" s="3" t="str">
        <f>VLOOKUP(Exportacao[[#This Row],[País Corrigido]],'Conversor de países_Geral_UTF8_'!$A$2:$B$223,2,FALSE)</f>
        <v>Ásia</v>
      </c>
      <c r="H8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3" spans="1:8" hidden="1">
      <c r="A853" t="s">
        <v>28</v>
      </c>
      <c r="B853" s="3">
        <v>2011</v>
      </c>
      <c r="C853">
        <v>0</v>
      </c>
      <c r="D853">
        <v>0</v>
      </c>
      <c r="E853" s="3" t="e">
        <v>#NUM!</v>
      </c>
      <c r="F853" s="3" t="str">
        <f>VLOOKUP(Exportacao[[#This Row],[País]],Tabela3[#All],4,FALSE)</f>
        <v>Barein</v>
      </c>
      <c r="G853" s="3" t="str">
        <f>VLOOKUP(Exportacao[[#This Row],[País Corrigido]],'Conversor de países_Geral_UTF8_'!$A$2:$B$223,2,FALSE)</f>
        <v>Ásia</v>
      </c>
      <c r="H8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4" spans="1:8" hidden="1">
      <c r="A854" t="s">
        <v>28</v>
      </c>
      <c r="B854" s="3">
        <v>2012</v>
      </c>
      <c r="C854">
        <v>0</v>
      </c>
      <c r="D854">
        <v>0</v>
      </c>
      <c r="E854" s="3" t="e">
        <v>#NUM!</v>
      </c>
      <c r="F854" s="3" t="str">
        <f>VLOOKUP(Exportacao[[#This Row],[País]],Tabela3[#All],4,FALSE)</f>
        <v>Barein</v>
      </c>
      <c r="G854" s="3" t="str">
        <f>VLOOKUP(Exportacao[[#This Row],[País Corrigido]],'Conversor de países_Geral_UTF8_'!$A$2:$B$223,2,FALSE)</f>
        <v>Ásia</v>
      </c>
      <c r="H8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5" spans="1:8" hidden="1">
      <c r="A855" t="s">
        <v>28</v>
      </c>
      <c r="B855" s="3">
        <v>2013</v>
      </c>
      <c r="C855">
        <v>0</v>
      </c>
      <c r="D855">
        <v>0</v>
      </c>
      <c r="E855" s="3" t="e">
        <v>#NUM!</v>
      </c>
      <c r="F855" s="3" t="str">
        <f>VLOOKUP(Exportacao[[#This Row],[País]],Tabela3[#All],4,FALSE)</f>
        <v>Barein</v>
      </c>
      <c r="G855" s="3" t="str">
        <f>VLOOKUP(Exportacao[[#This Row],[País Corrigido]],'Conversor de países_Geral_UTF8_'!$A$2:$B$223,2,FALSE)</f>
        <v>Ásia</v>
      </c>
      <c r="H8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6" spans="1:8" hidden="1">
      <c r="A856" t="s">
        <v>28</v>
      </c>
      <c r="B856" s="3">
        <v>2014</v>
      </c>
      <c r="C856">
        <v>0</v>
      </c>
      <c r="D856">
        <v>0</v>
      </c>
      <c r="E856" s="3" t="e">
        <v>#NUM!</v>
      </c>
      <c r="F856" s="3" t="str">
        <f>VLOOKUP(Exportacao[[#This Row],[País]],Tabela3[#All],4,FALSE)</f>
        <v>Barein</v>
      </c>
      <c r="G856" s="3" t="str">
        <f>VLOOKUP(Exportacao[[#This Row],[País Corrigido]],'Conversor de países_Geral_UTF8_'!$A$2:$B$223,2,FALSE)</f>
        <v>Ásia</v>
      </c>
      <c r="H8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7" spans="1:8" hidden="1">
      <c r="A857" t="s">
        <v>28</v>
      </c>
      <c r="B857" s="3">
        <v>2015</v>
      </c>
      <c r="C857">
        <v>0</v>
      </c>
      <c r="D857">
        <v>0</v>
      </c>
      <c r="E857" s="3" t="e">
        <v>#NUM!</v>
      </c>
      <c r="F857" s="3" t="str">
        <f>VLOOKUP(Exportacao[[#This Row],[País]],Tabela3[#All],4,FALSE)</f>
        <v>Barein</v>
      </c>
      <c r="G857" s="3" t="str">
        <f>VLOOKUP(Exportacao[[#This Row],[País Corrigido]],'Conversor de países_Geral_UTF8_'!$A$2:$B$223,2,FALSE)</f>
        <v>Ásia</v>
      </c>
      <c r="H8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8" spans="1:8" hidden="1">
      <c r="A858" t="s">
        <v>28</v>
      </c>
      <c r="B858" s="3">
        <v>2016</v>
      </c>
      <c r="C858">
        <v>0</v>
      </c>
      <c r="D858">
        <v>0</v>
      </c>
      <c r="E858" s="3" t="e">
        <v>#NUM!</v>
      </c>
      <c r="F858" s="3" t="str">
        <f>VLOOKUP(Exportacao[[#This Row],[País]],Tabela3[#All],4,FALSE)</f>
        <v>Barein</v>
      </c>
      <c r="G858" s="3" t="str">
        <f>VLOOKUP(Exportacao[[#This Row],[País Corrigido]],'Conversor de países_Geral_UTF8_'!$A$2:$B$223,2,FALSE)</f>
        <v>Ásia</v>
      </c>
      <c r="H8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59" spans="1:8" hidden="1">
      <c r="A859" t="s">
        <v>28</v>
      </c>
      <c r="B859" s="3">
        <v>2017</v>
      </c>
      <c r="C859">
        <v>0</v>
      </c>
      <c r="D859">
        <v>0</v>
      </c>
      <c r="E859" s="3" t="e">
        <v>#NUM!</v>
      </c>
      <c r="F859" s="3" t="str">
        <f>VLOOKUP(Exportacao[[#This Row],[País]],Tabela3[#All],4,FALSE)</f>
        <v>Barein</v>
      </c>
      <c r="G859" s="3" t="str">
        <f>VLOOKUP(Exportacao[[#This Row],[País Corrigido]],'Conversor de países_Geral_UTF8_'!$A$2:$B$223,2,FALSE)</f>
        <v>Ásia</v>
      </c>
      <c r="H8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60" spans="1:8" hidden="1">
      <c r="A860" t="s">
        <v>28</v>
      </c>
      <c r="B860" s="3">
        <v>2018</v>
      </c>
      <c r="C860">
        <v>0</v>
      </c>
      <c r="D860">
        <v>0</v>
      </c>
      <c r="E860" s="3" t="e">
        <v>#NUM!</v>
      </c>
      <c r="F860" s="3" t="str">
        <f>VLOOKUP(Exportacao[[#This Row],[País]],Tabela3[#All],4,FALSE)</f>
        <v>Barein</v>
      </c>
      <c r="G860" s="3" t="str">
        <f>VLOOKUP(Exportacao[[#This Row],[País Corrigido]],'Conversor de países_Geral_UTF8_'!$A$2:$B$223,2,FALSE)</f>
        <v>Ásia</v>
      </c>
      <c r="H8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61" spans="1:8" hidden="1">
      <c r="A861" t="s">
        <v>28</v>
      </c>
      <c r="B861" s="3">
        <v>2019</v>
      </c>
      <c r="C861">
        <v>482</v>
      </c>
      <c r="D861">
        <v>2144</v>
      </c>
      <c r="E861" s="3">
        <v>4.4481327800829877</v>
      </c>
      <c r="F861" s="3" t="str">
        <f>VLOOKUP(Exportacao[[#This Row],[País]],Tabela3[#All],4,FALSE)</f>
        <v>Barein</v>
      </c>
      <c r="G861" s="3" t="str">
        <f>VLOOKUP(Exportacao[[#This Row],[País Corrigido]],'Conversor de países_Geral_UTF8_'!$A$2:$B$223,2,FALSE)</f>
        <v>Ásia</v>
      </c>
      <c r="H8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62" spans="1:8" hidden="1">
      <c r="A862" t="s">
        <v>28</v>
      </c>
      <c r="B862" s="3">
        <v>2020</v>
      </c>
      <c r="C862">
        <v>8</v>
      </c>
      <c r="D862">
        <v>28</v>
      </c>
      <c r="E862" s="3">
        <v>3.5</v>
      </c>
      <c r="F862" s="3" t="str">
        <f>VLOOKUP(Exportacao[[#This Row],[País]],Tabela3[#All],4,FALSE)</f>
        <v>Barein</v>
      </c>
      <c r="G862" s="3" t="str">
        <f>VLOOKUP(Exportacao[[#This Row],[País Corrigido]],'Conversor de países_Geral_UTF8_'!$A$2:$B$223,2,FALSE)</f>
        <v>Ásia</v>
      </c>
      <c r="H8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63" spans="1:8" hidden="1">
      <c r="A863" t="s">
        <v>28</v>
      </c>
      <c r="B863" s="3">
        <v>2021</v>
      </c>
      <c r="C863">
        <v>302</v>
      </c>
      <c r="D863">
        <v>894</v>
      </c>
      <c r="E863" s="3">
        <v>2.9602649006622515</v>
      </c>
      <c r="F863" s="3" t="str">
        <f>VLOOKUP(Exportacao[[#This Row],[País]],Tabela3[#All],4,FALSE)</f>
        <v>Barein</v>
      </c>
      <c r="G863" s="3" t="str">
        <f>VLOOKUP(Exportacao[[#This Row],[País Corrigido]],'Conversor de países_Geral_UTF8_'!$A$2:$B$223,2,FALSE)</f>
        <v>Ásia</v>
      </c>
      <c r="H8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64" spans="1:8" hidden="1">
      <c r="A864" t="s">
        <v>28</v>
      </c>
      <c r="B864" s="3">
        <v>2022</v>
      </c>
      <c r="C864">
        <v>979</v>
      </c>
      <c r="D864">
        <v>2789</v>
      </c>
      <c r="E864" s="3">
        <v>2.8488253319713994</v>
      </c>
      <c r="F864" s="3" t="str">
        <f>VLOOKUP(Exportacao[[#This Row],[País]],Tabela3[#All],4,FALSE)</f>
        <v>Barein</v>
      </c>
      <c r="G864" s="3" t="str">
        <f>VLOOKUP(Exportacao[[#This Row],[País Corrigido]],'Conversor de países_Geral_UTF8_'!$A$2:$B$223,2,FALSE)</f>
        <v>Ásia</v>
      </c>
      <c r="H8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65" spans="1:8" hidden="1">
      <c r="A865" t="s">
        <v>28</v>
      </c>
      <c r="B865" s="3">
        <v>2023</v>
      </c>
      <c r="C865">
        <v>283</v>
      </c>
      <c r="D865">
        <v>1684</v>
      </c>
      <c r="E865" s="3">
        <v>5.9505300353356887</v>
      </c>
      <c r="F865" s="3" t="str">
        <f>VLOOKUP(Exportacao[[#This Row],[País]],Tabela3[#All],4,FALSE)</f>
        <v>Barein</v>
      </c>
      <c r="G865" s="3" t="str">
        <f>VLOOKUP(Exportacao[[#This Row],[País Corrigido]],'Conversor de países_Geral_UTF8_'!$A$2:$B$223,2,FALSE)</f>
        <v>Ásia</v>
      </c>
      <c r="H8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66" spans="1:8">
      <c r="A866" t="s">
        <v>29</v>
      </c>
      <c r="B866" s="3">
        <v>1970</v>
      </c>
      <c r="C866">
        <v>0</v>
      </c>
      <c r="D866">
        <v>0</v>
      </c>
      <c r="E866" s="3" t="e">
        <v>#NUM!</v>
      </c>
      <c r="F866" s="3" t="str">
        <f>VLOOKUP(Exportacao[[#This Row],[País]],Tabela3[#All],4,FALSE)</f>
        <v>Bélgica</v>
      </c>
      <c r="G866" s="3" t="str">
        <f>VLOOKUP(Exportacao[[#This Row],[País Corrigido]],'Conversor de países_Geral_UTF8_'!$A$2:$B$223,2,FALSE)</f>
        <v>Europa</v>
      </c>
      <c r="H8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67" spans="1:8">
      <c r="A867" t="s">
        <v>29</v>
      </c>
      <c r="B867" s="3">
        <v>1971</v>
      </c>
      <c r="C867">
        <v>0</v>
      </c>
      <c r="D867">
        <v>0</v>
      </c>
      <c r="E867" s="3" t="e">
        <v>#NUM!</v>
      </c>
      <c r="F867" s="3" t="str">
        <f>VLOOKUP(Exportacao[[#This Row],[País]],Tabela3[#All],4,FALSE)</f>
        <v>Bélgica</v>
      </c>
      <c r="G867" s="3" t="str">
        <f>VLOOKUP(Exportacao[[#This Row],[País Corrigido]],'Conversor de países_Geral_UTF8_'!$A$2:$B$223,2,FALSE)</f>
        <v>Europa</v>
      </c>
      <c r="H8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68" spans="1:8">
      <c r="A868" t="s">
        <v>29</v>
      </c>
      <c r="B868" s="3">
        <v>1972</v>
      </c>
      <c r="C868">
        <v>0</v>
      </c>
      <c r="D868">
        <v>0</v>
      </c>
      <c r="E868" s="3" t="e">
        <v>#NUM!</v>
      </c>
      <c r="F868" s="3" t="str">
        <f>VLOOKUP(Exportacao[[#This Row],[País]],Tabela3[#All],4,FALSE)</f>
        <v>Bélgica</v>
      </c>
      <c r="G868" s="3" t="str">
        <f>VLOOKUP(Exportacao[[#This Row],[País Corrigido]],'Conversor de países_Geral_UTF8_'!$A$2:$B$223,2,FALSE)</f>
        <v>Europa</v>
      </c>
      <c r="H8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69" spans="1:8">
      <c r="A869" t="s">
        <v>29</v>
      </c>
      <c r="B869" s="3">
        <v>1973</v>
      </c>
      <c r="C869">
        <v>0</v>
      </c>
      <c r="D869">
        <v>0</v>
      </c>
      <c r="E869" s="3" t="e">
        <v>#NUM!</v>
      </c>
      <c r="F869" s="3" t="str">
        <f>VLOOKUP(Exportacao[[#This Row],[País]],Tabela3[#All],4,FALSE)</f>
        <v>Bélgica</v>
      </c>
      <c r="G869" s="3" t="str">
        <f>VLOOKUP(Exportacao[[#This Row],[País Corrigido]],'Conversor de países_Geral_UTF8_'!$A$2:$B$223,2,FALSE)</f>
        <v>Europa</v>
      </c>
      <c r="H8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0" spans="1:8">
      <c r="A870" t="s">
        <v>29</v>
      </c>
      <c r="B870" s="3">
        <v>1974</v>
      </c>
      <c r="C870">
        <v>0</v>
      </c>
      <c r="D870">
        <v>0</v>
      </c>
      <c r="E870" s="3" t="e">
        <v>#NUM!</v>
      </c>
      <c r="F870" s="3" t="str">
        <f>VLOOKUP(Exportacao[[#This Row],[País]],Tabela3[#All],4,FALSE)</f>
        <v>Bélgica</v>
      </c>
      <c r="G870" s="3" t="str">
        <f>VLOOKUP(Exportacao[[#This Row],[País Corrigido]],'Conversor de países_Geral_UTF8_'!$A$2:$B$223,2,FALSE)</f>
        <v>Europa</v>
      </c>
      <c r="H8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1" spans="1:8">
      <c r="A871" t="s">
        <v>29</v>
      </c>
      <c r="B871" s="3">
        <v>1975</v>
      </c>
      <c r="C871">
        <v>0</v>
      </c>
      <c r="D871">
        <v>0</v>
      </c>
      <c r="E871" s="3" t="e">
        <v>#NUM!</v>
      </c>
      <c r="F871" s="3" t="str">
        <f>VLOOKUP(Exportacao[[#This Row],[País]],Tabela3[#All],4,FALSE)</f>
        <v>Bélgica</v>
      </c>
      <c r="G871" s="3" t="str">
        <f>VLOOKUP(Exportacao[[#This Row],[País Corrigido]],'Conversor de países_Geral_UTF8_'!$A$2:$B$223,2,FALSE)</f>
        <v>Europa</v>
      </c>
      <c r="H8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2" spans="1:8">
      <c r="A872" t="s">
        <v>29</v>
      </c>
      <c r="B872" s="3">
        <v>1976</v>
      </c>
      <c r="C872">
        <v>0</v>
      </c>
      <c r="D872">
        <v>0</v>
      </c>
      <c r="E872" s="3" t="e">
        <v>#NUM!</v>
      </c>
      <c r="F872" s="3" t="str">
        <f>VLOOKUP(Exportacao[[#This Row],[País]],Tabela3[#All],4,FALSE)</f>
        <v>Bélgica</v>
      </c>
      <c r="G872" s="3" t="str">
        <f>VLOOKUP(Exportacao[[#This Row],[País Corrigido]],'Conversor de países_Geral_UTF8_'!$A$2:$B$223,2,FALSE)</f>
        <v>Europa</v>
      </c>
      <c r="H8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3" spans="1:8">
      <c r="A873" t="s">
        <v>29</v>
      </c>
      <c r="B873" s="3">
        <v>1977</v>
      </c>
      <c r="C873">
        <v>0</v>
      </c>
      <c r="D873">
        <v>0</v>
      </c>
      <c r="E873" s="3" t="e">
        <v>#NUM!</v>
      </c>
      <c r="F873" s="3" t="str">
        <f>VLOOKUP(Exportacao[[#This Row],[País]],Tabela3[#All],4,FALSE)</f>
        <v>Bélgica</v>
      </c>
      <c r="G873" s="3" t="str">
        <f>VLOOKUP(Exportacao[[#This Row],[País Corrigido]],'Conversor de países_Geral_UTF8_'!$A$2:$B$223,2,FALSE)</f>
        <v>Europa</v>
      </c>
      <c r="H8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4" spans="1:8">
      <c r="A874" t="s">
        <v>29</v>
      </c>
      <c r="B874" s="3">
        <v>1978</v>
      </c>
      <c r="C874">
        <v>0</v>
      </c>
      <c r="D874">
        <v>0</v>
      </c>
      <c r="E874" s="3" t="e">
        <v>#NUM!</v>
      </c>
      <c r="F874" s="3" t="str">
        <f>VLOOKUP(Exportacao[[#This Row],[País]],Tabela3[#All],4,FALSE)</f>
        <v>Bélgica</v>
      </c>
      <c r="G874" s="3" t="str">
        <f>VLOOKUP(Exportacao[[#This Row],[País Corrigido]],'Conversor de países_Geral_UTF8_'!$A$2:$B$223,2,FALSE)</f>
        <v>Europa</v>
      </c>
      <c r="H8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5" spans="1:8">
      <c r="A875" t="s">
        <v>29</v>
      </c>
      <c r="B875" s="3">
        <v>1979</v>
      </c>
      <c r="C875">
        <v>0</v>
      </c>
      <c r="D875">
        <v>0</v>
      </c>
      <c r="E875" s="3" t="e">
        <v>#NUM!</v>
      </c>
      <c r="F875" s="3" t="str">
        <f>VLOOKUP(Exportacao[[#This Row],[País]],Tabela3[#All],4,FALSE)</f>
        <v>Bélgica</v>
      </c>
      <c r="G875" s="3" t="str">
        <f>VLOOKUP(Exportacao[[#This Row],[País Corrigido]],'Conversor de países_Geral_UTF8_'!$A$2:$B$223,2,FALSE)</f>
        <v>Europa</v>
      </c>
      <c r="H8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6" spans="1:8">
      <c r="A876" t="s">
        <v>29</v>
      </c>
      <c r="B876" s="3">
        <v>1980</v>
      </c>
      <c r="C876">
        <v>0</v>
      </c>
      <c r="D876">
        <v>0</v>
      </c>
      <c r="E876" s="3" t="e">
        <v>#NUM!</v>
      </c>
      <c r="F876" s="3" t="str">
        <f>VLOOKUP(Exportacao[[#This Row],[País]],Tabela3[#All],4,FALSE)</f>
        <v>Bélgica</v>
      </c>
      <c r="G876" s="3" t="str">
        <f>VLOOKUP(Exportacao[[#This Row],[País Corrigido]],'Conversor de países_Geral_UTF8_'!$A$2:$B$223,2,FALSE)</f>
        <v>Europa</v>
      </c>
      <c r="H8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7" spans="1:8">
      <c r="A877" t="s">
        <v>29</v>
      </c>
      <c r="B877" s="3">
        <v>1981</v>
      </c>
      <c r="C877">
        <v>0</v>
      </c>
      <c r="D877">
        <v>0</v>
      </c>
      <c r="E877" s="3" t="e">
        <v>#NUM!</v>
      </c>
      <c r="F877" s="3" t="str">
        <f>VLOOKUP(Exportacao[[#This Row],[País]],Tabela3[#All],4,FALSE)</f>
        <v>Bélgica</v>
      </c>
      <c r="G877" s="3" t="str">
        <f>VLOOKUP(Exportacao[[#This Row],[País Corrigido]],'Conversor de países_Geral_UTF8_'!$A$2:$B$223,2,FALSE)</f>
        <v>Europa</v>
      </c>
      <c r="H8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8" spans="1:8">
      <c r="A878" t="s">
        <v>29</v>
      </c>
      <c r="B878" s="3">
        <v>1982</v>
      </c>
      <c r="C878">
        <v>0</v>
      </c>
      <c r="D878">
        <v>0</v>
      </c>
      <c r="E878" s="3" t="e">
        <v>#NUM!</v>
      </c>
      <c r="F878" s="3" t="str">
        <f>VLOOKUP(Exportacao[[#This Row],[País]],Tabela3[#All],4,FALSE)</f>
        <v>Bélgica</v>
      </c>
      <c r="G878" s="3" t="str">
        <f>VLOOKUP(Exportacao[[#This Row],[País Corrigido]],'Conversor de países_Geral_UTF8_'!$A$2:$B$223,2,FALSE)</f>
        <v>Europa</v>
      </c>
      <c r="H8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79" spans="1:8">
      <c r="A879" t="s">
        <v>29</v>
      </c>
      <c r="B879" s="3">
        <v>1983</v>
      </c>
      <c r="C879">
        <v>0</v>
      </c>
      <c r="D879">
        <v>0</v>
      </c>
      <c r="E879" s="3" t="e">
        <v>#NUM!</v>
      </c>
      <c r="F879" s="3" t="str">
        <f>VLOOKUP(Exportacao[[#This Row],[País]],Tabela3[#All],4,FALSE)</f>
        <v>Bélgica</v>
      </c>
      <c r="G879" s="3" t="str">
        <f>VLOOKUP(Exportacao[[#This Row],[País Corrigido]],'Conversor de países_Geral_UTF8_'!$A$2:$B$223,2,FALSE)</f>
        <v>Europa</v>
      </c>
      <c r="H8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0" spans="1:8">
      <c r="A880" t="s">
        <v>29</v>
      </c>
      <c r="B880" s="3">
        <v>1984</v>
      </c>
      <c r="C880">
        <v>0</v>
      </c>
      <c r="D880">
        <v>0</v>
      </c>
      <c r="E880" s="3" t="e">
        <v>#NUM!</v>
      </c>
      <c r="F880" s="3" t="str">
        <f>VLOOKUP(Exportacao[[#This Row],[País]],Tabela3[#All],4,FALSE)</f>
        <v>Bélgica</v>
      </c>
      <c r="G880" s="3" t="str">
        <f>VLOOKUP(Exportacao[[#This Row],[País Corrigido]],'Conversor de países_Geral_UTF8_'!$A$2:$B$223,2,FALSE)</f>
        <v>Europa</v>
      </c>
      <c r="H8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1" spans="1:8">
      <c r="A881" t="s">
        <v>29</v>
      </c>
      <c r="B881" s="3">
        <v>1985</v>
      </c>
      <c r="C881">
        <v>0</v>
      </c>
      <c r="D881">
        <v>0</v>
      </c>
      <c r="E881" s="3" t="e">
        <v>#NUM!</v>
      </c>
      <c r="F881" s="3" t="str">
        <f>VLOOKUP(Exportacao[[#This Row],[País]],Tabela3[#All],4,FALSE)</f>
        <v>Bélgica</v>
      </c>
      <c r="G881" s="3" t="str">
        <f>VLOOKUP(Exportacao[[#This Row],[País Corrigido]],'Conversor de países_Geral_UTF8_'!$A$2:$B$223,2,FALSE)</f>
        <v>Europa</v>
      </c>
      <c r="H8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2" spans="1:8">
      <c r="A882" t="s">
        <v>29</v>
      </c>
      <c r="B882" s="3">
        <v>1986</v>
      </c>
      <c r="C882">
        <v>0</v>
      </c>
      <c r="D882">
        <v>0</v>
      </c>
      <c r="E882" s="3" t="e">
        <v>#NUM!</v>
      </c>
      <c r="F882" s="3" t="str">
        <f>VLOOKUP(Exportacao[[#This Row],[País]],Tabela3[#All],4,FALSE)</f>
        <v>Bélgica</v>
      </c>
      <c r="G882" s="3" t="str">
        <f>VLOOKUP(Exportacao[[#This Row],[País Corrigido]],'Conversor de países_Geral_UTF8_'!$A$2:$B$223,2,FALSE)</f>
        <v>Europa</v>
      </c>
      <c r="H8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3" spans="1:8">
      <c r="A883" t="s">
        <v>29</v>
      </c>
      <c r="B883" s="3">
        <v>1987</v>
      </c>
      <c r="C883">
        <v>0</v>
      </c>
      <c r="D883">
        <v>0</v>
      </c>
      <c r="E883" s="3" t="e">
        <v>#NUM!</v>
      </c>
      <c r="F883" s="3" t="str">
        <f>VLOOKUP(Exportacao[[#This Row],[País]],Tabela3[#All],4,FALSE)</f>
        <v>Bélgica</v>
      </c>
      <c r="G883" s="3" t="str">
        <f>VLOOKUP(Exportacao[[#This Row],[País Corrigido]],'Conversor de países_Geral_UTF8_'!$A$2:$B$223,2,FALSE)</f>
        <v>Europa</v>
      </c>
      <c r="H8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4" spans="1:8">
      <c r="A884" t="s">
        <v>29</v>
      </c>
      <c r="B884" s="3">
        <v>1988</v>
      </c>
      <c r="C884">
        <v>0</v>
      </c>
      <c r="D884">
        <v>0</v>
      </c>
      <c r="E884" s="3" t="e">
        <v>#NUM!</v>
      </c>
      <c r="F884" s="3" t="str">
        <f>VLOOKUP(Exportacao[[#This Row],[País]],Tabela3[#All],4,FALSE)</f>
        <v>Bélgica</v>
      </c>
      <c r="G884" s="3" t="str">
        <f>VLOOKUP(Exportacao[[#This Row],[País Corrigido]],'Conversor de países_Geral_UTF8_'!$A$2:$B$223,2,FALSE)</f>
        <v>Europa</v>
      </c>
      <c r="H8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5" spans="1:8">
      <c r="A885" t="s">
        <v>29</v>
      </c>
      <c r="B885" s="3">
        <v>1989</v>
      </c>
      <c r="C885">
        <v>0</v>
      </c>
      <c r="D885">
        <v>0</v>
      </c>
      <c r="E885" s="3" t="e">
        <v>#NUM!</v>
      </c>
      <c r="F885" s="3" t="str">
        <f>VLOOKUP(Exportacao[[#This Row],[País]],Tabela3[#All],4,FALSE)</f>
        <v>Bélgica</v>
      </c>
      <c r="G885" s="3" t="str">
        <f>VLOOKUP(Exportacao[[#This Row],[País Corrigido]],'Conversor de países_Geral_UTF8_'!$A$2:$B$223,2,FALSE)</f>
        <v>Europa</v>
      </c>
      <c r="H8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6" spans="1:8">
      <c r="A886" t="s">
        <v>29</v>
      </c>
      <c r="B886" s="3">
        <v>1990</v>
      </c>
      <c r="C886">
        <v>0</v>
      </c>
      <c r="D886">
        <v>0</v>
      </c>
      <c r="E886" s="3" t="e">
        <v>#NUM!</v>
      </c>
      <c r="F886" s="3" t="str">
        <f>VLOOKUP(Exportacao[[#This Row],[País]],Tabela3[#All],4,FALSE)</f>
        <v>Bélgica</v>
      </c>
      <c r="G886" s="3" t="str">
        <f>VLOOKUP(Exportacao[[#This Row],[País Corrigido]],'Conversor de países_Geral_UTF8_'!$A$2:$B$223,2,FALSE)</f>
        <v>Europa</v>
      </c>
      <c r="H8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7" spans="1:8">
      <c r="A887" t="s">
        <v>29</v>
      </c>
      <c r="B887" s="3">
        <v>1991</v>
      </c>
      <c r="C887">
        <v>0</v>
      </c>
      <c r="D887">
        <v>0</v>
      </c>
      <c r="E887" s="3" t="e">
        <v>#NUM!</v>
      </c>
      <c r="F887" s="3" t="str">
        <f>VLOOKUP(Exportacao[[#This Row],[País]],Tabela3[#All],4,FALSE)</f>
        <v>Bélgica</v>
      </c>
      <c r="G887" s="3" t="str">
        <f>VLOOKUP(Exportacao[[#This Row],[País Corrigido]],'Conversor de países_Geral_UTF8_'!$A$2:$B$223,2,FALSE)</f>
        <v>Europa</v>
      </c>
      <c r="H8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8" spans="1:8">
      <c r="A888" t="s">
        <v>29</v>
      </c>
      <c r="B888" s="3">
        <v>1992</v>
      </c>
      <c r="C888">
        <v>0</v>
      </c>
      <c r="D888">
        <v>0</v>
      </c>
      <c r="E888" s="3" t="e">
        <v>#NUM!</v>
      </c>
      <c r="F888" s="3" t="str">
        <f>VLOOKUP(Exportacao[[#This Row],[País]],Tabela3[#All],4,FALSE)</f>
        <v>Bélgica</v>
      </c>
      <c r="G888" s="3" t="str">
        <f>VLOOKUP(Exportacao[[#This Row],[País Corrigido]],'Conversor de países_Geral_UTF8_'!$A$2:$B$223,2,FALSE)</f>
        <v>Europa</v>
      </c>
      <c r="H8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89" spans="1:8">
      <c r="A889" t="s">
        <v>29</v>
      </c>
      <c r="B889" s="3">
        <v>1993</v>
      </c>
      <c r="C889">
        <v>4500</v>
      </c>
      <c r="D889">
        <v>10560</v>
      </c>
      <c r="E889" s="3">
        <v>2.3466666666666667</v>
      </c>
      <c r="F889" s="3" t="str">
        <f>VLOOKUP(Exportacao[[#This Row],[País]],Tabela3[#All],4,FALSE)</f>
        <v>Bélgica</v>
      </c>
      <c r="G889" s="3" t="str">
        <f>VLOOKUP(Exportacao[[#This Row],[País Corrigido]],'Conversor de países_Geral_UTF8_'!$A$2:$B$223,2,FALSE)</f>
        <v>Europa</v>
      </c>
      <c r="H8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90" spans="1:8">
      <c r="A890" t="s">
        <v>29</v>
      </c>
      <c r="B890" s="3">
        <v>1994</v>
      </c>
      <c r="C890">
        <v>0</v>
      </c>
      <c r="D890">
        <v>0</v>
      </c>
      <c r="E890" s="3" t="e">
        <v>#NUM!</v>
      </c>
      <c r="F890" s="3" t="str">
        <f>VLOOKUP(Exportacao[[#This Row],[País]],Tabela3[#All],4,FALSE)</f>
        <v>Bélgica</v>
      </c>
      <c r="G890" s="3" t="str">
        <f>VLOOKUP(Exportacao[[#This Row],[País Corrigido]],'Conversor de países_Geral_UTF8_'!$A$2:$B$223,2,FALSE)</f>
        <v>Europa</v>
      </c>
      <c r="H8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91" spans="1:8">
      <c r="A891" t="s">
        <v>29</v>
      </c>
      <c r="B891" s="3">
        <v>1995</v>
      </c>
      <c r="C891">
        <v>0</v>
      </c>
      <c r="D891">
        <v>0</v>
      </c>
      <c r="E891" s="3" t="e">
        <v>#NUM!</v>
      </c>
      <c r="F891" s="3" t="str">
        <f>VLOOKUP(Exportacao[[#This Row],[País]],Tabela3[#All],4,FALSE)</f>
        <v>Bélgica</v>
      </c>
      <c r="G891" s="3" t="str">
        <f>VLOOKUP(Exportacao[[#This Row],[País Corrigido]],'Conversor de países_Geral_UTF8_'!$A$2:$B$223,2,FALSE)</f>
        <v>Europa</v>
      </c>
      <c r="H8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92" spans="1:8">
      <c r="A892" t="s">
        <v>29</v>
      </c>
      <c r="B892" s="3">
        <v>1996</v>
      </c>
      <c r="C892">
        <v>0</v>
      </c>
      <c r="D892">
        <v>0</v>
      </c>
      <c r="E892" s="3" t="e">
        <v>#NUM!</v>
      </c>
      <c r="F892" s="3" t="str">
        <f>VLOOKUP(Exportacao[[#This Row],[País]],Tabela3[#All],4,FALSE)</f>
        <v>Bélgica</v>
      </c>
      <c r="G892" s="3" t="str">
        <f>VLOOKUP(Exportacao[[#This Row],[País Corrigido]],'Conversor de países_Geral_UTF8_'!$A$2:$B$223,2,FALSE)</f>
        <v>Europa</v>
      </c>
      <c r="H8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93" spans="1:8">
      <c r="A893" t="s">
        <v>29</v>
      </c>
      <c r="B893" s="3">
        <v>1997</v>
      </c>
      <c r="C893">
        <v>0</v>
      </c>
      <c r="D893">
        <v>0</v>
      </c>
      <c r="E893" s="3" t="e">
        <v>#NUM!</v>
      </c>
      <c r="F893" s="3" t="str">
        <f>VLOOKUP(Exportacao[[#This Row],[País]],Tabela3[#All],4,FALSE)</f>
        <v>Bélgica</v>
      </c>
      <c r="G893" s="3" t="str">
        <f>VLOOKUP(Exportacao[[#This Row],[País Corrigido]],'Conversor de países_Geral_UTF8_'!$A$2:$B$223,2,FALSE)</f>
        <v>Europa</v>
      </c>
      <c r="H8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94" spans="1:8">
      <c r="A894" t="s">
        <v>29</v>
      </c>
      <c r="B894" s="3">
        <v>1998</v>
      </c>
      <c r="C894">
        <v>0</v>
      </c>
      <c r="D894">
        <v>0</v>
      </c>
      <c r="E894" s="3" t="e">
        <v>#NUM!</v>
      </c>
      <c r="F894" s="3" t="str">
        <f>VLOOKUP(Exportacao[[#This Row],[País]],Tabela3[#All],4,FALSE)</f>
        <v>Bélgica</v>
      </c>
      <c r="G894" s="3" t="str">
        <f>VLOOKUP(Exportacao[[#This Row],[País Corrigido]],'Conversor de países_Geral_UTF8_'!$A$2:$B$223,2,FALSE)</f>
        <v>Europa</v>
      </c>
      <c r="H8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95" spans="1:8">
      <c r="A895" t="s">
        <v>29</v>
      </c>
      <c r="B895" s="3">
        <v>1999</v>
      </c>
      <c r="C895">
        <v>0</v>
      </c>
      <c r="D895">
        <v>0</v>
      </c>
      <c r="E895" s="3" t="e">
        <v>#NUM!</v>
      </c>
      <c r="F895" s="3" t="str">
        <f>VLOOKUP(Exportacao[[#This Row],[País]],Tabela3[#All],4,FALSE)</f>
        <v>Bélgica</v>
      </c>
      <c r="G895" s="3" t="str">
        <f>VLOOKUP(Exportacao[[#This Row],[País Corrigido]],'Conversor de países_Geral_UTF8_'!$A$2:$B$223,2,FALSE)</f>
        <v>Europa</v>
      </c>
      <c r="H8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96" spans="1:8">
      <c r="A896" t="s">
        <v>29</v>
      </c>
      <c r="B896" s="3">
        <v>2000</v>
      </c>
      <c r="C896">
        <v>0</v>
      </c>
      <c r="D896">
        <v>0</v>
      </c>
      <c r="E896" s="3" t="e">
        <v>#NUM!</v>
      </c>
      <c r="F896" s="3" t="str">
        <f>VLOOKUP(Exportacao[[#This Row],[País]],Tabela3[#All],4,FALSE)</f>
        <v>Bélgica</v>
      </c>
      <c r="G896" s="3" t="str">
        <f>VLOOKUP(Exportacao[[#This Row],[País Corrigido]],'Conversor de países_Geral_UTF8_'!$A$2:$B$223,2,FALSE)</f>
        <v>Europa</v>
      </c>
      <c r="H8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97" spans="1:8">
      <c r="A897" t="s">
        <v>29</v>
      </c>
      <c r="B897" s="3">
        <v>2001</v>
      </c>
      <c r="C897">
        <v>0</v>
      </c>
      <c r="D897">
        <v>0</v>
      </c>
      <c r="E897" s="3" t="e">
        <v>#NUM!</v>
      </c>
      <c r="F897" s="3" t="str">
        <f>VLOOKUP(Exportacao[[#This Row],[País]],Tabela3[#All],4,FALSE)</f>
        <v>Bélgica</v>
      </c>
      <c r="G897" s="3" t="str">
        <f>VLOOKUP(Exportacao[[#This Row],[País Corrigido]],'Conversor de países_Geral_UTF8_'!$A$2:$B$223,2,FALSE)</f>
        <v>Europa</v>
      </c>
      <c r="H8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898" spans="1:8">
      <c r="A898" t="s">
        <v>29</v>
      </c>
      <c r="B898" s="3">
        <v>2002</v>
      </c>
      <c r="C898">
        <v>1263</v>
      </c>
      <c r="D898">
        <v>3900</v>
      </c>
      <c r="E898" s="3">
        <v>3.0878859857482186</v>
      </c>
      <c r="F898" s="3" t="str">
        <f>VLOOKUP(Exportacao[[#This Row],[País]],Tabela3[#All],4,FALSE)</f>
        <v>Bélgica</v>
      </c>
      <c r="G898" s="3" t="str">
        <f>VLOOKUP(Exportacao[[#This Row],[País Corrigido]],'Conversor de países_Geral_UTF8_'!$A$2:$B$223,2,FALSE)</f>
        <v>Europa</v>
      </c>
      <c r="H8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899" spans="1:8">
      <c r="A899" t="s">
        <v>29</v>
      </c>
      <c r="B899" s="3">
        <v>2003</v>
      </c>
      <c r="C899">
        <v>0</v>
      </c>
      <c r="D899">
        <v>0</v>
      </c>
      <c r="E899" s="3" t="e">
        <v>#NUM!</v>
      </c>
      <c r="F899" s="3" t="str">
        <f>VLOOKUP(Exportacao[[#This Row],[País]],Tabela3[#All],4,FALSE)</f>
        <v>Bélgica</v>
      </c>
      <c r="G899" s="3" t="str">
        <f>VLOOKUP(Exportacao[[#This Row],[País Corrigido]],'Conversor de países_Geral_UTF8_'!$A$2:$B$223,2,FALSE)</f>
        <v>Europa</v>
      </c>
      <c r="H8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00" spans="1:8">
      <c r="A900" t="s">
        <v>29</v>
      </c>
      <c r="B900" s="3">
        <v>2004</v>
      </c>
      <c r="C900">
        <v>0</v>
      </c>
      <c r="D900">
        <v>0</v>
      </c>
      <c r="E900" s="3" t="e">
        <v>#NUM!</v>
      </c>
      <c r="F900" s="3" t="str">
        <f>VLOOKUP(Exportacao[[#This Row],[País]],Tabela3[#All],4,FALSE)</f>
        <v>Bélgica</v>
      </c>
      <c r="G900" s="3" t="str">
        <f>VLOOKUP(Exportacao[[#This Row],[País Corrigido]],'Conversor de países_Geral_UTF8_'!$A$2:$B$223,2,FALSE)</f>
        <v>Europa</v>
      </c>
      <c r="H9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01" spans="1:8">
      <c r="A901" t="s">
        <v>29</v>
      </c>
      <c r="B901" s="3">
        <v>2005</v>
      </c>
      <c r="C901">
        <v>6750</v>
      </c>
      <c r="D901">
        <v>28743</v>
      </c>
      <c r="E901" s="3">
        <v>4.2582222222222219</v>
      </c>
      <c r="F901" s="3" t="str">
        <f>VLOOKUP(Exportacao[[#This Row],[País]],Tabela3[#All],4,FALSE)</f>
        <v>Bélgica</v>
      </c>
      <c r="G901" s="3" t="str">
        <f>VLOOKUP(Exportacao[[#This Row],[País Corrigido]],'Conversor de países_Geral_UTF8_'!$A$2:$B$223,2,FALSE)</f>
        <v>Europa</v>
      </c>
      <c r="H9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02" spans="1:8">
      <c r="A902" t="s">
        <v>29</v>
      </c>
      <c r="B902" s="3">
        <v>2006</v>
      </c>
      <c r="C902">
        <v>56571</v>
      </c>
      <c r="D902">
        <v>52799</v>
      </c>
      <c r="E902" s="3">
        <v>0.93332272719237774</v>
      </c>
      <c r="F902" s="3" t="str">
        <f>VLOOKUP(Exportacao[[#This Row],[País]],Tabela3[#All],4,FALSE)</f>
        <v>Bélgica</v>
      </c>
      <c r="G902" s="3" t="str">
        <f>VLOOKUP(Exportacao[[#This Row],[País Corrigido]],'Conversor de países_Geral_UTF8_'!$A$2:$B$223,2,FALSE)</f>
        <v>Europa</v>
      </c>
      <c r="H9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03" spans="1:8">
      <c r="A903" t="s">
        <v>29</v>
      </c>
      <c r="B903" s="3">
        <v>2007</v>
      </c>
      <c r="C903">
        <v>1077</v>
      </c>
      <c r="D903">
        <v>3751</v>
      </c>
      <c r="E903" s="3">
        <v>3.4828226555246053</v>
      </c>
      <c r="F903" s="3" t="str">
        <f>VLOOKUP(Exportacao[[#This Row],[País]],Tabela3[#All],4,FALSE)</f>
        <v>Bélgica</v>
      </c>
      <c r="G903" s="3" t="str">
        <f>VLOOKUP(Exportacao[[#This Row],[País Corrigido]],'Conversor de países_Geral_UTF8_'!$A$2:$B$223,2,FALSE)</f>
        <v>Europa</v>
      </c>
      <c r="H9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04" spans="1:8">
      <c r="A904" t="s">
        <v>29</v>
      </c>
      <c r="B904" s="3">
        <v>2008</v>
      </c>
      <c r="C904">
        <v>3523</v>
      </c>
      <c r="D904">
        <v>12969</v>
      </c>
      <c r="E904" s="3">
        <v>3.6812375816065854</v>
      </c>
      <c r="F904" s="3" t="str">
        <f>VLOOKUP(Exportacao[[#This Row],[País]],Tabela3[#All],4,FALSE)</f>
        <v>Bélgica</v>
      </c>
      <c r="G904" s="3" t="str">
        <f>VLOOKUP(Exportacao[[#This Row],[País Corrigido]],'Conversor de países_Geral_UTF8_'!$A$2:$B$223,2,FALSE)</f>
        <v>Europa</v>
      </c>
      <c r="H9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05" spans="1:8">
      <c r="A905" t="s">
        <v>29</v>
      </c>
      <c r="B905" s="3">
        <v>2009</v>
      </c>
      <c r="C905">
        <v>125962</v>
      </c>
      <c r="D905">
        <v>58764</v>
      </c>
      <c r="E905" s="3">
        <v>0.46652164938632285</v>
      </c>
      <c r="F905" s="3" t="str">
        <f>VLOOKUP(Exportacao[[#This Row],[País]],Tabela3[#All],4,FALSE)</f>
        <v>Bélgica</v>
      </c>
      <c r="G905" s="3" t="str">
        <f>VLOOKUP(Exportacao[[#This Row],[País Corrigido]],'Conversor de países_Geral_UTF8_'!$A$2:$B$223,2,FALSE)</f>
        <v>Europa</v>
      </c>
      <c r="H9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06" spans="1:8">
      <c r="A906" t="s">
        <v>29</v>
      </c>
      <c r="B906" s="3">
        <v>2010</v>
      </c>
      <c r="C906">
        <v>42532</v>
      </c>
      <c r="D906">
        <v>185411</v>
      </c>
      <c r="E906" s="3">
        <v>4.3593294460641401</v>
      </c>
      <c r="F906" s="3" t="str">
        <f>VLOOKUP(Exportacao[[#This Row],[País]],Tabela3[#All],4,FALSE)</f>
        <v>Bélgica</v>
      </c>
      <c r="G906" s="3" t="str">
        <f>VLOOKUP(Exportacao[[#This Row],[País Corrigido]],'Conversor de países_Geral_UTF8_'!$A$2:$B$223,2,FALSE)</f>
        <v>Europa</v>
      </c>
      <c r="H9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07" spans="1:8">
      <c r="A907" t="s">
        <v>29</v>
      </c>
      <c r="B907" s="3">
        <v>2011</v>
      </c>
      <c r="C907">
        <v>11802</v>
      </c>
      <c r="D907">
        <v>62339</v>
      </c>
      <c r="E907" s="3">
        <v>5.2820708354516182</v>
      </c>
      <c r="F907" s="3" t="str">
        <f>VLOOKUP(Exportacao[[#This Row],[País]],Tabela3[#All],4,FALSE)</f>
        <v>Bélgica</v>
      </c>
      <c r="G907" s="3" t="str">
        <f>VLOOKUP(Exportacao[[#This Row],[País Corrigido]],'Conversor de países_Geral_UTF8_'!$A$2:$B$223,2,FALSE)</f>
        <v>Europa</v>
      </c>
      <c r="H9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08" spans="1:8">
      <c r="A908" t="s">
        <v>29</v>
      </c>
      <c r="B908" s="3">
        <v>2012</v>
      </c>
      <c r="C908">
        <v>16132</v>
      </c>
      <c r="D908">
        <v>90718</v>
      </c>
      <c r="E908" s="3">
        <v>5.6234812794445821</v>
      </c>
      <c r="F908" s="3" t="str">
        <f>VLOOKUP(Exportacao[[#This Row],[País]],Tabela3[#All],4,FALSE)</f>
        <v>Bélgica</v>
      </c>
      <c r="G908" s="3" t="str">
        <f>VLOOKUP(Exportacao[[#This Row],[País Corrigido]],'Conversor de países_Geral_UTF8_'!$A$2:$B$223,2,FALSE)</f>
        <v>Europa</v>
      </c>
      <c r="H9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09" spans="1:8">
      <c r="A909" t="s">
        <v>29</v>
      </c>
      <c r="B909" s="3">
        <v>2013</v>
      </c>
      <c r="C909">
        <v>22461</v>
      </c>
      <c r="D909">
        <v>95893</v>
      </c>
      <c r="E909" s="3">
        <v>4.269311250612172</v>
      </c>
      <c r="F909" s="3" t="str">
        <f>VLOOKUP(Exportacao[[#This Row],[País]],Tabela3[#All],4,FALSE)</f>
        <v>Bélgica</v>
      </c>
      <c r="G909" s="3" t="str">
        <f>VLOOKUP(Exportacao[[#This Row],[País Corrigido]],'Conversor de países_Geral_UTF8_'!$A$2:$B$223,2,FALSE)</f>
        <v>Europa</v>
      </c>
      <c r="H9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0" spans="1:8">
      <c r="A910" t="s">
        <v>29</v>
      </c>
      <c r="B910" s="3">
        <v>2014</v>
      </c>
      <c r="C910">
        <v>151320</v>
      </c>
      <c r="D910">
        <v>704093</v>
      </c>
      <c r="E910" s="3">
        <v>4.6530068728522336</v>
      </c>
      <c r="F910" s="3" t="str">
        <f>VLOOKUP(Exportacao[[#This Row],[País]],Tabela3[#All],4,FALSE)</f>
        <v>Bélgica</v>
      </c>
      <c r="G910" s="3" t="str">
        <f>VLOOKUP(Exportacao[[#This Row],[País Corrigido]],'Conversor de países_Geral_UTF8_'!$A$2:$B$223,2,FALSE)</f>
        <v>Europa</v>
      </c>
      <c r="H9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1" spans="1:8">
      <c r="A911" t="s">
        <v>29</v>
      </c>
      <c r="B911" s="3">
        <v>2015</v>
      </c>
      <c r="C911">
        <v>4473</v>
      </c>
      <c r="D911">
        <v>26399</v>
      </c>
      <c r="E911" s="3">
        <v>5.901855577911916</v>
      </c>
      <c r="F911" s="3" t="str">
        <f>VLOOKUP(Exportacao[[#This Row],[País]],Tabela3[#All],4,FALSE)</f>
        <v>Bélgica</v>
      </c>
      <c r="G911" s="3" t="str">
        <f>VLOOKUP(Exportacao[[#This Row],[País Corrigido]],'Conversor de países_Geral_UTF8_'!$A$2:$B$223,2,FALSE)</f>
        <v>Europa</v>
      </c>
      <c r="H9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2" spans="1:8">
      <c r="A912" t="s">
        <v>29</v>
      </c>
      <c r="B912" s="3">
        <v>2016</v>
      </c>
      <c r="C912">
        <v>7200</v>
      </c>
      <c r="D912">
        <v>46534</v>
      </c>
      <c r="E912" s="3">
        <v>6.463055555555556</v>
      </c>
      <c r="F912" s="3" t="str">
        <f>VLOOKUP(Exportacao[[#This Row],[País]],Tabela3[#All],4,FALSE)</f>
        <v>Bélgica</v>
      </c>
      <c r="G912" s="3" t="str">
        <f>VLOOKUP(Exportacao[[#This Row],[País Corrigido]],'Conversor de países_Geral_UTF8_'!$A$2:$B$223,2,FALSE)</f>
        <v>Europa</v>
      </c>
      <c r="H9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3" spans="1:8">
      <c r="A913" t="s">
        <v>29</v>
      </c>
      <c r="B913" s="3">
        <v>2017</v>
      </c>
      <c r="C913">
        <v>2790</v>
      </c>
      <c r="D913">
        <v>16405</v>
      </c>
      <c r="E913" s="3">
        <v>5.8799283154121866</v>
      </c>
      <c r="F913" s="3" t="str">
        <f>VLOOKUP(Exportacao[[#This Row],[País]],Tabela3[#All],4,FALSE)</f>
        <v>Bélgica</v>
      </c>
      <c r="G913" s="3" t="str">
        <f>VLOOKUP(Exportacao[[#This Row],[País Corrigido]],'Conversor de países_Geral_UTF8_'!$A$2:$B$223,2,FALSE)</f>
        <v>Europa</v>
      </c>
      <c r="H9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4" spans="1:8">
      <c r="A914" t="s">
        <v>29</v>
      </c>
      <c r="B914" s="3">
        <v>2018</v>
      </c>
      <c r="C914">
        <v>7497</v>
      </c>
      <c r="D914">
        <v>52799</v>
      </c>
      <c r="E914" s="3">
        <v>7.0426837401627314</v>
      </c>
      <c r="F914" s="3" t="str">
        <f>VLOOKUP(Exportacao[[#This Row],[País]],Tabela3[#All],4,FALSE)</f>
        <v>Bélgica</v>
      </c>
      <c r="G914" s="3" t="str">
        <f>VLOOKUP(Exportacao[[#This Row],[País Corrigido]],'Conversor de países_Geral_UTF8_'!$A$2:$B$223,2,FALSE)</f>
        <v>Europa</v>
      </c>
      <c r="H9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5" spans="1:8">
      <c r="A915" t="s">
        <v>29</v>
      </c>
      <c r="B915" s="3">
        <v>2019</v>
      </c>
      <c r="C915">
        <v>2498</v>
      </c>
      <c r="D915">
        <v>12548</v>
      </c>
      <c r="E915" s="3">
        <v>5.0232185748598877</v>
      </c>
      <c r="F915" s="3" t="str">
        <f>VLOOKUP(Exportacao[[#This Row],[País]],Tabela3[#All],4,FALSE)</f>
        <v>Bélgica</v>
      </c>
      <c r="G915" s="3" t="str">
        <f>VLOOKUP(Exportacao[[#This Row],[País Corrigido]],'Conversor de países_Geral_UTF8_'!$A$2:$B$223,2,FALSE)</f>
        <v>Europa</v>
      </c>
      <c r="H9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6" spans="1:8">
      <c r="A916" t="s">
        <v>29</v>
      </c>
      <c r="B916" s="3">
        <v>2020</v>
      </c>
      <c r="C916">
        <v>3166</v>
      </c>
      <c r="D916">
        <v>20460</v>
      </c>
      <c r="E916" s="3">
        <v>6.4624131396083389</v>
      </c>
      <c r="F916" s="3" t="str">
        <f>VLOOKUP(Exportacao[[#This Row],[País]],Tabela3[#All],4,FALSE)</f>
        <v>Bélgica</v>
      </c>
      <c r="G916" s="3" t="str">
        <f>VLOOKUP(Exportacao[[#This Row],[País Corrigido]],'Conversor de países_Geral_UTF8_'!$A$2:$B$223,2,FALSE)</f>
        <v>Europa</v>
      </c>
      <c r="H9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7" spans="1:8">
      <c r="A917" t="s">
        <v>29</v>
      </c>
      <c r="B917" s="3">
        <v>2021</v>
      </c>
      <c r="C917">
        <v>483</v>
      </c>
      <c r="D917">
        <v>3749</v>
      </c>
      <c r="E917" s="3">
        <v>7.7619047619047619</v>
      </c>
      <c r="F917" s="3" t="str">
        <f>VLOOKUP(Exportacao[[#This Row],[País]],Tabela3[#All],4,FALSE)</f>
        <v>Bélgica</v>
      </c>
      <c r="G917" s="3" t="str">
        <f>VLOOKUP(Exportacao[[#This Row],[País Corrigido]],'Conversor de países_Geral_UTF8_'!$A$2:$B$223,2,FALSE)</f>
        <v>Europa</v>
      </c>
      <c r="H9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8" spans="1:8">
      <c r="A918" t="s">
        <v>29</v>
      </c>
      <c r="B918" s="3">
        <v>2022</v>
      </c>
      <c r="C918">
        <v>828</v>
      </c>
      <c r="D918">
        <v>6145</v>
      </c>
      <c r="E918" s="3">
        <v>7.4214975845410631</v>
      </c>
      <c r="F918" s="3" t="str">
        <f>VLOOKUP(Exportacao[[#This Row],[País]],Tabela3[#All],4,FALSE)</f>
        <v>Bélgica</v>
      </c>
      <c r="G918" s="3" t="str">
        <f>VLOOKUP(Exportacao[[#This Row],[País Corrigido]],'Conversor de países_Geral_UTF8_'!$A$2:$B$223,2,FALSE)</f>
        <v>Europa</v>
      </c>
      <c r="H9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19" spans="1:8">
      <c r="A919" t="s">
        <v>29</v>
      </c>
      <c r="B919" s="3">
        <v>2023</v>
      </c>
      <c r="C919">
        <v>95</v>
      </c>
      <c r="D919">
        <v>683</v>
      </c>
      <c r="E919" s="3">
        <v>7.189473684210526</v>
      </c>
      <c r="F919" s="3" t="str">
        <f>VLOOKUP(Exportacao[[#This Row],[País]],Tabela3[#All],4,FALSE)</f>
        <v>Bélgica</v>
      </c>
      <c r="G919" s="3" t="str">
        <f>VLOOKUP(Exportacao[[#This Row],[País Corrigido]],'Conversor de países_Geral_UTF8_'!$A$2:$B$223,2,FALSE)</f>
        <v>Europa</v>
      </c>
      <c r="H9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20" spans="1:8" hidden="1">
      <c r="A920" t="s">
        <v>270</v>
      </c>
      <c r="B920" s="3">
        <v>1970</v>
      </c>
      <c r="C920">
        <v>0</v>
      </c>
      <c r="D920">
        <v>0</v>
      </c>
      <c r="E920" s="3" t="e">
        <v>#NUM!</v>
      </c>
      <c r="F920" s="3" t="str">
        <f>VLOOKUP(Exportacao[[#This Row],[País]],Tabela3[#All],4,FALSE)</f>
        <v>Belize</v>
      </c>
      <c r="G920" s="3" t="str">
        <f>VLOOKUP(Exportacao[[#This Row],[País Corrigido]],'Conversor de países_Geral_UTF8_'!$A$2:$B$223,2,FALSE)</f>
        <v>América Central e Caribe</v>
      </c>
      <c r="H9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21" spans="1:8" hidden="1">
      <c r="A921" t="s">
        <v>270</v>
      </c>
      <c r="B921" s="3">
        <v>1971</v>
      </c>
      <c r="C921">
        <v>0</v>
      </c>
      <c r="D921">
        <v>0</v>
      </c>
      <c r="E921" s="3" t="e">
        <v>#NUM!</v>
      </c>
      <c r="F921" s="3" t="str">
        <f>VLOOKUP(Exportacao[[#This Row],[País]],Tabela3[#All],4,FALSE)</f>
        <v>Belize</v>
      </c>
      <c r="G921" s="3" t="str">
        <f>VLOOKUP(Exportacao[[#This Row],[País Corrigido]],'Conversor de países_Geral_UTF8_'!$A$2:$B$223,2,FALSE)</f>
        <v>América Central e Caribe</v>
      </c>
      <c r="H9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22" spans="1:8" hidden="1">
      <c r="A922" t="s">
        <v>270</v>
      </c>
      <c r="B922" s="3">
        <v>1972</v>
      </c>
      <c r="C922">
        <v>450</v>
      </c>
      <c r="D922">
        <v>260</v>
      </c>
      <c r="E922" s="3">
        <v>0.57777777777777772</v>
      </c>
      <c r="F922" s="3" t="str">
        <f>VLOOKUP(Exportacao[[#This Row],[País]],Tabela3[#All],4,FALSE)</f>
        <v>Belize</v>
      </c>
      <c r="G922" s="3" t="str">
        <f>VLOOKUP(Exportacao[[#This Row],[País Corrigido]],'Conversor de países_Geral_UTF8_'!$A$2:$B$223,2,FALSE)</f>
        <v>América Central e Caribe</v>
      </c>
      <c r="H9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23" spans="1:8" hidden="1">
      <c r="A923" t="s">
        <v>270</v>
      </c>
      <c r="B923" s="3">
        <v>1973</v>
      </c>
      <c r="C923">
        <v>0</v>
      </c>
      <c r="D923">
        <v>0</v>
      </c>
      <c r="E923" s="3" t="e">
        <v>#NUM!</v>
      </c>
      <c r="F923" s="3" t="str">
        <f>VLOOKUP(Exportacao[[#This Row],[País]],Tabela3[#All],4,FALSE)</f>
        <v>Belize</v>
      </c>
      <c r="G923" s="3" t="str">
        <f>VLOOKUP(Exportacao[[#This Row],[País Corrigido]],'Conversor de países_Geral_UTF8_'!$A$2:$B$223,2,FALSE)</f>
        <v>América Central e Caribe</v>
      </c>
      <c r="H9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24" spans="1:8" hidden="1">
      <c r="A924" t="s">
        <v>270</v>
      </c>
      <c r="B924" s="3">
        <v>1974</v>
      </c>
      <c r="C924">
        <v>0</v>
      </c>
      <c r="D924">
        <v>0</v>
      </c>
      <c r="E924" s="3" t="e">
        <v>#NUM!</v>
      </c>
      <c r="F924" s="3" t="str">
        <f>VLOOKUP(Exportacao[[#This Row],[País]],Tabela3[#All],4,FALSE)</f>
        <v>Belize</v>
      </c>
      <c r="G924" s="3" t="str">
        <f>VLOOKUP(Exportacao[[#This Row],[País Corrigido]],'Conversor de países_Geral_UTF8_'!$A$2:$B$223,2,FALSE)</f>
        <v>América Central e Caribe</v>
      </c>
      <c r="H9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25" spans="1:8" hidden="1">
      <c r="A925" t="s">
        <v>270</v>
      </c>
      <c r="B925" s="3">
        <v>1975</v>
      </c>
      <c r="C925">
        <v>0</v>
      </c>
      <c r="D925">
        <v>0</v>
      </c>
      <c r="E925" s="3" t="e">
        <v>#NUM!</v>
      </c>
      <c r="F925" s="3" t="str">
        <f>VLOOKUP(Exportacao[[#This Row],[País]],Tabela3[#All],4,FALSE)</f>
        <v>Belize</v>
      </c>
      <c r="G925" s="3" t="str">
        <f>VLOOKUP(Exportacao[[#This Row],[País Corrigido]],'Conversor de países_Geral_UTF8_'!$A$2:$B$223,2,FALSE)</f>
        <v>América Central e Caribe</v>
      </c>
      <c r="H9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26" spans="1:8" hidden="1">
      <c r="A926" t="s">
        <v>270</v>
      </c>
      <c r="B926" s="3">
        <v>1976</v>
      </c>
      <c r="C926">
        <v>0</v>
      </c>
      <c r="D926">
        <v>0</v>
      </c>
      <c r="E926" s="3" t="e">
        <v>#NUM!</v>
      </c>
      <c r="F926" s="3" t="str">
        <f>VLOOKUP(Exportacao[[#This Row],[País]],Tabela3[#All],4,FALSE)</f>
        <v>Belize</v>
      </c>
      <c r="G926" s="3" t="str">
        <f>VLOOKUP(Exportacao[[#This Row],[País Corrigido]],'Conversor de países_Geral_UTF8_'!$A$2:$B$223,2,FALSE)</f>
        <v>América Central e Caribe</v>
      </c>
      <c r="H9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27" spans="1:8" hidden="1">
      <c r="A927" t="s">
        <v>270</v>
      </c>
      <c r="B927" s="3">
        <v>1977</v>
      </c>
      <c r="C927">
        <v>0</v>
      </c>
      <c r="D927">
        <v>0</v>
      </c>
      <c r="E927" s="3" t="e">
        <v>#NUM!</v>
      </c>
      <c r="F927" s="3" t="str">
        <f>VLOOKUP(Exportacao[[#This Row],[País]],Tabela3[#All],4,FALSE)</f>
        <v>Belize</v>
      </c>
      <c r="G927" s="3" t="str">
        <f>VLOOKUP(Exportacao[[#This Row],[País Corrigido]],'Conversor de países_Geral_UTF8_'!$A$2:$B$223,2,FALSE)</f>
        <v>América Central e Caribe</v>
      </c>
      <c r="H9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28" spans="1:8" hidden="1">
      <c r="A928" t="s">
        <v>270</v>
      </c>
      <c r="B928" s="3">
        <v>1978</v>
      </c>
      <c r="C928">
        <v>0</v>
      </c>
      <c r="D928">
        <v>0</v>
      </c>
      <c r="E928" s="3" t="e">
        <v>#NUM!</v>
      </c>
      <c r="F928" s="3" t="str">
        <f>VLOOKUP(Exportacao[[#This Row],[País]],Tabela3[#All],4,FALSE)</f>
        <v>Belize</v>
      </c>
      <c r="G928" s="3" t="str">
        <f>VLOOKUP(Exportacao[[#This Row],[País Corrigido]],'Conversor de países_Geral_UTF8_'!$A$2:$B$223,2,FALSE)</f>
        <v>América Central e Caribe</v>
      </c>
      <c r="H9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29" spans="1:8" hidden="1">
      <c r="A929" t="s">
        <v>270</v>
      </c>
      <c r="B929" s="3">
        <v>1979</v>
      </c>
      <c r="C929">
        <v>0</v>
      </c>
      <c r="D929">
        <v>0</v>
      </c>
      <c r="E929" s="3" t="e">
        <v>#NUM!</v>
      </c>
      <c r="F929" s="3" t="str">
        <f>VLOOKUP(Exportacao[[#This Row],[País]],Tabela3[#All],4,FALSE)</f>
        <v>Belize</v>
      </c>
      <c r="G929" s="3" t="str">
        <f>VLOOKUP(Exportacao[[#This Row],[País Corrigido]],'Conversor de países_Geral_UTF8_'!$A$2:$B$223,2,FALSE)</f>
        <v>América Central e Caribe</v>
      </c>
      <c r="H9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0" spans="1:8" hidden="1">
      <c r="A930" t="s">
        <v>270</v>
      </c>
      <c r="B930" s="3">
        <v>1980</v>
      </c>
      <c r="C930">
        <v>0</v>
      </c>
      <c r="D930">
        <v>0</v>
      </c>
      <c r="E930" s="3" t="e">
        <v>#NUM!</v>
      </c>
      <c r="F930" s="3" t="str">
        <f>VLOOKUP(Exportacao[[#This Row],[País]],Tabela3[#All],4,FALSE)</f>
        <v>Belize</v>
      </c>
      <c r="G930" s="3" t="str">
        <f>VLOOKUP(Exportacao[[#This Row],[País Corrigido]],'Conversor de países_Geral_UTF8_'!$A$2:$B$223,2,FALSE)</f>
        <v>América Central e Caribe</v>
      </c>
      <c r="H9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1" spans="1:8" hidden="1">
      <c r="A931" t="s">
        <v>270</v>
      </c>
      <c r="B931" s="3">
        <v>1981</v>
      </c>
      <c r="C931">
        <v>0</v>
      </c>
      <c r="D931">
        <v>0</v>
      </c>
      <c r="E931" s="3" t="e">
        <v>#NUM!</v>
      </c>
      <c r="F931" s="3" t="str">
        <f>VLOOKUP(Exportacao[[#This Row],[País]],Tabela3[#All],4,FALSE)</f>
        <v>Belize</v>
      </c>
      <c r="G931" s="3" t="str">
        <f>VLOOKUP(Exportacao[[#This Row],[País Corrigido]],'Conversor de países_Geral_UTF8_'!$A$2:$B$223,2,FALSE)</f>
        <v>América Central e Caribe</v>
      </c>
      <c r="H9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2" spans="1:8" hidden="1">
      <c r="A932" t="s">
        <v>270</v>
      </c>
      <c r="B932" s="3">
        <v>1982</v>
      </c>
      <c r="C932">
        <v>0</v>
      </c>
      <c r="D932">
        <v>0</v>
      </c>
      <c r="E932" s="3" t="e">
        <v>#NUM!</v>
      </c>
      <c r="F932" s="3" t="str">
        <f>VLOOKUP(Exportacao[[#This Row],[País]],Tabela3[#All],4,FALSE)</f>
        <v>Belize</v>
      </c>
      <c r="G932" s="3" t="str">
        <f>VLOOKUP(Exportacao[[#This Row],[País Corrigido]],'Conversor de países_Geral_UTF8_'!$A$2:$B$223,2,FALSE)</f>
        <v>América Central e Caribe</v>
      </c>
      <c r="H9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3" spans="1:8" hidden="1">
      <c r="A933" t="s">
        <v>270</v>
      </c>
      <c r="B933" s="3">
        <v>1983</v>
      </c>
      <c r="C933">
        <v>0</v>
      </c>
      <c r="D933">
        <v>0</v>
      </c>
      <c r="E933" s="3" t="e">
        <v>#NUM!</v>
      </c>
      <c r="F933" s="3" t="str">
        <f>VLOOKUP(Exportacao[[#This Row],[País]],Tabela3[#All],4,FALSE)</f>
        <v>Belize</v>
      </c>
      <c r="G933" s="3" t="str">
        <f>VLOOKUP(Exportacao[[#This Row],[País Corrigido]],'Conversor de países_Geral_UTF8_'!$A$2:$B$223,2,FALSE)</f>
        <v>América Central e Caribe</v>
      </c>
      <c r="H9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4" spans="1:8" hidden="1">
      <c r="A934" t="s">
        <v>270</v>
      </c>
      <c r="B934" s="3">
        <v>1984</v>
      </c>
      <c r="C934">
        <v>0</v>
      </c>
      <c r="D934">
        <v>0</v>
      </c>
      <c r="E934" s="3" t="e">
        <v>#NUM!</v>
      </c>
      <c r="F934" s="3" t="str">
        <f>VLOOKUP(Exportacao[[#This Row],[País]],Tabela3[#All],4,FALSE)</f>
        <v>Belize</v>
      </c>
      <c r="G934" s="3" t="str">
        <f>VLOOKUP(Exportacao[[#This Row],[País Corrigido]],'Conversor de países_Geral_UTF8_'!$A$2:$B$223,2,FALSE)</f>
        <v>América Central e Caribe</v>
      </c>
      <c r="H9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5" spans="1:8" hidden="1">
      <c r="A935" t="s">
        <v>270</v>
      </c>
      <c r="B935" s="3">
        <v>1985</v>
      </c>
      <c r="C935">
        <v>0</v>
      </c>
      <c r="D935">
        <v>0</v>
      </c>
      <c r="E935" s="3" t="e">
        <v>#NUM!</v>
      </c>
      <c r="F935" s="3" t="str">
        <f>VLOOKUP(Exportacao[[#This Row],[País]],Tabela3[#All],4,FALSE)</f>
        <v>Belize</v>
      </c>
      <c r="G935" s="3" t="str">
        <f>VLOOKUP(Exportacao[[#This Row],[País Corrigido]],'Conversor de países_Geral_UTF8_'!$A$2:$B$223,2,FALSE)</f>
        <v>América Central e Caribe</v>
      </c>
      <c r="H9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6" spans="1:8" hidden="1">
      <c r="A936" t="s">
        <v>270</v>
      </c>
      <c r="B936" s="3">
        <v>1986</v>
      </c>
      <c r="C936">
        <v>0</v>
      </c>
      <c r="D936">
        <v>0</v>
      </c>
      <c r="E936" s="3" t="e">
        <v>#NUM!</v>
      </c>
      <c r="F936" s="3" t="str">
        <f>VLOOKUP(Exportacao[[#This Row],[País]],Tabela3[#All],4,FALSE)</f>
        <v>Belize</v>
      </c>
      <c r="G936" s="3" t="str">
        <f>VLOOKUP(Exportacao[[#This Row],[País Corrigido]],'Conversor de países_Geral_UTF8_'!$A$2:$B$223,2,FALSE)</f>
        <v>América Central e Caribe</v>
      </c>
      <c r="H9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7" spans="1:8" hidden="1">
      <c r="A937" t="s">
        <v>270</v>
      </c>
      <c r="B937" s="3">
        <v>1987</v>
      </c>
      <c r="C937">
        <v>0</v>
      </c>
      <c r="D937">
        <v>0</v>
      </c>
      <c r="E937" s="3" t="e">
        <v>#NUM!</v>
      </c>
      <c r="F937" s="3" t="str">
        <f>VLOOKUP(Exportacao[[#This Row],[País]],Tabela3[#All],4,FALSE)</f>
        <v>Belize</v>
      </c>
      <c r="G937" s="3" t="str">
        <f>VLOOKUP(Exportacao[[#This Row],[País Corrigido]],'Conversor de países_Geral_UTF8_'!$A$2:$B$223,2,FALSE)</f>
        <v>América Central e Caribe</v>
      </c>
      <c r="H9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8" spans="1:8" hidden="1">
      <c r="A938" t="s">
        <v>270</v>
      </c>
      <c r="B938" s="3">
        <v>1988</v>
      </c>
      <c r="C938">
        <v>0</v>
      </c>
      <c r="D938">
        <v>0</v>
      </c>
      <c r="E938" s="3" t="e">
        <v>#NUM!</v>
      </c>
      <c r="F938" s="3" t="str">
        <f>VLOOKUP(Exportacao[[#This Row],[País]],Tabela3[#All],4,FALSE)</f>
        <v>Belize</v>
      </c>
      <c r="G938" s="3" t="str">
        <f>VLOOKUP(Exportacao[[#This Row],[País Corrigido]],'Conversor de países_Geral_UTF8_'!$A$2:$B$223,2,FALSE)</f>
        <v>América Central e Caribe</v>
      </c>
      <c r="H9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39" spans="1:8" hidden="1">
      <c r="A939" t="s">
        <v>270</v>
      </c>
      <c r="B939" s="3">
        <v>1989</v>
      </c>
      <c r="C939">
        <v>0</v>
      </c>
      <c r="D939">
        <v>0</v>
      </c>
      <c r="E939" s="3" t="e">
        <v>#NUM!</v>
      </c>
      <c r="F939" s="3" t="str">
        <f>VLOOKUP(Exportacao[[#This Row],[País]],Tabela3[#All],4,FALSE)</f>
        <v>Belize</v>
      </c>
      <c r="G939" s="3" t="str">
        <f>VLOOKUP(Exportacao[[#This Row],[País Corrigido]],'Conversor de países_Geral_UTF8_'!$A$2:$B$223,2,FALSE)</f>
        <v>América Central e Caribe</v>
      </c>
      <c r="H9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0" spans="1:8" hidden="1">
      <c r="A940" t="s">
        <v>270</v>
      </c>
      <c r="B940" s="3">
        <v>1990</v>
      </c>
      <c r="C940">
        <v>0</v>
      </c>
      <c r="D940">
        <v>0</v>
      </c>
      <c r="E940" s="3" t="e">
        <v>#NUM!</v>
      </c>
      <c r="F940" s="3" t="str">
        <f>VLOOKUP(Exportacao[[#This Row],[País]],Tabela3[#All],4,FALSE)</f>
        <v>Belize</v>
      </c>
      <c r="G940" s="3" t="str">
        <f>VLOOKUP(Exportacao[[#This Row],[País Corrigido]],'Conversor de países_Geral_UTF8_'!$A$2:$B$223,2,FALSE)</f>
        <v>América Central e Caribe</v>
      </c>
      <c r="H9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1" spans="1:8" hidden="1">
      <c r="A941" t="s">
        <v>270</v>
      </c>
      <c r="B941" s="3">
        <v>1991</v>
      </c>
      <c r="C941">
        <v>0</v>
      </c>
      <c r="D941">
        <v>0</v>
      </c>
      <c r="E941" s="3" t="e">
        <v>#NUM!</v>
      </c>
      <c r="F941" s="3" t="str">
        <f>VLOOKUP(Exportacao[[#This Row],[País]],Tabela3[#All],4,FALSE)</f>
        <v>Belize</v>
      </c>
      <c r="G941" s="3" t="str">
        <f>VLOOKUP(Exportacao[[#This Row],[País Corrigido]],'Conversor de países_Geral_UTF8_'!$A$2:$B$223,2,FALSE)</f>
        <v>América Central e Caribe</v>
      </c>
      <c r="H9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2" spans="1:8" hidden="1">
      <c r="A942" t="s">
        <v>270</v>
      </c>
      <c r="B942" s="3">
        <v>1992</v>
      </c>
      <c r="C942">
        <v>0</v>
      </c>
      <c r="D942">
        <v>0</v>
      </c>
      <c r="E942" s="3" t="e">
        <v>#NUM!</v>
      </c>
      <c r="F942" s="3" t="str">
        <f>VLOOKUP(Exportacao[[#This Row],[País]],Tabela3[#All],4,FALSE)</f>
        <v>Belize</v>
      </c>
      <c r="G942" s="3" t="str">
        <f>VLOOKUP(Exportacao[[#This Row],[País Corrigido]],'Conversor de países_Geral_UTF8_'!$A$2:$B$223,2,FALSE)</f>
        <v>América Central e Caribe</v>
      </c>
      <c r="H9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3" spans="1:8" hidden="1">
      <c r="A943" t="s">
        <v>270</v>
      </c>
      <c r="B943" s="3">
        <v>1993</v>
      </c>
      <c r="C943">
        <v>0</v>
      </c>
      <c r="D943">
        <v>0</v>
      </c>
      <c r="E943" s="3" t="e">
        <v>#NUM!</v>
      </c>
      <c r="F943" s="3" t="str">
        <f>VLOOKUP(Exportacao[[#This Row],[País]],Tabela3[#All],4,FALSE)</f>
        <v>Belize</v>
      </c>
      <c r="G943" s="3" t="str">
        <f>VLOOKUP(Exportacao[[#This Row],[País Corrigido]],'Conversor de países_Geral_UTF8_'!$A$2:$B$223,2,FALSE)</f>
        <v>América Central e Caribe</v>
      </c>
      <c r="H9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4" spans="1:8" hidden="1">
      <c r="A944" t="s">
        <v>270</v>
      </c>
      <c r="B944" s="3">
        <v>1994</v>
      </c>
      <c r="C944">
        <v>0</v>
      </c>
      <c r="D944">
        <v>0</v>
      </c>
      <c r="E944" s="3" t="e">
        <v>#NUM!</v>
      </c>
      <c r="F944" s="3" t="str">
        <f>VLOOKUP(Exportacao[[#This Row],[País]],Tabela3[#All],4,FALSE)</f>
        <v>Belize</v>
      </c>
      <c r="G944" s="3" t="str">
        <f>VLOOKUP(Exportacao[[#This Row],[País Corrigido]],'Conversor de países_Geral_UTF8_'!$A$2:$B$223,2,FALSE)</f>
        <v>América Central e Caribe</v>
      </c>
      <c r="H9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5" spans="1:8" hidden="1">
      <c r="A945" t="s">
        <v>270</v>
      </c>
      <c r="B945" s="3">
        <v>1995</v>
      </c>
      <c r="C945">
        <v>0</v>
      </c>
      <c r="D945">
        <v>0</v>
      </c>
      <c r="E945" s="3" t="e">
        <v>#NUM!</v>
      </c>
      <c r="F945" s="3" t="str">
        <f>VLOOKUP(Exportacao[[#This Row],[País]],Tabela3[#All],4,FALSE)</f>
        <v>Belize</v>
      </c>
      <c r="G945" s="3" t="str">
        <f>VLOOKUP(Exportacao[[#This Row],[País Corrigido]],'Conversor de países_Geral_UTF8_'!$A$2:$B$223,2,FALSE)</f>
        <v>América Central e Caribe</v>
      </c>
      <c r="H9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6" spans="1:8" hidden="1">
      <c r="A946" t="s">
        <v>270</v>
      </c>
      <c r="B946" s="3">
        <v>1996</v>
      </c>
      <c r="C946">
        <v>0</v>
      </c>
      <c r="D946">
        <v>0</v>
      </c>
      <c r="E946" s="3" t="e">
        <v>#NUM!</v>
      </c>
      <c r="F946" s="3" t="str">
        <f>VLOOKUP(Exportacao[[#This Row],[País]],Tabela3[#All],4,FALSE)</f>
        <v>Belize</v>
      </c>
      <c r="G946" s="3" t="str">
        <f>VLOOKUP(Exportacao[[#This Row],[País Corrigido]],'Conversor de países_Geral_UTF8_'!$A$2:$B$223,2,FALSE)</f>
        <v>América Central e Caribe</v>
      </c>
      <c r="H9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7" spans="1:8" hidden="1">
      <c r="A947" t="s">
        <v>270</v>
      </c>
      <c r="B947" s="3">
        <v>1997</v>
      </c>
      <c r="C947">
        <v>0</v>
      </c>
      <c r="D947">
        <v>0</v>
      </c>
      <c r="E947" s="3" t="e">
        <v>#NUM!</v>
      </c>
      <c r="F947" s="3" t="str">
        <f>VLOOKUP(Exportacao[[#This Row],[País]],Tabela3[#All],4,FALSE)</f>
        <v>Belize</v>
      </c>
      <c r="G947" s="3" t="str">
        <f>VLOOKUP(Exportacao[[#This Row],[País Corrigido]],'Conversor de países_Geral_UTF8_'!$A$2:$B$223,2,FALSE)</f>
        <v>América Central e Caribe</v>
      </c>
      <c r="H9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8" spans="1:8" hidden="1">
      <c r="A948" t="s">
        <v>270</v>
      </c>
      <c r="B948" s="3">
        <v>1998</v>
      </c>
      <c r="C948">
        <v>0</v>
      </c>
      <c r="D948">
        <v>0</v>
      </c>
      <c r="E948" s="3" t="e">
        <v>#NUM!</v>
      </c>
      <c r="F948" s="3" t="str">
        <f>VLOOKUP(Exportacao[[#This Row],[País]],Tabela3[#All],4,FALSE)</f>
        <v>Belize</v>
      </c>
      <c r="G948" s="3" t="str">
        <f>VLOOKUP(Exportacao[[#This Row],[País Corrigido]],'Conversor de países_Geral_UTF8_'!$A$2:$B$223,2,FALSE)</f>
        <v>América Central e Caribe</v>
      </c>
      <c r="H9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49" spans="1:8" hidden="1">
      <c r="A949" t="s">
        <v>270</v>
      </c>
      <c r="B949" s="3">
        <v>1999</v>
      </c>
      <c r="C949">
        <v>0</v>
      </c>
      <c r="D949">
        <v>0</v>
      </c>
      <c r="E949" s="3" t="e">
        <v>#NUM!</v>
      </c>
      <c r="F949" s="3" t="str">
        <f>VLOOKUP(Exportacao[[#This Row],[País]],Tabela3[#All],4,FALSE)</f>
        <v>Belize</v>
      </c>
      <c r="G949" s="3" t="str">
        <f>VLOOKUP(Exportacao[[#This Row],[País Corrigido]],'Conversor de países_Geral_UTF8_'!$A$2:$B$223,2,FALSE)</f>
        <v>América Central e Caribe</v>
      </c>
      <c r="H9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0" spans="1:8" hidden="1">
      <c r="A950" t="s">
        <v>270</v>
      </c>
      <c r="B950" s="3">
        <v>2000</v>
      </c>
      <c r="C950">
        <v>0</v>
      </c>
      <c r="D950">
        <v>0</v>
      </c>
      <c r="E950" s="3" t="e">
        <v>#NUM!</v>
      </c>
      <c r="F950" s="3" t="str">
        <f>VLOOKUP(Exportacao[[#This Row],[País]],Tabela3[#All],4,FALSE)</f>
        <v>Belize</v>
      </c>
      <c r="G950" s="3" t="str">
        <f>VLOOKUP(Exportacao[[#This Row],[País Corrigido]],'Conversor de países_Geral_UTF8_'!$A$2:$B$223,2,FALSE)</f>
        <v>América Central e Caribe</v>
      </c>
      <c r="H9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1" spans="1:8" hidden="1">
      <c r="A951" t="s">
        <v>270</v>
      </c>
      <c r="B951" s="3">
        <v>2001</v>
      </c>
      <c r="C951">
        <v>0</v>
      </c>
      <c r="D951">
        <v>0</v>
      </c>
      <c r="E951" s="3" t="e">
        <v>#NUM!</v>
      </c>
      <c r="F951" s="3" t="str">
        <f>VLOOKUP(Exportacao[[#This Row],[País]],Tabela3[#All],4,FALSE)</f>
        <v>Belize</v>
      </c>
      <c r="G951" s="3" t="str">
        <f>VLOOKUP(Exportacao[[#This Row],[País Corrigido]],'Conversor de países_Geral_UTF8_'!$A$2:$B$223,2,FALSE)</f>
        <v>América Central e Caribe</v>
      </c>
      <c r="H9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2" spans="1:8" hidden="1">
      <c r="A952" t="s">
        <v>270</v>
      </c>
      <c r="B952" s="3">
        <v>2002</v>
      </c>
      <c r="C952">
        <v>0</v>
      </c>
      <c r="D952">
        <v>0</v>
      </c>
      <c r="E952" s="3" t="e">
        <v>#NUM!</v>
      </c>
      <c r="F952" s="3" t="str">
        <f>VLOOKUP(Exportacao[[#This Row],[País]],Tabela3[#All],4,FALSE)</f>
        <v>Belize</v>
      </c>
      <c r="G952" s="3" t="str">
        <f>VLOOKUP(Exportacao[[#This Row],[País Corrigido]],'Conversor de países_Geral_UTF8_'!$A$2:$B$223,2,FALSE)</f>
        <v>América Central e Caribe</v>
      </c>
      <c r="H9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3" spans="1:8" hidden="1">
      <c r="A953" t="s">
        <v>270</v>
      </c>
      <c r="B953" s="3">
        <v>2003</v>
      </c>
      <c r="C953">
        <v>0</v>
      </c>
      <c r="D953">
        <v>0</v>
      </c>
      <c r="E953" s="3" t="e">
        <v>#NUM!</v>
      </c>
      <c r="F953" s="3" t="str">
        <f>VLOOKUP(Exportacao[[#This Row],[País]],Tabela3[#All],4,FALSE)</f>
        <v>Belize</v>
      </c>
      <c r="G953" s="3" t="str">
        <f>VLOOKUP(Exportacao[[#This Row],[País Corrigido]],'Conversor de países_Geral_UTF8_'!$A$2:$B$223,2,FALSE)</f>
        <v>América Central e Caribe</v>
      </c>
      <c r="H9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4" spans="1:8" hidden="1">
      <c r="A954" t="s">
        <v>270</v>
      </c>
      <c r="B954" s="3">
        <v>2004</v>
      </c>
      <c r="C954">
        <v>0</v>
      </c>
      <c r="D954">
        <v>0</v>
      </c>
      <c r="E954" s="3" t="e">
        <v>#NUM!</v>
      </c>
      <c r="F954" s="3" t="str">
        <f>VLOOKUP(Exportacao[[#This Row],[País]],Tabela3[#All],4,FALSE)</f>
        <v>Belize</v>
      </c>
      <c r="G954" s="3" t="str">
        <f>VLOOKUP(Exportacao[[#This Row],[País Corrigido]],'Conversor de países_Geral_UTF8_'!$A$2:$B$223,2,FALSE)</f>
        <v>América Central e Caribe</v>
      </c>
      <c r="H9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5" spans="1:8" hidden="1">
      <c r="A955" t="s">
        <v>270</v>
      </c>
      <c r="B955" s="3">
        <v>2005</v>
      </c>
      <c r="C955">
        <v>0</v>
      </c>
      <c r="D955">
        <v>0</v>
      </c>
      <c r="E955" s="3" t="e">
        <v>#NUM!</v>
      </c>
      <c r="F955" s="3" t="str">
        <f>VLOOKUP(Exportacao[[#This Row],[País]],Tabela3[#All],4,FALSE)</f>
        <v>Belize</v>
      </c>
      <c r="G955" s="3" t="str">
        <f>VLOOKUP(Exportacao[[#This Row],[País Corrigido]],'Conversor de países_Geral_UTF8_'!$A$2:$B$223,2,FALSE)</f>
        <v>América Central e Caribe</v>
      </c>
      <c r="H9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6" spans="1:8" hidden="1">
      <c r="A956" t="s">
        <v>270</v>
      </c>
      <c r="B956" s="3">
        <v>2006</v>
      </c>
      <c r="C956">
        <v>0</v>
      </c>
      <c r="D956">
        <v>0</v>
      </c>
      <c r="E956" s="3" t="e">
        <v>#NUM!</v>
      </c>
      <c r="F956" s="3" t="str">
        <f>VLOOKUP(Exportacao[[#This Row],[País]],Tabela3[#All],4,FALSE)</f>
        <v>Belize</v>
      </c>
      <c r="G956" s="3" t="str">
        <f>VLOOKUP(Exportacao[[#This Row],[País Corrigido]],'Conversor de países_Geral_UTF8_'!$A$2:$B$223,2,FALSE)</f>
        <v>América Central e Caribe</v>
      </c>
      <c r="H9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7" spans="1:8" hidden="1">
      <c r="A957" t="s">
        <v>270</v>
      </c>
      <c r="B957" s="3">
        <v>2007</v>
      </c>
      <c r="C957">
        <v>0</v>
      </c>
      <c r="D957">
        <v>0</v>
      </c>
      <c r="E957" s="3" t="e">
        <v>#NUM!</v>
      </c>
      <c r="F957" s="3" t="str">
        <f>VLOOKUP(Exportacao[[#This Row],[País]],Tabela3[#All],4,FALSE)</f>
        <v>Belize</v>
      </c>
      <c r="G957" s="3" t="str">
        <f>VLOOKUP(Exportacao[[#This Row],[País Corrigido]],'Conversor de países_Geral_UTF8_'!$A$2:$B$223,2,FALSE)</f>
        <v>América Central e Caribe</v>
      </c>
      <c r="H9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8" spans="1:8" hidden="1">
      <c r="A958" t="s">
        <v>270</v>
      </c>
      <c r="B958" s="3">
        <v>2008</v>
      </c>
      <c r="C958">
        <v>0</v>
      </c>
      <c r="D958">
        <v>0</v>
      </c>
      <c r="E958" s="3" t="e">
        <v>#NUM!</v>
      </c>
      <c r="F958" s="3" t="str">
        <f>VLOOKUP(Exportacao[[#This Row],[País]],Tabela3[#All],4,FALSE)</f>
        <v>Belize</v>
      </c>
      <c r="G958" s="3" t="str">
        <f>VLOOKUP(Exportacao[[#This Row],[País Corrigido]],'Conversor de países_Geral_UTF8_'!$A$2:$B$223,2,FALSE)</f>
        <v>América Central e Caribe</v>
      </c>
      <c r="H9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59" spans="1:8" hidden="1">
      <c r="A959" t="s">
        <v>270</v>
      </c>
      <c r="B959" s="3">
        <v>2009</v>
      </c>
      <c r="C959">
        <v>0</v>
      </c>
      <c r="D959">
        <v>0</v>
      </c>
      <c r="E959" s="3" t="e">
        <v>#NUM!</v>
      </c>
      <c r="F959" s="3" t="str">
        <f>VLOOKUP(Exportacao[[#This Row],[País]],Tabela3[#All],4,FALSE)</f>
        <v>Belize</v>
      </c>
      <c r="G959" s="3" t="str">
        <f>VLOOKUP(Exportacao[[#This Row],[País Corrigido]],'Conversor de países_Geral_UTF8_'!$A$2:$B$223,2,FALSE)</f>
        <v>América Central e Caribe</v>
      </c>
      <c r="H9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0" spans="1:8" hidden="1">
      <c r="A960" t="s">
        <v>270</v>
      </c>
      <c r="B960" s="3">
        <v>2010</v>
      </c>
      <c r="C960">
        <v>0</v>
      </c>
      <c r="D960">
        <v>0</v>
      </c>
      <c r="E960" s="3" t="e">
        <v>#NUM!</v>
      </c>
      <c r="F960" s="3" t="str">
        <f>VLOOKUP(Exportacao[[#This Row],[País]],Tabela3[#All],4,FALSE)</f>
        <v>Belize</v>
      </c>
      <c r="G960" s="3" t="str">
        <f>VLOOKUP(Exportacao[[#This Row],[País Corrigido]],'Conversor de países_Geral_UTF8_'!$A$2:$B$223,2,FALSE)</f>
        <v>América Central e Caribe</v>
      </c>
      <c r="H9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1" spans="1:8" hidden="1">
      <c r="A961" t="s">
        <v>270</v>
      </c>
      <c r="B961" s="3">
        <v>2011</v>
      </c>
      <c r="C961">
        <v>0</v>
      </c>
      <c r="D961">
        <v>0</v>
      </c>
      <c r="E961" s="3" t="e">
        <v>#NUM!</v>
      </c>
      <c r="F961" s="3" t="str">
        <f>VLOOKUP(Exportacao[[#This Row],[País]],Tabela3[#All],4,FALSE)</f>
        <v>Belize</v>
      </c>
      <c r="G961" s="3" t="str">
        <f>VLOOKUP(Exportacao[[#This Row],[País Corrigido]],'Conversor de países_Geral_UTF8_'!$A$2:$B$223,2,FALSE)</f>
        <v>América Central e Caribe</v>
      </c>
      <c r="H9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2" spans="1:8" hidden="1">
      <c r="A962" t="s">
        <v>270</v>
      </c>
      <c r="B962" s="3">
        <v>2012</v>
      </c>
      <c r="C962">
        <v>0</v>
      </c>
      <c r="D962">
        <v>0</v>
      </c>
      <c r="E962" s="3" t="e">
        <v>#NUM!</v>
      </c>
      <c r="F962" s="3" t="str">
        <f>VLOOKUP(Exportacao[[#This Row],[País]],Tabela3[#All],4,FALSE)</f>
        <v>Belize</v>
      </c>
      <c r="G962" s="3" t="str">
        <f>VLOOKUP(Exportacao[[#This Row],[País Corrigido]],'Conversor de países_Geral_UTF8_'!$A$2:$B$223,2,FALSE)</f>
        <v>América Central e Caribe</v>
      </c>
      <c r="H9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3" spans="1:8" hidden="1">
      <c r="A963" t="s">
        <v>270</v>
      </c>
      <c r="B963" s="3">
        <v>2013</v>
      </c>
      <c r="C963">
        <v>0</v>
      </c>
      <c r="D963">
        <v>0</v>
      </c>
      <c r="E963" s="3" t="e">
        <v>#NUM!</v>
      </c>
      <c r="F963" s="3" t="str">
        <f>VLOOKUP(Exportacao[[#This Row],[País]],Tabela3[#All],4,FALSE)</f>
        <v>Belize</v>
      </c>
      <c r="G963" s="3" t="str">
        <f>VLOOKUP(Exportacao[[#This Row],[País Corrigido]],'Conversor de países_Geral_UTF8_'!$A$2:$B$223,2,FALSE)</f>
        <v>América Central e Caribe</v>
      </c>
      <c r="H9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4" spans="1:8" hidden="1">
      <c r="A964" t="s">
        <v>270</v>
      </c>
      <c r="B964" s="3">
        <v>2014</v>
      </c>
      <c r="C964">
        <v>0</v>
      </c>
      <c r="D964">
        <v>0</v>
      </c>
      <c r="E964" s="3" t="e">
        <v>#NUM!</v>
      </c>
      <c r="F964" s="3" t="str">
        <f>VLOOKUP(Exportacao[[#This Row],[País]],Tabela3[#All],4,FALSE)</f>
        <v>Belize</v>
      </c>
      <c r="G964" s="3" t="str">
        <f>VLOOKUP(Exportacao[[#This Row],[País Corrigido]],'Conversor de países_Geral_UTF8_'!$A$2:$B$223,2,FALSE)</f>
        <v>América Central e Caribe</v>
      </c>
      <c r="H9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5" spans="1:8" hidden="1">
      <c r="A965" t="s">
        <v>270</v>
      </c>
      <c r="B965" s="3">
        <v>2015</v>
      </c>
      <c r="C965">
        <v>0</v>
      </c>
      <c r="D965">
        <v>0</v>
      </c>
      <c r="E965" s="3" t="e">
        <v>#NUM!</v>
      </c>
      <c r="F965" s="3" t="str">
        <f>VLOOKUP(Exportacao[[#This Row],[País]],Tabela3[#All],4,FALSE)</f>
        <v>Belize</v>
      </c>
      <c r="G965" s="3" t="str">
        <f>VLOOKUP(Exportacao[[#This Row],[País Corrigido]],'Conversor de países_Geral_UTF8_'!$A$2:$B$223,2,FALSE)</f>
        <v>América Central e Caribe</v>
      </c>
      <c r="H9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6" spans="1:8" hidden="1">
      <c r="A966" t="s">
        <v>270</v>
      </c>
      <c r="B966" s="3">
        <v>2016</v>
      </c>
      <c r="C966">
        <v>0</v>
      </c>
      <c r="D966">
        <v>0</v>
      </c>
      <c r="E966" s="3" t="e">
        <v>#NUM!</v>
      </c>
      <c r="F966" s="3" t="str">
        <f>VLOOKUP(Exportacao[[#This Row],[País]],Tabela3[#All],4,FALSE)</f>
        <v>Belize</v>
      </c>
      <c r="G966" s="3" t="str">
        <f>VLOOKUP(Exportacao[[#This Row],[País Corrigido]],'Conversor de países_Geral_UTF8_'!$A$2:$B$223,2,FALSE)</f>
        <v>América Central e Caribe</v>
      </c>
      <c r="H9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7" spans="1:8" hidden="1">
      <c r="A967" t="s">
        <v>270</v>
      </c>
      <c r="B967" s="3">
        <v>2017</v>
      </c>
      <c r="C967">
        <v>0</v>
      </c>
      <c r="D967">
        <v>0</v>
      </c>
      <c r="E967" s="3" t="e">
        <v>#NUM!</v>
      </c>
      <c r="F967" s="3" t="str">
        <f>VLOOKUP(Exportacao[[#This Row],[País]],Tabela3[#All],4,FALSE)</f>
        <v>Belize</v>
      </c>
      <c r="G967" s="3" t="str">
        <f>VLOOKUP(Exportacao[[#This Row],[País Corrigido]],'Conversor de países_Geral_UTF8_'!$A$2:$B$223,2,FALSE)</f>
        <v>América Central e Caribe</v>
      </c>
      <c r="H9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8" spans="1:8" hidden="1">
      <c r="A968" t="s">
        <v>270</v>
      </c>
      <c r="B968" s="3">
        <v>2018</v>
      </c>
      <c r="C968">
        <v>0</v>
      </c>
      <c r="D968">
        <v>0</v>
      </c>
      <c r="E968" s="3" t="e">
        <v>#NUM!</v>
      </c>
      <c r="F968" s="3" t="str">
        <f>VLOOKUP(Exportacao[[#This Row],[País]],Tabela3[#All],4,FALSE)</f>
        <v>Belize</v>
      </c>
      <c r="G968" s="3" t="str">
        <f>VLOOKUP(Exportacao[[#This Row],[País Corrigido]],'Conversor de países_Geral_UTF8_'!$A$2:$B$223,2,FALSE)</f>
        <v>América Central e Caribe</v>
      </c>
      <c r="H9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69" spans="1:8" hidden="1">
      <c r="A969" t="s">
        <v>270</v>
      </c>
      <c r="B969" s="3">
        <v>2019</v>
      </c>
      <c r="C969">
        <v>9</v>
      </c>
      <c r="D969">
        <v>29</v>
      </c>
      <c r="E969" s="3">
        <v>3.2222222222222223</v>
      </c>
      <c r="F969" s="3" t="str">
        <f>VLOOKUP(Exportacao[[#This Row],[País]],Tabela3[#All],4,FALSE)</f>
        <v>Belize</v>
      </c>
      <c r="G969" s="3" t="str">
        <f>VLOOKUP(Exportacao[[#This Row],[País Corrigido]],'Conversor de países_Geral_UTF8_'!$A$2:$B$223,2,FALSE)</f>
        <v>América Central e Caribe</v>
      </c>
      <c r="H9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970" spans="1:8" hidden="1">
      <c r="A970" t="s">
        <v>270</v>
      </c>
      <c r="B970" s="3">
        <v>2020</v>
      </c>
      <c r="C970">
        <v>0</v>
      </c>
      <c r="D970">
        <v>0</v>
      </c>
      <c r="E970" s="3" t="e">
        <v>#NUM!</v>
      </c>
      <c r="F970" s="3" t="str">
        <f>VLOOKUP(Exportacao[[#This Row],[País]],Tabela3[#All],4,FALSE)</f>
        <v>Belize</v>
      </c>
      <c r="G970" s="3" t="str">
        <f>VLOOKUP(Exportacao[[#This Row],[País Corrigido]],'Conversor de países_Geral_UTF8_'!$A$2:$B$223,2,FALSE)</f>
        <v>América Central e Caribe</v>
      </c>
      <c r="H9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1" spans="1:8" hidden="1">
      <c r="A971" t="s">
        <v>270</v>
      </c>
      <c r="B971" s="3">
        <v>2021</v>
      </c>
      <c r="C971">
        <v>0</v>
      </c>
      <c r="D971">
        <v>0</v>
      </c>
      <c r="E971" s="3" t="e">
        <v>#NUM!</v>
      </c>
      <c r="F971" s="3" t="str">
        <f>VLOOKUP(Exportacao[[#This Row],[País]],Tabela3[#All],4,FALSE)</f>
        <v>Belize</v>
      </c>
      <c r="G971" s="3" t="str">
        <f>VLOOKUP(Exportacao[[#This Row],[País Corrigido]],'Conversor de países_Geral_UTF8_'!$A$2:$B$223,2,FALSE)</f>
        <v>América Central e Caribe</v>
      </c>
      <c r="H9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2" spans="1:8" hidden="1">
      <c r="A972" t="s">
        <v>270</v>
      </c>
      <c r="B972" s="3">
        <v>2022</v>
      </c>
      <c r="C972">
        <v>0</v>
      </c>
      <c r="D972">
        <v>0</v>
      </c>
      <c r="E972" s="3" t="e">
        <v>#NUM!</v>
      </c>
      <c r="F972" s="3" t="str">
        <f>VLOOKUP(Exportacao[[#This Row],[País]],Tabela3[#All],4,FALSE)</f>
        <v>Belize</v>
      </c>
      <c r="G972" s="3" t="str">
        <f>VLOOKUP(Exportacao[[#This Row],[País Corrigido]],'Conversor de países_Geral_UTF8_'!$A$2:$B$223,2,FALSE)</f>
        <v>América Central e Caribe</v>
      </c>
      <c r="H9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3" spans="1:8" hidden="1">
      <c r="A973" t="s">
        <v>270</v>
      </c>
      <c r="B973" s="3">
        <v>2023</v>
      </c>
      <c r="C973">
        <v>0</v>
      </c>
      <c r="D973">
        <v>0</v>
      </c>
      <c r="E973" s="3" t="e">
        <v>#NUM!</v>
      </c>
      <c r="F973" s="3" t="str">
        <f>VLOOKUP(Exportacao[[#This Row],[País]],Tabela3[#All],4,FALSE)</f>
        <v>Belize</v>
      </c>
      <c r="G973" s="3" t="str">
        <f>VLOOKUP(Exportacao[[#This Row],[País Corrigido]],'Conversor de países_Geral_UTF8_'!$A$2:$B$223,2,FALSE)</f>
        <v>América Central e Caribe</v>
      </c>
      <c r="H9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4" spans="1:8" hidden="1">
      <c r="A974" t="s">
        <v>32</v>
      </c>
      <c r="B974" s="3">
        <v>1970</v>
      </c>
      <c r="C974">
        <v>0</v>
      </c>
      <c r="D974">
        <v>0</v>
      </c>
      <c r="E974" s="3" t="e">
        <v>#NUM!</v>
      </c>
      <c r="F974" s="3" t="str">
        <f>VLOOKUP(Exportacao[[#This Row],[País]],Tabela3[#All],4,FALSE)</f>
        <v>Benin</v>
      </c>
      <c r="G974" s="3" t="str">
        <f>VLOOKUP(Exportacao[[#This Row],[País Corrigido]],'Conversor de países_Geral_UTF8_'!$A$2:$B$223,2,FALSE)</f>
        <v>África</v>
      </c>
      <c r="H9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5" spans="1:8" hidden="1">
      <c r="A975" t="s">
        <v>32</v>
      </c>
      <c r="B975" s="3">
        <v>1971</v>
      </c>
      <c r="C975">
        <v>0</v>
      </c>
      <c r="D975">
        <v>0</v>
      </c>
      <c r="E975" s="3" t="e">
        <v>#NUM!</v>
      </c>
      <c r="F975" s="3" t="str">
        <f>VLOOKUP(Exportacao[[#This Row],[País]],Tabela3[#All],4,FALSE)</f>
        <v>Benin</v>
      </c>
      <c r="G975" s="3" t="str">
        <f>VLOOKUP(Exportacao[[#This Row],[País Corrigido]],'Conversor de países_Geral_UTF8_'!$A$2:$B$223,2,FALSE)</f>
        <v>África</v>
      </c>
      <c r="H9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6" spans="1:8" hidden="1">
      <c r="A976" t="s">
        <v>32</v>
      </c>
      <c r="B976" s="3">
        <v>1972</v>
      </c>
      <c r="C976">
        <v>0</v>
      </c>
      <c r="D976">
        <v>0</v>
      </c>
      <c r="E976" s="3" t="e">
        <v>#NUM!</v>
      </c>
      <c r="F976" s="3" t="str">
        <f>VLOOKUP(Exportacao[[#This Row],[País]],Tabela3[#All],4,FALSE)</f>
        <v>Benin</v>
      </c>
      <c r="G976" s="3" t="str">
        <f>VLOOKUP(Exportacao[[#This Row],[País Corrigido]],'Conversor de países_Geral_UTF8_'!$A$2:$B$223,2,FALSE)</f>
        <v>África</v>
      </c>
      <c r="H9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7" spans="1:8" hidden="1">
      <c r="A977" t="s">
        <v>32</v>
      </c>
      <c r="B977" s="3">
        <v>1973</v>
      </c>
      <c r="C977">
        <v>0</v>
      </c>
      <c r="D977">
        <v>0</v>
      </c>
      <c r="E977" s="3" t="e">
        <v>#NUM!</v>
      </c>
      <c r="F977" s="3" t="str">
        <f>VLOOKUP(Exportacao[[#This Row],[País]],Tabela3[#All],4,FALSE)</f>
        <v>Benin</v>
      </c>
      <c r="G977" s="3" t="str">
        <f>VLOOKUP(Exportacao[[#This Row],[País Corrigido]],'Conversor de países_Geral_UTF8_'!$A$2:$B$223,2,FALSE)</f>
        <v>África</v>
      </c>
      <c r="H9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8" spans="1:8" hidden="1">
      <c r="A978" t="s">
        <v>32</v>
      </c>
      <c r="B978" s="3">
        <v>1974</v>
      </c>
      <c r="C978">
        <v>0</v>
      </c>
      <c r="D978">
        <v>0</v>
      </c>
      <c r="E978" s="3" t="e">
        <v>#NUM!</v>
      </c>
      <c r="F978" s="3" t="str">
        <f>VLOOKUP(Exportacao[[#This Row],[País]],Tabela3[#All],4,FALSE)</f>
        <v>Benin</v>
      </c>
      <c r="G978" s="3" t="str">
        <f>VLOOKUP(Exportacao[[#This Row],[País Corrigido]],'Conversor de países_Geral_UTF8_'!$A$2:$B$223,2,FALSE)</f>
        <v>África</v>
      </c>
      <c r="H9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79" spans="1:8" hidden="1">
      <c r="A979" t="s">
        <v>32</v>
      </c>
      <c r="B979" s="3">
        <v>1975</v>
      </c>
      <c r="C979">
        <v>0</v>
      </c>
      <c r="D979">
        <v>0</v>
      </c>
      <c r="E979" s="3" t="e">
        <v>#NUM!</v>
      </c>
      <c r="F979" s="3" t="str">
        <f>VLOOKUP(Exportacao[[#This Row],[País]],Tabela3[#All],4,FALSE)</f>
        <v>Benin</v>
      </c>
      <c r="G979" s="3" t="str">
        <f>VLOOKUP(Exportacao[[#This Row],[País Corrigido]],'Conversor de países_Geral_UTF8_'!$A$2:$B$223,2,FALSE)</f>
        <v>África</v>
      </c>
      <c r="H9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0" spans="1:8" hidden="1">
      <c r="A980" t="s">
        <v>32</v>
      </c>
      <c r="B980" s="3">
        <v>1976</v>
      </c>
      <c r="C980">
        <v>0</v>
      </c>
      <c r="D980">
        <v>0</v>
      </c>
      <c r="E980" s="3" t="e">
        <v>#NUM!</v>
      </c>
      <c r="F980" s="3" t="str">
        <f>VLOOKUP(Exportacao[[#This Row],[País]],Tabela3[#All],4,FALSE)</f>
        <v>Benin</v>
      </c>
      <c r="G980" s="3" t="str">
        <f>VLOOKUP(Exportacao[[#This Row],[País Corrigido]],'Conversor de países_Geral_UTF8_'!$A$2:$B$223,2,FALSE)</f>
        <v>África</v>
      </c>
      <c r="H9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1" spans="1:8" hidden="1">
      <c r="A981" t="s">
        <v>32</v>
      </c>
      <c r="B981" s="3">
        <v>1977</v>
      </c>
      <c r="C981">
        <v>0</v>
      </c>
      <c r="D981">
        <v>0</v>
      </c>
      <c r="E981" s="3" t="e">
        <v>#NUM!</v>
      </c>
      <c r="F981" s="3" t="str">
        <f>VLOOKUP(Exportacao[[#This Row],[País]],Tabela3[#All],4,FALSE)</f>
        <v>Benin</v>
      </c>
      <c r="G981" s="3" t="str">
        <f>VLOOKUP(Exportacao[[#This Row],[País Corrigido]],'Conversor de países_Geral_UTF8_'!$A$2:$B$223,2,FALSE)</f>
        <v>África</v>
      </c>
      <c r="H9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2" spans="1:8" hidden="1">
      <c r="A982" t="s">
        <v>32</v>
      </c>
      <c r="B982" s="3">
        <v>1978</v>
      </c>
      <c r="C982">
        <v>0</v>
      </c>
      <c r="D982">
        <v>0</v>
      </c>
      <c r="E982" s="3" t="e">
        <v>#NUM!</v>
      </c>
      <c r="F982" s="3" t="str">
        <f>VLOOKUP(Exportacao[[#This Row],[País]],Tabela3[#All],4,FALSE)</f>
        <v>Benin</v>
      </c>
      <c r="G982" s="3" t="str">
        <f>VLOOKUP(Exportacao[[#This Row],[País Corrigido]],'Conversor de países_Geral_UTF8_'!$A$2:$B$223,2,FALSE)</f>
        <v>África</v>
      </c>
      <c r="H9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3" spans="1:8" hidden="1">
      <c r="A983" t="s">
        <v>32</v>
      </c>
      <c r="B983" s="3">
        <v>1979</v>
      </c>
      <c r="C983">
        <v>0</v>
      </c>
      <c r="D983">
        <v>0</v>
      </c>
      <c r="E983" s="3" t="e">
        <v>#NUM!</v>
      </c>
      <c r="F983" s="3" t="str">
        <f>VLOOKUP(Exportacao[[#This Row],[País]],Tabela3[#All],4,FALSE)</f>
        <v>Benin</v>
      </c>
      <c r="G983" s="3" t="str">
        <f>VLOOKUP(Exportacao[[#This Row],[País Corrigido]],'Conversor de países_Geral_UTF8_'!$A$2:$B$223,2,FALSE)</f>
        <v>África</v>
      </c>
      <c r="H9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4" spans="1:8" hidden="1">
      <c r="A984" t="s">
        <v>32</v>
      </c>
      <c r="B984" s="3">
        <v>1980</v>
      </c>
      <c r="C984">
        <v>0</v>
      </c>
      <c r="D984">
        <v>0</v>
      </c>
      <c r="E984" s="3" t="e">
        <v>#NUM!</v>
      </c>
      <c r="F984" s="3" t="str">
        <f>VLOOKUP(Exportacao[[#This Row],[País]],Tabela3[#All],4,FALSE)</f>
        <v>Benin</v>
      </c>
      <c r="G984" s="3" t="str">
        <f>VLOOKUP(Exportacao[[#This Row],[País Corrigido]],'Conversor de países_Geral_UTF8_'!$A$2:$B$223,2,FALSE)</f>
        <v>África</v>
      </c>
      <c r="H9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5" spans="1:8" hidden="1">
      <c r="A985" t="s">
        <v>32</v>
      </c>
      <c r="B985" s="3">
        <v>1981</v>
      </c>
      <c r="C985">
        <v>0</v>
      </c>
      <c r="D985">
        <v>0</v>
      </c>
      <c r="E985" s="3" t="e">
        <v>#NUM!</v>
      </c>
      <c r="F985" s="3" t="str">
        <f>VLOOKUP(Exportacao[[#This Row],[País]],Tabela3[#All],4,FALSE)</f>
        <v>Benin</v>
      </c>
      <c r="G985" s="3" t="str">
        <f>VLOOKUP(Exportacao[[#This Row],[País Corrigido]],'Conversor de países_Geral_UTF8_'!$A$2:$B$223,2,FALSE)</f>
        <v>África</v>
      </c>
      <c r="H9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6" spans="1:8" hidden="1">
      <c r="A986" t="s">
        <v>32</v>
      </c>
      <c r="B986" s="3">
        <v>1982</v>
      </c>
      <c r="C986">
        <v>0</v>
      </c>
      <c r="D986">
        <v>0</v>
      </c>
      <c r="E986" s="3" t="e">
        <v>#NUM!</v>
      </c>
      <c r="F986" s="3" t="str">
        <f>VLOOKUP(Exportacao[[#This Row],[País]],Tabela3[#All],4,FALSE)</f>
        <v>Benin</v>
      </c>
      <c r="G986" s="3" t="str">
        <f>VLOOKUP(Exportacao[[#This Row],[País Corrigido]],'Conversor de países_Geral_UTF8_'!$A$2:$B$223,2,FALSE)</f>
        <v>África</v>
      </c>
      <c r="H9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7" spans="1:8" hidden="1">
      <c r="A987" t="s">
        <v>32</v>
      </c>
      <c r="B987" s="3">
        <v>1983</v>
      </c>
      <c r="C987">
        <v>0</v>
      </c>
      <c r="D987">
        <v>0</v>
      </c>
      <c r="E987" s="3" t="e">
        <v>#NUM!</v>
      </c>
      <c r="F987" s="3" t="str">
        <f>VLOOKUP(Exportacao[[#This Row],[País]],Tabela3[#All],4,FALSE)</f>
        <v>Benin</v>
      </c>
      <c r="G987" s="3" t="str">
        <f>VLOOKUP(Exportacao[[#This Row],[País Corrigido]],'Conversor de países_Geral_UTF8_'!$A$2:$B$223,2,FALSE)</f>
        <v>África</v>
      </c>
      <c r="H9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8" spans="1:8" hidden="1">
      <c r="A988" t="s">
        <v>32</v>
      </c>
      <c r="B988" s="3">
        <v>1984</v>
      </c>
      <c r="C988">
        <v>0</v>
      </c>
      <c r="D988">
        <v>0</v>
      </c>
      <c r="E988" s="3" t="e">
        <v>#NUM!</v>
      </c>
      <c r="F988" s="3" t="str">
        <f>VLOOKUP(Exportacao[[#This Row],[País]],Tabela3[#All],4,FALSE)</f>
        <v>Benin</v>
      </c>
      <c r="G988" s="3" t="str">
        <f>VLOOKUP(Exportacao[[#This Row],[País Corrigido]],'Conversor de países_Geral_UTF8_'!$A$2:$B$223,2,FALSE)</f>
        <v>África</v>
      </c>
      <c r="H9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89" spans="1:8" hidden="1">
      <c r="A989" t="s">
        <v>32</v>
      </c>
      <c r="B989" s="3">
        <v>1985</v>
      </c>
      <c r="C989">
        <v>0</v>
      </c>
      <c r="D989">
        <v>0</v>
      </c>
      <c r="E989" s="3" t="e">
        <v>#NUM!</v>
      </c>
      <c r="F989" s="3" t="str">
        <f>VLOOKUP(Exportacao[[#This Row],[País]],Tabela3[#All],4,FALSE)</f>
        <v>Benin</v>
      </c>
      <c r="G989" s="3" t="str">
        <f>VLOOKUP(Exportacao[[#This Row],[País Corrigido]],'Conversor de países_Geral_UTF8_'!$A$2:$B$223,2,FALSE)</f>
        <v>África</v>
      </c>
      <c r="H9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0" spans="1:8" hidden="1">
      <c r="A990" t="s">
        <v>32</v>
      </c>
      <c r="B990" s="3">
        <v>1986</v>
      </c>
      <c r="C990">
        <v>0</v>
      </c>
      <c r="D990">
        <v>0</v>
      </c>
      <c r="E990" s="3" t="e">
        <v>#NUM!</v>
      </c>
      <c r="F990" s="3" t="str">
        <f>VLOOKUP(Exportacao[[#This Row],[País]],Tabela3[#All],4,FALSE)</f>
        <v>Benin</v>
      </c>
      <c r="G990" s="3" t="str">
        <f>VLOOKUP(Exportacao[[#This Row],[País Corrigido]],'Conversor de países_Geral_UTF8_'!$A$2:$B$223,2,FALSE)</f>
        <v>África</v>
      </c>
      <c r="H9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1" spans="1:8" hidden="1">
      <c r="A991" t="s">
        <v>32</v>
      </c>
      <c r="B991" s="3">
        <v>1987</v>
      </c>
      <c r="C991">
        <v>0</v>
      </c>
      <c r="D991">
        <v>0</v>
      </c>
      <c r="E991" s="3" t="e">
        <v>#NUM!</v>
      </c>
      <c r="F991" s="3" t="str">
        <f>VLOOKUP(Exportacao[[#This Row],[País]],Tabela3[#All],4,FALSE)</f>
        <v>Benin</v>
      </c>
      <c r="G991" s="3" t="str">
        <f>VLOOKUP(Exportacao[[#This Row],[País Corrigido]],'Conversor de países_Geral_UTF8_'!$A$2:$B$223,2,FALSE)</f>
        <v>África</v>
      </c>
      <c r="H9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2" spans="1:8" hidden="1">
      <c r="A992" t="s">
        <v>32</v>
      </c>
      <c r="B992" s="3">
        <v>1988</v>
      </c>
      <c r="C992">
        <v>0</v>
      </c>
      <c r="D992">
        <v>0</v>
      </c>
      <c r="E992" s="3" t="e">
        <v>#NUM!</v>
      </c>
      <c r="F992" s="3" t="str">
        <f>VLOOKUP(Exportacao[[#This Row],[País]],Tabela3[#All],4,FALSE)</f>
        <v>Benin</v>
      </c>
      <c r="G992" s="3" t="str">
        <f>VLOOKUP(Exportacao[[#This Row],[País Corrigido]],'Conversor de países_Geral_UTF8_'!$A$2:$B$223,2,FALSE)</f>
        <v>África</v>
      </c>
      <c r="H9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3" spans="1:8" hidden="1">
      <c r="A993" t="s">
        <v>32</v>
      </c>
      <c r="B993" s="3">
        <v>1989</v>
      </c>
      <c r="C993">
        <v>0</v>
      </c>
      <c r="D993">
        <v>0</v>
      </c>
      <c r="E993" s="3" t="e">
        <v>#NUM!</v>
      </c>
      <c r="F993" s="3" t="str">
        <f>VLOOKUP(Exportacao[[#This Row],[País]],Tabela3[#All],4,FALSE)</f>
        <v>Benin</v>
      </c>
      <c r="G993" s="3" t="str">
        <f>VLOOKUP(Exportacao[[#This Row],[País Corrigido]],'Conversor de países_Geral_UTF8_'!$A$2:$B$223,2,FALSE)</f>
        <v>África</v>
      </c>
      <c r="H9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4" spans="1:8" hidden="1">
      <c r="A994" t="s">
        <v>32</v>
      </c>
      <c r="B994" s="3">
        <v>1990</v>
      </c>
      <c r="C994">
        <v>0</v>
      </c>
      <c r="D994">
        <v>0</v>
      </c>
      <c r="E994" s="3" t="e">
        <v>#NUM!</v>
      </c>
      <c r="F994" s="3" t="str">
        <f>VLOOKUP(Exportacao[[#This Row],[País]],Tabela3[#All],4,FALSE)</f>
        <v>Benin</v>
      </c>
      <c r="G994" s="3" t="str">
        <f>VLOOKUP(Exportacao[[#This Row],[País Corrigido]],'Conversor de países_Geral_UTF8_'!$A$2:$B$223,2,FALSE)</f>
        <v>África</v>
      </c>
      <c r="H9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5" spans="1:8" hidden="1">
      <c r="A995" t="s">
        <v>32</v>
      </c>
      <c r="B995" s="3">
        <v>1991</v>
      </c>
      <c r="C995">
        <v>0</v>
      </c>
      <c r="D995">
        <v>0</v>
      </c>
      <c r="E995" s="3" t="e">
        <v>#NUM!</v>
      </c>
      <c r="F995" s="3" t="str">
        <f>VLOOKUP(Exportacao[[#This Row],[País]],Tabela3[#All],4,FALSE)</f>
        <v>Benin</v>
      </c>
      <c r="G995" s="3" t="str">
        <f>VLOOKUP(Exportacao[[#This Row],[País Corrigido]],'Conversor de países_Geral_UTF8_'!$A$2:$B$223,2,FALSE)</f>
        <v>África</v>
      </c>
      <c r="H9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6" spans="1:8" hidden="1">
      <c r="A996" t="s">
        <v>32</v>
      </c>
      <c r="B996" s="3">
        <v>1992</v>
      </c>
      <c r="C996">
        <v>0</v>
      </c>
      <c r="D996">
        <v>0</v>
      </c>
      <c r="E996" s="3" t="e">
        <v>#NUM!</v>
      </c>
      <c r="F996" s="3" t="str">
        <f>VLOOKUP(Exportacao[[#This Row],[País]],Tabela3[#All],4,FALSE)</f>
        <v>Benin</v>
      </c>
      <c r="G996" s="3" t="str">
        <f>VLOOKUP(Exportacao[[#This Row],[País Corrigido]],'Conversor de países_Geral_UTF8_'!$A$2:$B$223,2,FALSE)</f>
        <v>África</v>
      </c>
      <c r="H9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7" spans="1:8" hidden="1">
      <c r="A997" t="s">
        <v>32</v>
      </c>
      <c r="B997" s="3">
        <v>1993</v>
      </c>
      <c r="C997">
        <v>0</v>
      </c>
      <c r="D997">
        <v>0</v>
      </c>
      <c r="E997" s="3" t="e">
        <v>#NUM!</v>
      </c>
      <c r="F997" s="3" t="str">
        <f>VLOOKUP(Exportacao[[#This Row],[País]],Tabela3[#All],4,FALSE)</f>
        <v>Benin</v>
      </c>
      <c r="G997" s="3" t="str">
        <f>VLOOKUP(Exportacao[[#This Row],[País Corrigido]],'Conversor de países_Geral_UTF8_'!$A$2:$B$223,2,FALSE)</f>
        <v>África</v>
      </c>
      <c r="H9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8" spans="1:8" hidden="1">
      <c r="A998" t="s">
        <v>32</v>
      </c>
      <c r="B998" s="3">
        <v>1994</v>
      </c>
      <c r="C998">
        <v>0</v>
      </c>
      <c r="D998">
        <v>0</v>
      </c>
      <c r="E998" s="3" t="e">
        <v>#NUM!</v>
      </c>
      <c r="F998" s="3" t="str">
        <f>VLOOKUP(Exportacao[[#This Row],[País]],Tabela3[#All],4,FALSE)</f>
        <v>Benin</v>
      </c>
      <c r="G998" s="3" t="str">
        <f>VLOOKUP(Exportacao[[#This Row],[País Corrigido]],'Conversor de países_Geral_UTF8_'!$A$2:$B$223,2,FALSE)</f>
        <v>África</v>
      </c>
      <c r="H9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999" spans="1:8" hidden="1">
      <c r="A999" t="s">
        <v>32</v>
      </c>
      <c r="B999" s="3">
        <v>1995</v>
      </c>
      <c r="C999">
        <v>0</v>
      </c>
      <c r="D999">
        <v>0</v>
      </c>
      <c r="E999" s="3" t="e">
        <v>#NUM!</v>
      </c>
      <c r="F999" s="3" t="str">
        <f>VLOOKUP(Exportacao[[#This Row],[País]],Tabela3[#All],4,FALSE)</f>
        <v>Benin</v>
      </c>
      <c r="G999" s="3" t="str">
        <f>VLOOKUP(Exportacao[[#This Row],[País Corrigido]],'Conversor de países_Geral_UTF8_'!$A$2:$B$223,2,FALSE)</f>
        <v>África</v>
      </c>
      <c r="H9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0" spans="1:8" hidden="1">
      <c r="A1000" t="s">
        <v>32</v>
      </c>
      <c r="B1000" s="3">
        <v>1996</v>
      </c>
      <c r="C1000">
        <v>0</v>
      </c>
      <c r="D1000">
        <v>0</v>
      </c>
      <c r="E1000" s="3" t="e">
        <v>#NUM!</v>
      </c>
      <c r="F1000" s="3" t="str">
        <f>VLOOKUP(Exportacao[[#This Row],[País]],Tabela3[#All],4,FALSE)</f>
        <v>Benin</v>
      </c>
      <c r="G1000" s="3" t="str">
        <f>VLOOKUP(Exportacao[[#This Row],[País Corrigido]],'Conversor de países_Geral_UTF8_'!$A$2:$B$223,2,FALSE)</f>
        <v>África</v>
      </c>
      <c r="H10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1" spans="1:8" hidden="1">
      <c r="A1001" t="s">
        <v>32</v>
      </c>
      <c r="B1001" s="3">
        <v>1997</v>
      </c>
      <c r="C1001">
        <v>0</v>
      </c>
      <c r="D1001">
        <v>0</v>
      </c>
      <c r="E1001" s="3" t="e">
        <v>#NUM!</v>
      </c>
      <c r="F1001" s="3" t="str">
        <f>VLOOKUP(Exportacao[[#This Row],[País]],Tabela3[#All],4,FALSE)</f>
        <v>Benin</v>
      </c>
      <c r="G1001" s="3" t="str">
        <f>VLOOKUP(Exportacao[[#This Row],[País Corrigido]],'Conversor de países_Geral_UTF8_'!$A$2:$B$223,2,FALSE)</f>
        <v>África</v>
      </c>
      <c r="H10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2" spans="1:8" hidden="1">
      <c r="A1002" t="s">
        <v>32</v>
      </c>
      <c r="B1002" s="3">
        <v>1998</v>
      </c>
      <c r="C1002">
        <v>0</v>
      </c>
      <c r="D1002">
        <v>0</v>
      </c>
      <c r="E1002" s="3" t="e">
        <v>#NUM!</v>
      </c>
      <c r="F1002" s="3" t="str">
        <f>VLOOKUP(Exportacao[[#This Row],[País]],Tabela3[#All],4,FALSE)</f>
        <v>Benin</v>
      </c>
      <c r="G1002" s="3" t="str">
        <f>VLOOKUP(Exportacao[[#This Row],[País Corrigido]],'Conversor de países_Geral_UTF8_'!$A$2:$B$223,2,FALSE)</f>
        <v>África</v>
      </c>
      <c r="H10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3" spans="1:8" hidden="1">
      <c r="A1003" t="s">
        <v>32</v>
      </c>
      <c r="B1003" s="3">
        <v>1999</v>
      </c>
      <c r="C1003">
        <v>0</v>
      </c>
      <c r="D1003">
        <v>0</v>
      </c>
      <c r="E1003" s="3" t="e">
        <v>#NUM!</v>
      </c>
      <c r="F1003" s="3" t="str">
        <f>VLOOKUP(Exportacao[[#This Row],[País]],Tabela3[#All],4,FALSE)</f>
        <v>Benin</v>
      </c>
      <c r="G1003" s="3" t="str">
        <f>VLOOKUP(Exportacao[[#This Row],[País Corrigido]],'Conversor de países_Geral_UTF8_'!$A$2:$B$223,2,FALSE)</f>
        <v>África</v>
      </c>
      <c r="H10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4" spans="1:8" hidden="1">
      <c r="A1004" t="s">
        <v>32</v>
      </c>
      <c r="B1004" s="3">
        <v>2000</v>
      </c>
      <c r="C1004">
        <v>0</v>
      </c>
      <c r="D1004">
        <v>0</v>
      </c>
      <c r="E1004" s="3" t="e">
        <v>#NUM!</v>
      </c>
      <c r="F1004" s="3" t="str">
        <f>VLOOKUP(Exportacao[[#This Row],[País]],Tabela3[#All],4,FALSE)</f>
        <v>Benin</v>
      </c>
      <c r="G1004" s="3" t="str">
        <f>VLOOKUP(Exportacao[[#This Row],[País Corrigido]],'Conversor de países_Geral_UTF8_'!$A$2:$B$223,2,FALSE)</f>
        <v>África</v>
      </c>
      <c r="H10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5" spans="1:8" hidden="1">
      <c r="A1005" t="s">
        <v>32</v>
      </c>
      <c r="B1005" s="3">
        <v>2001</v>
      </c>
      <c r="C1005">
        <v>0</v>
      </c>
      <c r="D1005">
        <v>0</v>
      </c>
      <c r="E1005" s="3" t="e">
        <v>#NUM!</v>
      </c>
      <c r="F1005" s="3" t="str">
        <f>VLOOKUP(Exportacao[[#This Row],[País]],Tabela3[#All],4,FALSE)</f>
        <v>Benin</v>
      </c>
      <c r="G1005" s="3" t="str">
        <f>VLOOKUP(Exportacao[[#This Row],[País Corrigido]],'Conversor de países_Geral_UTF8_'!$A$2:$B$223,2,FALSE)</f>
        <v>África</v>
      </c>
      <c r="H10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6" spans="1:8" hidden="1">
      <c r="A1006" t="s">
        <v>32</v>
      </c>
      <c r="B1006" s="3">
        <v>2002</v>
      </c>
      <c r="C1006">
        <v>0</v>
      </c>
      <c r="D1006">
        <v>0</v>
      </c>
      <c r="E1006" s="3" t="e">
        <v>#NUM!</v>
      </c>
      <c r="F1006" s="3" t="str">
        <f>VLOOKUP(Exportacao[[#This Row],[País]],Tabela3[#All],4,FALSE)</f>
        <v>Benin</v>
      </c>
      <c r="G1006" s="3" t="str">
        <f>VLOOKUP(Exportacao[[#This Row],[País Corrigido]],'Conversor de países_Geral_UTF8_'!$A$2:$B$223,2,FALSE)</f>
        <v>África</v>
      </c>
      <c r="H10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7" spans="1:8" hidden="1">
      <c r="A1007" t="s">
        <v>32</v>
      </c>
      <c r="B1007" s="3">
        <v>2003</v>
      </c>
      <c r="C1007">
        <v>0</v>
      </c>
      <c r="D1007">
        <v>0</v>
      </c>
      <c r="E1007" s="3" t="e">
        <v>#NUM!</v>
      </c>
      <c r="F1007" s="3" t="str">
        <f>VLOOKUP(Exportacao[[#This Row],[País]],Tabela3[#All],4,FALSE)</f>
        <v>Benin</v>
      </c>
      <c r="G1007" s="3" t="str">
        <f>VLOOKUP(Exportacao[[#This Row],[País Corrigido]],'Conversor de países_Geral_UTF8_'!$A$2:$B$223,2,FALSE)</f>
        <v>África</v>
      </c>
      <c r="H10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8" spans="1:8" hidden="1">
      <c r="A1008" t="s">
        <v>32</v>
      </c>
      <c r="B1008" s="3">
        <v>2004</v>
      </c>
      <c r="C1008">
        <v>0</v>
      </c>
      <c r="D1008">
        <v>0</v>
      </c>
      <c r="E1008" s="3" t="e">
        <v>#NUM!</v>
      </c>
      <c r="F1008" s="3" t="str">
        <f>VLOOKUP(Exportacao[[#This Row],[País]],Tabela3[#All],4,FALSE)</f>
        <v>Benin</v>
      </c>
      <c r="G1008" s="3" t="str">
        <f>VLOOKUP(Exportacao[[#This Row],[País Corrigido]],'Conversor de países_Geral_UTF8_'!$A$2:$B$223,2,FALSE)</f>
        <v>África</v>
      </c>
      <c r="H10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09" spans="1:8" hidden="1">
      <c r="A1009" t="s">
        <v>32</v>
      </c>
      <c r="B1009" s="3">
        <v>2005</v>
      </c>
      <c r="C1009">
        <v>0</v>
      </c>
      <c r="D1009">
        <v>0</v>
      </c>
      <c r="E1009" s="3" t="e">
        <v>#NUM!</v>
      </c>
      <c r="F1009" s="3" t="str">
        <f>VLOOKUP(Exportacao[[#This Row],[País]],Tabela3[#All],4,FALSE)</f>
        <v>Benin</v>
      </c>
      <c r="G1009" s="3" t="str">
        <f>VLOOKUP(Exportacao[[#This Row],[País Corrigido]],'Conversor de países_Geral_UTF8_'!$A$2:$B$223,2,FALSE)</f>
        <v>África</v>
      </c>
      <c r="H10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10" spans="1:8" hidden="1">
      <c r="A1010" t="s">
        <v>32</v>
      </c>
      <c r="B1010" s="3">
        <v>2006</v>
      </c>
      <c r="C1010">
        <v>10350</v>
      </c>
      <c r="D1010">
        <v>12075</v>
      </c>
      <c r="E1010" s="3">
        <v>1.1666666666666667</v>
      </c>
      <c r="F1010" s="3" t="str">
        <f>VLOOKUP(Exportacao[[#This Row],[País]],Tabela3[#All],4,FALSE)</f>
        <v>Benin</v>
      </c>
      <c r="G1010" s="3" t="str">
        <f>VLOOKUP(Exportacao[[#This Row],[País Corrigido]],'Conversor de países_Geral_UTF8_'!$A$2:$B$223,2,FALSE)</f>
        <v>África</v>
      </c>
      <c r="H10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11" spans="1:8" hidden="1">
      <c r="A1011" t="s">
        <v>32</v>
      </c>
      <c r="B1011" s="3">
        <v>2007</v>
      </c>
      <c r="C1011">
        <v>0</v>
      </c>
      <c r="D1011">
        <v>0</v>
      </c>
      <c r="E1011" s="3" t="e">
        <v>#NUM!</v>
      </c>
      <c r="F1011" s="3" t="str">
        <f>VLOOKUP(Exportacao[[#This Row],[País]],Tabela3[#All],4,FALSE)</f>
        <v>Benin</v>
      </c>
      <c r="G1011" s="3" t="str">
        <f>VLOOKUP(Exportacao[[#This Row],[País Corrigido]],'Conversor de países_Geral_UTF8_'!$A$2:$B$223,2,FALSE)</f>
        <v>África</v>
      </c>
      <c r="H10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12" spans="1:8" hidden="1">
      <c r="A1012" t="s">
        <v>32</v>
      </c>
      <c r="B1012" s="3">
        <v>2008</v>
      </c>
      <c r="C1012">
        <v>10350</v>
      </c>
      <c r="D1012">
        <v>17423</v>
      </c>
      <c r="E1012" s="3">
        <v>1.6833816425120773</v>
      </c>
      <c r="F1012" s="3" t="str">
        <f>VLOOKUP(Exportacao[[#This Row],[País]],Tabela3[#All],4,FALSE)</f>
        <v>Benin</v>
      </c>
      <c r="G1012" s="3" t="str">
        <f>VLOOKUP(Exportacao[[#This Row],[País Corrigido]],'Conversor de países_Geral_UTF8_'!$A$2:$B$223,2,FALSE)</f>
        <v>África</v>
      </c>
      <c r="H10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13" spans="1:8" hidden="1">
      <c r="A1013" t="s">
        <v>32</v>
      </c>
      <c r="B1013" s="3">
        <v>2009</v>
      </c>
      <c r="C1013">
        <v>0</v>
      </c>
      <c r="D1013">
        <v>0</v>
      </c>
      <c r="E1013" s="3" t="e">
        <v>#NUM!</v>
      </c>
      <c r="F1013" s="3" t="str">
        <f>VLOOKUP(Exportacao[[#This Row],[País]],Tabela3[#All],4,FALSE)</f>
        <v>Benin</v>
      </c>
      <c r="G1013" s="3" t="str">
        <f>VLOOKUP(Exportacao[[#This Row],[País Corrigido]],'Conversor de países_Geral_UTF8_'!$A$2:$B$223,2,FALSE)</f>
        <v>África</v>
      </c>
      <c r="H10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14" spans="1:8" hidden="1">
      <c r="A1014" t="s">
        <v>32</v>
      </c>
      <c r="B1014" s="3">
        <v>2010</v>
      </c>
      <c r="C1014">
        <v>0</v>
      </c>
      <c r="D1014">
        <v>0</v>
      </c>
      <c r="E1014" s="3" t="e">
        <v>#NUM!</v>
      </c>
      <c r="F1014" s="3" t="str">
        <f>VLOOKUP(Exportacao[[#This Row],[País]],Tabela3[#All],4,FALSE)</f>
        <v>Benin</v>
      </c>
      <c r="G1014" s="3" t="str">
        <f>VLOOKUP(Exportacao[[#This Row],[País Corrigido]],'Conversor de países_Geral_UTF8_'!$A$2:$B$223,2,FALSE)</f>
        <v>África</v>
      </c>
      <c r="H10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15" spans="1:8" hidden="1">
      <c r="A1015" t="s">
        <v>32</v>
      </c>
      <c r="B1015" s="3">
        <v>2011</v>
      </c>
      <c r="C1015">
        <v>0</v>
      </c>
      <c r="D1015">
        <v>0</v>
      </c>
      <c r="E1015" s="3" t="e">
        <v>#NUM!</v>
      </c>
      <c r="F1015" s="3" t="str">
        <f>VLOOKUP(Exportacao[[#This Row],[País]],Tabela3[#All],4,FALSE)</f>
        <v>Benin</v>
      </c>
      <c r="G1015" s="3" t="str">
        <f>VLOOKUP(Exportacao[[#This Row],[País Corrigido]],'Conversor de países_Geral_UTF8_'!$A$2:$B$223,2,FALSE)</f>
        <v>África</v>
      </c>
      <c r="H10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16" spans="1:8" hidden="1">
      <c r="A1016" t="s">
        <v>32</v>
      </c>
      <c r="B1016" s="3">
        <v>2012</v>
      </c>
      <c r="C1016">
        <v>0</v>
      </c>
      <c r="D1016">
        <v>0</v>
      </c>
      <c r="E1016" s="3" t="e">
        <v>#NUM!</v>
      </c>
      <c r="F1016" s="3" t="str">
        <f>VLOOKUP(Exportacao[[#This Row],[País]],Tabela3[#All],4,FALSE)</f>
        <v>Benin</v>
      </c>
      <c r="G1016" s="3" t="str">
        <f>VLOOKUP(Exportacao[[#This Row],[País Corrigido]],'Conversor de países_Geral_UTF8_'!$A$2:$B$223,2,FALSE)</f>
        <v>África</v>
      </c>
      <c r="H10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17" spans="1:8" hidden="1">
      <c r="A1017" t="s">
        <v>32</v>
      </c>
      <c r="B1017" s="3">
        <v>2013</v>
      </c>
      <c r="C1017">
        <v>0</v>
      </c>
      <c r="D1017">
        <v>0</v>
      </c>
      <c r="E1017" s="3" t="e">
        <v>#NUM!</v>
      </c>
      <c r="F1017" s="3" t="str">
        <f>VLOOKUP(Exportacao[[#This Row],[País]],Tabela3[#All],4,FALSE)</f>
        <v>Benin</v>
      </c>
      <c r="G1017" s="3" t="str">
        <f>VLOOKUP(Exportacao[[#This Row],[País Corrigido]],'Conversor de países_Geral_UTF8_'!$A$2:$B$223,2,FALSE)</f>
        <v>África</v>
      </c>
      <c r="H10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18" spans="1:8" hidden="1">
      <c r="A1018" t="s">
        <v>32</v>
      </c>
      <c r="B1018" s="3">
        <v>2014</v>
      </c>
      <c r="C1018">
        <v>0</v>
      </c>
      <c r="D1018">
        <v>0</v>
      </c>
      <c r="E1018" s="3" t="e">
        <v>#NUM!</v>
      </c>
      <c r="F1018" s="3" t="str">
        <f>VLOOKUP(Exportacao[[#This Row],[País]],Tabela3[#All],4,FALSE)</f>
        <v>Benin</v>
      </c>
      <c r="G1018" s="3" t="str">
        <f>VLOOKUP(Exportacao[[#This Row],[País Corrigido]],'Conversor de países_Geral_UTF8_'!$A$2:$B$223,2,FALSE)</f>
        <v>África</v>
      </c>
      <c r="H10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19" spans="1:8" hidden="1">
      <c r="A1019" t="s">
        <v>32</v>
      </c>
      <c r="B1019" s="3">
        <v>2015</v>
      </c>
      <c r="C1019">
        <v>0</v>
      </c>
      <c r="D1019">
        <v>0</v>
      </c>
      <c r="E1019" s="3" t="e">
        <v>#NUM!</v>
      </c>
      <c r="F1019" s="3" t="str">
        <f>VLOOKUP(Exportacao[[#This Row],[País]],Tabela3[#All],4,FALSE)</f>
        <v>Benin</v>
      </c>
      <c r="G1019" s="3" t="str">
        <f>VLOOKUP(Exportacao[[#This Row],[País Corrigido]],'Conversor de países_Geral_UTF8_'!$A$2:$B$223,2,FALSE)</f>
        <v>África</v>
      </c>
      <c r="H10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20" spans="1:8" hidden="1">
      <c r="A1020" t="s">
        <v>32</v>
      </c>
      <c r="B1020" s="3">
        <v>2016</v>
      </c>
      <c r="C1020">
        <v>5040</v>
      </c>
      <c r="D1020">
        <v>20333</v>
      </c>
      <c r="E1020" s="3">
        <v>4.0343253968253965</v>
      </c>
      <c r="F1020" s="3" t="str">
        <f>VLOOKUP(Exportacao[[#This Row],[País]],Tabela3[#All],4,FALSE)</f>
        <v>Benin</v>
      </c>
      <c r="G1020" s="3" t="str">
        <f>VLOOKUP(Exportacao[[#This Row],[País Corrigido]],'Conversor de países_Geral_UTF8_'!$A$2:$B$223,2,FALSE)</f>
        <v>África</v>
      </c>
      <c r="H10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21" spans="1:8" hidden="1">
      <c r="A1021" t="s">
        <v>32</v>
      </c>
      <c r="B1021" s="3">
        <v>2017</v>
      </c>
      <c r="C1021">
        <v>0</v>
      </c>
      <c r="D1021">
        <v>0</v>
      </c>
      <c r="E1021" s="3" t="e">
        <v>#NUM!</v>
      </c>
      <c r="F1021" s="3" t="str">
        <f>VLOOKUP(Exportacao[[#This Row],[País]],Tabela3[#All],4,FALSE)</f>
        <v>Benin</v>
      </c>
      <c r="G1021" s="3" t="str">
        <f>VLOOKUP(Exportacao[[#This Row],[País Corrigido]],'Conversor de países_Geral_UTF8_'!$A$2:$B$223,2,FALSE)</f>
        <v>África</v>
      </c>
      <c r="H10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22" spans="1:8" hidden="1">
      <c r="A1022" t="s">
        <v>32</v>
      </c>
      <c r="B1022" s="3">
        <v>2018</v>
      </c>
      <c r="C1022">
        <v>0</v>
      </c>
      <c r="D1022">
        <v>0</v>
      </c>
      <c r="E1022" s="3" t="e">
        <v>#NUM!</v>
      </c>
      <c r="F1022" s="3" t="str">
        <f>VLOOKUP(Exportacao[[#This Row],[País]],Tabela3[#All],4,FALSE)</f>
        <v>Benin</v>
      </c>
      <c r="G1022" s="3" t="str">
        <f>VLOOKUP(Exportacao[[#This Row],[País Corrigido]],'Conversor de países_Geral_UTF8_'!$A$2:$B$223,2,FALSE)</f>
        <v>África</v>
      </c>
      <c r="H10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23" spans="1:8" hidden="1">
      <c r="A1023" t="s">
        <v>32</v>
      </c>
      <c r="B1023" s="3">
        <v>2019</v>
      </c>
      <c r="C1023">
        <v>9</v>
      </c>
      <c r="D1023">
        <v>9</v>
      </c>
      <c r="E1023" s="3">
        <v>1</v>
      </c>
      <c r="F1023" s="3" t="str">
        <f>VLOOKUP(Exportacao[[#This Row],[País]],Tabela3[#All],4,FALSE)</f>
        <v>Benin</v>
      </c>
      <c r="G1023" s="3" t="str">
        <f>VLOOKUP(Exportacao[[#This Row],[País Corrigido]],'Conversor de países_Geral_UTF8_'!$A$2:$B$223,2,FALSE)</f>
        <v>África</v>
      </c>
      <c r="H10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24" spans="1:8" hidden="1">
      <c r="A1024" t="s">
        <v>32</v>
      </c>
      <c r="B1024" s="3">
        <v>2020</v>
      </c>
      <c r="C1024">
        <v>0</v>
      </c>
      <c r="D1024">
        <v>0</v>
      </c>
      <c r="E1024" s="3" t="e">
        <v>#NUM!</v>
      </c>
      <c r="F1024" s="3" t="str">
        <f>VLOOKUP(Exportacao[[#This Row],[País]],Tabela3[#All],4,FALSE)</f>
        <v>Benin</v>
      </c>
      <c r="G1024" s="3" t="str">
        <f>VLOOKUP(Exportacao[[#This Row],[País Corrigido]],'Conversor de países_Geral_UTF8_'!$A$2:$B$223,2,FALSE)</f>
        <v>África</v>
      </c>
      <c r="H10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25" spans="1:8" hidden="1">
      <c r="A1025" t="s">
        <v>32</v>
      </c>
      <c r="B1025" s="3">
        <v>2021</v>
      </c>
      <c r="C1025">
        <v>0</v>
      </c>
      <c r="D1025">
        <v>0</v>
      </c>
      <c r="E1025" s="3" t="e">
        <v>#NUM!</v>
      </c>
      <c r="F1025" s="3" t="str">
        <f>VLOOKUP(Exportacao[[#This Row],[País]],Tabela3[#All],4,FALSE)</f>
        <v>Benin</v>
      </c>
      <c r="G1025" s="3" t="str">
        <f>VLOOKUP(Exportacao[[#This Row],[País Corrigido]],'Conversor de países_Geral_UTF8_'!$A$2:$B$223,2,FALSE)</f>
        <v>África</v>
      </c>
      <c r="H10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26" spans="1:8" hidden="1">
      <c r="A1026" t="s">
        <v>32</v>
      </c>
      <c r="B1026" s="3">
        <v>2022</v>
      </c>
      <c r="C1026">
        <v>0</v>
      </c>
      <c r="D1026">
        <v>0</v>
      </c>
      <c r="E1026" s="3" t="e">
        <v>#NUM!</v>
      </c>
      <c r="F1026" s="3" t="str">
        <f>VLOOKUP(Exportacao[[#This Row],[País]],Tabela3[#All],4,FALSE)</f>
        <v>Benin</v>
      </c>
      <c r="G1026" s="3" t="str">
        <f>VLOOKUP(Exportacao[[#This Row],[País Corrigido]],'Conversor de países_Geral_UTF8_'!$A$2:$B$223,2,FALSE)</f>
        <v>África</v>
      </c>
      <c r="H10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27" spans="1:8" hidden="1">
      <c r="A1027" t="s">
        <v>32</v>
      </c>
      <c r="B1027" s="3">
        <v>2023</v>
      </c>
      <c r="C1027">
        <v>0</v>
      </c>
      <c r="D1027">
        <v>0</v>
      </c>
      <c r="E1027" s="3" t="e">
        <v>#NUM!</v>
      </c>
      <c r="F1027" s="3" t="str">
        <f>VLOOKUP(Exportacao[[#This Row],[País]],Tabela3[#All],4,FALSE)</f>
        <v>Benin</v>
      </c>
      <c r="G1027" s="3" t="str">
        <f>VLOOKUP(Exportacao[[#This Row],[País Corrigido]],'Conversor de países_Geral_UTF8_'!$A$2:$B$223,2,FALSE)</f>
        <v>África</v>
      </c>
      <c r="H10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28" spans="1:8" hidden="1">
      <c r="A1028" t="s">
        <v>33</v>
      </c>
      <c r="B1028" s="3">
        <v>1970</v>
      </c>
      <c r="C1028">
        <v>0</v>
      </c>
      <c r="D1028">
        <v>0</v>
      </c>
      <c r="E1028" s="3" t="e">
        <v>#NUM!</v>
      </c>
      <c r="F1028" s="3" t="str">
        <f>VLOOKUP(Exportacao[[#This Row],[País]],Tabela3[#All],4,FALSE)</f>
        <v>Bermudas</v>
      </c>
      <c r="G1028" s="3" t="str">
        <f>VLOOKUP(Exportacao[[#This Row],[País Corrigido]],'Conversor de países_Geral_UTF8_'!$A$2:$B$223,2,FALSE)</f>
        <v>América Central e Caribe</v>
      </c>
      <c r="H10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29" spans="1:8" hidden="1">
      <c r="A1029" t="s">
        <v>33</v>
      </c>
      <c r="B1029" s="3">
        <v>1971</v>
      </c>
      <c r="C1029">
        <v>0</v>
      </c>
      <c r="D1029">
        <v>0</v>
      </c>
      <c r="E1029" s="3" t="e">
        <v>#NUM!</v>
      </c>
      <c r="F1029" s="3" t="str">
        <f>VLOOKUP(Exportacao[[#This Row],[País]],Tabela3[#All],4,FALSE)</f>
        <v>Bermudas</v>
      </c>
      <c r="G1029" s="3" t="str">
        <f>VLOOKUP(Exportacao[[#This Row],[País Corrigido]],'Conversor de países_Geral_UTF8_'!$A$2:$B$223,2,FALSE)</f>
        <v>América Central e Caribe</v>
      </c>
      <c r="H10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0" spans="1:8" hidden="1">
      <c r="A1030" t="s">
        <v>33</v>
      </c>
      <c r="B1030" s="3">
        <v>1972</v>
      </c>
      <c r="C1030">
        <v>0</v>
      </c>
      <c r="D1030">
        <v>0</v>
      </c>
      <c r="E1030" s="3" t="e">
        <v>#NUM!</v>
      </c>
      <c r="F1030" s="3" t="str">
        <f>VLOOKUP(Exportacao[[#This Row],[País]],Tabela3[#All],4,FALSE)</f>
        <v>Bermudas</v>
      </c>
      <c r="G1030" s="3" t="str">
        <f>VLOOKUP(Exportacao[[#This Row],[País Corrigido]],'Conversor de países_Geral_UTF8_'!$A$2:$B$223,2,FALSE)</f>
        <v>América Central e Caribe</v>
      </c>
      <c r="H10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1" spans="1:8" hidden="1">
      <c r="A1031" t="s">
        <v>33</v>
      </c>
      <c r="B1031" s="3">
        <v>1973</v>
      </c>
      <c r="C1031">
        <v>0</v>
      </c>
      <c r="D1031">
        <v>0</v>
      </c>
      <c r="E1031" s="3" t="e">
        <v>#NUM!</v>
      </c>
      <c r="F1031" s="3" t="str">
        <f>VLOOKUP(Exportacao[[#This Row],[País]],Tabela3[#All],4,FALSE)</f>
        <v>Bermudas</v>
      </c>
      <c r="G1031" s="3" t="str">
        <f>VLOOKUP(Exportacao[[#This Row],[País Corrigido]],'Conversor de países_Geral_UTF8_'!$A$2:$B$223,2,FALSE)</f>
        <v>América Central e Caribe</v>
      </c>
      <c r="H10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2" spans="1:8" hidden="1">
      <c r="A1032" t="s">
        <v>33</v>
      </c>
      <c r="B1032" s="3">
        <v>1974</v>
      </c>
      <c r="C1032">
        <v>0</v>
      </c>
      <c r="D1032">
        <v>0</v>
      </c>
      <c r="E1032" s="3" t="e">
        <v>#NUM!</v>
      </c>
      <c r="F1032" s="3" t="str">
        <f>VLOOKUP(Exportacao[[#This Row],[País]],Tabela3[#All],4,FALSE)</f>
        <v>Bermudas</v>
      </c>
      <c r="G1032" s="3" t="str">
        <f>VLOOKUP(Exportacao[[#This Row],[País Corrigido]],'Conversor de países_Geral_UTF8_'!$A$2:$B$223,2,FALSE)</f>
        <v>América Central e Caribe</v>
      </c>
      <c r="H10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3" spans="1:8" hidden="1">
      <c r="A1033" t="s">
        <v>33</v>
      </c>
      <c r="B1033" s="3">
        <v>1975</v>
      </c>
      <c r="C1033">
        <v>0</v>
      </c>
      <c r="D1033">
        <v>0</v>
      </c>
      <c r="E1033" s="3" t="e">
        <v>#NUM!</v>
      </c>
      <c r="F1033" s="3" t="str">
        <f>VLOOKUP(Exportacao[[#This Row],[País]],Tabela3[#All],4,FALSE)</f>
        <v>Bermudas</v>
      </c>
      <c r="G1033" s="3" t="str">
        <f>VLOOKUP(Exportacao[[#This Row],[País Corrigido]],'Conversor de países_Geral_UTF8_'!$A$2:$B$223,2,FALSE)</f>
        <v>América Central e Caribe</v>
      </c>
      <c r="H10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4" spans="1:8" hidden="1">
      <c r="A1034" t="s">
        <v>33</v>
      </c>
      <c r="B1034" s="3">
        <v>1976</v>
      </c>
      <c r="C1034">
        <v>0</v>
      </c>
      <c r="D1034">
        <v>0</v>
      </c>
      <c r="E1034" s="3" t="e">
        <v>#NUM!</v>
      </c>
      <c r="F1034" s="3" t="str">
        <f>VLOOKUP(Exportacao[[#This Row],[País]],Tabela3[#All],4,FALSE)</f>
        <v>Bermudas</v>
      </c>
      <c r="G1034" s="3" t="str">
        <f>VLOOKUP(Exportacao[[#This Row],[País Corrigido]],'Conversor de países_Geral_UTF8_'!$A$2:$B$223,2,FALSE)</f>
        <v>América Central e Caribe</v>
      </c>
      <c r="H10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5" spans="1:8" hidden="1">
      <c r="A1035" t="s">
        <v>33</v>
      </c>
      <c r="B1035" s="3">
        <v>1977</v>
      </c>
      <c r="C1035">
        <v>0</v>
      </c>
      <c r="D1035">
        <v>0</v>
      </c>
      <c r="E1035" s="3" t="e">
        <v>#NUM!</v>
      </c>
      <c r="F1035" s="3" t="str">
        <f>VLOOKUP(Exportacao[[#This Row],[País]],Tabela3[#All],4,FALSE)</f>
        <v>Bermudas</v>
      </c>
      <c r="G1035" s="3" t="str">
        <f>VLOOKUP(Exportacao[[#This Row],[País Corrigido]],'Conversor de países_Geral_UTF8_'!$A$2:$B$223,2,FALSE)</f>
        <v>América Central e Caribe</v>
      </c>
      <c r="H10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6" spans="1:8" hidden="1">
      <c r="A1036" t="s">
        <v>33</v>
      </c>
      <c r="B1036" s="3">
        <v>1978</v>
      </c>
      <c r="C1036">
        <v>0</v>
      </c>
      <c r="D1036">
        <v>0</v>
      </c>
      <c r="E1036" s="3" t="e">
        <v>#NUM!</v>
      </c>
      <c r="F1036" s="3" t="str">
        <f>VLOOKUP(Exportacao[[#This Row],[País]],Tabela3[#All],4,FALSE)</f>
        <v>Bermudas</v>
      </c>
      <c r="G1036" s="3" t="str">
        <f>VLOOKUP(Exportacao[[#This Row],[País Corrigido]],'Conversor de países_Geral_UTF8_'!$A$2:$B$223,2,FALSE)</f>
        <v>América Central e Caribe</v>
      </c>
      <c r="H10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7" spans="1:8" hidden="1">
      <c r="A1037" t="s">
        <v>33</v>
      </c>
      <c r="B1037" s="3">
        <v>1979</v>
      </c>
      <c r="C1037">
        <v>0</v>
      </c>
      <c r="D1037">
        <v>0</v>
      </c>
      <c r="E1037" s="3" t="e">
        <v>#NUM!</v>
      </c>
      <c r="F1037" s="3" t="str">
        <f>VLOOKUP(Exportacao[[#This Row],[País]],Tabela3[#All],4,FALSE)</f>
        <v>Bermudas</v>
      </c>
      <c r="G1037" s="3" t="str">
        <f>VLOOKUP(Exportacao[[#This Row],[País Corrigido]],'Conversor de países_Geral_UTF8_'!$A$2:$B$223,2,FALSE)</f>
        <v>América Central e Caribe</v>
      </c>
      <c r="H10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8" spans="1:8" hidden="1">
      <c r="A1038" t="s">
        <v>33</v>
      </c>
      <c r="B1038" s="3">
        <v>1980</v>
      </c>
      <c r="C1038">
        <v>0</v>
      </c>
      <c r="D1038">
        <v>0</v>
      </c>
      <c r="E1038" s="3" t="e">
        <v>#NUM!</v>
      </c>
      <c r="F1038" s="3" t="str">
        <f>VLOOKUP(Exportacao[[#This Row],[País]],Tabela3[#All],4,FALSE)</f>
        <v>Bermudas</v>
      </c>
      <c r="G1038" s="3" t="str">
        <f>VLOOKUP(Exportacao[[#This Row],[País Corrigido]],'Conversor de países_Geral_UTF8_'!$A$2:$B$223,2,FALSE)</f>
        <v>América Central e Caribe</v>
      </c>
      <c r="H10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39" spans="1:8" hidden="1">
      <c r="A1039" t="s">
        <v>33</v>
      </c>
      <c r="B1039" s="3">
        <v>1981</v>
      </c>
      <c r="C1039">
        <v>0</v>
      </c>
      <c r="D1039">
        <v>0</v>
      </c>
      <c r="E1039" s="3" t="e">
        <v>#NUM!</v>
      </c>
      <c r="F1039" s="3" t="str">
        <f>VLOOKUP(Exportacao[[#This Row],[País]],Tabela3[#All],4,FALSE)</f>
        <v>Bermudas</v>
      </c>
      <c r="G1039" s="3" t="str">
        <f>VLOOKUP(Exportacao[[#This Row],[País Corrigido]],'Conversor de países_Geral_UTF8_'!$A$2:$B$223,2,FALSE)</f>
        <v>América Central e Caribe</v>
      </c>
      <c r="H10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0" spans="1:8" hidden="1">
      <c r="A1040" t="s">
        <v>33</v>
      </c>
      <c r="B1040" s="3">
        <v>1982</v>
      </c>
      <c r="C1040">
        <v>0</v>
      </c>
      <c r="D1040">
        <v>0</v>
      </c>
      <c r="E1040" s="3" t="e">
        <v>#NUM!</v>
      </c>
      <c r="F1040" s="3" t="str">
        <f>VLOOKUP(Exportacao[[#This Row],[País]],Tabela3[#All],4,FALSE)</f>
        <v>Bermudas</v>
      </c>
      <c r="G1040" s="3" t="str">
        <f>VLOOKUP(Exportacao[[#This Row],[País Corrigido]],'Conversor de países_Geral_UTF8_'!$A$2:$B$223,2,FALSE)</f>
        <v>América Central e Caribe</v>
      </c>
      <c r="H10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1" spans="1:8" hidden="1">
      <c r="A1041" t="s">
        <v>33</v>
      </c>
      <c r="B1041" s="3">
        <v>1983</v>
      </c>
      <c r="C1041">
        <v>0</v>
      </c>
      <c r="D1041">
        <v>0</v>
      </c>
      <c r="E1041" s="3" t="e">
        <v>#NUM!</v>
      </c>
      <c r="F1041" s="3" t="str">
        <f>VLOOKUP(Exportacao[[#This Row],[País]],Tabela3[#All],4,FALSE)</f>
        <v>Bermudas</v>
      </c>
      <c r="G1041" s="3" t="str">
        <f>VLOOKUP(Exportacao[[#This Row],[País Corrigido]],'Conversor de países_Geral_UTF8_'!$A$2:$B$223,2,FALSE)</f>
        <v>América Central e Caribe</v>
      </c>
      <c r="H10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2" spans="1:8" hidden="1">
      <c r="A1042" t="s">
        <v>33</v>
      </c>
      <c r="B1042" s="3">
        <v>1984</v>
      </c>
      <c r="C1042">
        <v>0</v>
      </c>
      <c r="D1042">
        <v>0</v>
      </c>
      <c r="E1042" s="3" t="e">
        <v>#NUM!</v>
      </c>
      <c r="F1042" s="3" t="str">
        <f>VLOOKUP(Exportacao[[#This Row],[País]],Tabela3[#All],4,FALSE)</f>
        <v>Bermudas</v>
      </c>
      <c r="G1042" s="3" t="str">
        <f>VLOOKUP(Exportacao[[#This Row],[País Corrigido]],'Conversor de países_Geral_UTF8_'!$A$2:$B$223,2,FALSE)</f>
        <v>América Central e Caribe</v>
      </c>
      <c r="H10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3" spans="1:8" hidden="1">
      <c r="A1043" t="s">
        <v>33</v>
      </c>
      <c r="B1043" s="3">
        <v>1985</v>
      </c>
      <c r="C1043">
        <v>0</v>
      </c>
      <c r="D1043">
        <v>0</v>
      </c>
      <c r="E1043" s="3" t="e">
        <v>#NUM!</v>
      </c>
      <c r="F1043" s="3" t="str">
        <f>VLOOKUP(Exportacao[[#This Row],[País]],Tabela3[#All],4,FALSE)</f>
        <v>Bermudas</v>
      </c>
      <c r="G1043" s="3" t="str">
        <f>VLOOKUP(Exportacao[[#This Row],[País Corrigido]],'Conversor de países_Geral_UTF8_'!$A$2:$B$223,2,FALSE)</f>
        <v>América Central e Caribe</v>
      </c>
      <c r="H10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4" spans="1:8" hidden="1">
      <c r="A1044" t="s">
        <v>33</v>
      </c>
      <c r="B1044" s="3">
        <v>1986</v>
      </c>
      <c r="C1044">
        <v>0</v>
      </c>
      <c r="D1044">
        <v>0</v>
      </c>
      <c r="E1044" s="3" t="e">
        <v>#NUM!</v>
      </c>
      <c r="F1044" s="3" t="str">
        <f>VLOOKUP(Exportacao[[#This Row],[País]],Tabela3[#All],4,FALSE)</f>
        <v>Bermudas</v>
      </c>
      <c r="G1044" s="3" t="str">
        <f>VLOOKUP(Exportacao[[#This Row],[País Corrigido]],'Conversor de países_Geral_UTF8_'!$A$2:$B$223,2,FALSE)</f>
        <v>América Central e Caribe</v>
      </c>
      <c r="H10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5" spans="1:8" hidden="1">
      <c r="A1045" t="s">
        <v>33</v>
      </c>
      <c r="B1045" s="3">
        <v>1987</v>
      </c>
      <c r="C1045">
        <v>0</v>
      </c>
      <c r="D1045">
        <v>0</v>
      </c>
      <c r="E1045" s="3" t="e">
        <v>#NUM!</v>
      </c>
      <c r="F1045" s="3" t="str">
        <f>VLOOKUP(Exportacao[[#This Row],[País]],Tabela3[#All],4,FALSE)</f>
        <v>Bermudas</v>
      </c>
      <c r="G1045" s="3" t="str">
        <f>VLOOKUP(Exportacao[[#This Row],[País Corrigido]],'Conversor de países_Geral_UTF8_'!$A$2:$B$223,2,FALSE)</f>
        <v>América Central e Caribe</v>
      </c>
      <c r="H10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6" spans="1:8" hidden="1">
      <c r="A1046" t="s">
        <v>33</v>
      </c>
      <c r="B1046" s="3">
        <v>1988</v>
      </c>
      <c r="C1046">
        <v>0</v>
      </c>
      <c r="D1046">
        <v>0</v>
      </c>
      <c r="E1046" s="3" t="e">
        <v>#NUM!</v>
      </c>
      <c r="F1046" s="3" t="str">
        <f>VLOOKUP(Exportacao[[#This Row],[País]],Tabela3[#All],4,FALSE)</f>
        <v>Bermudas</v>
      </c>
      <c r="G1046" s="3" t="str">
        <f>VLOOKUP(Exportacao[[#This Row],[País Corrigido]],'Conversor de países_Geral_UTF8_'!$A$2:$B$223,2,FALSE)</f>
        <v>América Central e Caribe</v>
      </c>
      <c r="H10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7" spans="1:8" hidden="1">
      <c r="A1047" t="s">
        <v>33</v>
      </c>
      <c r="B1047" s="3">
        <v>1989</v>
      </c>
      <c r="C1047">
        <v>0</v>
      </c>
      <c r="D1047">
        <v>0</v>
      </c>
      <c r="E1047" s="3" t="e">
        <v>#NUM!</v>
      </c>
      <c r="F1047" s="3" t="str">
        <f>VLOOKUP(Exportacao[[#This Row],[País]],Tabela3[#All],4,FALSE)</f>
        <v>Bermudas</v>
      </c>
      <c r="G1047" s="3" t="str">
        <f>VLOOKUP(Exportacao[[#This Row],[País Corrigido]],'Conversor de países_Geral_UTF8_'!$A$2:$B$223,2,FALSE)</f>
        <v>América Central e Caribe</v>
      </c>
      <c r="H10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8" spans="1:8" hidden="1">
      <c r="A1048" t="s">
        <v>33</v>
      </c>
      <c r="B1048" s="3">
        <v>1990</v>
      </c>
      <c r="C1048">
        <v>0</v>
      </c>
      <c r="D1048">
        <v>0</v>
      </c>
      <c r="E1048" s="3" t="e">
        <v>#NUM!</v>
      </c>
      <c r="F1048" s="3" t="str">
        <f>VLOOKUP(Exportacao[[#This Row],[País]],Tabela3[#All],4,FALSE)</f>
        <v>Bermudas</v>
      </c>
      <c r="G1048" s="3" t="str">
        <f>VLOOKUP(Exportacao[[#This Row],[País Corrigido]],'Conversor de países_Geral_UTF8_'!$A$2:$B$223,2,FALSE)</f>
        <v>América Central e Caribe</v>
      </c>
      <c r="H10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49" spans="1:8" hidden="1">
      <c r="A1049" t="s">
        <v>33</v>
      </c>
      <c r="B1049" s="3">
        <v>1991</v>
      </c>
      <c r="C1049">
        <v>0</v>
      </c>
      <c r="D1049">
        <v>0</v>
      </c>
      <c r="E1049" s="3" t="e">
        <v>#NUM!</v>
      </c>
      <c r="F1049" s="3" t="str">
        <f>VLOOKUP(Exportacao[[#This Row],[País]],Tabela3[#All],4,FALSE)</f>
        <v>Bermudas</v>
      </c>
      <c r="G1049" s="3" t="str">
        <f>VLOOKUP(Exportacao[[#This Row],[País Corrigido]],'Conversor de países_Geral_UTF8_'!$A$2:$B$223,2,FALSE)</f>
        <v>América Central e Caribe</v>
      </c>
      <c r="H10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0" spans="1:8" hidden="1">
      <c r="A1050" t="s">
        <v>33</v>
      </c>
      <c r="B1050" s="3">
        <v>1992</v>
      </c>
      <c r="C1050">
        <v>0</v>
      </c>
      <c r="D1050">
        <v>0</v>
      </c>
      <c r="E1050" s="3" t="e">
        <v>#NUM!</v>
      </c>
      <c r="F1050" s="3" t="str">
        <f>VLOOKUP(Exportacao[[#This Row],[País]],Tabela3[#All],4,FALSE)</f>
        <v>Bermudas</v>
      </c>
      <c r="G1050" s="3" t="str">
        <f>VLOOKUP(Exportacao[[#This Row],[País Corrigido]],'Conversor de países_Geral_UTF8_'!$A$2:$B$223,2,FALSE)</f>
        <v>América Central e Caribe</v>
      </c>
      <c r="H10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1" spans="1:8" hidden="1">
      <c r="A1051" t="s">
        <v>33</v>
      </c>
      <c r="B1051" s="3">
        <v>1993</v>
      </c>
      <c r="C1051">
        <v>0</v>
      </c>
      <c r="D1051">
        <v>0</v>
      </c>
      <c r="E1051" s="3" t="e">
        <v>#NUM!</v>
      </c>
      <c r="F1051" s="3" t="str">
        <f>VLOOKUP(Exportacao[[#This Row],[País]],Tabela3[#All],4,FALSE)</f>
        <v>Bermudas</v>
      </c>
      <c r="G1051" s="3" t="str">
        <f>VLOOKUP(Exportacao[[#This Row],[País Corrigido]],'Conversor de países_Geral_UTF8_'!$A$2:$B$223,2,FALSE)</f>
        <v>América Central e Caribe</v>
      </c>
      <c r="H10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2" spans="1:8" hidden="1">
      <c r="A1052" t="s">
        <v>33</v>
      </c>
      <c r="B1052" s="3">
        <v>1994</v>
      </c>
      <c r="C1052">
        <v>0</v>
      </c>
      <c r="D1052">
        <v>0</v>
      </c>
      <c r="E1052" s="3" t="e">
        <v>#NUM!</v>
      </c>
      <c r="F1052" s="3" t="str">
        <f>VLOOKUP(Exportacao[[#This Row],[País]],Tabela3[#All],4,FALSE)</f>
        <v>Bermudas</v>
      </c>
      <c r="G1052" s="3" t="str">
        <f>VLOOKUP(Exportacao[[#This Row],[País Corrigido]],'Conversor de países_Geral_UTF8_'!$A$2:$B$223,2,FALSE)</f>
        <v>América Central e Caribe</v>
      </c>
      <c r="H10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3" spans="1:8" hidden="1">
      <c r="A1053" t="s">
        <v>33</v>
      </c>
      <c r="B1053" s="3">
        <v>1995</v>
      </c>
      <c r="C1053">
        <v>0</v>
      </c>
      <c r="D1053">
        <v>0</v>
      </c>
      <c r="E1053" s="3" t="e">
        <v>#NUM!</v>
      </c>
      <c r="F1053" s="3" t="str">
        <f>VLOOKUP(Exportacao[[#This Row],[País]],Tabela3[#All],4,FALSE)</f>
        <v>Bermudas</v>
      </c>
      <c r="G1053" s="3" t="str">
        <f>VLOOKUP(Exportacao[[#This Row],[País Corrigido]],'Conversor de países_Geral_UTF8_'!$A$2:$B$223,2,FALSE)</f>
        <v>América Central e Caribe</v>
      </c>
      <c r="H10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4" spans="1:8" hidden="1">
      <c r="A1054" t="s">
        <v>33</v>
      </c>
      <c r="B1054" s="3">
        <v>1996</v>
      </c>
      <c r="C1054">
        <v>0</v>
      </c>
      <c r="D1054">
        <v>0</v>
      </c>
      <c r="E1054" s="3" t="e">
        <v>#NUM!</v>
      </c>
      <c r="F1054" s="3" t="str">
        <f>VLOOKUP(Exportacao[[#This Row],[País]],Tabela3[#All],4,FALSE)</f>
        <v>Bermudas</v>
      </c>
      <c r="G1054" s="3" t="str">
        <f>VLOOKUP(Exportacao[[#This Row],[País Corrigido]],'Conversor de países_Geral_UTF8_'!$A$2:$B$223,2,FALSE)</f>
        <v>América Central e Caribe</v>
      </c>
      <c r="H10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5" spans="1:8" hidden="1">
      <c r="A1055" t="s">
        <v>33</v>
      </c>
      <c r="B1055" s="3">
        <v>1997</v>
      </c>
      <c r="C1055">
        <v>0</v>
      </c>
      <c r="D1055">
        <v>0</v>
      </c>
      <c r="E1055" s="3" t="e">
        <v>#NUM!</v>
      </c>
      <c r="F1055" s="3" t="str">
        <f>VLOOKUP(Exportacao[[#This Row],[País]],Tabela3[#All],4,FALSE)</f>
        <v>Bermudas</v>
      </c>
      <c r="G1055" s="3" t="str">
        <f>VLOOKUP(Exportacao[[#This Row],[País Corrigido]],'Conversor de países_Geral_UTF8_'!$A$2:$B$223,2,FALSE)</f>
        <v>América Central e Caribe</v>
      </c>
      <c r="H10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6" spans="1:8" hidden="1">
      <c r="A1056" t="s">
        <v>33</v>
      </c>
      <c r="B1056" s="3">
        <v>1998</v>
      </c>
      <c r="C1056">
        <v>0</v>
      </c>
      <c r="D1056">
        <v>0</v>
      </c>
      <c r="E1056" s="3" t="e">
        <v>#NUM!</v>
      </c>
      <c r="F1056" s="3" t="str">
        <f>VLOOKUP(Exportacao[[#This Row],[País]],Tabela3[#All],4,FALSE)</f>
        <v>Bermudas</v>
      </c>
      <c r="G1056" s="3" t="str">
        <f>VLOOKUP(Exportacao[[#This Row],[País Corrigido]],'Conversor de países_Geral_UTF8_'!$A$2:$B$223,2,FALSE)</f>
        <v>América Central e Caribe</v>
      </c>
      <c r="H10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7" spans="1:8" hidden="1">
      <c r="A1057" t="s">
        <v>33</v>
      </c>
      <c r="B1057" s="3">
        <v>1999</v>
      </c>
      <c r="C1057">
        <v>0</v>
      </c>
      <c r="D1057">
        <v>0</v>
      </c>
      <c r="E1057" s="3" t="e">
        <v>#NUM!</v>
      </c>
      <c r="F1057" s="3" t="str">
        <f>VLOOKUP(Exportacao[[#This Row],[País]],Tabela3[#All],4,FALSE)</f>
        <v>Bermudas</v>
      </c>
      <c r="G1057" s="3" t="str">
        <f>VLOOKUP(Exportacao[[#This Row],[País Corrigido]],'Conversor de países_Geral_UTF8_'!$A$2:$B$223,2,FALSE)</f>
        <v>América Central e Caribe</v>
      </c>
      <c r="H10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8" spans="1:8" hidden="1">
      <c r="A1058" t="s">
        <v>33</v>
      </c>
      <c r="B1058" s="3">
        <v>2000</v>
      </c>
      <c r="C1058">
        <v>0</v>
      </c>
      <c r="D1058">
        <v>0</v>
      </c>
      <c r="E1058" s="3" t="e">
        <v>#NUM!</v>
      </c>
      <c r="F1058" s="3" t="str">
        <f>VLOOKUP(Exportacao[[#This Row],[País]],Tabela3[#All],4,FALSE)</f>
        <v>Bermudas</v>
      </c>
      <c r="G1058" s="3" t="str">
        <f>VLOOKUP(Exportacao[[#This Row],[País Corrigido]],'Conversor de países_Geral_UTF8_'!$A$2:$B$223,2,FALSE)</f>
        <v>América Central e Caribe</v>
      </c>
      <c r="H10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59" spans="1:8" hidden="1">
      <c r="A1059" t="s">
        <v>33</v>
      </c>
      <c r="B1059" s="3">
        <v>2001</v>
      </c>
      <c r="C1059">
        <v>0</v>
      </c>
      <c r="D1059">
        <v>0</v>
      </c>
      <c r="E1059" s="3" t="e">
        <v>#NUM!</v>
      </c>
      <c r="F1059" s="3" t="str">
        <f>VLOOKUP(Exportacao[[#This Row],[País]],Tabela3[#All],4,FALSE)</f>
        <v>Bermudas</v>
      </c>
      <c r="G1059" s="3" t="str">
        <f>VLOOKUP(Exportacao[[#This Row],[País Corrigido]],'Conversor de países_Geral_UTF8_'!$A$2:$B$223,2,FALSE)</f>
        <v>América Central e Caribe</v>
      </c>
      <c r="H10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0" spans="1:8" hidden="1">
      <c r="A1060" t="s">
        <v>33</v>
      </c>
      <c r="B1060" s="3">
        <v>2002</v>
      </c>
      <c r="C1060">
        <v>0</v>
      </c>
      <c r="D1060">
        <v>0</v>
      </c>
      <c r="E1060" s="3" t="e">
        <v>#NUM!</v>
      </c>
      <c r="F1060" s="3" t="str">
        <f>VLOOKUP(Exportacao[[#This Row],[País]],Tabela3[#All],4,FALSE)</f>
        <v>Bermudas</v>
      </c>
      <c r="G1060" s="3" t="str">
        <f>VLOOKUP(Exportacao[[#This Row],[País Corrigido]],'Conversor de países_Geral_UTF8_'!$A$2:$B$223,2,FALSE)</f>
        <v>América Central e Caribe</v>
      </c>
      <c r="H10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1" spans="1:8" hidden="1">
      <c r="A1061" t="s">
        <v>33</v>
      </c>
      <c r="B1061" s="3">
        <v>2003</v>
      </c>
      <c r="C1061">
        <v>0</v>
      </c>
      <c r="D1061">
        <v>0</v>
      </c>
      <c r="E1061" s="3" t="e">
        <v>#NUM!</v>
      </c>
      <c r="F1061" s="3" t="str">
        <f>VLOOKUP(Exportacao[[#This Row],[País]],Tabela3[#All],4,FALSE)</f>
        <v>Bermudas</v>
      </c>
      <c r="G1061" s="3" t="str">
        <f>VLOOKUP(Exportacao[[#This Row],[País Corrigido]],'Conversor de países_Geral_UTF8_'!$A$2:$B$223,2,FALSE)</f>
        <v>América Central e Caribe</v>
      </c>
      <c r="H10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2" spans="1:8" hidden="1">
      <c r="A1062" t="s">
        <v>33</v>
      </c>
      <c r="B1062" s="3">
        <v>2004</v>
      </c>
      <c r="C1062">
        <v>0</v>
      </c>
      <c r="D1062">
        <v>0</v>
      </c>
      <c r="E1062" s="3" t="e">
        <v>#NUM!</v>
      </c>
      <c r="F1062" s="3" t="str">
        <f>VLOOKUP(Exportacao[[#This Row],[País]],Tabela3[#All],4,FALSE)</f>
        <v>Bermudas</v>
      </c>
      <c r="G1062" s="3" t="str">
        <f>VLOOKUP(Exportacao[[#This Row],[País Corrigido]],'Conversor de países_Geral_UTF8_'!$A$2:$B$223,2,FALSE)</f>
        <v>América Central e Caribe</v>
      </c>
      <c r="H10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3" spans="1:8" hidden="1">
      <c r="A1063" t="s">
        <v>33</v>
      </c>
      <c r="B1063" s="3">
        <v>2005</v>
      </c>
      <c r="C1063">
        <v>0</v>
      </c>
      <c r="D1063">
        <v>0</v>
      </c>
      <c r="E1063" s="3" t="e">
        <v>#NUM!</v>
      </c>
      <c r="F1063" s="3" t="str">
        <f>VLOOKUP(Exportacao[[#This Row],[País]],Tabela3[#All],4,FALSE)</f>
        <v>Bermudas</v>
      </c>
      <c r="G1063" s="3" t="str">
        <f>VLOOKUP(Exportacao[[#This Row],[País Corrigido]],'Conversor de países_Geral_UTF8_'!$A$2:$B$223,2,FALSE)</f>
        <v>América Central e Caribe</v>
      </c>
      <c r="H10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4" spans="1:8" hidden="1">
      <c r="A1064" t="s">
        <v>33</v>
      </c>
      <c r="B1064" s="3">
        <v>2006</v>
      </c>
      <c r="C1064">
        <v>0</v>
      </c>
      <c r="D1064">
        <v>0</v>
      </c>
      <c r="E1064" s="3" t="e">
        <v>#NUM!</v>
      </c>
      <c r="F1064" s="3" t="str">
        <f>VLOOKUP(Exportacao[[#This Row],[País]],Tabela3[#All],4,FALSE)</f>
        <v>Bermudas</v>
      </c>
      <c r="G1064" s="3" t="str">
        <f>VLOOKUP(Exportacao[[#This Row],[País Corrigido]],'Conversor de países_Geral_UTF8_'!$A$2:$B$223,2,FALSE)</f>
        <v>América Central e Caribe</v>
      </c>
      <c r="H10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5" spans="1:8" hidden="1">
      <c r="A1065" t="s">
        <v>33</v>
      </c>
      <c r="B1065" s="3">
        <v>2007</v>
      </c>
      <c r="C1065">
        <v>0</v>
      </c>
      <c r="D1065">
        <v>0</v>
      </c>
      <c r="E1065" s="3" t="e">
        <v>#NUM!</v>
      </c>
      <c r="F1065" s="3" t="str">
        <f>VLOOKUP(Exportacao[[#This Row],[País]],Tabela3[#All],4,FALSE)</f>
        <v>Bermudas</v>
      </c>
      <c r="G1065" s="3" t="str">
        <f>VLOOKUP(Exportacao[[#This Row],[País Corrigido]],'Conversor de países_Geral_UTF8_'!$A$2:$B$223,2,FALSE)</f>
        <v>América Central e Caribe</v>
      </c>
      <c r="H10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6" spans="1:8" hidden="1">
      <c r="A1066" t="s">
        <v>33</v>
      </c>
      <c r="B1066" s="3">
        <v>2008</v>
      </c>
      <c r="C1066">
        <v>0</v>
      </c>
      <c r="D1066">
        <v>0</v>
      </c>
      <c r="E1066" s="3" t="e">
        <v>#NUM!</v>
      </c>
      <c r="F1066" s="3" t="str">
        <f>VLOOKUP(Exportacao[[#This Row],[País]],Tabela3[#All],4,FALSE)</f>
        <v>Bermudas</v>
      </c>
      <c r="G1066" s="3" t="str">
        <f>VLOOKUP(Exportacao[[#This Row],[País Corrigido]],'Conversor de países_Geral_UTF8_'!$A$2:$B$223,2,FALSE)</f>
        <v>América Central e Caribe</v>
      </c>
      <c r="H10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7" spans="1:8" hidden="1">
      <c r="A1067" t="s">
        <v>33</v>
      </c>
      <c r="B1067" s="3">
        <v>2009</v>
      </c>
      <c r="C1067">
        <v>0</v>
      </c>
      <c r="D1067">
        <v>0</v>
      </c>
      <c r="E1067" s="3" t="e">
        <v>#NUM!</v>
      </c>
      <c r="F1067" s="3" t="str">
        <f>VLOOKUP(Exportacao[[#This Row],[País]],Tabela3[#All],4,FALSE)</f>
        <v>Bermudas</v>
      </c>
      <c r="G1067" s="3" t="str">
        <f>VLOOKUP(Exportacao[[#This Row],[País Corrigido]],'Conversor de países_Geral_UTF8_'!$A$2:$B$223,2,FALSE)</f>
        <v>América Central e Caribe</v>
      </c>
      <c r="H10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8" spans="1:8" hidden="1">
      <c r="A1068" t="s">
        <v>33</v>
      </c>
      <c r="B1068" s="3">
        <v>2010</v>
      </c>
      <c r="C1068">
        <v>0</v>
      </c>
      <c r="D1068">
        <v>0</v>
      </c>
      <c r="E1068" s="3" t="e">
        <v>#NUM!</v>
      </c>
      <c r="F1068" s="3" t="str">
        <f>VLOOKUP(Exportacao[[#This Row],[País]],Tabela3[#All],4,FALSE)</f>
        <v>Bermudas</v>
      </c>
      <c r="G1068" s="3" t="str">
        <f>VLOOKUP(Exportacao[[#This Row],[País Corrigido]],'Conversor de países_Geral_UTF8_'!$A$2:$B$223,2,FALSE)</f>
        <v>América Central e Caribe</v>
      </c>
      <c r="H10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69" spans="1:8" hidden="1">
      <c r="A1069" t="s">
        <v>33</v>
      </c>
      <c r="B1069" s="3">
        <v>2011</v>
      </c>
      <c r="C1069">
        <v>0</v>
      </c>
      <c r="D1069">
        <v>0</v>
      </c>
      <c r="E1069" s="3" t="e">
        <v>#NUM!</v>
      </c>
      <c r="F1069" s="3" t="str">
        <f>VLOOKUP(Exportacao[[#This Row],[País]],Tabela3[#All],4,FALSE)</f>
        <v>Bermudas</v>
      </c>
      <c r="G1069" s="3" t="str">
        <f>VLOOKUP(Exportacao[[#This Row],[País Corrigido]],'Conversor de países_Geral_UTF8_'!$A$2:$B$223,2,FALSE)</f>
        <v>América Central e Caribe</v>
      </c>
      <c r="H10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0" spans="1:8" hidden="1">
      <c r="A1070" t="s">
        <v>33</v>
      </c>
      <c r="B1070" s="3">
        <v>2012</v>
      </c>
      <c r="C1070">
        <v>0</v>
      </c>
      <c r="D1070">
        <v>0</v>
      </c>
      <c r="E1070" s="3" t="e">
        <v>#NUM!</v>
      </c>
      <c r="F1070" s="3" t="str">
        <f>VLOOKUP(Exportacao[[#This Row],[País]],Tabela3[#All],4,FALSE)</f>
        <v>Bermudas</v>
      </c>
      <c r="G1070" s="3" t="str">
        <f>VLOOKUP(Exportacao[[#This Row],[País Corrigido]],'Conversor de países_Geral_UTF8_'!$A$2:$B$223,2,FALSE)</f>
        <v>América Central e Caribe</v>
      </c>
      <c r="H10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1" spans="1:8" hidden="1">
      <c r="A1071" t="s">
        <v>33</v>
      </c>
      <c r="B1071" s="3">
        <v>2013</v>
      </c>
      <c r="C1071">
        <v>0</v>
      </c>
      <c r="D1071">
        <v>0</v>
      </c>
      <c r="E1071" s="3" t="e">
        <v>#NUM!</v>
      </c>
      <c r="F1071" s="3" t="str">
        <f>VLOOKUP(Exportacao[[#This Row],[País]],Tabela3[#All],4,FALSE)</f>
        <v>Bermudas</v>
      </c>
      <c r="G1071" s="3" t="str">
        <f>VLOOKUP(Exportacao[[#This Row],[País Corrigido]],'Conversor de países_Geral_UTF8_'!$A$2:$B$223,2,FALSE)</f>
        <v>América Central e Caribe</v>
      </c>
      <c r="H10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2" spans="1:8" hidden="1">
      <c r="A1072" t="s">
        <v>33</v>
      </c>
      <c r="B1072" s="3">
        <v>2014</v>
      </c>
      <c r="C1072">
        <v>0</v>
      </c>
      <c r="D1072">
        <v>0</v>
      </c>
      <c r="E1072" s="3" t="e">
        <v>#NUM!</v>
      </c>
      <c r="F1072" s="3" t="str">
        <f>VLOOKUP(Exportacao[[#This Row],[País]],Tabela3[#All],4,FALSE)</f>
        <v>Bermudas</v>
      </c>
      <c r="G1072" s="3" t="str">
        <f>VLOOKUP(Exportacao[[#This Row],[País Corrigido]],'Conversor de países_Geral_UTF8_'!$A$2:$B$223,2,FALSE)</f>
        <v>América Central e Caribe</v>
      </c>
      <c r="H10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3" spans="1:8" hidden="1">
      <c r="A1073" t="s">
        <v>33</v>
      </c>
      <c r="B1073" s="3">
        <v>2015</v>
      </c>
      <c r="C1073">
        <v>0</v>
      </c>
      <c r="D1073">
        <v>0</v>
      </c>
      <c r="E1073" s="3" t="e">
        <v>#NUM!</v>
      </c>
      <c r="F1073" s="3" t="str">
        <f>VLOOKUP(Exportacao[[#This Row],[País]],Tabela3[#All],4,FALSE)</f>
        <v>Bermudas</v>
      </c>
      <c r="G1073" s="3" t="str">
        <f>VLOOKUP(Exportacao[[#This Row],[País Corrigido]],'Conversor de países_Geral_UTF8_'!$A$2:$B$223,2,FALSE)</f>
        <v>América Central e Caribe</v>
      </c>
      <c r="H10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4" spans="1:8" hidden="1">
      <c r="A1074" t="s">
        <v>33</v>
      </c>
      <c r="B1074" s="3">
        <v>2016</v>
      </c>
      <c r="C1074">
        <v>0</v>
      </c>
      <c r="D1074">
        <v>0</v>
      </c>
      <c r="E1074" s="3" t="e">
        <v>#NUM!</v>
      </c>
      <c r="F1074" s="3" t="str">
        <f>VLOOKUP(Exportacao[[#This Row],[País]],Tabela3[#All],4,FALSE)</f>
        <v>Bermudas</v>
      </c>
      <c r="G1074" s="3" t="str">
        <f>VLOOKUP(Exportacao[[#This Row],[País Corrigido]],'Conversor de países_Geral_UTF8_'!$A$2:$B$223,2,FALSE)</f>
        <v>América Central e Caribe</v>
      </c>
      <c r="H10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5" spans="1:8" hidden="1">
      <c r="A1075" t="s">
        <v>33</v>
      </c>
      <c r="B1075" s="3">
        <v>2017</v>
      </c>
      <c r="C1075">
        <v>0</v>
      </c>
      <c r="D1075">
        <v>0</v>
      </c>
      <c r="E1075" s="3" t="e">
        <v>#NUM!</v>
      </c>
      <c r="F1075" s="3" t="str">
        <f>VLOOKUP(Exportacao[[#This Row],[País]],Tabela3[#All],4,FALSE)</f>
        <v>Bermudas</v>
      </c>
      <c r="G1075" s="3" t="str">
        <f>VLOOKUP(Exportacao[[#This Row],[País Corrigido]],'Conversor de países_Geral_UTF8_'!$A$2:$B$223,2,FALSE)</f>
        <v>América Central e Caribe</v>
      </c>
      <c r="H10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6" spans="1:8" hidden="1">
      <c r="A1076" t="s">
        <v>33</v>
      </c>
      <c r="B1076" s="3">
        <v>2018</v>
      </c>
      <c r="C1076">
        <v>0</v>
      </c>
      <c r="D1076">
        <v>0</v>
      </c>
      <c r="E1076" s="3" t="e">
        <v>#NUM!</v>
      </c>
      <c r="F1076" s="3" t="str">
        <f>VLOOKUP(Exportacao[[#This Row],[País]],Tabela3[#All],4,FALSE)</f>
        <v>Bermudas</v>
      </c>
      <c r="G1076" s="3" t="str">
        <f>VLOOKUP(Exportacao[[#This Row],[País Corrigido]],'Conversor de países_Geral_UTF8_'!$A$2:$B$223,2,FALSE)</f>
        <v>América Central e Caribe</v>
      </c>
      <c r="H10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7" spans="1:8" hidden="1">
      <c r="A1077" t="s">
        <v>33</v>
      </c>
      <c r="B1077" s="3">
        <v>2019</v>
      </c>
      <c r="C1077">
        <v>0</v>
      </c>
      <c r="D1077">
        <v>0</v>
      </c>
      <c r="E1077" s="3" t="e">
        <v>#NUM!</v>
      </c>
      <c r="F1077" s="3" t="str">
        <f>VLOOKUP(Exportacao[[#This Row],[País]],Tabela3[#All],4,FALSE)</f>
        <v>Bermudas</v>
      </c>
      <c r="G1077" s="3" t="str">
        <f>VLOOKUP(Exportacao[[#This Row],[País Corrigido]],'Conversor de países_Geral_UTF8_'!$A$2:$B$223,2,FALSE)</f>
        <v>América Central e Caribe</v>
      </c>
      <c r="H10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8" spans="1:8" hidden="1">
      <c r="A1078" t="s">
        <v>33</v>
      </c>
      <c r="B1078" s="3">
        <v>2020</v>
      </c>
      <c r="C1078">
        <v>0</v>
      </c>
      <c r="D1078">
        <v>0</v>
      </c>
      <c r="E1078" s="3" t="e">
        <v>#NUM!</v>
      </c>
      <c r="F1078" s="3" t="str">
        <f>VLOOKUP(Exportacao[[#This Row],[País]],Tabela3[#All],4,FALSE)</f>
        <v>Bermudas</v>
      </c>
      <c r="G1078" s="3" t="str">
        <f>VLOOKUP(Exportacao[[#This Row],[País Corrigido]],'Conversor de países_Geral_UTF8_'!$A$2:$B$223,2,FALSE)</f>
        <v>América Central e Caribe</v>
      </c>
      <c r="H10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79" spans="1:8" hidden="1">
      <c r="A1079" t="s">
        <v>33</v>
      </c>
      <c r="B1079" s="3">
        <v>2021</v>
      </c>
      <c r="C1079">
        <v>0</v>
      </c>
      <c r="D1079">
        <v>0</v>
      </c>
      <c r="E1079" s="3" t="e">
        <v>#NUM!</v>
      </c>
      <c r="F1079" s="3" t="str">
        <f>VLOOKUP(Exportacao[[#This Row],[País]],Tabela3[#All],4,FALSE)</f>
        <v>Bermudas</v>
      </c>
      <c r="G1079" s="3" t="str">
        <f>VLOOKUP(Exportacao[[#This Row],[País Corrigido]],'Conversor de países_Geral_UTF8_'!$A$2:$B$223,2,FALSE)</f>
        <v>América Central e Caribe</v>
      </c>
      <c r="H10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80" spans="1:8" hidden="1">
      <c r="A1080" t="s">
        <v>33</v>
      </c>
      <c r="B1080" s="3">
        <v>2022</v>
      </c>
      <c r="C1080">
        <v>0</v>
      </c>
      <c r="D1080">
        <v>0</v>
      </c>
      <c r="E1080" s="3" t="e">
        <v>#NUM!</v>
      </c>
      <c r="F1080" s="3" t="str">
        <f>VLOOKUP(Exportacao[[#This Row],[País]],Tabela3[#All],4,FALSE)</f>
        <v>Bermudas</v>
      </c>
      <c r="G1080" s="3" t="str">
        <f>VLOOKUP(Exportacao[[#This Row],[País Corrigido]],'Conversor de países_Geral_UTF8_'!$A$2:$B$223,2,FALSE)</f>
        <v>América Central e Caribe</v>
      </c>
      <c r="H10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081" spans="1:8" hidden="1">
      <c r="A1081" t="s">
        <v>33</v>
      </c>
      <c r="B1081" s="3">
        <v>2023</v>
      </c>
      <c r="C1081">
        <v>16</v>
      </c>
      <c r="D1081">
        <v>153</v>
      </c>
      <c r="E1081" s="3">
        <v>9.5625</v>
      </c>
      <c r="F1081" s="3" t="str">
        <f>VLOOKUP(Exportacao[[#This Row],[País]],Tabela3[#All],4,FALSE)</f>
        <v>Bermudas</v>
      </c>
      <c r="G1081" s="3" t="str">
        <f>VLOOKUP(Exportacao[[#This Row],[País Corrigido]],'Conversor de países_Geral_UTF8_'!$A$2:$B$223,2,FALSE)</f>
        <v>América Central e Caribe</v>
      </c>
      <c r="H10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82" spans="1:8" hidden="1">
      <c r="A1082" t="s">
        <v>35</v>
      </c>
      <c r="B1082" s="3">
        <v>1970</v>
      </c>
      <c r="C1082">
        <v>2512</v>
      </c>
      <c r="D1082">
        <v>675</v>
      </c>
      <c r="E1082" s="3">
        <v>0.26871019108280253</v>
      </c>
      <c r="F1082" s="3" t="str">
        <f>VLOOKUP(Exportacao[[#This Row],[País]],Tabela3[#All],4,FALSE)</f>
        <v>Bolívia</v>
      </c>
      <c r="G1082" s="3" t="str">
        <f>VLOOKUP(Exportacao[[#This Row],[País Corrigido]],'Conversor de países_Geral_UTF8_'!$A$2:$B$223,2,FALSE)</f>
        <v>América do Sul</v>
      </c>
      <c r="H10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83" spans="1:8" hidden="1">
      <c r="A1083" t="s">
        <v>35</v>
      </c>
      <c r="B1083" s="3">
        <v>1971</v>
      </c>
      <c r="C1083">
        <v>9100</v>
      </c>
      <c r="D1083">
        <v>2700</v>
      </c>
      <c r="E1083" s="3">
        <v>0.2967032967032967</v>
      </c>
      <c r="F1083" s="3" t="str">
        <f>VLOOKUP(Exportacao[[#This Row],[País]],Tabela3[#All],4,FALSE)</f>
        <v>Bolívia</v>
      </c>
      <c r="G1083" s="3" t="str">
        <f>VLOOKUP(Exportacao[[#This Row],[País Corrigido]],'Conversor de países_Geral_UTF8_'!$A$2:$B$223,2,FALSE)</f>
        <v>América do Sul</v>
      </c>
      <c r="H10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84" spans="1:8" hidden="1">
      <c r="A1084" t="s">
        <v>35</v>
      </c>
      <c r="B1084" s="3">
        <v>1972</v>
      </c>
      <c r="C1084">
        <v>34692</v>
      </c>
      <c r="D1084">
        <v>11327</v>
      </c>
      <c r="E1084" s="3">
        <v>0.32650178715554018</v>
      </c>
      <c r="F1084" s="3" t="str">
        <f>VLOOKUP(Exportacao[[#This Row],[País]],Tabela3[#All],4,FALSE)</f>
        <v>Bolívia</v>
      </c>
      <c r="G1084" s="3" t="str">
        <f>VLOOKUP(Exportacao[[#This Row],[País Corrigido]],'Conversor de países_Geral_UTF8_'!$A$2:$B$223,2,FALSE)</f>
        <v>América do Sul</v>
      </c>
      <c r="H10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85" spans="1:8" hidden="1">
      <c r="A1085" t="s">
        <v>35</v>
      </c>
      <c r="B1085" s="3">
        <v>1973</v>
      </c>
      <c r="C1085">
        <v>61944</v>
      </c>
      <c r="D1085">
        <v>16687</v>
      </c>
      <c r="E1085" s="3">
        <v>0.26938847991734471</v>
      </c>
      <c r="F1085" s="3" t="str">
        <f>VLOOKUP(Exportacao[[#This Row],[País]],Tabela3[#All],4,FALSE)</f>
        <v>Bolívia</v>
      </c>
      <c r="G1085" s="3" t="str">
        <f>VLOOKUP(Exportacao[[#This Row],[País Corrigido]],'Conversor de países_Geral_UTF8_'!$A$2:$B$223,2,FALSE)</f>
        <v>América do Sul</v>
      </c>
      <c r="H10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86" spans="1:8" hidden="1">
      <c r="A1086" t="s">
        <v>35</v>
      </c>
      <c r="B1086" s="3">
        <v>1974</v>
      </c>
      <c r="C1086">
        <v>9795</v>
      </c>
      <c r="D1086">
        <v>5591</v>
      </c>
      <c r="E1086" s="3">
        <v>0.57080142930066358</v>
      </c>
      <c r="F1086" s="3" t="str">
        <f>VLOOKUP(Exportacao[[#This Row],[País]],Tabela3[#All],4,FALSE)</f>
        <v>Bolívia</v>
      </c>
      <c r="G1086" s="3" t="str">
        <f>VLOOKUP(Exportacao[[#This Row],[País Corrigido]],'Conversor de países_Geral_UTF8_'!$A$2:$B$223,2,FALSE)</f>
        <v>América do Sul</v>
      </c>
      <c r="H10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87" spans="1:8" hidden="1">
      <c r="A1087" t="s">
        <v>35</v>
      </c>
      <c r="B1087" s="3">
        <v>1975</v>
      </c>
      <c r="C1087">
        <v>12971</v>
      </c>
      <c r="D1087">
        <v>7239</v>
      </c>
      <c r="E1087" s="3">
        <v>0.55809112635880043</v>
      </c>
      <c r="F1087" s="3" t="str">
        <f>VLOOKUP(Exportacao[[#This Row],[País]],Tabela3[#All],4,FALSE)</f>
        <v>Bolívia</v>
      </c>
      <c r="G1087" s="3" t="str">
        <f>VLOOKUP(Exportacao[[#This Row],[País Corrigido]],'Conversor de países_Geral_UTF8_'!$A$2:$B$223,2,FALSE)</f>
        <v>América do Sul</v>
      </c>
      <c r="H10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88" spans="1:8" hidden="1">
      <c r="A1088" t="s">
        <v>35</v>
      </c>
      <c r="B1088" s="3">
        <v>1976</v>
      </c>
      <c r="C1088">
        <v>64509</v>
      </c>
      <c r="D1088">
        <v>16754</v>
      </c>
      <c r="E1088" s="3">
        <v>0.25971569858469362</v>
      </c>
      <c r="F1088" s="3" t="str">
        <f>VLOOKUP(Exportacao[[#This Row],[País]],Tabela3[#All],4,FALSE)</f>
        <v>Bolívia</v>
      </c>
      <c r="G1088" s="3" t="str">
        <f>VLOOKUP(Exportacao[[#This Row],[País Corrigido]],'Conversor de países_Geral_UTF8_'!$A$2:$B$223,2,FALSE)</f>
        <v>América do Sul</v>
      </c>
      <c r="H10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89" spans="1:8" hidden="1">
      <c r="A1089" t="s">
        <v>35</v>
      </c>
      <c r="B1089" s="3">
        <v>1977</v>
      </c>
      <c r="C1089">
        <v>3710</v>
      </c>
      <c r="D1089">
        <v>2414</v>
      </c>
      <c r="E1089" s="3">
        <v>0.6506738544474393</v>
      </c>
      <c r="F1089" s="3" t="str">
        <f>VLOOKUP(Exportacao[[#This Row],[País]],Tabela3[#All],4,FALSE)</f>
        <v>Bolívia</v>
      </c>
      <c r="G1089" s="3" t="str">
        <f>VLOOKUP(Exportacao[[#This Row],[País Corrigido]],'Conversor de países_Geral_UTF8_'!$A$2:$B$223,2,FALSE)</f>
        <v>América do Sul</v>
      </c>
      <c r="H10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0" spans="1:8" hidden="1">
      <c r="A1090" t="s">
        <v>35</v>
      </c>
      <c r="B1090" s="3">
        <v>1978</v>
      </c>
      <c r="C1090">
        <v>972</v>
      </c>
      <c r="D1090">
        <v>662</v>
      </c>
      <c r="E1090" s="3">
        <v>0.68106995884773658</v>
      </c>
      <c r="F1090" s="3" t="str">
        <f>VLOOKUP(Exportacao[[#This Row],[País]],Tabela3[#All],4,FALSE)</f>
        <v>Bolívia</v>
      </c>
      <c r="G1090" s="3" t="str">
        <f>VLOOKUP(Exportacao[[#This Row],[País Corrigido]],'Conversor de países_Geral_UTF8_'!$A$2:$B$223,2,FALSE)</f>
        <v>América do Sul</v>
      </c>
      <c r="H10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1" spans="1:8" hidden="1">
      <c r="A1091" t="s">
        <v>35</v>
      </c>
      <c r="B1091" s="3">
        <v>1979</v>
      </c>
      <c r="C1091">
        <v>10052</v>
      </c>
      <c r="D1091">
        <v>5687</v>
      </c>
      <c r="E1091" s="3">
        <v>0.56575805809789093</v>
      </c>
      <c r="F1091" s="3" t="str">
        <f>VLOOKUP(Exportacao[[#This Row],[País]],Tabela3[#All],4,FALSE)</f>
        <v>Bolívia</v>
      </c>
      <c r="G1091" s="3" t="str">
        <f>VLOOKUP(Exportacao[[#This Row],[País Corrigido]],'Conversor de países_Geral_UTF8_'!$A$2:$B$223,2,FALSE)</f>
        <v>América do Sul</v>
      </c>
      <c r="H10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2" spans="1:8" hidden="1">
      <c r="A1092" t="s">
        <v>35</v>
      </c>
      <c r="B1092" s="3">
        <v>1980</v>
      </c>
      <c r="C1092">
        <v>13811</v>
      </c>
      <c r="D1092">
        <v>11845</v>
      </c>
      <c r="E1092" s="3">
        <v>0.85764969951487946</v>
      </c>
      <c r="F1092" s="3" t="str">
        <f>VLOOKUP(Exportacao[[#This Row],[País]],Tabela3[#All],4,FALSE)</f>
        <v>Bolívia</v>
      </c>
      <c r="G1092" s="3" t="str">
        <f>VLOOKUP(Exportacao[[#This Row],[País Corrigido]],'Conversor de países_Geral_UTF8_'!$A$2:$B$223,2,FALSE)</f>
        <v>América do Sul</v>
      </c>
      <c r="H10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3" spans="1:8" hidden="1">
      <c r="A1093" t="s">
        <v>35</v>
      </c>
      <c r="B1093" s="3">
        <v>1981</v>
      </c>
      <c r="C1093">
        <v>24038</v>
      </c>
      <c r="D1093">
        <v>28535</v>
      </c>
      <c r="E1093" s="3">
        <v>1.1870787919128047</v>
      </c>
      <c r="F1093" s="3" t="str">
        <f>VLOOKUP(Exportacao[[#This Row],[País]],Tabela3[#All],4,FALSE)</f>
        <v>Bolívia</v>
      </c>
      <c r="G1093" s="3" t="str">
        <f>VLOOKUP(Exportacao[[#This Row],[País Corrigido]],'Conversor de países_Geral_UTF8_'!$A$2:$B$223,2,FALSE)</f>
        <v>América do Sul</v>
      </c>
      <c r="H10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4" spans="1:8" hidden="1">
      <c r="A1094" t="s">
        <v>35</v>
      </c>
      <c r="B1094" s="3">
        <v>1982</v>
      </c>
      <c r="C1094">
        <v>10370</v>
      </c>
      <c r="D1094">
        <v>8555</v>
      </c>
      <c r="E1094" s="3">
        <v>0.82497589199614274</v>
      </c>
      <c r="F1094" s="3" t="str">
        <f>VLOOKUP(Exportacao[[#This Row],[País]],Tabela3[#All],4,FALSE)</f>
        <v>Bolívia</v>
      </c>
      <c r="G1094" s="3" t="str">
        <f>VLOOKUP(Exportacao[[#This Row],[País Corrigido]],'Conversor de países_Geral_UTF8_'!$A$2:$B$223,2,FALSE)</f>
        <v>América do Sul</v>
      </c>
      <c r="H10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5" spans="1:8" hidden="1">
      <c r="A1095" t="s">
        <v>35</v>
      </c>
      <c r="B1095" s="3">
        <v>1983</v>
      </c>
      <c r="C1095">
        <v>5882</v>
      </c>
      <c r="D1095">
        <v>5660</v>
      </c>
      <c r="E1095" s="3">
        <v>0.96225773546412785</v>
      </c>
      <c r="F1095" s="3" t="str">
        <f>VLOOKUP(Exportacao[[#This Row],[País]],Tabela3[#All],4,FALSE)</f>
        <v>Bolívia</v>
      </c>
      <c r="G1095" s="3" t="str">
        <f>VLOOKUP(Exportacao[[#This Row],[País Corrigido]],'Conversor de países_Geral_UTF8_'!$A$2:$B$223,2,FALSE)</f>
        <v>América do Sul</v>
      </c>
      <c r="H10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6" spans="1:8" hidden="1">
      <c r="A1096" t="s">
        <v>35</v>
      </c>
      <c r="B1096" s="3">
        <v>1984</v>
      </c>
      <c r="C1096">
        <v>5665</v>
      </c>
      <c r="D1096">
        <v>5917</v>
      </c>
      <c r="E1096" s="3">
        <v>1.0444836716681376</v>
      </c>
      <c r="F1096" s="3" t="str">
        <f>VLOOKUP(Exportacao[[#This Row],[País]],Tabela3[#All],4,FALSE)</f>
        <v>Bolívia</v>
      </c>
      <c r="G1096" s="3" t="str">
        <f>VLOOKUP(Exportacao[[#This Row],[País Corrigido]],'Conversor de países_Geral_UTF8_'!$A$2:$B$223,2,FALSE)</f>
        <v>América do Sul</v>
      </c>
      <c r="H10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7" spans="1:8" hidden="1">
      <c r="A1097" t="s">
        <v>35</v>
      </c>
      <c r="B1097" s="3">
        <v>1985</v>
      </c>
      <c r="C1097">
        <v>50618</v>
      </c>
      <c r="D1097">
        <v>28110</v>
      </c>
      <c r="E1097" s="3">
        <v>0.55533604646568413</v>
      </c>
      <c r="F1097" s="3" t="str">
        <f>VLOOKUP(Exportacao[[#This Row],[País]],Tabela3[#All],4,FALSE)</f>
        <v>Bolívia</v>
      </c>
      <c r="G1097" s="3" t="str">
        <f>VLOOKUP(Exportacao[[#This Row],[País Corrigido]],'Conversor de países_Geral_UTF8_'!$A$2:$B$223,2,FALSE)</f>
        <v>América do Sul</v>
      </c>
      <c r="H10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8" spans="1:8" hidden="1">
      <c r="A1098" t="s">
        <v>35</v>
      </c>
      <c r="B1098" s="3">
        <v>1986</v>
      </c>
      <c r="C1098">
        <v>64960</v>
      </c>
      <c r="D1098">
        <v>45993</v>
      </c>
      <c r="E1098" s="3">
        <v>0.70802032019704431</v>
      </c>
      <c r="F1098" s="3" t="str">
        <f>VLOOKUP(Exportacao[[#This Row],[País]],Tabela3[#All],4,FALSE)</f>
        <v>Bolívia</v>
      </c>
      <c r="G1098" s="3" t="str">
        <f>VLOOKUP(Exportacao[[#This Row],[País Corrigido]],'Conversor de países_Geral_UTF8_'!$A$2:$B$223,2,FALSE)</f>
        <v>América do Sul</v>
      </c>
      <c r="H10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099" spans="1:8" hidden="1">
      <c r="A1099" t="s">
        <v>35</v>
      </c>
      <c r="B1099" s="3">
        <v>1987</v>
      </c>
      <c r="C1099">
        <v>67710</v>
      </c>
      <c r="D1099">
        <v>69603</v>
      </c>
      <c r="E1099" s="3">
        <v>1.0279574656623838</v>
      </c>
      <c r="F1099" s="3" t="str">
        <f>VLOOKUP(Exportacao[[#This Row],[País]],Tabela3[#All],4,FALSE)</f>
        <v>Bolívia</v>
      </c>
      <c r="G1099" s="3" t="str">
        <f>VLOOKUP(Exportacao[[#This Row],[País Corrigido]],'Conversor de países_Geral_UTF8_'!$A$2:$B$223,2,FALSE)</f>
        <v>América do Sul</v>
      </c>
      <c r="H10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0" spans="1:8" hidden="1">
      <c r="A1100" t="s">
        <v>35</v>
      </c>
      <c r="B1100" s="3">
        <v>1988</v>
      </c>
      <c r="C1100">
        <v>26496</v>
      </c>
      <c r="D1100">
        <v>18304</v>
      </c>
      <c r="E1100" s="3">
        <v>0.6908212560386473</v>
      </c>
      <c r="F1100" s="3" t="str">
        <f>VLOOKUP(Exportacao[[#This Row],[País]],Tabela3[#All],4,FALSE)</f>
        <v>Bolívia</v>
      </c>
      <c r="G1100" s="3" t="str">
        <f>VLOOKUP(Exportacao[[#This Row],[País Corrigido]],'Conversor de países_Geral_UTF8_'!$A$2:$B$223,2,FALSE)</f>
        <v>América do Sul</v>
      </c>
      <c r="H11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1" spans="1:8" hidden="1">
      <c r="A1101" t="s">
        <v>35</v>
      </c>
      <c r="B1101" s="3">
        <v>1989</v>
      </c>
      <c r="C1101">
        <v>26382</v>
      </c>
      <c r="D1101">
        <v>24405</v>
      </c>
      <c r="E1101" s="3">
        <v>0.92506254264271093</v>
      </c>
      <c r="F1101" s="3" t="str">
        <f>VLOOKUP(Exportacao[[#This Row],[País]],Tabela3[#All],4,FALSE)</f>
        <v>Bolívia</v>
      </c>
      <c r="G1101" s="3" t="str">
        <f>VLOOKUP(Exportacao[[#This Row],[País Corrigido]],'Conversor de países_Geral_UTF8_'!$A$2:$B$223,2,FALSE)</f>
        <v>América do Sul</v>
      </c>
      <c r="H11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2" spans="1:8" hidden="1">
      <c r="A1102" t="s">
        <v>35</v>
      </c>
      <c r="B1102" s="3">
        <v>1990</v>
      </c>
      <c r="C1102">
        <v>303</v>
      </c>
      <c r="D1102">
        <v>194</v>
      </c>
      <c r="E1102" s="3">
        <v>0.64026402640264024</v>
      </c>
      <c r="F1102" s="3" t="str">
        <f>VLOOKUP(Exportacao[[#This Row],[País]],Tabela3[#All],4,FALSE)</f>
        <v>Bolívia</v>
      </c>
      <c r="G1102" s="3" t="str">
        <f>VLOOKUP(Exportacao[[#This Row],[País Corrigido]],'Conversor de países_Geral_UTF8_'!$A$2:$B$223,2,FALSE)</f>
        <v>América do Sul</v>
      </c>
      <c r="H11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3" spans="1:8" hidden="1">
      <c r="A1103" t="s">
        <v>35</v>
      </c>
      <c r="B1103" s="3">
        <v>1991</v>
      </c>
      <c r="C1103">
        <v>6878</v>
      </c>
      <c r="D1103">
        <v>10591</v>
      </c>
      <c r="E1103" s="3">
        <v>1.5398371619656877</v>
      </c>
      <c r="F1103" s="3" t="str">
        <f>VLOOKUP(Exportacao[[#This Row],[País]],Tabela3[#All],4,FALSE)</f>
        <v>Bolívia</v>
      </c>
      <c r="G1103" s="3" t="str">
        <f>VLOOKUP(Exportacao[[#This Row],[País Corrigido]],'Conversor de países_Geral_UTF8_'!$A$2:$B$223,2,FALSE)</f>
        <v>América do Sul</v>
      </c>
      <c r="H11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4" spans="1:8" hidden="1">
      <c r="A1104" t="s">
        <v>35</v>
      </c>
      <c r="B1104" s="3">
        <v>1992</v>
      </c>
      <c r="C1104">
        <v>15802</v>
      </c>
      <c r="D1104">
        <v>11977</v>
      </c>
      <c r="E1104" s="3">
        <v>0.75794203265409443</v>
      </c>
      <c r="F1104" s="3" t="str">
        <f>VLOOKUP(Exportacao[[#This Row],[País]],Tabela3[#All],4,FALSE)</f>
        <v>Bolívia</v>
      </c>
      <c r="G1104" s="3" t="str">
        <f>VLOOKUP(Exportacao[[#This Row],[País Corrigido]],'Conversor de países_Geral_UTF8_'!$A$2:$B$223,2,FALSE)</f>
        <v>América do Sul</v>
      </c>
      <c r="H11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5" spans="1:8" hidden="1">
      <c r="A1105" t="s">
        <v>35</v>
      </c>
      <c r="B1105" s="3">
        <v>1993</v>
      </c>
      <c r="C1105">
        <v>9089</v>
      </c>
      <c r="D1105">
        <v>20442</v>
      </c>
      <c r="E1105" s="3">
        <v>2.2490923093849706</v>
      </c>
      <c r="F1105" s="3" t="str">
        <f>VLOOKUP(Exportacao[[#This Row],[País]],Tabela3[#All],4,FALSE)</f>
        <v>Bolívia</v>
      </c>
      <c r="G1105" s="3" t="str">
        <f>VLOOKUP(Exportacao[[#This Row],[País Corrigido]],'Conversor de países_Geral_UTF8_'!$A$2:$B$223,2,FALSE)</f>
        <v>América do Sul</v>
      </c>
      <c r="H11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6" spans="1:8" hidden="1">
      <c r="A1106" t="s">
        <v>35</v>
      </c>
      <c r="B1106" s="3">
        <v>1994</v>
      </c>
      <c r="C1106">
        <v>42204</v>
      </c>
      <c r="D1106">
        <v>34087</v>
      </c>
      <c r="E1106" s="3">
        <v>0.80767225855369162</v>
      </c>
      <c r="F1106" s="3" t="str">
        <f>VLOOKUP(Exportacao[[#This Row],[País]],Tabela3[#All],4,FALSE)</f>
        <v>Bolívia</v>
      </c>
      <c r="G1106" s="3" t="str">
        <f>VLOOKUP(Exportacao[[#This Row],[País Corrigido]],'Conversor de países_Geral_UTF8_'!$A$2:$B$223,2,FALSE)</f>
        <v>América do Sul</v>
      </c>
      <c r="H11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7" spans="1:8" hidden="1">
      <c r="A1107" t="s">
        <v>35</v>
      </c>
      <c r="B1107" s="3">
        <v>1995</v>
      </c>
      <c r="C1107">
        <v>0</v>
      </c>
      <c r="D1107">
        <v>0</v>
      </c>
      <c r="E1107" s="3" t="e">
        <v>#NUM!</v>
      </c>
      <c r="F1107" s="3" t="str">
        <f>VLOOKUP(Exportacao[[#This Row],[País]],Tabela3[#All],4,FALSE)</f>
        <v>Bolívia</v>
      </c>
      <c r="G1107" s="3" t="str">
        <f>VLOOKUP(Exportacao[[#This Row],[País Corrigido]],'Conversor de países_Geral_UTF8_'!$A$2:$B$223,2,FALSE)</f>
        <v>América do Sul</v>
      </c>
      <c r="H11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08" spans="1:8" hidden="1">
      <c r="A1108" t="s">
        <v>35</v>
      </c>
      <c r="B1108" s="3">
        <v>1996</v>
      </c>
      <c r="C1108">
        <v>21867</v>
      </c>
      <c r="D1108">
        <v>24868</v>
      </c>
      <c r="E1108" s="3">
        <v>1.1372387616042439</v>
      </c>
      <c r="F1108" s="3" t="str">
        <f>VLOOKUP(Exportacao[[#This Row],[País]],Tabela3[#All],4,FALSE)</f>
        <v>Bolívia</v>
      </c>
      <c r="G1108" s="3" t="str">
        <f>VLOOKUP(Exportacao[[#This Row],[País Corrigido]],'Conversor de países_Geral_UTF8_'!$A$2:$B$223,2,FALSE)</f>
        <v>América do Sul</v>
      </c>
      <c r="H11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09" spans="1:8" hidden="1">
      <c r="A1109" t="s">
        <v>35</v>
      </c>
      <c r="B1109" s="3">
        <v>1997</v>
      </c>
      <c r="C1109">
        <v>2074</v>
      </c>
      <c r="D1109">
        <v>2416</v>
      </c>
      <c r="E1109" s="3">
        <v>1.1648987463837994</v>
      </c>
      <c r="F1109" s="3" t="str">
        <f>VLOOKUP(Exportacao[[#This Row],[País]],Tabela3[#All],4,FALSE)</f>
        <v>Bolívia</v>
      </c>
      <c r="G1109" s="3" t="str">
        <f>VLOOKUP(Exportacao[[#This Row],[País Corrigido]],'Conversor de países_Geral_UTF8_'!$A$2:$B$223,2,FALSE)</f>
        <v>América do Sul</v>
      </c>
      <c r="H11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10" spans="1:8" hidden="1">
      <c r="A1110" t="s">
        <v>35</v>
      </c>
      <c r="B1110" s="3">
        <v>1998</v>
      </c>
      <c r="C1110">
        <v>3261</v>
      </c>
      <c r="D1110">
        <v>3644</v>
      </c>
      <c r="E1110" s="3">
        <v>1.1174486353879178</v>
      </c>
      <c r="F1110" s="3" t="str">
        <f>VLOOKUP(Exportacao[[#This Row],[País]],Tabela3[#All],4,FALSE)</f>
        <v>Bolívia</v>
      </c>
      <c r="G1110" s="3" t="str">
        <f>VLOOKUP(Exportacao[[#This Row],[País Corrigido]],'Conversor de países_Geral_UTF8_'!$A$2:$B$223,2,FALSE)</f>
        <v>América do Sul</v>
      </c>
      <c r="H11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11" spans="1:8" hidden="1">
      <c r="A1111" t="s">
        <v>35</v>
      </c>
      <c r="B1111" s="3">
        <v>1999</v>
      </c>
      <c r="C1111">
        <v>191912</v>
      </c>
      <c r="D1111">
        <v>67515</v>
      </c>
      <c r="E1111" s="3">
        <v>0.35180186752261455</v>
      </c>
      <c r="F1111" s="3" t="str">
        <f>VLOOKUP(Exportacao[[#This Row],[País]],Tabela3[#All],4,FALSE)</f>
        <v>Bolívia</v>
      </c>
      <c r="G1111" s="3" t="str">
        <f>VLOOKUP(Exportacao[[#This Row],[País Corrigido]],'Conversor de países_Geral_UTF8_'!$A$2:$B$223,2,FALSE)</f>
        <v>América do Sul</v>
      </c>
      <c r="H11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12" spans="1:8" hidden="1">
      <c r="A1112" t="s">
        <v>35</v>
      </c>
      <c r="B1112" s="3">
        <v>2000</v>
      </c>
      <c r="C1112">
        <v>265988</v>
      </c>
      <c r="D1112">
        <v>109714</v>
      </c>
      <c r="E1112" s="3">
        <v>0.41247725461299006</v>
      </c>
      <c r="F1112" s="3" t="str">
        <f>VLOOKUP(Exportacao[[#This Row],[País]],Tabela3[#All],4,FALSE)</f>
        <v>Bolívia</v>
      </c>
      <c r="G1112" s="3" t="str">
        <f>VLOOKUP(Exportacao[[#This Row],[País Corrigido]],'Conversor de países_Geral_UTF8_'!$A$2:$B$223,2,FALSE)</f>
        <v>América do Sul</v>
      </c>
      <c r="H11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13" spans="1:8" hidden="1">
      <c r="A1113" t="s">
        <v>35</v>
      </c>
      <c r="B1113" s="3">
        <v>2001</v>
      </c>
      <c r="C1113">
        <v>109434</v>
      </c>
      <c r="D1113">
        <v>49151</v>
      </c>
      <c r="E1113" s="3">
        <v>0.44913829340058847</v>
      </c>
      <c r="F1113" s="3" t="str">
        <f>VLOOKUP(Exportacao[[#This Row],[País]],Tabela3[#All],4,FALSE)</f>
        <v>Bolívia</v>
      </c>
      <c r="G1113" s="3" t="str">
        <f>VLOOKUP(Exportacao[[#This Row],[País Corrigido]],'Conversor de países_Geral_UTF8_'!$A$2:$B$223,2,FALSE)</f>
        <v>América do Sul</v>
      </c>
      <c r="H11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14" spans="1:8" hidden="1">
      <c r="A1114" t="s">
        <v>35</v>
      </c>
      <c r="B1114" s="3">
        <v>2002</v>
      </c>
      <c r="C1114">
        <v>7545</v>
      </c>
      <c r="D1114">
        <v>8039</v>
      </c>
      <c r="E1114" s="3">
        <v>1.0654738237243206</v>
      </c>
      <c r="F1114" s="3" t="str">
        <f>VLOOKUP(Exportacao[[#This Row],[País]],Tabela3[#All],4,FALSE)</f>
        <v>Bolívia</v>
      </c>
      <c r="G1114" s="3" t="str">
        <f>VLOOKUP(Exportacao[[#This Row],[País Corrigido]],'Conversor de países_Geral_UTF8_'!$A$2:$B$223,2,FALSE)</f>
        <v>América do Sul</v>
      </c>
      <c r="H11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15" spans="1:8" hidden="1">
      <c r="A1115" t="s">
        <v>35</v>
      </c>
      <c r="B1115" s="3">
        <v>2003</v>
      </c>
      <c r="C1115">
        <v>0</v>
      </c>
      <c r="D1115">
        <v>0</v>
      </c>
      <c r="E1115" s="3" t="e">
        <v>#NUM!</v>
      </c>
      <c r="F1115" s="3" t="str">
        <f>VLOOKUP(Exportacao[[#This Row],[País]],Tabela3[#All],4,FALSE)</f>
        <v>Bolívia</v>
      </c>
      <c r="G1115" s="3" t="str">
        <f>VLOOKUP(Exportacao[[#This Row],[País Corrigido]],'Conversor de países_Geral_UTF8_'!$A$2:$B$223,2,FALSE)</f>
        <v>América do Sul</v>
      </c>
      <c r="H11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16" spans="1:8" hidden="1">
      <c r="A1116" t="s">
        <v>35</v>
      </c>
      <c r="B1116" s="3">
        <v>2004</v>
      </c>
      <c r="C1116">
        <v>18536</v>
      </c>
      <c r="D1116">
        <v>10655</v>
      </c>
      <c r="E1116" s="3">
        <v>0.57482736296935688</v>
      </c>
      <c r="F1116" s="3" t="str">
        <f>VLOOKUP(Exportacao[[#This Row],[País]],Tabela3[#All],4,FALSE)</f>
        <v>Bolívia</v>
      </c>
      <c r="G1116" s="3" t="str">
        <f>VLOOKUP(Exportacao[[#This Row],[País Corrigido]],'Conversor de países_Geral_UTF8_'!$A$2:$B$223,2,FALSE)</f>
        <v>América do Sul</v>
      </c>
      <c r="H11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17" spans="1:8" hidden="1">
      <c r="A1117" t="s">
        <v>35</v>
      </c>
      <c r="B1117" s="3">
        <v>2005</v>
      </c>
      <c r="C1117">
        <v>8306</v>
      </c>
      <c r="D1117">
        <v>4452</v>
      </c>
      <c r="E1117" s="3">
        <v>0.53599807368167585</v>
      </c>
      <c r="F1117" s="3" t="str">
        <f>VLOOKUP(Exportacao[[#This Row],[País]],Tabela3[#All],4,FALSE)</f>
        <v>Bolívia</v>
      </c>
      <c r="G1117" s="3" t="str">
        <f>VLOOKUP(Exportacao[[#This Row],[País Corrigido]],'Conversor de países_Geral_UTF8_'!$A$2:$B$223,2,FALSE)</f>
        <v>América do Sul</v>
      </c>
      <c r="H11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18" spans="1:8" hidden="1">
      <c r="A1118" t="s">
        <v>35</v>
      </c>
      <c r="B1118" s="3">
        <v>2006</v>
      </c>
      <c r="C1118">
        <v>5822</v>
      </c>
      <c r="D1118">
        <v>6961</v>
      </c>
      <c r="E1118" s="3">
        <v>1.1956372380625215</v>
      </c>
      <c r="F1118" s="3" t="str">
        <f>VLOOKUP(Exportacao[[#This Row],[País]],Tabela3[#All],4,FALSE)</f>
        <v>Bolívia</v>
      </c>
      <c r="G1118" s="3" t="str">
        <f>VLOOKUP(Exportacao[[#This Row],[País Corrigido]],'Conversor de países_Geral_UTF8_'!$A$2:$B$223,2,FALSE)</f>
        <v>América do Sul</v>
      </c>
      <c r="H11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19" spans="1:8" hidden="1">
      <c r="A1119" t="s">
        <v>35</v>
      </c>
      <c r="B1119" s="3">
        <v>2007</v>
      </c>
      <c r="C1119">
        <v>4985</v>
      </c>
      <c r="D1119">
        <v>3550</v>
      </c>
      <c r="E1119" s="3">
        <v>0.71213640922768306</v>
      </c>
      <c r="F1119" s="3" t="str">
        <f>VLOOKUP(Exportacao[[#This Row],[País]],Tabela3[#All],4,FALSE)</f>
        <v>Bolívia</v>
      </c>
      <c r="G1119" s="3" t="str">
        <f>VLOOKUP(Exportacao[[#This Row],[País Corrigido]],'Conversor de países_Geral_UTF8_'!$A$2:$B$223,2,FALSE)</f>
        <v>América do Sul</v>
      </c>
      <c r="H11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0" spans="1:8" hidden="1">
      <c r="A1120" t="s">
        <v>35</v>
      </c>
      <c r="B1120" s="3">
        <v>2008</v>
      </c>
      <c r="C1120">
        <v>3979</v>
      </c>
      <c r="D1120">
        <v>3990</v>
      </c>
      <c r="E1120" s="3">
        <v>1.0027645136969088</v>
      </c>
      <c r="F1120" s="3" t="str">
        <f>VLOOKUP(Exportacao[[#This Row],[País]],Tabela3[#All],4,FALSE)</f>
        <v>Bolívia</v>
      </c>
      <c r="G1120" s="3" t="str">
        <f>VLOOKUP(Exportacao[[#This Row],[País Corrigido]],'Conversor de países_Geral_UTF8_'!$A$2:$B$223,2,FALSE)</f>
        <v>América do Sul</v>
      </c>
      <c r="H11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1" spans="1:8" hidden="1">
      <c r="A1121" t="s">
        <v>35</v>
      </c>
      <c r="B1121" s="3">
        <v>2009</v>
      </c>
      <c r="C1121">
        <v>40463</v>
      </c>
      <c r="D1121">
        <v>20729</v>
      </c>
      <c r="E1121" s="3">
        <v>0.51229518325383683</v>
      </c>
      <c r="F1121" s="3" t="str">
        <f>VLOOKUP(Exportacao[[#This Row],[País]],Tabela3[#All],4,FALSE)</f>
        <v>Bolívia</v>
      </c>
      <c r="G1121" s="3" t="str">
        <f>VLOOKUP(Exportacao[[#This Row],[País Corrigido]],'Conversor de países_Geral_UTF8_'!$A$2:$B$223,2,FALSE)</f>
        <v>América do Sul</v>
      </c>
      <c r="H11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2" spans="1:8" hidden="1">
      <c r="A1122" t="s">
        <v>35</v>
      </c>
      <c r="B1122" s="3">
        <v>2010</v>
      </c>
      <c r="C1122">
        <v>54</v>
      </c>
      <c r="D1122">
        <v>282</v>
      </c>
      <c r="E1122" s="3">
        <v>5.2222222222222223</v>
      </c>
      <c r="F1122" s="3" t="str">
        <f>VLOOKUP(Exportacao[[#This Row],[País]],Tabela3[#All],4,FALSE)</f>
        <v>Bolívia</v>
      </c>
      <c r="G1122" s="3" t="str">
        <f>VLOOKUP(Exportacao[[#This Row],[País Corrigido]],'Conversor de países_Geral_UTF8_'!$A$2:$B$223,2,FALSE)</f>
        <v>América do Sul</v>
      </c>
      <c r="H11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3" spans="1:8" hidden="1">
      <c r="A1123" t="s">
        <v>35</v>
      </c>
      <c r="B1123" s="3">
        <v>2011</v>
      </c>
      <c r="C1123">
        <v>12775</v>
      </c>
      <c r="D1123">
        <v>20215</v>
      </c>
      <c r="E1123" s="3">
        <v>1.5823874755381604</v>
      </c>
      <c r="F1123" s="3" t="str">
        <f>VLOOKUP(Exportacao[[#This Row],[País]],Tabela3[#All],4,FALSE)</f>
        <v>Bolívia</v>
      </c>
      <c r="G1123" s="3" t="str">
        <f>VLOOKUP(Exportacao[[#This Row],[País Corrigido]],'Conversor de países_Geral_UTF8_'!$A$2:$B$223,2,FALSE)</f>
        <v>América do Sul</v>
      </c>
      <c r="H11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4" spans="1:8" hidden="1">
      <c r="A1124" t="s">
        <v>35</v>
      </c>
      <c r="B1124" s="3">
        <v>2012</v>
      </c>
      <c r="C1124">
        <v>11868</v>
      </c>
      <c r="D1124">
        <v>16804</v>
      </c>
      <c r="E1124" s="3">
        <v>1.4159083249073139</v>
      </c>
      <c r="F1124" s="3" t="str">
        <f>VLOOKUP(Exportacao[[#This Row],[País]],Tabela3[#All],4,FALSE)</f>
        <v>Bolívia</v>
      </c>
      <c r="G1124" s="3" t="str">
        <f>VLOOKUP(Exportacao[[#This Row],[País Corrigido]],'Conversor de países_Geral_UTF8_'!$A$2:$B$223,2,FALSE)</f>
        <v>América do Sul</v>
      </c>
      <c r="H11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5" spans="1:8" hidden="1">
      <c r="A1125" t="s">
        <v>35</v>
      </c>
      <c r="B1125" s="3">
        <v>2013</v>
      </c>
      <c r="C1125">
        <v>19147</v>
      </c>
      <c r="D1125">
        <v>25998</v>
      </c>
      <c r="E1125" s="3">
        <v>1.3578106230741109</v>
      </c>
      <c r="F1125" s="3" t="str">
        <f>VLOOKUP(Exportacao[[#This Row],[País]],Tabela3[#All],4,FALSE)</f>
        <v>Bolívia</v>
      </c>
      <c r="G1125" s="3" t="str">
        <f>VLOOKUP(Exportacao[[#This Row],[País Corrigido]],'Conversor de países_Geral_UTF8_'!$A$2:$B$223,2,FALSE)</f>
        <v>América do Sul</v>
      </c>
      <c r="H11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6" spans="1:8" hidden="1">
      <c r="A1126" t="s">
        <v>35</v>
      </c>
      <c r="B1126" s="3">
        <v>2014</v>
      </c>
      <c r="C1126">
        <v>12534</v>
      </c>
      <c r="D1126">
        <v>18303</v>
      </c>
      <c r="E1126" s="3">
        <v>1.4602680708472953</v>
      </c>
      <c r="F1126" s="3" t="str">
        <f>VLOOKUP(Exportacao[[#This Row],[País]],Tabela3[#All],4,FALSE)</f>
        <v>Bolívia</v>
      </c>
      <c r="G1126" s="3" t="str">
        <f>VLOOKUP(Exportacao[[#This Row],[País Corrigido]],'Conversor de países_Geral_UTF8_'!$A$2:$B$223,2,FALSE)</f>
        <v>América do Sul</v>
      </c>
      <c r="H11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7" spans="1:8" hidden="1">
      <c r="A1127" t="s">
        <v>35</v>
      </c>
      <c r="B1127" s="3">
        <v>2015</v>
      </c>
      <c r="C1127">
        <v>10674</v>
      </c>
      <c r="D1127">
        <v>12990</v>
      </c>
      <c r="E1127" s="3">
        <v>1.2169758291174817</v>
      </c>
      <c r="F1127" s="3" t="str">
        <f>VLOOKUP(Exportacao[[#This Row],[País]],Tabela3[#All],4,FALSE)</f>
        <v>Bolívia</v>
      </c>
      <c r="G1127" s="3" t="str">
        <f>VLOOKUP(Exportacao[[#This Row],[País Corrigido]],'Conversor de países_Geral_UTF8_'!$A$2:$B$223,2,FALSE)</f>
        <v>América do Sul</v>
      </c>
      <c r="H11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8" spans="1:8" hidden="1">
      <c r="A1128" t="s">
        <v>35</v>
      </c>
      <c r="B1128" s="3">
        <v>2016</v>
      </c>
      <c r="C1128">
        <v>13586</v>
      </c>
      <c r="D1128">
        <v>16902</v>
      </c>
      <c r="E1128" s="3">
        <v>1.2440747828647136</v>
      </c>
      <c r="F1128" s="3" t="str">
        <f>VLOOKUP(Exportacao[[#This Row],[País]],Tabela3[#All],4,FALSE)</f>
        <v>Bolívia</v>
      </c>
      <c r="G1128" s="3" t="str">
        <f>VLOOKUP(Exportacao[[#This Row],[País Corrigido]],'Conversor de países_Geral_UTF8_'!$A$2:$B$223,2,FALSE)</f>
        <v>América do Sul</v>
      </c>
      <c r="H11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29" spans="1:8" hidden="1">
      <c r="A1129" t="s">
        <v>35</v>
      </c>
      <c r="B1129" s="3">
        <v>2017</v>
      </c>
      <c r="C1129">
        <v>9495</v>
      </c>
      <c r="D1129">
        <v>23085</v>
      </c>
      <c r="E1129" s="3">
        <v>2.4312796208530805</v>
      </c>
      <c r="F1129" s="3" t="str">
        <f>VLOOKUP(Exportacao[[#This Row],[País]],Tabela3[#All],4,FALSE)</f>
        <v>Bolívia</v>
      </c>
      <c r="G1129" s="3" t="str">
        <f>VLOOKUP(Exportacao[[#This Row],[País Corrigido]],'Conversor de países_Geral_UTF8_'!$A$2:$B$223,2,FALSE)</f>
        <v>América do Sul</v>
      </c>
      <c r="H11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30" spans="1:8" hidden="1">
      <c r="A1130" t="s">
        <v>35</v>
      </c>
      <c r="B1130" s="3">
        <v>2018</v>
      </c>
      <c r="C1130">
        <v>21566</v>
      </c>
      <c r="D1130">
        <v>57424</v>
      </c>
      <c r="E1130" s="3">
        <v>2.6627098210145599</v>
      </c>
      <c r="F1130" s="3" t="str">
        <f>VLOOKUP(Exportacao[[#This Row],[País]],Tabela3[#All],4,FALSE)</f>
        <v>Bolívia</v>
      </c>
      <c r="G1130" s="3" t="str">
        <f>VLOOKUP(Exportacao[[#This Row],[País Corrigido]],'Conversor de países_Geral_UTF8_'!$A$2:$B$223,2,FALSE)</f>
        <v>América do Sul</v>
      </c>
      <c r="H11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31" spans="1:8" hidden="1">
      <c r="A1131" t="s">
        <v>35</v>
      </c>
      <c r="B1131" s="3">
        <v>2019</v>
      </c>
      <c r="C1131">
        <v>0</v>
      </c>
      <c r="D1131">
        <v>0</v>
      </c>
      <c r="E1131" s="3" t="e">
        <v>#NUM!</v>
      </c>
      <c r="F1131" s="3" t="str">
        <f>VLOOKUP(Exportacao[[#This Row],[País]],Tabela3[#All],4,FALSE)</f>
        <v>Bolívia</v>
      </c>
      <c r="G1131" s="3" t="str">
        <f>VLOOKUP(Exportacao[[#This Row],[País Corrigido]],'Conversor de países_Geral_UTF8_'!$A$2:$B$223,2,FALSE)</f>
        <v>América do Sul</v>
      </c>
      <c r="H11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32" spans="1:8" hidden="1">
      <c r="A1132" t="s">
        <v>35</v>
      </c>
      <c r="B1132" s="3">
        <v>2020</v>
      </c>
      <c r="C1132">
        <v>9900</v>
      </c>
      <c r="D1132">
        <v>16025</v>
      </c>
      <c r="E1132" s="3">
        <v>1.6186868686868687</v>
      </c>
      <c r="F1132" s="3" t="str">
        <f>VLOOKUP(Exportacao[[#This Row],[País]],Tabela3[#All],4,FALSE)</f>
        <v>Bolívia</v>
      </c>
      <c r="G1132" s="3" t="str">
        <f>VLOOKUP(Exportacao[[#This Row],[País Corrigido]],'Conversor de países_Geral_UTF8_'!$A$2:$B$223,2,FALSE)</f>
        <v>América do Sul</v>
      </c>
      <c r="H11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33" spans="1:8" hidden="1">
      <c r="A1133" t="s">
        <v>35</v>
      </c>
      <c r="B1133" s="3">
        <v>2021</v>
      </c>
      <c r="C1133">
        <v>5850</v>
      </c>
      <c r="D1133">
        <v>8360</v>
      </c>
      <c r="E1133" s="3">
        <v>1.4290598290598291</v>
      </c>
      <c r="F1133" s="3" t="str">
        <f>VLOOKUP(Exportacao[[#This Row],[País]],Tabela3[#All],4,FALSE)</f>
        <v>Bolívia</v>
      </c>
      <c r="G1133" s="3" t="str">
        <f>VLOOKUP(Exportacao[[#This Row],[País Corrigido]],'Conversor de países_Geral_UTF8_'!$A$2:$B$223,2,FALSE)</f>
        <v>América do Sul</v>
      </c>
      <c r="H11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34" spans="1:8" hidden="1">
      <c r="A1134" t="s">
        <v>35</v>
      </c>
      <c r="B1134" s="3">
        <v>2022</v>
      </c>
      <c r="C1134">
        <v>32530</v>
      </c>
      <c r="D1134">
        <v>49011</v>
      </c>
      <c r="E1134" s="3">
        <v>1.5066400245926836</v>
      </c>
      <c r="F1134" s="3" t="str">
        <f>VLOOKUP(Exportacao[[#This Row],[País]],Tabela3[#All],4,FALSE)</f>
        <v>Bolívia</v>
      </c>
      <c r="G1134" s="3" t="str">
        <f>VLOOKUP(Exportacao[[#This Row],[País Corrigido]],'Conversor de países_Geral_UTF8_'!$A$2:$B$223,2,FALSE)</f>
        <v>América do Sul</v>
      </c>
      <c r="H11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35" spans="1:8" hidden="1">
      <c r="A1135" t="s">
        <v>35</v>
      </c>
      <c r="B1135" s="3">
        <v>2023</v>
      </c>
      <c r="C1135">
        <v>21926</v>
      </c>
      <c r="D1135">
        <v>36950</v>
      </c>
      <c r="E1135" s="3">
        <v>1.6852139013043874</v>
      </c>
      <c r="F1135" s="3" t="str">
        <f>VLOOKUP(Exportacao[[#This Row],[País]],Tabela3[#All],4,FALSE)</f>
        <v>Bolívia</v>
      </c>
      <c r="G1135" s="3" t="str">
        <f>VLOOKUP(Exportacao[[#This Row],[País Corrigido]],'Conversor de países_Geral_UTF8_'!$A$2:$B$223,2,FALSE)</f>
        <v>América do Sul</v>
      </c>
      <c r="H11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36" spans="1:8">
      <c r="A1136" t="s">
        <v>36</v>
      </c>
      <c r="B1136" s="3">
        <v>1970</v>
      </c>
      <c r="C1136">
        <v>0</v>
      </c>
      <c r="D1136">
        <v>0</v>
      </c>
      <c r="E1136" s="3" t="e">
        <v>#NUM!</v>
      </c>
      <c r="F1136" s="3" t="str">
        <f>VLOOKUP(Exportacao[[#This Row],[País]],Tabela3[#All],4,FALSE)</f>
        <v>Bósnia-Herzegovina</v>
      </c>
      <c r="G1136" s="3" t="str">
        <f>VLOOKUP(Exportacao[[#This Row],[País Corrigido]],'Conversor de países_Geral_UTF8_'!$A$2:$B$223,2,FALSE)</f>
        <v>Europa</v>
      </c>
      <c r="H11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37" spans="1:8">
      <c r="A1137" t="s">
        <v>36</v>
      </c>
      <c r="B1137" s="3">
        <v>1971</v>
      </c>
      <c r="C1137">
        <v>0</v>
      </c>
      <c r="D1137">
        <v>0</v>
      </c>
      <c r="E1137" s="3" t="e">
        <v>#NUM!</v>
      </c>
      <c r="F1137" s="3" t="str">
        <f>VLOOKUP(Exportacao[[#This Row],[País]],Tabela3[#All],4,FALSE)</f>
        <v>Bósnia-Herzegovina</v>
      </c>
      <c r="G1137" s="3" t="str">
        <f>VLOOKUP(Exportacao[[#This Row],[País Corrigido]],'Conversor de países_Geral_UTF8_'!$A$2:$B$223,2,FALSE)</f>
        <v>Europa</v>
      </c>
      <c r="H11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38" spans="1:8">
      <c r="A1138" t="s">
        <v>36</v>
      </c>
      <c r="B1138" s="3">
        <v>1972</v>
      </c>
      <c r="C1138">
        <v>0</v>
      </c>
      <c r="D1138">
        <v>0</v>
      </c>
      <c r="E1138" s="3" t="e">
        <v>#NUM!</v>
      </c>
      <c r="F1138" s="3" t="str">
        <f>VLOOKUP(Exportacao[[#This Row],[País]],Tabela3[#All],4,FALSE)</f>
        <v>Bósnia-Herzegovina</v>
      </c>
      <c r="G1138" s="3" t="str">
        <f>VLOOKUP(Exportacao[[#This Row],[País Corrigido]],'Conversor de países_Geral_UTF8_'!$A$2:$B$223,2,FALSE)</f>
        <v>Europa</v>
      </c>
      <c r="H11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39" spans="1:8">
      <c r="A1139" t="s">
        <v>36</v>
      </c>
      <c r="B1139" s="3">
        <v>1973</v>
      </c>
      <c r="C1139">
        <v>0</v>
      </c>
      <c r="D1139">
        <v>0</v>
      </c>
      <c r="E1139" s="3" t="e">
        <v>#NUM!</v>
      </c>
      <c r="F1139" s="3" t="str">
        <f>VLOOKUP(Exportacao[[#This Row],[País]],Tabela3[#All],4,FALSE)</f>
        <v>Bósnia-Herzegovina</v>
      </c>
      <c r="G1139" s="3" t="str">
        <f>VLOOKUP(Exportacao[[#This Row],[País Corrigido]],'Conversor de países_Geral_UTF8_'!$A$2:$B$223,2,FALSE)</f>
        <v>Europa</v>
      </c>
      <c r="H11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0" spans="1:8">
      <c r="A1140" t="s">
        <v>36</v>
      </c>
      <c r="B1140" s="3">
        <v>1974</v>
      </c>
      <c r="C1140">
        <v>0</v>
      </c>
      <c r="D1140">
        <v>0</v>
      </c>
      <c r="E1140" s="3" t="e">
        <v>#NUM!</v>
      </c>
      <c r="F1140" s="3" t="str">
        <f>VLOOKUP(Exportacao[[#This Row],[País]],Tabela3[#All],4,FALSE)</f>
        <v>Bósnia-Herzegovina</v>
      </c>
      <c r="G1140" s="3" t="str">
        <f>VLOOKUP(Exportacao[[#This Row],[País Corrigido]],'Conversor de países_Geral_UTF8_'!$A$2:$B$223,2,FALSE)</f>
        <v>Europa</v>
      </c>
      <c r="H11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1" spans="1:8">
      <c r="A1141" t="s">
        <v>36</v>
      </c>
      <c r="B1141" s="3">
        <v>1975</v>
      </c>
      <c r="C1141">
        <v>0</v>
      </c>
      <c r="D1141">
        <v>0</v>
      </c>
      <c r="E1141" s="3" t="e">
        <v>#NUM!</v>
      </c>
      <c r="F1141" s="3" t="str">
        <f>VLOOKUP(Exportacao[[#This Row],[País]],Tabela3[#All],4,FALSE)</f>
        <v>Bósnia-Herzegovina</v>
      </c>
      <c r="G1141" s="3" t="str">
        <f>VLOOKUP(Exportacao[[#This Row],[País Corrigido]],'Conversor de países_Geral_UTF8_'!$A$2:$B$223,2,FALSE)</f>
        <v>Europa</v>
      </c>
      <c r="H11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2" spans="1:8">
      <c r="A1142" t="s">
        <v>36</v>
      </c>
      <c r="B1142" s="3">
        <v>1976</v>
      </c>
      <c r="C1142">
        <v>0</v>
      </c>
      <c r="D1142">
        <v>0</v>
      </c>
      <c r="E1142" s="3" t="e">
        <v>#NUM!</v>
      </c>
      <c r="F1142" s="3" t="str">
        <f>VLOOKUP(Exportacao[[#This Row],[País]],Tabela3[#All],4,FALSE)</f>
        <v>Bósnia-Herzegovina</v>
      </c>
      <c r="G1142" s="3" t="str">
        <f>VLOOKUP(Exportacao[[#This Row],[País Corrigido]],'Conversor de países_Geral_UTF8_'!$A$2:$B$223,2,FALSE)</f>
        <v>Europa</v>
      </c>
      <c r="H11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3" spans="1:8">
      <c r="A1143" t="s">
        <v>36</v>
      </c>
      <c r="B1143" s="3">
        <v>1977</v>
      </c>
      <c r="C1143">
        <v>0</v>
      </c>
      <c r="D1143">
        <v>0</v>
      </c>
      <c r="E1143" s="3" t="e">
        <v>#NUM!</v>
      </c>
      <c r="F1143" s="3" t="str">
        <f>VLOOKUP(Exportacao[[#This Row],[País]],Tabela3[#All],4,FALSE)</f>
        <v>Bósnia-Herzegovina</v>
      </c>
      <c r="G1143" s="3" t="str">
        <f>VLOOKUP(Exportacao[[#This Row],[País Corrigido]],'Conversor de países_Geral_UTF8_'!$A$2:$B$223,2,FALSE)</f>
        <v>Europa</v>
      </c>
      <c r="H11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4" spans="1:8">
      <c r="A1144" t="s">
        <v>36</v>
      </c>
      <c r="B1144" s="3">
        <v>1978</v>
      </c>
      <c r="C1144">
        <v>0</v>
      </c>
      <c r="D1144">
        <v>0</v>
      </c>
      <c r="E1144" s="3" t="e">
        <v>#NUM!</v>
      </c>
      <c r="F1144" s="3" t="str">
        <f>VLOOKUP(Exportacao[[#This Row],[País]],Tabela3[#All],4,FALSE)</f>
        <v>Bósnia-Herzegovina</v>
      </c>
      <c r="G1144" s="3" t="str">
        <f>VLOOKUP(Exportacao[[#This Row],[País Corrigido]],'Conversor de países_Geral_UTF8_'!$A$2:$B$223,2,FALSE)</f>
        <v>Europa</v>
      </c>
      <c r="H11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5" spans="1:8">
      <c r="A1145" t="s">
        <v>36</v>
      </c>
      <c r="B1145" s="3">
        <v>1979</v>
      </c>
      <c r="C1145">
        <v>0</v>
      </c>
      <c r="D1145">
        <v>0</v>
      </c>
      <c r="E1145" s="3" t="e">
        <v>#NUM!</v>
      </c>
      <c r="F1145" s="3" t="str">
        <f>VLOOKUP(Exportacao[[#This Row],[País]],Tabela3[#All],4,FALSE)</f>
        <v>Bósnia-Herzegovina</v>
      </c>
      <c r="G1145" s="3" t="str">
        <f>VLOOKUP(Exportacao[[#This Row],[País Corrigido]],'Conversor de países_Geral_UTF8_'!$A$2:$B$223,2,FALSE)</f>
        <v>Europa</v>
      </c>
      <c r="H11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6" spans="1:8">
      <c r="A1146" t="s">
        <v>36</v>
      </c>
      <c r="B1146" s="3">
        <v>1980</v>
      </c>
      <c r="C1146">
        <v>0</v>
      </c>
      <c r="D1146">
        <v>0</v>
      </c>
      <c r="E1146" s="3" t="e">
        <v>#NUM!</v>
      </c>
      <c r="F1146" s="3" t="str">
        <f>VLOOKUP(Exportacao[[#This Row],[País]],Tabela3[#All],4,FALSE)</f>
        <v>Bósnia-Herzegovina</v>
      </c>
      <c r="G1146" s="3" t="str">
        <f>VLOOKUP(Exportacao[[#This Row],[País Corrigido]],'Conversor de países_Geral_UTF8_'!$A$2:$B$223,2,FALSE)</f>
        <v>Europa</v>
      </c>
      <c r="H11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7" spans="1:8">
      <c r="A1147" t="s">
        <v>36</v>
      </c>
      <c r="B1147" s="3">
        <v>1981</v>
      </c>
      <c r="C1147">
        <v>0</v>
      </c>
      <c r="D1147">
        <v>0</v>
      </c>
      <c r="E1147" s="3" t="e">
        <v>#NUM!</v>
      </c>
      <c r="F1147" s="3" t="str">
        <f>VLOOKUP(Exportacao[[#This Row],[País]],Tabela3[#All],4,FALSE)</f>
        <v>Bósnia-Herzegovina</v>
      </c>
      <c r="G1147" s="3" t="str">
        <f>VLOOKUP(Exportacao[[#This Row],[País Corrigido]],'Conversor de países_Geral_UTF8_'!$A$2:$B$223,2,FALSE)</f>
        <v>Europa</v>
      </c>
      <c r="H11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8" spans="1:8">
      <c r="A1148" t="s">
        <v>36</v>
      </c>
      <c r="B1148" s="3">
        <v>1982</v>
      </c>
      <c r="C1148">
        <v>0</v>
      </c>
      <c r="D1148">
        <v>0</v>
      </c>
      <c r="E1148" s="3" t="e">
        <v>#NUM!</v>
      </c>
      <c r="F1148" s="3" t="str">
        <f>VLOOKUP(Exportacao[[#This Row],[País]],Tabela3[#All],4,FALSE)</f>
        <v>Bósnia-Herzegovina</v>
      </c>
      <c r="G1148" s="3" t="str">
        <f>VLOOKUP(Exportacao[[#This Row],[País Corrigido]],'Conversor de países_Geral_UTF8_'!$A$2:$B$223,2,FALSE)</f>
        <v>Europa</v>
      </c>
      <c r="H11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49" spans="1:8">
      <c r="A1149" t="s">
        <v>36</v>
      </c>
      <c r="B1149" s="3">
        <v>1983</v>
      </c>
      <c r="C1149">
        <v>0</v>
      </c>
      <c r="D1149">
        <v>0</v>
      </c>
      <c r="E1149" s="3" t="e">
        <v>#NUM!</v>
      </c>
      <c r="F1149" s="3" t="str">
        <f>VLOOKUP(Exportacao[[#This Row],[País]],Tabela3[#All],4,FALSE)</f>
        <v>Bósnia-Herzegovina</v>
      </c>
      <c r="G1149" s="3" t="str">
        <f>VLOOKUP(Exportacao[[#This Row],[País Corrigido]],'Conversor de países_Geral_UTF8_'!$A$2:$B$223,2,FALSE)</f>
        <v>Europa</v>
      </c>
      <c r="H11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0" spans="1:8">
      <c r="A1150" t="s">
        <v>36</v>
      </c>
      <c r="B1150" s="3">
        <v>1984</v>
      </c>
      <c r="C1150">
        <v>0</v>
      </c>
      <c r="D1150">
        <v>0</v>
      </c>
      <c r="E1150" s="3" t="e">
        <v>#NUM!</v>
      </c>
      <c r="F1150" s="3" t="str">
        <f>VLOOKUP(Exportacao[[#This Row],[País]],Tabela3[#All],4,FALSE)</f>
        <v>Bósnia-Herzegovina</v>
      </c>
      <c r="G1150" s="3" t="str">
        <f>VLOOKUP(Exportacao[[#This Row],[País Corrigido]],'Conversor de países_Geral_UTF8_'!$A$2:$B$223,2,FALSE)</f>
        <v>Europa</v>
      </c>
      <c r="H11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1" spans="1:8">
      <c r="A1151" t="s">
        <v>36</v>
      </c>
      <c r="B1151" s="3">
        <v>1985</v>
      </c>
      <c r="C1151">
        <v>0</v>
      </c>
      <c r="D1151">
        <v>0</v>
      </c>
      <c r="E1151" s="3" t="e">
        <v>#NUM!</v>
      </c>
      <c r="F1151" s="3" t="str">
        <f>VLOOKUP(Exportacao[[#This Row],[País]],Tabela3[#All],4,FALSE)</f>
        <v>Bósnia-Herzegovina</v>
      </c>
      <c r="G1151" s="3" t="str">
        <f>VLOOKUP(Exportacao[[#This Row],[País Corrigido]],'Conversor de países_Geral_UTF8_'!$A$2:$B$223,2,FALSE)</f>
        <v>Europa</v>
      </c>
      <c r="H11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2" spans="1:8">
      <c r="A1152" t="s">
        <v>36</v>
      </c>
      <c r="B1152" s="3">
        <v>1986</v>
      </c>
      <c r="C1152">
        <v>0</v>
      </c>
      <c r="D1152">
        <v>0</v>
      </c>
      <c r="E1152" s="3" t="e">
        <v>#NUM!</v>
      </c>
      <c r="F1152" s="3" t="str">
        <f>VLOOKUP(Exportacao[[#This Row],[País]],Tabela3[#All],4,FALSE)</f>
        <v>Bósnia-Herzegovina</v>
      </c>
      <c r="G1152" s="3" t="str">
        <f>VLOOKUP(Exportacao[[#This Row],[País Corrigido]],'Conversor de países_Geral_UTF8_'!$A$2:$B$223,2,FALSE)</f>
        <v>Europa</v>
      </c>
      <c r="H11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3" spans="1:8">
      <c r="A1153" t="s">
        <v>36</v>
      </c>
      <c r="B1153" s="3">
        <v>1987</v>
      </c>
      <c r="C1153">
        <v>0</v>
      </c>
      <c r="D1153">
        <v>0</v>
      </c>
      <c r="E1153" s="3" t="e">
        <v>#NUM!</v>
      </c>
      <c r="F1153" s="3" t="str">
        <f>VLOOKUP(Exportacao[[#This Row],[País]],Tabela3[#All],4,FALSE)</f>
        <v>Bósnia-Herzegovina</v>
      </c>
      <c r="G1153" s="3" t="str">
        <f>VLOOKUP(Exportacao[[#This Row],[País Corrigido]],'Conversor de países_Geral_UTF8_'!$A$2:$B$223,2,FALSE)</f>
        <v>Europa</v>
      </c>
      <c r="H11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4" spans="1:8">
      <c r="A1154" t="s">
        <v>36</v>
      </c>
      <c r="B1154" s="3">
        <v>1988</v>
      </c>
      <c r="C1154">
        <v>0</v>
      </c>
      <c r="D1154">
        <v>0</v>
      </c>
      <c r="E1154" s="3" t="e">
        <v>#NUM!</v>
      </c>
      <c r="F1154" s="3" t="str">
        <f>VLOOKUP(Exportacao[[#This Row],[País]],Tabela3[#All],4,FALSE)</f>
        <v>Bósnia-Herzegovina</v>
      </c>
      <c r="G1154" s="3" t="str">
        <f>VLOOKUP(Exportacao[[#This Row],[País Corrigido]],'Conversor de países_Geral_UTF8_'!$A$2:$B$223,2,FALSE)</f>
        <v>Europa</v>
      </c>
      <c r="H11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5" spans="1:8">
      <c r="A1155" t="s">
        <v>36</v>
      </c>
      <c r="B1155" s="3">
        <v>1989</v>
      </c>
      <c r="C1155">
        <v>0</v>
      </c>
      <c r="D1155">
        <v>0</v>
      </c>
      <c r="E1155" s="3" t="e">
        <v>#NUM!</v>
      </c>
      <c r="F1155" s="3" t="str">
        <f>VLOOKUP(Exportacao[[#This Row],[País]],Tabela3[#All],4,FALSE)</f>
        <v>Bósnia-Herzegovina</v>
      </c>
      <c r="G1155" s="3" t="str">
        <f>VLOOKUP(Exportacao[[#This Row],[País Corrigido]],'Conversor de países_Geral_UTF8_'!$A$2:$B$223,2,FALSE)</f>
        <v>Europa</v>
      </c>
      <c r="H11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6" spans="1:8">
      <c r="A1156" t="s">
        <v>36</v>
      </c>
      <c r="B1156" s="3">
        <v>1990</v>
      </c>
      <c r="C1156">
        <v>0</v>
      </c>
      <c r="D1156">
        <v>0</v>
      </c>
      <c r="E1156" s="3" t="e">
        <v>#NUM!</v>
      </c>
      <c r="F1156" s="3" t="str">
        <f>VLOOKUP(Exportacao[[#This Row],[País]],Tabela3[#All],4,FALSE)</f>
        <v>Bósnia-Herzegovina</v>
      </c>
      <c r="G1156" s="3" t="str">
        <f>VLOOKUP(Exportacao[[#This Row],[País Corrigido]],'Conversor de países_Geral_UTF8_'!$A$2:$B$223,2,FALSE)</f>
        <v>Europa</v>
      </c>
      <c r="H11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7" spans="1:8">
      <c r="A1157" t="s">
        <v>36</v>
      </c>
      <c r="B1157" s="3">
        <v>1991</v>
      </c>
      <c r="C1157">
        <v>0</v>
      </c>
      <c r="D1157">
        <v>0</v>
      </c>
      <c r="E1157" s="3" t="e">
        <v>#NUM!</v>
      </c>
      <c r="F1157" s="3" t="str">
        <f>VLOOKUP(Exportacao[[#This Row],[País]],Tabela3[#All],4,FALSE)</f>
        <v>Bósnia-Herzegovina</v>
      </c>
      <c r="G1157" s="3" t="str">
        <f>VLOOKUP(Exportacao[[#This Row],[País Corrigido]],'Conversor de países_Geral_UTF8_'!$A$2:$B$223,2,FALSE)</f>
        <v>Europa</v>
      </c>
      <c r="H11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8" spans="1:8">
      <c r="A1158" t="s">
        <v>36</v>
      </c>
      <c r="B1158" s="3">
        <v>1992</v>
      </c>
      <c r="C1158">
        <v>0</v>
      </c>
      <c r="D1158">
        <v>0</v>
      </c>
      <c r="E1158" s="3" t="e">
        <v>#NUM!</v>
      </c>
      <c r="F1158" s="3" t="str">
        <f>VLOOKUP(Exportacao[[#This Row],[País]],Tabela3[#All],4,FALSE)</f>
        <v>Bósnia-Herzegovina</v>
      </c>
      <c r="G1158" s="3" t="str">
        <f>VLOOKUP(Exportacao[[#This Row],[País Corrigido]],'Conversor de países_Geral_UTF8_'!$A$2:$B$223,2,FALSE)</f>
        <v>Europa</v>
      </c>
      <c r="H11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59" spans="1:8">
      <c r="A1159" t="s">
        <v>36</v>
      </c>
      <c r="B1159" s="3">
        <v>1993</v>
      </c>
      <c r="C1159">
        <v>0</v>
      </c>
      <c r="D1159">
        <v>0</v>
      </c>
      <c r="E1159" s="3" t="e">
        <v>#NUM!</v>
      </c>
      <c r="F1159" s="3" t="str">
        <f>VLOOKUP(Exportacao[[#This Row],[País]],Tabela3[#All],4,FALSE)</f>
        <v>Bósnia-Herzegovina</v>
      </c>
      <c r="G1159" s="3" t="str">
        <f>VLOOKUP(Exportacao[[#This Row],[País Corrigido]],'Conversor de países_Geral_UTF8_'!$A$2:$B$223,2,FALSE)</f>
        <v>Europa</v>
      </c>
      <c r="H11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0" spans="1:8">
      <c r="A1160" t="s">
        <v>36</v>
      </c>
      <c r="B1160" s="3">
        <v>1994</v>
      </c>
      <c r="C1160">
        <v>0</v>
      </c>
      <c r="D1160">
        <v>0</v>
      </c>
      <c r="E1160" s="3" t="e">
        <v>#NUM!</v>
      </c>
      <c r="F1160" s="3" t="str">
        <f>VLOOKUP(Exportacao[[#This Row],[País]],Tabela3[#All],4,FALSE)</f>
        <v>Bósnia-Herzegovina</v>
      </c>
      <c r="G1160" s="3" t="str">
        <f>VLOOKUP(Exportacao[[#This Row],[País Corrigido]],'Conversor de países_Geral_UTF8_'!$A$2:$B$223,2,FALSE)</f>
        <v>Europa</v>
      </c>
      <c r="H11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1" spans="1:8">
      <c r="A1161" t="s">
        <v>36</v>
      </c>
      <c r="B1161" s="3">
        <v>1995</v>
      </c>
      <c r="C1161">
        <v>0</v>
      </c>
      <c r="D1161">
        <v>0</v>
      </c>
      <c r="E1161" s="3" t="e">
        <v>#NUM!</v>
      </c>
      <c r="F1161" s="3" t="str">
        <f>VLOOKUP(Exportacao[[#This Row],[País]],Tabela3[#All],4,FALSE)</f>
        <v>Bósnia-Herzegovina</v>
      </c>
      <c r="G1161" s="3" t="str">
        <f>VLOOKUP(Exportacao[[#This Row],[País Corrigido]],'Conversor de países_Geral_UTF8_'!$A$2:$B$223,2,FALSE)</f>
        <v>Europa</v>
      </c>
      <c r="H11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2" spans="1:8">
      <c r="A1162" t="s">
        <v>36</v>
      </c>
      <c r="B1162" s="3">
        <v>1996</v>
      </c>
      <c r="C1162">
        <v>0</v>
      </c>
      <c r="D1162">
        <v>0</v>
      </c>
      <c r="E1162" s="3" t="e">
        <v>#NUM!</v>
      </c>
      <c r="F1162" s="3" t="str">
        <f>VLOOKUP(Exportacao[[#This Row],[País]],Tabela3[#All],4,FALSE)</f>
        <v>Bósnia-Herzegovina</v>
      </c>
      <c r="G1162" s="3" t="str">
        <f>VLOOKUP(Exportacao[[#This Row],[País Corrigido]],'Conversor de países_Geral_UTF8_'!$A$2:$B$223,2,FALSE)</f>
        <v>Europa</v>
      </c>
      <c r="H11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3" spans="1:8">
      <c r="A1163" t="s">
        <v>36</v>
      </c>
      <c r="B1163" s="3">
        <v>1997</v>
      </c>
      <c r="C1163">
        <v>0</v>
      </c>
      <c r="D1163">
        <v>0</v>
      </c>
      <c r="E1163" s="3" t="e">
        <v>#NUM!</v>
      </c>
      <c r="F1163" s="3" t="str">
        <f>VLOOKUP(Exportacao[[#This Row],[País]],Tabela3[#All],4,FALSE)</f>
        <v>Bósnia-Herzegovina</v>
      </c>
      <c r="G1163" s="3" t="str">
        <f>VLOOKUP(Exportacao[[#This Row],[País Corrigido]],'Conversor de países_Geral_UTF8_'!$A$2:$B$223,2,FALSE)</f>
        <v>Europa</v>
      </c>
      <c r="H11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4" spans="1:8">
      <c r="A1164" t="s">
        <v>36</v>
      </c>
      <c r="B1164" s="3">
        <v>1998</v>
      </c>
      <c r="C1164">
        <v>0</v>
      </c>
      <c r="D1164">
        <v>0</v>
      </c>
      <c r="E1164" s="3" t="e">
        <v>#NUM!</v>
      </c>
      <c r="F1164" s="3" t="str">
        <f>VLOOKUP(Exportacao[[#This Row],[País]],Tabela3[#All],4,FALSE)</f>
        <v>Bósnia-Herzegovina</v>
      </c>
      <c r="G1164" s="3" t="str">
        <f>VLOOKUP(Exportacao[[#This Row],[País Corrigido]],'Conversor de países_Geral_UTF8_'!$A$2:$B$223,2,FALSE)</f>
        <v>Europa</v>
      </c>
      <c r="H11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5" spans="1:8">
      <c r="A1165" t="s">
        <v>36</v>
      </c>
      <c r="B1165" s="3">
        <v>1999</v>
      </c>
      <c r="C1165">
        <v>0</v>
      </c>
      <c r="D1165">
        <v>0</v>
      </c>
      <c r="E1165" s="3" t="e">
        <v>#NUM!</v>
      </c>
      <c r="F1165" s="3" t="str">
        <f>VLOOKUP(Exportacao[[#This Row],[País]],Tabela3[#All],4,FALSE)</f>
        <v>Bósnia-Herzegovina</v>
      </c>
      <c r="G1165" s="3" t="str">
        <f>VLOOKUP(Exportacao[[#This Row],[País Corrigido]],'Conversor de países_Geral_UTF8_'!$A$2:$B$223,2,FALSE)</f>
        <v>Europa</v>
      </c>
      <c r="H11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6" spans="1:8">
      <c r="A1166" t="s">
        <v>36</v>
      </c>
      <c r="B1166" s="3">
        <v>2000</v>
      </c>
      <c r="C1166">
        <v>0</v>
      </c>
      <c r="D1166">
        <v>0</v>
      </c>
      <c r="E1166" s="3" t="e">
        <v>#NUM!</v>
      </c>
      <c r="F1166" s="3" t="str">
        <f>VLOOKUP(Exportacao[[#This Row],[País]],Tabela3[#All],4,FALSE)</f>
        <v>Bósnia-Herzegovina</v>
      </c>
      <c r="G1166" s="3" t="str">
        <f>VLOOKUP(Exportacao[[#This Row],[País Corrigido]],'Conversor de países_Geral_UTF8_'!$A$2:$B$223,2,FALSE)</f>
        <v>Europa</v>
      </c>
      <c r="H11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7" spans="1:8">
      <c r="A1167" t="s">
        <v>36</v>
      </c>
      <c r="B1167" s="3">
        <v>2001</v>
      </c>
      <c r="C1167">
        <v>0</v>
      </c>
      <c r="D1167">
        <v>0</v>
      </c>
      <c r="E1167" s="3" t="e">
        <v>#NUM!</v>
      </c>
      <c r="F1167" s="3" t="str">
        <f>VLOOKUP(Exportacao[[#This Row],[País]],Tabela3[#All],4,FALSE)</f>
        <v>Bósnia-Herzegovina</v>
      </c>
      <c r="G1167" s="3" t="str">
        <f>VLOOKUP(Exportacao[[#This Row],[País Corrigido]],'Conversor de países_Geral_UTF8_'!$A$2:$B$223,2,FALSE)</f>
        <v>Europa</v>
      </c>
      <c r="H11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8" spans="1:8">
      <c r="A1168" t="s">
        <v>36</v>
      </c>
      <c r="B1168" s="3">
        <v>2002</v>
      </c>
      <c r="C1168">
        <v>0</v>
      </c>
      <c r="D1168">
        <v>0</v>
      </c>
      <c r="E1168" s="3" t="e">
        <v>#NUM!</v>
      </c>
      <c r="F1168" s="3" t="str">
        <f>VLOOKUP(Exportacao[[#This Row],[País]],Tabela3[#All],4,FALSE)</f>
        <v>Bósnia-Herzegovina</v>
      </c>
      <c r="G1168" s="3" t="str">
        <f>VLOOKUP(Exportacao[[#This Row],[País Corrigido]],'Conversor de países_Geral_UTF8_'!$A$2:$B$223,2,FALSE)</f>
        <v>Europa</v>
      </c>
      <c r="H11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69" spans="1:8">
      <c r="A1169" t="s">
        <v>36</v>
      </c>
      <c r="B1169" s="3">
        <v>2003</v>
      </c>
      <c r="C1169">
        <v>0</v>
      </c>
      <c r="D1169">
        <v>0</v>
      </c>
      <c r="E1169" s="3" t="e">
        <v>#NUM!</v>
      </c>
      <c r="F1169" s="3" t="str">
        <f>VLOOKUP(Exportacao[[#This Row],[País]],Tabela3[#All],4,FALSE)</f>
        <v>Bósnia-Herzegovina</v>
      </c>
      <c r="G1169" s="3" t="str">
        <f>VLOOKUP(Exportacao[[#This Row],[País Corrigido]],'Conversor de países_Geral_UTF8_'!$A$2:$B$223,2,FALSE)</f>
        <v>Europa</v>
      </c>
      <c r="H11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0" spans="1:8">
      <c r="A1170" t="s">
        <v>36</v>
      </c>
      <c r="B1170" s="3">
        <v>2004</v>
      </c>
      <c r="C1170">
        <v>0</v>
      </c>
      <c r="D1170">
        <v>0</v>
      </c>
      <c r="E1170" s="3" t="e">
        <v>#NUM!</v>
      </c>
      <c r="F1170" s="3" t="str">
        <f>VLOOKUP(Exportacao[[#This Row],[País]],Tabela3[#All],4,FALSE)</f>
        <v>Bósnia-Herzegovina</v>
      </c>
      <c r="G1170" s="3" t="str">
        <f>VLOOKUP(Exportacao[[#This Row],[País Corrigido]],'Conversor de países_Geral_UTF8_'!$A$2:$B$223,2,FALSE)</f>
        <v>Europa</v>
      </c>
      <c r="H11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1" spans="1:8">
      <c r="A1171" t="s">
        <v>36</v>
      </c>
      <c r="B1171" s="3">
        <v>2005</v>
      </c>
      <c r="C1171">
        <v>0</v>
      </c>
      <c r="D1171">
        <v>0</v>
      </c>
      <c r="E1171" s="3" t="e">
        <v>#NUM!</v>
      </c>
      <c r="F1171" s="3" t="str">
        <f>VLOOKUP(Exportacao[[#This Row],[País]],Tabela3[#All],4,FALSE)</f>
        <v>Bósnia-Herzegovina</v>
      </c>
      <c r="G1171" s="3" t="str">
        <f>VLOOKUP(Exportacao[[#This Row],[País Corrigido]],'Conversor de países_Geral_UTF8_'!$A$2:$B$223,2,FALSE)</f>
        <v>Europa</v>
      </c>
      <c r="H11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2" spans="1:8">
      <c r="A1172" t="s">
        <v>36</v>
      </c>
      <c r="B1172" s="3">
        <v>2006</v>
      </c>
      <c r="C1172">
        <v>0</v>
      </c>
      <c r="D1172">
        <v>0</v>
      </c>
      <c r="E1172" s="3" t="e">
        <v>#NUM!</v>
      </c>
      <c r="F1172" s="3" t="str">
        <f>VLOOKUP(Exportacao[[#This Row],[País]],Tabela3[#All],4,FALSE)</f>
        <v>Bósnia-Herzegovina</v>
      </c>
      <c r="G1172" s="3" t="str">
        <f>VLOOKUP(Exportacao[[#This Row],[País Corrigido]],'Conversor de países_Geral_UTF8_'!$A$2:$B$223,2,FALSE)</f>
        <v>Europa</v>
      </c>
      <c r="H11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3" spans="1:8">
      <c r="A1173" t="s">
        <v>36</v>
      </c>
      <c r="B1173" s="3">
        <v>2007</v>
      </c>
      <c r="C1173">
        <v>0</v>
      </c>
      <c r="D1173">
        <v>0</v>
      </c>
      <c r="E1173" s="3" t="e">
        <v>#NUM!</v>
      </c>
      <c r="F1173" s="3" t="str">
        <f>VLOOKUP(Exportacao[[#This Row],[País]],Tabela3[#All],4,FALSE)</f>
        <v>Bósnia-Herzegovina</v>
      </c>
      <c r="G1173" s="3" t="str">
        <f>VLOOKUP(Exportacao[[#This Row],[País Corrigido]],'Conversor de países_Geral_UTF8_'!$A$2:$B$223,2,FALSE)</f>
        <v>Europa</v>
      </c>
      <c r="H11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4" spans="1:8">
      <c r="A1174" t="s">
        <v>36</v>
      </c>
      <c r="B1174" s="3">
        <v>2008</v>
      </c>
      <c r="C1174">
        <v>0</v>
      </c>
      <c r="D1174">
        <v>0</v>
      </c>
      <c r="E1174" s="3" t="e">
        <v>#NUM!</v>
      </c>
      <c r="F1174" s="3" t="str">
        <f>VLOOKUP(Exportacao[[#This Row],[País]],Tabela3[#All],4,FALSE)</f>
        <v>Bósnia-Herzegovina</v>
      </c>
      <c r="G1174" s="3" t="str">
        <f>VLOOKUP(Exportacao[[#This Row],[País Corrigido]],'Conversor de países_Geral_UTF8_'!$A$2:$B$223,2,FALSE)</f>
        <v>Europa</v>
      </c>
      <c r="H11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5" spans="1:8">
      <c r="A1175" t="s">
        <v>36</v>
      </c>
      <c r="B1175" s="3">
        <v>2009</v>
      </c>
      <c r="C1175">
        <v>0</v>
      </c>
      <c r="D1175">
        <v>0</v>
      </c>
      <c r="E1175" s="3" t="e">
        <v>#NUM!</v>
      </c>
      <c r="F1175" s="3" t="str">
        <f>VLOOKUP(Exportacao[[#This Row],[País]],Tabela3[#All],4,FALSE)</f>
        <v>Bósnia-Herzegovina</v>
      </c>
      <c r="G1175" s="3" t="str">
        <f>VLOOKUP(Exportacao[[#This Row],[País Corrigido]],'Conversor de países_Geral_UTF8_'!$A$2:$B$223,2,FALSE)</f>
        <v>Europa</v>
      </c>
      <c r="H11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6" spans="1:8">
      <c r="A1176" t="s">
        <v>36</v>
      </c>
      <c r="B1176" s="3">
        <v>2010</v>
      </c>
      <c r="C1176">
        <v>0</v>
      </c>
      <c r="D1176">
        <v>0</v>
      </c>
      <c r="E1176" s="3" t="e">
        <v>#NUM!</v>
      </c>
      <c r="F1176" s="3" t="str">
        <f>VLOOKUP(Exportacao[[#This Row],[País]],Tabela3[#All],4,FALSE)</f>
        <v>Bósnia-Herzegovina</v>
      </c>
      <c r="G1176" s="3" t="str">
        <f>VLOOKUP(Exportacao[[#This Row],[País Corrigido]],'Conversor de países_Geral_UTF8_'!$A$2:$B$223,2,FALSE)</f>
        <v>Europa</v>
      </c>
      <c r="H11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7" spans="1:8">
      <c r="A1177" t="s">
        <v>36</v>
      </c>
      <c r="B1177" s="3">
        <v>2011</v>
      </c>
      <c r="C1177">
        <v>0</v>
      </c>
      <c r="D1177">
        <v>0</v>
      </c>
      <c r="E1177" s="3" t="e">
        <v>#NUM!</v>
      </c>
      <c r="F1177" s="3" t="str">
        <f>VLOOKUP(Exportacao[[#This Row],[País]],Tabela3[#All],4,FALSE)</f>
        <v>Bósnia-Herzegovina</v>
      </c>
      <c r="G1177" s="3" t="str">
        <f>VLOOKUP(Exportacao[[#This Row],[País Corrigido]],'Conversor de países_Geral_UTF8_'!$A$2:$B$223,2,FALSE)</f>
        <v>Europa</v>
      </c>
      <c r="H11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8" spans="1:8">
      <c r="A1178" t="s">
        <v>36</v>
      </c>
      <c r="B1178" s="3">
        <v>2012</v>
      </c>
      <c r="C1178">
        <v>0</v>
      </c>
      <c r="D1178">
        <v>0</v>
      </c>
      <c r="E1178" s="3" t="e">
        <v>#NUM!</v>
      </c>
      <c r="F1178" s="3" t="str">
        <f>VLOOKUP(Exportacao[[#This Row],[País]],Tabela3[#All],4,FALSE)</f>
        <v>Bósnia-Herzegovina</v>
      </c>
      <c r="G1178" s="3" t="str">
        <f>VLOOKUP(Exportacao[[#This Row],[País Corrigido]],'Conversor de países_Geral_UTF8_'!$A$2:$B$223,2,FALSE)</f>
        <v>Europa</v>
      </c>
      <c r="H11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79" spans="1:8">
      <c r="A1179" t="s">
        <v>36</v>
      </c>
      <c r="B1179" s="3">
        <v>2013</v>
      </c>
      <c r="C1179">
        <v>0</v>
      </c>
      <c r="D1179">
        <v>0</v>
      </c>
      <c r="E1179" s="3" t="e">
        <v>#NUM!</v>
      </c>
      <c r="F1179" s="3" t="str">
        <f>VLOOKUP(Exportacao[[#This Row],[País]],Tabela3[#All],4,FALSE)</f>
        <v>Bósnia-Herzegovina</v>
      </c>
      <c r="G1179" s="3" t="str">
        <f>VLOOKUP(Exportacao[[#This Row],[País Corrigido]],'Conversor de países_Geral_UTF8_'!$A$2:$B$223,2,FALSE)</f>
        <v>Europa</v>
      </c>
      <c r="H11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0" spans="1:8">
      <c r="A1180" t="s">
        <v>36</v>
      </c>
      <c r="B1180" s="3">
        <v>2014</v>
      </c>
      <c r="C1180">
        <v>0</v>
      </c>
      <c r="D1180">
        <v>0</v>
      </c>
      <c r="E1180" s="3" t="e">
        <v>#NUM!</v>
      </c>
      <c r="F1180" s="3" t="str">
        <f>VLOOKUP(Exportacao[[#This Row],[País]],Tabela3[#All],4,FALSE)</f>
        <v>Bósnia-Herzegovina</v>
      </c>
      <c r="G1180" s="3" t="str">
        <f>VLOOKUP(Exportacao[[#This Row],[País Corrigido]],'Conversor de países_Geral_UTF8_'!$A$2:$B$223,2,FALSE)</f>
        <v>Europa</v>
      </c>
      <c r="H11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1" spans="1:8">
      <c r="A1181" t="s">
        <v>36</v>
      </c>
      <c r="B1181" s="3">
        <v>2015</v>
      </c>
      <c r="C1181">
        <v>0</v>
      </c>
      <c r="D1181">
        <v>0</v>
      </c>
      <c r="E1181" s="3" t="e">
        <v>#NUM!</v>
      </c>
      <c r="F1181" s="3" t="str">
        <f>VLOOKUP(Exportacao[[#This Row],[País]],Tabela3[#All],4,FALSE)</f>
        <v>Bósnia-Herzegovina</v>
      </c>
      <c r="G1181" s="3" t="str">
        <f>VLOOKUP(Exportacao[[#This Row],[País Corrigido]],'Conversor de países_Geral_UTF8_'!$A$2:$B$223,2,FALSE)</f>
        <v>Europa</v>
      </c>
      <c r="H11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2" spans="1:8">
      <c r="A1182" t="s">
        <v>36</v>
      </c>
      <c r="B1182" s="3">
        <v>2016</v>
      </c>
      <c r="C1182">
        <v>0</v>
      </c>
      <c r="D1182">
        <v>0</v>
      </c>
      <c r="E1182" s="3" t="e">
        <v>#NUM!</v>
      </c>
      <c r="F1182" s="3" t="str">
        <f>VLOOKUP(Exportacao[[#This Row],[País]],Tabela3[#All],4,FALSE)</f>
        <v>Bósnia-Herzegovina</v>
      </c>
      <c r="G1182" s="3" t="str">
        <f>VLOOKUP(Exportacao[[#This Row],[País Corrigido]],'Conversor de países_Geral_UTF8_'!$A$2:$B$223,2,FALSE)</f>
        <v>Europa</v>
      </c>
      <c r="H11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3" spans="1:8">
      <c r="A1183" t="s">
        <v>36</v>
      </c>
      <c r="B1183" s="3">
        <v>2017</v>
      </c>
      <c r="C1183">
        <v>0</v>
      </c>
      <c r="D1183">
        <v>0</v>
      </c>
      <c r="E1183" s="3" t="e">
        <v>#NUM!</v>
      </c>
      <c r="F1183" s="3" t="str">
        <f>VLOOKUP(Exportacao[[#This Row],[País]],Tabela3[#All],4,FALSE)</f>
        <v>Bósnia-Herzegovina</v>
      </c>
      <c r="G1183" s="3" t="str">
        <f>VLOOKUP(Exportacao[[#This Row],[País Corrigido]],'Conversor de países_Geral_UTF8_'!$A$2:$B$223,2,FALSE)</f>
        <v>Europa</v>
      </c>
      <c r="H11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4" spans="1:8">
      <c r="A1184" t="s">
        <v>36</v>
      </c>
      <c r="B1184" s="3">
        <v>2018</v>
      </c>
      <c r="C1184">
        <v>0</v>
      </c>
      <c r="D1184">
        <v>0</v>
      </c>
      <c r="E1184" s="3" t="e">
        <v>#NUM!</v>
      </c>
      <c r="F1184" s="3" t="str">
        <f>VLOOKUP(Exportacao[[#This Row],[País]],Tabela3[#All],4,FALSE)</f>
        <v>Bósnia-Herzegovina</v>
      </c>
      <c r="G1184" s="3" t="str">
        <f>VLOOKUP(Exportacao[[#This Row],[País Corrigido]],'Conversor de países_Geral_UTF8_'!$A$2:$B$223,2,FALSE)</f>
        <v>Europa</v>
      </c>
      <c r="H11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5" spans="1:8">
      <c r="A1185" t="s">
        <v>36</v>
      </c>
      <c r="B1185" s="3">
        <v>2019</v>
      </c>
      <c r="C1185">
        <v>0</v>
      </c>
      <c r="D1185">
        <v>0</v>
      </c>
      <c r="E1185" s="3" t="e">
        <v>#NUM!</v>
      </c>
      <c r="F1185" s="3" t="str">
        <f>VLOOKUP(Exportacao[[#This Row],[País]],Tabela3[#All],4,FALSE)</f>
        <v>Bósnia-Herzegovina</v>
      </c>
      <c r="G1185" s="3" t="str">
        <f>VLOOKUP(Exportacao[[#This Row],[País Corrigido]],'Conversor de países_Geral_UTF8_'!$A$2:$B$223,2,FALSE)</f>
        <v>Europa</v>
      </c>
      <c r="H11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6" spans="1:8">
      <c r="A1186" t="s">
        <v>36</v>
      </c>
      <c r="B1186" s="3">
        <v>2020</v>
      </c>
      <c r="C1186">
        <v>45</v>
      </c>
      <c r="D1186">
        <v>52</v>
      </c>
      <c r="E1186" s="3">
        <v>1.1555555555555554</v>
      </c>
      <c r="F1186" s="3" t="str">
        <f>VLOOKUP(Exportacao[[#This Row],[País]],Tabela3[#All],4,FALSE)</f>
        <v>Bósnia-Herzegovina</v>
      </c>
      <c r="G1186" s="3" t="str">
        <f>VLOOKUP(Exportacao[[#This Row],[País Corrigido]],'Conversor de países_Geral_UTF8_'!$A$2:$B$223,2,FALSE)</f>
        <v>Europa</v>
      </c>
      <c r="H11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187" spans="1:8">
      <c r="A1187" t="s">
        <v>36</v>
      </c>
      <c r="B1187" s="3">
        <v>2021</v>
      </c>
      <c r="C1187">
        <v>0</v>
      </c>
      <c r="D1187">
        <v>0</v>
      </c>
      <c r="E1187" s="3" t="e">
        <v>#NUM!</v>
      </c>
      <c r="F1187" s="3" t="str">
        <f>VLOOKUP(Exportacao[[#This Row],[País]],Tabela3[#All],4,FALSE)</f>
        <v>Bósnia-Herzegovina</v>
      </c>
      <c r="G1187" s="3" t="str">
        <f>VLOOKUP(Exportacao[[#This Row],[País Corrigido]],'Conversor de países_Geral_UTF8_'!$A$2:$B$223,2,FALSE)</f>
        <v>Europa</v>
      </c>
      <c r="H11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8" spans="1:8">
      <c r="A1188" t="s">
        <v>36</v>
      </c>
      <c r="B1188" s="3">
        <v>2022</v>
      </c>
      <c r="C1188">
        <v>0</v>
      </c>
      <c r="D1188">
        <v>0</v>
      </c>
      <c r="E1188" s="3" t="e">
        <v>#NUM!</v>
      </c>
      <c r="F1188" s="3" t="str">
        <f>VLOOKUP(Exportacao[[#This Row],[País]],Tabela3[#All],4,FALSE)</f>
        <v>Bósnia-Herzegovina</v>
      </c>
      <c r="G1188" s="3" t="str">
        <f>VLOOKUP(Exportacao[[#This Row],[País Corrigido]],'Conversor de países_Geral_UTF8_'!$A$2:$B$223,2,FALSE)</f>
        <v>Europa</v>
      </c>
      <c r="H11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89" spans="1:8">
      <c r="A1189" t="s">
        <v>36</v>
      </c>
      <c r="B1189" s="3">
        <v>2023</v>
      </c>
      <c r="C1189">
        <v>0</v>
      </c>
      <c r="D1189">
        <v>0</v>
      </c>
      <c r="E1189" s="3" t="e">
        <v>#NUM!</v>
      </c>
      <c r="F1189" s="3" t="str">
        <f>VLOOKUP(Exportacao[[#This Row],[País]],Tabela3[#All],4,FALSE)</f>
        <v>Bósnia-Herzegovina</v>
      </c>
      <c r="G1189" s="3" t="str">
        <f>VLOOKUP(Exportacao[[#This Row],[País Corrigido]],'Conversor de países_Geral_UTF8_'!$A$2:$B$223,2,FALSE)</f>
        <v>Europa</v>
      </c>
      <c r="H11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0" spans="1:8" hidden="1">
      <c r="A1190" t="s">
        <v>38</v>
      </c>
      <c r="B1190" s="3">
        <v>1970</v>
      </c>
      <c r="C1190">
        <v>0</v>
      </c>
      <c r="D1190">
        <v>0</v>
      </c>
      <c r="E1190" s="3" t="e">
        <v>#NUM!</v>
      </c>
      <c r="F1190" s="3" t="str">
        <f>VLOOKUP(Exportacao[[#This Row],[País]],Tabela3[#All],4,FALSE)</f>
        <v>Brasil</v>
      </c>
      <c r="G1190" s="3" t="str">
        <f>VLOOKUP(Exportacao[[#This Row],[País Corrigido]],'Conversor de países_Geral_UTF8_'!$A$2:$B$223,2,FALSE)</f>
        <v>América do Sul</v>
      </c>
      <c r="H11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1" spans="1:8" hidden="1">
      <c r="A1191" t="s">
        <v>38</v>
      </c>
      <c r="B1191" s="3">
        <v>1971</v>
      </c>
      <c r="C1191">
        <v>0</v>
      </c>
      <c r="D1191">
        <v>0</v>
      </c>
      <c r="E1191" s="3" t="e">
        <v>#NUM!</v>
      </c>
      <c r="F1191" s="3" t="str">
        <f>VLOOKUP(Exportacao[[#This Row],[País]],Tabela3[#All],4,FALSE)</f>
        <v>Brasil</v>
      </c>
      <c r="G1191" s="3" t="str">
        <f>VLOOKUP(Exportacao[[#This Row],[País Corrigido]],'Conversor de países_Geral_UTF8_'!$A$2:$B$223,2,FALSE)</f>
        <v>América do Sul</v>
      </c>
      <c r="H11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2" spans="1:8" hidden="1">
      <c r="A1192" t="s">
        <v>38</v>
      </c>
      <c r="B1192" s="3">
        <v>1972</v>
      </c>
      <c r="C1192">
        <v>0</v>
      </c>
      <c r="D1192">
        <v>0</v>
      </c>
      <c r="E1192" s="3" t="e">
        <v>#NUM!</v>
      </c>
      <c r="F1192" s="3" t="str">
        <f>VLOOKUP(Exportacao[[#This Row],[País]],Tabela3[#All],4,FALSE)</f>
        <v>Brasil</v>
      </c>
      <c r="G1192" s="3" t="str">
        <f>VLOOKUP(Exportacao[[#This Row],[País Corrigido]],'Conversor de países_Geral_UTF8_'!$A$2:$B$223,2,FALSE)</f>
        <v>América do Sul</v>
      </c>
      <c r="H11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3" spans="1:8" hidden="1">
      <c r="A1193" t="s">
        <v>38</v>
      </c>
      <c r="B1193" s="3">
        <v>1973</v>
      </c>
      <c r="C1193">
        <v>0</v>
      </c>
      <c r="D1193">
        <v>0</v>
      </c>
      <c r="E1193" s="3" t="e">
        <v>#NUM!</v>
      </c>
      <c r="F1193" s="3" t="str">
        <f>VLOOKUP(Exportacao[[#This Row],[País]],Tabela3[#All],4,FALSE)</f>
        <v>Brasil</v>
      </c>
      <c r="G1193" s="3" t="str">
        <f>VLOOKUP(Exportacao[[#This Row],[País Corrigido]],'Conversor de países_Geral_UTF8_'!$A$2:$B$223,2,FALSE)</f>
        <v>América do Sul</v>
      </c>
      <c r="H11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4" spans="1:8" hidden="1">
      <c r="A1194" t="s">
        <v>38</v>
      </c>
      <c r="B1194" s="3">
        <v>1974</v>
      </c>
      <c r="C1194">
        <v>0</v>
      </c>
      <c r="D1194">
        <v>0</v>
      </c>
      <c r="E1194" s="3" t="e">
        <v>#NUM!</v>
      </c>
      <c r="F1194" s="3" t="str">
        <f>VLOOKUP(Exportacao[[#This Row],[País]],Tabela3[#All],4,FALSE)</f>
        <v>Brasil</v>
      </c>
      <c r="G1194" s="3" t="str">
        <f>VLOOKUP(Exportacao[[#This Row],[País Corrigido]],'Conversor de países_Geral_UTF8_'!$A$2:$B$223,2,FALSE)</f>
        <v>América do Sul</v>
      </c>
      <c r="H11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5" spans="1:8" hidden="1">
      <c r="A1195" t="s">
        <v>38</v>
      </c>
      <c r="B1195" s="3">
        <v>1975</v>
      </c>
      <c r="C1195">
        <v>0</v>
      </c>
      <c r="D1195">
        <v>0</v>
      </c>
      <c r="E1195" s="3" t="e">
        <v>#NUM!</v>
      </c>
      <c r="F1195" s="3" t="str">
        <f>VLOOKUP(Exportacao[[#This Row],[País]],Tabela3[#All],4,FALSE)</f>
        <v>Brasil</v>
      </c>
      <c r="G1195" s="3" t="str">
        <f>VLOOKUP(Exportacao[[#This Row],[País Corrigido]],'Conversor de países_Geral_UTF8_'!$A$2:$B$223,2,FALSE)</f>
        <v>América do Sul</v>
      </c>
      <c r="H11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6" spans="1:8" hidden="1">
      <c r="A1196" t="s">
        <v>38</v>
      </c>
      <c r="B1196" s="3">
        <v>1976</v>
      </c>
      <c r="C1196">
        <v>0</v>
      </c>
      <c r="D1196">
        <v>0</v>
      </c>
      <c r="E1196" s="3" t="e">
        <v>#NUM!</v>
      </c>
      <c r="F1196" s="3" t="str">
        <f>VLOOKUP(Exportacao[[#This Row],[País]],Tabela3[#All],4,FALSE)</f>
        <v>Brasil</v>
      </c>
      <c r="G1196" s="3" t="str">
        <f>VLOOKUP(Exportacao[[#This Row],[País Corrigido]],'Conversor de países_Geral_UTF8_'!$A$2:$B$223,2,FALSE)</f>
        <v>América do Sul</v>
      </c>
      <c r="H11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7" spans="1:8" hidden="1">
      <c r="A1197" t="s">
        <v>38</v>
      </c>
      <c r="B1197" s="3">
        <v>1977</v>
      </c>
      <c r="C1197">
        <v>0</v>
      </c>
      <c r="D1197">
        <v>0</v>
      </c>
      <c r="E1197" s="3" t="e">
        <v>#NUM!</v>
      </c>
      <c r="F1197" s="3" t="str">
        <f>VLOOKUP(Exportacao[[#This Row],[País]],Tabela3[#All],4,FALSE)</f>
        <v>Brasil</v>
      </c>
      <c r="G1197" s="3" t="str">
        <f>VLOOKUP(Exportacao[[#This Row],[País Corrigido]],'Conversor de países_Geral_UTF8_'!$A$2:$B$223,2,FALSE)</f>
        <v>América do Sul</v>
      </c>
      <c r="H11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8" spans="1:8" hidden="1">
      <c r="A1198" t="s">
        <v>38</v>
      </c>
      <c r="B1198" s="3">
        <v>1978</v>
      </c>
      <c r="C1198">
        <v>0</v>
      </c>
      <c r="D1198">
        <v>0</v>
      </c>
      <c r="E1198" s="3" t="e">
        <v>#NUM!</v>
      </c>
      <c r="F1198" s="3" t="str">
        <f>VLOOKUP(Exportacao[[#This Row],[País]],Tabela3[#All],4,FALSE)</f>
        <v>Brasil</v>
      </c>
      <c r="G1198" s="3" t="str">
        <f>VLOOKUP(Exportacao[[#This Row],[País Corrigido]],'Conversor de países_Geral_UTF8_'!$A$2:$B$223,2,FALSE)</f>
        <v>América do Sul</v>
      </c>
      <c r="H11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199" spans="1:8" hidden="1">
      <c r="A1199" t="s">
        <v>38</v>
      </c>
      <c r="B1199" s="3">
        <v>1979</v>
      </c>
      <c r="C1199">
        <v>0</v>
      </c>
      <c r="D1199">
        <v>0</v>
      </c>
      <c r="E1199" s="3" t="e">
        <v>#NUM!</v>
      </c>
      <c r="F1199" s="3" t="str">
        <f>VLOOKUP(Exportacao[[#This Row],[País]],Tabela3[#All],4,FALSE)</f>
        <v>Brasil</v>
      </c>
      <c r="G1199" s="3" t="str">
        <f>VLOOKUP(Exportacao[[#This Row],[País Corrigido]],'Conversor de países_Geral_UTF8_'!$A$2:$B$223,2,FALSE)</f>
        <v>América do Sul</v>
      </c>
      <c r="H11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0" spans="1:8" hidden="1">
      <c r="A1200" t="s">
        <v>38</v>
      </c>
      <c r="B1200" s="3">
        <v>1980</v>
      </c>
      <c r="C1200">
        <v>0</v>
      </c>
      <c r="D1200">
        <v>0</v>
      </c>
      <c r="E1200" s="3" t="e">
        <v>#NUM!</v>
      </c>
      <c r="F1200" s="3" t="str">
        <f>VLOOKUP(Exportacao[[#This Row],[País]],Tabela3[#All],4,FALSE)</f>
        <v>Brasil</v>
      </c>
      <c r="G1200" s="3" t="str">
        <f>VLOOKUP(Exportacao[[#This Row],[País Corrigido]],'Conversor de países_Geral_UTF8_'!$A$2:$B$223,2,FALSE)</f>
        <v>América do Sul</v>
      </c>
      <c r="H12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1" spans="1:8" hidden="1">
      <c r="A1201" t="s">
        <v>38</v>
      </c>
      <c r="B1201" s="3">
        <v>1981</v>
      </c>
      <c r="C1201">
        <v>0</v>
      </c>
      <c r="D1201">
        <v>0</v>
      </c>
      <c r="E1201" s="3" t="e">
        <v>#NUM!</v>
      </c>
      <c r="F1201" s="3" t="str">
        <f>VLOOKUP(Exportacao[[#This Row],[País]],Tabela3[#All],4,FALSE)</f>
        <v>Brasil</v>
      </c>
      <c r="G1201" s="3" t="str">
        <f>VLOOKUP(Exportacao[[#This Row],[País Corrigido]],'Conversor de países_Geral_UTF8_'!$A$2:$B$223,2,FALSE)</f>
        <v>América do Sul</v>
      </c>
      <c r="H12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2" spans="1:8" hidden="1">
      <c r="A1202" t="s">
        <v>38</v>
      </c>
      <c r="B1202" s="3">
        <v>1982</v>
      </c>
      <c r="C1202">
        <v>0</v>
      </c>
      <c r="D1202">
        <v>0</v>
      </c>
      <c r="E1202" s="3" t="e">
        <v>#NUM!</v>
      </c>
      <c r="F1202" s="3" t="str">
        <f>VLOOKUP(Exportacao[[#This Row],[País]],Tabela3[#All],4,FALSE)</f>
        <v>Brasil</v>
      </c>
      <c r="G1202" s="3" t="str">
        <f>VLOOKUP(Exportacao[[#This Row],[País Corrigido]],'Conversor de países_Geral_UTF8_'!$A$2:$B$223,2,FALSE)</f>
        <v>América do Sul</v>
      </c>
      <c r="H12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3" spans="1:8" hidden="1">
      <c r="A1203" t="s">
        <v>38</v>
      </c>
      <c r="B1203" s="3">
        <v>1983</v>
      </c>
      <c r="C1203">
        <v>0</v>
      </c>
      <c r="D1203">
        <v>0</v>
      </c>
      <c r="E1203" s="3" t="e">
        <v>#NUM!</v>
      </c>
      <c r="F1203" s="3" t="str">
        <f>VLOOKUP(Exportacao[[#This Row],[País]],Tabela3[#All],4,FALSE)</f>
        <v>Brasil</v>
      </c>
      <c r="G1203" s="3" t="str">
        <f>VLOOKUP(Exportacao[[#This Row],[País Corrigido]],'Conversor de países_Geral_UTF8_'!$A$2:$B$223,2,FALSE)</f>
        <v>América do Sul</v>
      </c>
      <c r="H12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4" spans="1:8" hidden="1">
      <c r="A1204" t="s">
        <v>38</v>
      </c>
      <c r="B1204" s="3">
        <v>1984</v>
      </c>
      <c r="C1204">
        <v>0</v>
      </c>
      <c r="D1204">
        <v>0</v>
      </c>
      <c r="E1204" s="3" t="e">
        <v>#NUM!</v>
      </c>
      <c r="F1204" s="3" t="str">
        <f>VLOOKUP(Exportacao[[#This Row],[País]],Tabela3[#All],4,FALSE)</f>
        <v>Brasil</v>
      </c>
      <c r="G1204" s="3" t="str">
        <f>VLOOKUP(Exportacao[[#This Row],[País Corrigido]],'Conversor de países_Geral_UTF8_'!$A$2:$B$223,2,FALSE)</f>
        <v>América do Sul</v>
      </c>
      <c r="H12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5" spans="1:8" hidden="1">
      <c r="A1205" t="s">
        <v>38</v>
      </c>
      <c r="B1205" s="3">
        <v>1985</v>
      </c>
      <c r="C1205">
        <v>0</v>
      </c>
      <c r="D1205">
        <v>0</v>
      </c>
      <c r="E1205" s="3" t="e">
        <v>#NUM!</v>
      </c>
      <c r="F1205" s="3" t="str">
        <f>VLOOKUP(Exportacao[[#This Row],[País]],Tabela3[#All],4,FALSE)</f>
        <v>Brasil</v>
      </c>
      <c r="G1205" s="3" t="str">
        <f>VLOOKUP(Exportacao[[#This Row],[País Corrigido]],'Conversor de países_Geral_UTF8_'!$A$2:$B$223,2,FALSE)</f>
        <v>América do Sul</v>
      </c>
      <c r="H12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6" spans="1:8" hidden="1">
      <c r="A1206" t="s">
        <v>38</v>
      </c>
      <c r="B1206" s="3">
        <v>1986</v>
      </c>
      <c r="C1206">
        <v>0</v>
      </c>
      <c r="D1206">
        <v>0</v>
      </c>
      <c r="E1206" s="3" t="e">
        <v>#NUM!</v>
      </c>
      <c r="F1206" s="3" t="str">
        <f>VLOOKUP(Exportacao[[#This Row],[País]],Tabela3[#All],4,FALSE)</f>
        <v>Brasil</v>
      </c>
      <c r="G1206" s="3" t="str">
        <f>VLOOKUP(Exportacao[[#This Row],[País Corrigido]],'Conversor de países_Geral_UTF8_'!$A$2:$B$223,2,FALSE)</f>
        <v>América do Sul</v>
      </c>
      <c r="H12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7" spans="1:8" hidden="1">
      <c r="A1207" t="s">
        <v>38</v>
      </c>
      <c r="B1207" s="3">
        <v>1987</v>
      </c>
      <c r="C1207">
        <v>0</v>
      </c>
      <c r="D1207">
        <v>0</v>
      </c>
      <c r="E1207" s="3" t="e">
        <v>#NUM!</v>
      </c>
      <c r="F1207" s="3" t="str">
        <f>VLOOKUP(Exportacao[[#This Row],[País]],Tabela3[#All],4,FALSE)</f>
        <v>Brasil</v>
      </c>
      <c r="G1207" s="3" t="str">
        <f>VLOOKUP(Exportacao[[#This Row],[País Corrigido]],'Conversor de países_Geral_UTF8_'!$A$2:$B$223,2,FALSE)</f>
        <v>América do Sul</v>
      </c>
      <c r="H12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8" spans="1:8" hidden="1">
      <c r="A1208" t="s">
        <v>38</v>
      </c>
      <c r="B1208" s="3">
        <v>1988</v>
      </c>
      <c r="C1208">
        <v>0</v>
      </c>
      <c r="D1208">
        <v>0</v>
      </c>
      <c r="E1208" s="3" t="e">
        <v>#NUM!</v>
      </c>
      <c r="F1208" s="3" t="str">
        <f>VLOOKUP(Exportacao[[#This Row],[País]],Tabela3[#All],4,FALSE)</f>
        <v>Brasil</v>
      </c>
      <c r="G1208" s="3" t="str">
        <f>VLOOKUP(Exportacao[[#This Row],[País Corrigido]],'Conversor de países_Geral_UTF8_'!$A$2:$B$223,2,FALSE)</f>
        <v>América do Sul</v>
      </c>
      <c r="H12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09" spans="1:8" hidden="1">
      <c r="A1209" t="s">
        <v>38</v>
      </c>
      <c r="B1209" s="3">
        <v>1989</v>
      </c>
      <c r="C1209">
        <v>0</v>
      </c>
      <c r="D1209">
        <v>0</v>
      </c>
      <c r="E1209" s="3" t="e">
        <v>#NUM!</v>
      </c>
      <c r="F1209" s="3" t="str">
        <f>VLOOKUP(Exportacao[[#This Row],[País]],Tabela3[#All],4,FALSE)</f>
        <v>Brasil</v>
      </c>
      <c r="G1209" s="3" t="str">
        <f>VLOOKUP(Exportacao[[#This Row],[País Corrigido]],'Conversor de países_Geral_UTF8_'!$A$2:$B$223,2,FALSE)</f>
        <v>América do Sul</v>
      </c>
      <c r="H12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0" spans="1:8" hidden="1">
      <c r="A1210" t="s">
        <v>38</v>
      </c>
      <c r="B1210" s="3">
        <v>1990</v>
      </c>
      <c r="C1210">
        <v>0</v>
      </c>
      <c r="D1210">
        <v>0</v>
      </c>
      <c r="E1210" s="3" t="e">
        <v>#NUM!</v>
      </c>
      <c r="F1210" s="3" t="str">
        <f>VLOOKUP(Exportacao[[#This Row],[País]],Tabela3[#All],4,FALSE)</f>
        <v>Brasil</v>
      </c>
      <c r="G1210" s="3" t="str">
        <f>VLOOKUP(Exportacao[[#This Row],[País Corrigido]],'Conversor de países_Geral_UTF8_'!$A$2:$B$223,2,FALSE)</f>
        <v>América do Sul</v>
      </c>
      <c r="H12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1" spans="1:8" hidden="1">
      <c r="A1211" t="s">
        <v>38</v>
      </c>
      <c r="B1211" s="3">
        <v>1991</v>
      </c>
      <c r="C1211">
        <v>0</v>
      </c>
      <c r="D1211">
        <v>0</v>
      </c>
      <c r="E1211" s="3" t="e">
        <v>#NUM!</v>
      </c>
      <c r="F1211" s="3" t="str">
        <f>VLOOKUP(Exportacao[[#This Row],[País]],Tabela3[#All],4,FALSE)</f>
        <v>Brasil</v>
      </c>
      <c r="G1211" s="3" t="str">
        <f>VLOOKUP(Exportacao[[#This Row],[País Corrigido]],'Conversor de países_Geral_UTF8_'!$A$2:$B$223,2,FALSE)</f>
        <v>América do Sul</v>
      </c>
      <c r="H12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2" spans="1:8" hidden="1">
      <c r="A1212" t="s">
        <v>38</v>
      </c>
      <c r="B1212" s="3">
        <v>1992</v>
      </c>
      <c r="C1212">
        <v>0</v>
      </c>
      <c r="D1212">
        <v>0</v>
      </c>
      <c r="E1212" s="3" t="e">
        <v>#NUM!</v>
      </c>
      <c r="F1212" s="3" t="str">
        <f>VLOOKUP(Exportacao[[#This Row],[País]],Tabela3[#All],4,FALSE)</f>
        <v>Brasil</v>
      </c>
      <c r="G1212" s="3" t="str">
        <f>VLOOKUP(Exportacao[[#This Row],[País Corrigido]],'Conversor de países_Geral_UTF8_'!$A$2:$B$223,2,FALSE)</f>
        <v>América do Sul</v>
      </c>
      <c r="H12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3" spans="1:8" hidden="1">
      <c r="A1213" t="s">
        <v>38</v>
      </c>
      <c r="B1213" s="3">
        <v>1993</v>
      </c>
      <c r="C1213">
        <v>0</v>
      </c>
      <c r="D1213">
        <v>0</v>
      </c>
      <c r="E1213" s="3" t="e">
        <v>#NUM!</v>
      </c>
      <c r="F1213" s="3" t="str">
        <f>VLOOKUP(Exportacao[[#This Row],[País]],Tabela3[#All],4,FALSE)</f>
        <v>Brasil</v>
      </c>
      <c r="G1213" s="3" t="str">
        <f>VLOOKUP(Exportacao[[#This Row],[País Corrigido]],'Conversor de países_Geral_UTF8_'!$A$2:$B$223,2,FALSE)</f>
        <v>América do Sul</v>
      </c>
      <c r="H12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4" spans="1:8" hidden="1">
      <c r="A1214" t="s">
        <v>38</v>
      </c>
      <c r="B1214" s="3">
        <v>1994</v>
      </c>
      <c r="C1214">
        <v>0</v>
      </c>
      <c r="D1214">
        <v>0</v>
      </c>
      <c r="E1214" s="3" t="e">
        <v>#NUM!</v>
      </c>
      <c r="F1214" s="3" t="str">
        <f>VLOOKUP(Exportacao[[#This Row],[País]],Tabela3[#All],4,FALSE)</f>
        <v>Brasil</v>
      </c>
      <c r="G1214" s="3" t="str">
        <f>VLOOKUP(Exportacao[[#This Row],[País Corrigido]],'Conversor de países_Geral_UTF8_'!$A$2:$B$223,2,FALSE)</f>
        <v>América do Sul</v>
      </c>
      <c r="H12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5" spans="1:8" hidden="1">
      <c r="A1215" t="s">
        <v>38</v>
      </c>
      <c r="B1215" s="3">
        <v>1995</v>
      </c>
      <c r="C1215">
        <v>0</v>
      </c>
      <c r="D1215">
        <v>0</v>
      </c>
      <c r="E1215" s="3" t="e">
        <v>#NUM!</v>
      </c>
      <c r="F1215" s="3" t="str">
        <f>VLOOKUP(Exportacao[[#This Row],[País]],Tabela3[#All],4,FALSE)</f>
        <v>Brasil</v>
      </c>
      <c r="G1215" s="3" t="str">
        <f>VLOOKUP(Exportacao[[#This Row],[País Corrigido]],'Conversor de países_Geral_UTF8_'!$A$2:$B$223,2,FALSE)</f>
        <v>América do Sul</v>
      </c>
      <c r="H12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6" spans="1:8" hidden="1">
      <c r="A1216" t="s">
        <v>38</v>
      </c>
      <c r="B1216" s="3">
        <v>1996</v>
      </c>
      <c r="C1216">
        <v>0</v>
      </c>
      <c r="D1216">
        <v>0</v>
      </c>
      <c r="E1216" s="3" t="e">
        <v>#NUM!</v>
      </c>
      <c r="F1216" s="3" t="str">
        <f>VLOOKUP(Exportacao[[#This Row],[País]],Tabela3[#All],4,FALSE)</f>
        <v>Brasil</v>
      </c>
      <c r="G1216" s="3" t="str">
        <f>VLOOKUP(Exportacao[[#This Row],[País Corrigido]],'Conversor de países_Geral_UTF8_'!$A$2:$B$223,2,FALSE)</f>
        <v>América do Sul</v>
      </c>
      <c r="H12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7" spans="1:8" hidden="1">
      <c r="A1217" t="s">
        <v>38</v>
      </c>
      <c r="B1217" s="3">
        <v>1997</v>
      </c>
      <c r="C1217">
        <v>0</v>
      </c>
      <c r="D1217">
        <v>0</v>
      </c>
      <c r="E1217" s="3" t="e">
        <v>#NUM!</v>
      </c>
      <c r="F1217" s="3" t="str">
        <f>VLOOKUP(Exportacao[[#This Row],[País]],Tabela3[#All],4,FALSE)</f>
        <v>Brasil</v>
      </c>
      <c r="G1217" s="3" t="str">
        <f>VLOOKUP(Exportacao[[#This Row],[País Corrigido]],'Conversor de países_Geral_UTF8_'!$A$2:$B$223,2,FALSE)</f>
        <v>América do Sul</v>
      </c>
      <c r="H12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8" spans="1:8" hidden="1">
      <c r="A1218" t="s">
        <v>38</v>
      </c>
      <c r="B1218" s="3">
        <v>1998</v>
      </c>
      <c r="C1218">
        <v>0</v>
      </c>
      <c r="D1218">
        <v>0</v>
      </c>
      <c r="E1218" s="3" t="e">
        <v>#NUM!</v>
      </c>
      <c r="F1218" s="3" t="str">
        <f>VLOOKUP(Exportacao[[#This Row],[País]],Tabela3[#All],4,FALSE)</f>
        <v>Brasil</v>
      </c>
      <c r="G1218" s="3" t="str">
        <f>VLOOKUP(Exportacao[[#This Row],[País Corrigido]],'Conversor de países_Geral_UTF8_'!$A$2:$B$223,2,FALSE)</f>
        <v>América do Sul</v>
      </c>
      <c r="H12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19" spans="1:8" hidden="1">
      <c r="A1219" t="s">
        <v>38</v>
      </c>
      <c r="B1219" s="3">
        <v>1999</v>
      </c>
      <c r="C1219">
        <v>0</v>
      </c>
      <c r="D1219">
        <v>0</v>
      </c>
      <c r="E1219" s="3" t="e">
        <v>#NUM!</v>
      </c>
      <c r="F1219" s="3" t="str">
        <f>VLOOKUP(Exportacao[[#This Row],[País]],Tabela3[#All],4,FALSE)</f>
        <v>Brasil</v>
      </c>
      <c r="G1219" s="3" t="str">
        <f>VLOOKUP(Exportacao[[#This Row],[País Corrigido]],'Conversor de países_Geral_UTF8_'!$A$2:$B$223,2,FALSE)</f>
        <v>América do Sul</v>
      </c>
      <c r="H12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0" spans="1:8" hidden="1">
      <c r="A1220" t="s">
        <v>38</v>
      </c>
      <c r="B1220" s="3">
        <v>2000</v>
      </c>
      <c r="C1220">
        <v>0</v>
      </c>
      <c r="D1220">
        <v>0</v>
      </c>
      <c r="E1220" s="3" t="e">
        <v>#NUM!</v>
      </c>
      <c r="F1220" s="3" t="str">
        <f>VLOOKUP(Exportacao[[#This Row],[País]],Tabela3[#All],4,FALSE)</f>
        <v>Brasil</v>
      </c>
      <c r="G1220" s="3" t="str">
        <f>VLOOKUP(Exportacao[[#This Row],[País Corrigido]],'Conversor de países_Geral_UTF8_'!$A$2:$B$223,2,FALSE)</f>
        <v>América do Sul</v>
      </c>
      <c r="H12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1" spans="1:8" hidden="1">
      <c r="A1221" t="s">
        <v>38</v>
      </c>
      <c r="B1221" s="3">
        <v>2001</v>
      </c>
      <c r="C1221">
        <v>0</v>
      </c>
      <c r="D1221">
        <v>0</v>
      </c>
      <c r="E1221" s="3" t="e">
        <v>#NUM!</v>
      </c>
      <c r="F1221" s="3" t="str">
        <f>VLOOKUP(Exportacao[[#This Row],[País]],Tabela3[#All],4,FALSE)</f>
        <v>Brasil</v>
      </c>
      <c r="G1221" s="3" t="str">
        <f>VLOOKUP(Exportacao[[#This Row],[País Corrigido]],'Conversor de países_Geral_UTF8_'!$A$2:$B$223,2,FALSE)</f>
        <v>América do Sul</v>
      </c>
      <c r="H12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2" spans="1:8" hidden="1">
      <c r="A1222" t="s">
        <v>38</v>
      </c>
      <c r="B1222" s="3">
        <v>2002</v>
      </c>
      <c r="C1222">
        <v>0</v>
      </c>
      <c r="D1222">
        <v>0</v>
      </c>
      <c r="E1222" s="3" t="e">
        <v>#NUM!</v>
      </c>
      <c r="F1222" s="3" t="str">
        <f>VLOOKUP(Exportacao[[#This Row],[País]],Tabela3[#All],4,FALSE)</f>
        <v>Brasil</v>
      </c>
      <c r="G1222" s="3" t="str">
        <f>VLOOKUP(Exportacao[[#This Row],[País Corrigido]],'Conversor de países_Geral_UTF8_'!$A$2:$B$223,2,FALSE)</f>
        <v>América do Sul</v>
      </c>
      <c r="H12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3" spans="1:8" hidden="1">
      <c r="A1223" t="s">
        <v>38</v>
      </c>
      <c r="B1223" s="3">
        <v>2003</v>
      </c>
      <c r="C1223">
        <v>0</v>
      </c>
      <c r="D1223">
        <v>0</v>
      </c>
      <c r="E1223" s="3" t="e">
        <v>#NUM!</v>
      </c>
      <c r="F1223" s="3" t="str">
        <f>VLOOKUP(Exportacao[[#This Row],[País]],Tabela3[#All],4,FALSE)</f>
        <v>Brasil</v>
      </c>
      <c r="G1223" s="3" t="str">
        <f>VLOOKUP(Exportacao[[#This Row],[País Corrigido]],'Conversor de países_Geral_UTF8_'!$A$2:$B$223,2,FALSE)</f>
        <v>América do Sul</v>
      </c>
      <c r="H12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4" spans="1:8" hidden="1">
      <c r="A1224" t="s">
        <v>38</v>
      </c>
      <c r="B1224" s="3">
        <v>2004</v>
      </c>
      <c r="C1224">
        <v>0</v>
      </c>
      <c r="D1224">
        <v>0</v>
      </c>
      <c r="E1224" s="3" t="e">
        <v>#NUM!</v>
      </c>
      <c r="F1224" s="3" t="str">
        <f>VLOOKUP(Exportacao[[#This Row],[País]],Tabela3[#All],4,FALSE)</f>
        <v>Brasil</v>
      </c>
      <c r="G1224" s="3" t="str">
        <f>VLOOKUP(Exportacao[[#This Row],[País Corrigido]],'Conversor de países_Geral_UTF8_'!$A$2:$B$223,2,FALSE)</f>
        <v>América do Sul</v>
      </c>
      <c r="H12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5" spans="1:8" hidden="1">
      <c r="A1225" t="s">
        <v>38</v>
      </c>
      <c r="B1225" s="3">
        <v>2005</v>
      </c>
      <c r="C1225">
        <v>0</v>
      </c>
      <c r="D1225">
        <v>0</v>
      </c>
      <c r="E1225" s="3" t="e">
        <v>#NUM!</v>
      </c>
      <c r="F1225" s="3" t="str">
        <f>VLOOKUP(Exportacao[[#This Row],[País]],Tabela3[#All],4,FALSE)</f>
        <v>Brasil</v>
      </c>
      <c r="G1225" s="3" t="str">
        <f>VLOOKUP(Exportacao[[#This Row],[País Corrigido]],'Conversor de países_Geral_UTF8_'!$A$2:$B$223,2,FALSE)</f>
        <v>América do Sul</v>
      </c>
      <c r="H12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6" spans="1:8" hidden="1">
      <c r="A1226" t="s">
        <v>38</v>
      </c>
      <c r="B1226" s="3">
        <v>2006</v>
      </c>
      <c r="C1226">
        <v>0</v>
      </c>
      <c r="D1226">
        <v>0</v>
      </c>
      <c r="E1226" s="3" t="e">
        <v>#NUM!</v>
      </c>
      <c r="F1226" s="3" t="str">
        <f>VLOOKUP(Exportacao[[#This Row],[País]],Tabela3[#All],4,FALSE)</f>
        <v>Brasil</v>
      </c>
      <c r="G1226" s="3" t="str">
        <f>VLOOKUP(Exportacao[[#This Row],[País Corrigido]],'Conversor de países_Geral_UTF8_'!$A$2:$B$223,2,FALSE)</f>
        <v>América do Sul</v>
      </c>
      <c r="H12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7" spans="1:8" hidden="1">
      <c r="A1227" t="s">
        <v>38</v>
      </c>
      <c r="B1227" s="3">
        <v>2007</v>
      </c>
      <c r="C1227">
        <v>0</v>
      </c>
      <c r="D1227">
        <v>0</v>
      </c>
      <c r="E1227" s="3" t="e">
        <v>#NUM!</v>
      </c>
      <c r="F1227" s="3" t="str">
        <f>VLOOKUP(Exportacao[[#This Row],[País]],Tabela3[#All],4,FALSE)</f>
        <v>Brasil</v>
      </c>
      <c r="G1227" s="3" t="str">
        <f>VLOOKUP(Exportacao[[#This Row],[País Corrigido]],'Conversor de países_Geral_UTF8_'!$A$2:$B$223,2,FALSE)</f>
        <v>América do Sul</v>
      </c>
      <c r="H12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8" spans="1:8" hidden="1">
      <c r="A1228" t="s">
        <v>38</v>
      </c>
      <c r="B1228" s="3">
        <v>2008</v>
      </c>
      <c r="C1228">
        <v>0</v>
      </c>
      <c r="D1228">
        <v>0</v>
      </c>
      <c r="E1228" s="3" t="e">
        <v>#NUM!</v>
      </c>
      <c r="F1228" s="3" t="str">
        <f>VLOOKUP(Exportacao[[#This Row],[País]],Tabela3[#All],4,FALSE)</f>
        <v>Brasil</v>
      </c>
      <c r="G1228" s="3" t="str">
        <f>VLOOKUP(Exportacao[[#This Row],[País Corrigido]],'Conversor de países_Geral_UTF8_'!$A$2:$B$223,2,FALSE)</f>
        <v>América do Sul</v>
      </c>
      <c r="H12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29" spans="1:8" hidden="1">
      <c r="A1229" t="s">
        <v>38</v>
      </c>
      <c r="B1229" s="3">
        <v>2009</v>
      </c>
      <c r="C1229">
        <v>0</v>
      </c>
      <c r="D1229">
        <v>0</v>
      </c>
      <c r="E1229" s="3" t="e">
        <v>#NUM!</v>
      </c>
      <c r="F1229" s="3" t="str">
        <f>VLOOKUP(Exportacao[[#This Row],[País]],Tabela3[#All],4,FALSE)</f>
        <v>Brasil</v>
      </c>
      <c r="G1229" s="3" t="str">
        <f>VLOOKUP(Exportacao[[#This Row],[País Corrigido]],'Conversor de países_Geral_UTF8_'!$A$2:$B$223,2,FALSE)</f>
        <v>América do Sul</v>
      </c>
      <c r="H12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0" spans="1:8" hidden="1">
      <c r="A1230" t="s">
        <v>38</v>
      </c>
      <c r="B1230" s="3">
        <v>2010</v>
      </c>
      <c r="C1230">
        <v>0</v>
      </c>
      <c r="D1230">
        <v>0</v>
      </c>
      <c r="E1230" s="3" t="e">
        <v>#NUM!</v>
      </c>
      <c r="F1230" s="3" t="str">
        <f>VLOOKUP(Exportacao[[#This Row],[País]],Tabela3[#All],4,FALSE)</f>
        <v>Brasil</v>
      </c>
      <c r="G1230" s="3" t="str">
        <f>VLOOKUP(Exportacao[[#This Row],[País Corrigido]],'Conversor de países_Geral_UTF8_'!$A$2:$B$223,2,FALSE)</f>
        <v>América do Sul</v>
      </c>
      <c r="H12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1" spans="1:8" hidden="1">
      <c r="A1231" t="s">
        <v>38</v>
      </c>
      <c r="B1231" s="3">
        <v>2011</v>
      </c>
      <c r="C1231">
        <v>0</v>
      </c>
      <c r="D1231">
        <v>0</v>
      </c>
      <c r="E1231" s="3" t="e">
        <v>#NUM!</v>
      </c>
      <c r="F1231" s="3" t="str">
        <f>VLOOKUP(Exportacao[[#This Row],[País]],Tabela3[#All],4,FALSE)</f>
        <v>Brasil</v>
      </c>
      <c r="G1231" s="3" t="str">
        <f>VLOOKUP(Exportacao[[#This Row],[País Corrigido]],'Conversor de países_Geral_UTF8_'!$A$2:$B$223,2,FALSE)</f>
        <v>América do Sul</v>
      </c>
      <c r="H12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2" spans="1:8" hidden="1">
      <c r="A1232" t="s">
        <v>38</v>
      </c>
      <c r="B1232" s="3">
        <v>2012</v>
      </c>
      <c r="C1232">
        <v>0</v>
      </c>
      <c r="D1232">
        <v>0</v>
      </c>
      <c r="E1232" s="3" t="e">
        <v>#NUM!</v>
      </c>
      <c r="F1232" s="3" t="str">
        <f>VLOOKUP(Exportacao[[#This Row],[País]],Tabela3[#All],4,FALSE)</f>
        <v>Brasil</v>
      </c>
      <c r="G1232" s="3" t="str">
        <f>VLOOKUP(Exportacao[[#This Row],[País Corrigido]],'Conversor de países_Geral_UTF8_'!$A$2:$B$223,2,FALSE)</f>
        <v>América do Sul</v>
      </c>
      <c r="H12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3" spans="1:8" hidden="1">
      <c r="A1233" t="s">
        <v>38</v>
      </c>
      <c r="B1233" s="3">
        <v>2013</v>
      </c>
      <c r="C1233">
        <v>0</v>
      </c>
      <c r="D1233">
        <v>0</v>
      </c>
      <c r="E1233" s="3" t="e">
        <v>#NUM!</v>
      </c>
      <c r="F1233" s="3" t="str">
        <f>VLOOKUP(Exportacao[[#This Row],[País]],Tabela3[#All],4,FALSE)</f>
        <v>Brasil</v>
      </c>
      <c r="G1233" s="3" t="str">
        <f>VLOOKUP(Exportacao[[#This Row],[País Corrigido]],'Conversor de países_Geral_UTF8_'!$A$2:$B$223,2,FALSE)</f>
        <v>América do Sul</v>
      </c>
      <c r="H12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4" spans="1:8" hidden="1">
      <c r="A1234" t="s">
        <v>38</v>
      </c>
      <c r="B1234" s="3">
        <v>2014</v>
      </c>
      <c r="C1234">
        <v>0</v>
      </c>
      <c r="D1234">
        <v>0</v>
      </c>
      <c r="E1234" s="3" t="e">
        <v>#NUM!</v>
      </c>
      <c r="F1234" s="3" t="str">
        <f>VLOOKUP(Exportacao[[#This Row],[País]],Tabela3[#All],4,FALSE)</f>
        <v>Brasil</v>
      </c>
      <c r="G1234" s="3" t="str">
        <f>VLOOKUP(Exportacao[[#This Row],[País Corrigido]],'Conversor de países_Geral_UTF8_'!$A$2:$B$223,2,FALSE)</f>
        <v>América do Sul</v>
      </c>
      <c r="H12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5" spans="1:8" hidden="1">
      <c r="A1235" t="s">
        <v>38</v>
      </c>
      <c r="B1235" s="3">
        <v>2015</v>
      </c>
      <c r="C1235">
        <v>0</v>
      </c>
      <c r="D1235">
        <v>0</v>
      </c>
      <c r="E1235" s="3" t="e">
        <v>#NUM!</v>
      </c>
      <c r="F1235" s="3" t="str">
        <f>VLOOKUP(Exportacao[[#This Row],[País]],Tabela3[#All],4,FALSE)</f>
        <v>Brasil</v>
      </c>
      <c r="G1235" s="3" t="str">
        <f>VLOOKUP(Exportacao[[#This Row],[País Corrigido]],'Conversor de países_Geral_UTF8_'!$A$2:$B$223,2,FALSE)</f>
        <v>América do Sul</v>
      </c>
      <c r="H12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6" spans="1:8" hidden="1">
      <c r="A1236" t="s">
        <v>38</v>
      </c>
      <c r="B1236" s="3">
        <v>2016</v>
      </c>
      <c r="C1236">
        <v>0</v>
      </c>
      <c r="D1236">
        <v>0</v>
      </c>
      <c r="E1236" s="3" t="e">
        <v>#NUM!</v>
      </c>
      <c r="F1236" s="3" t="str">
        <f>VLOOKUP(Exportacao[[#This Row],[País]],Tabela3[#All],4,FALSE)</f>
        <v>Brasil</v>
      </c>
      <c r="G1236" s="3" t="str">
        <f>VLOOKUP(Exportacao[[#This Row],[País Corrigido]],'Conversor de países_Geral_UTF8_'!$A$2:$B$223,2,FALSE)</f>
        <v>América do Sul</v>
      </c>
      <c r="H12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7" spans="1:8" hidden="1">
      <c r="A1237" t="s">
        <v>38</v>
      </c>
      <c r="B1237" s="3">
        <v>2017</v>
      </c>
      <c r="C1237">
        <v>0</v>
      </c>
      <c r="D1237">
        <v>0</v>
      </c>
      <c r="E1237" s="3" t="e">
        <v>#NUM!</v>
      </c>
      <c r="F1237" s="3" t="str">
        <f>VLOOKUP(Exportacao[[#This Row],[País]],Tabela3[#All],4,FALSE)</f>
        <v>Brasil</v>
      </c>
      <c r="G1237" s="3" t="str">
        <f>VLOOKUP(Exportacao[[#This Row],[País Corrigido]],'Conversor de países_Geral_UTF8_'!$A$2:$B$223,2,FALSE)</f>
        <v>América do Sul</v>
      </c>
      <c r="H12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8" spans="1:8" hidden="1">
      <c r="A1238" t="s">
        <v>38</v>
      </c>
      <c r="B1238" s="3">
        <v>2018</v>
      </c>
      <c r="C1238">
        <v>0</v>
      </c>
      <c r="D1238">
        <v>0</v>
      </c>
      <c r="E1238" s="3" t="e">
        <v>#NUM!</v>
      </c>
      <c r="F1238" s="3" t="str">
        <f>VLOOKUP(Exportacao[[#This Row],[País]],Tabela3[#All],4,FALSE)</f>
        <v>Brasil</v>
      </c>
      <c r="G1238" s="3" t="str">
        <f>VLOOKUP(Exportacao[[#This Row],[País Corrigido]],'Conversor de países_Geral_UTF8_'!$A$2:$B$223,2,FALSE)</f>
        <v>América do Sul</v>
      </c>
      <c r="H12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39" spans="1:8" hidden="1">
      <c r="A1239" t="s">
        <v>38</v>
      </c>
      <c r="B1239" s="3">
        <v>2019</v>
      </c>
      <c r="C1239">
        <v>0</v>
      </c>
      <c r="D1239">
        <v>0</v>
      </c>
      <c r="E1239" s="3" t="e">
        <v>#NUM!</v>
      </c>
      <c r="F1239" s="3" t="str">
        <f>VLOOKUP(Exportacao[[#This Row],[País]],Tabela3[#All],4,FALSE)</f>
        <v>Brasil</v>
      </c>
      <c r="G1239" s="3" t="str">
        <f>VLOOKUP(Exportacao[[#This Row],[País Corrigido]],'Conversor de países_Geral_UTF8_'!$A$2:$B$223,2,FALSE)</f>
        <v>América do Sul</v>
      </c>
      <c r="H12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40" spans="1:8" hidden="1">
      <c r="A1240" t="s">
        <v>38</v>
      </c>
      <c r="B1240" s="3">
        <v>2020</v>
      </c>
      <c r="C1240">
        <v>0</v>
      </c>
      <c r="D1240">
        <v>0</v>
      </c>
      <c r="E1240" s="3" t="e">
        <v>#NUM!</v>
      </c>
      <c r="F1240" s="3" t="str">
        <f>VLOOKUP(Exportacao[[#This Row],[País]],Tabela3[#All],4,FALSE)</f>
        <v>Brasil</v>
      </c>
      <c r="G1240" s="3" t="str">
        <f>VLOOKUP(Exportacao[[#This Row],[País Corrigido]],'Conversor de países_Geral_UTF8_'!$A$2:$B$223,2,FALSE)</f>
        <v>América do Sul</v>
      </c>
      <c r="H12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41" spans="1:8" hidden="1">
      <c r="A1241" t="s">
        <v>38</v>
      </c>
      <c r="B1241" s="3">
        <v>2021</v>
      </c>
      <c r="C1241">
        <v>31</v>
      </c>
      <c r="D1241">
        <v>46</v>
      </c>
      <c r="E1241" s="3">
        <v>1.4838709677419355</v>
      </c>
      <c r="F1241" s="3" t="str">
        <f>VLOOKUP(Exportacao[[#This Row],[País]],Tabela3[#All],4,FALSE)</f>
        <v>Brasil</v>
      </c>
      <c r="G1241" s="3" t="str">
        <f>VLOOKUP(Exportacao[[#This Row],[País Corrigido]],'Conversor de países_Geral_UTF8_'!$A$2:$B$223,2,FALSE)</f>
        <v>América do Sul</v>
      </c>
      <c r="H12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242" spans="1:8" hidden="1">
      <c r="A1242" t="s">
        <v>38</v>
      </c>
      <c r="B1242" s="3">
        <v>2022</v>
      </c>
      <c r="C1242">
        <v>2504</v>
      </c>
      <c r="D1242">
        <v>952</v>
      </c>
      <c r="E1242" s="3">
        <v>0.38019169329073482</v>
      </c>
      <c r="F1242" s="3" t="str">
        <f>VLOOKUP(Exportacao[[#This Row],[País]],Tabela3[#All],4,FALSE)</f>
        <v>Brasil</v>
      </c>
      <c r="G1242" s="3" t="str">
        <f>VLOOKUP(Exportacao[[#This Row],[País Corrigido]],'Conversor de países_Geral_UTF8_'!$A$2:$B$223,2,FALSE)</f>
        <v>América do Sul</v>
      </c>
      <c r="H12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243" spans="1:8" hidden="1">
      <c r="A1243" t="s">
        <v>38</v>
      </c>
      <c r="B1243" s="3">
        <v>2023</v>
      </c>
      <c r="C1243">
        <v>0</v>
      </c>
      <c r="D1243">
        <v>0</v>
      </c>
      <c r="E1243" s="3" t="e">
        <v>#NUM!</v>
      </c>
      <c r="F1243" s="3" t="str">
        <f>VLOOKUP(Exportacao[[#This Row],[País]],Tabela3[#All],4,FALSE)</f>
        <v>Brasil</v>
      </c>
      <c r="G1243" s="3" t="str">
        <f>VLOOKUP(Exportacao[[#This Row],[País Corrigido]],'Conversor de países_Geral_UTF8_'!$A$2:$B$223,2,FALSE)</f>
        <v>América do Sul</v>
      </c>
      <c r="H12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44" spans="1:8">
      <c r="A1244" t="s">
        <v>40</v>
      </c>
      <c r="B1244" s="3">
        <v>1970</v>
      </c>
      <c r="C1244">
        <v>0</v>
      </c>
      <c r="D1244">
        <v>0</v>
      </c>
      <c r="E1244" s="3" t="e">
        <v>#NUM!</v>
      </c>
      <c r="F1244" s="3" t="str">
        <f>VLOOKUP(Exportacao[[#This Row],[País]],Tabela3[#All],4,FALSE)</f>
        <v>Bulgária</v>
      </c>
      <c r="G1244" s="3" t="str">
        <f>VLOOKUP(Exportacao[[#This Row],[País Corrigido]],'Conversor de países_Geral_UTF8_'!$A$2:$B$223,2,FALSE)</f>
        <v>Europa</v>
      </c>
      <c r="H12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45" spans="1:8">
      <c r="A1245" t="s">
        <v>40</v>
      </c>
      <c r="B1245" s="3">
        <v>1971</v>
      </c>
      <c r="C1245">
        <v>0</v>
      </c>
      <c r="D1245">
        <v>0</v>
      </c>
      <c r="E1245" s="3" t="e">
        <v>#NUM!</v>
      </c>
      <c r="F1245" s="3" t="str">
        <f>VLOOKUP(Exportacao[[#This Row],[País]],Tabela3[#All],4,FALSE)</f>
        <v>Bulgária</v>
      </c>
      <c r="G1245" s="3" t="str">
        <f>VLOOKUP(Exportacao[[#This Row],[País Corrigido]],'Conversor de países_Geral_UTF8_'!$A$2:$B$223,2,FALSE)</f>
        <v>Europa</v>
      </c>
      <c r="H12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46" spans="1:8">
      <c r="A1246" t="s">
        <v>40</v>
      </c>
      <c r="B1246" s="3">
        <v>1972</v>
      </c>
      <c r="C1246">
        <v>0</v>
      </c>
      <c r="D1246">
        <v>0</v>
      </c>
      <c r="E1246" s="3" t="e">
        <v>#NUM!</v>
      </c>
      <c r="F1246" s="3" t="str">
        <f>VLOOKUP(Exportacao[[#This Row],[País]],Tabela3[#All],4,FALSE)</f>
        <v>Bulgária</v>
      </c>
      <c r="G1246" s="3" t="str">
        <f>VLOOKUP(Exportacao[[#This Row],[País Corrigido]],'Conversor de países_Geral_UTF8_'!$A$2:$B$223,2,FALSE)</f>
        <v>Europa</v>
      </c>
      <c r="H12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47" spans="1:8">
      <c r="A1247" t="s">
        <v>40</v>
      </c>
      <c r="B1247" s="3">
        <v>1973</v>
      </c>
      <c r="C1247">
        <v>0</v>
      </c>
      <c r="D1247">
        <v>0</v>
      </c>
      <c r="E1247" s="3" t="e">
        <v>#NUM!</v>
      </c>
      <c r="F1247" s="3" t="str">
        <f>VLOOKUP(Exportacao[[#This Row],[País]],Tabela3[#All],4,FALSE)</f>
        <v>Bulgária</v>
      </c>
      <c r="G1247" s="3" t="str">
        <f>VLOOKUP(Exportacao[[#This Row],[País Corrigido]],'Conversor de países_Geral_UTF8_'!$A$2:$B$223,2,FALSE)</f>
        <v>Europa</v>
      </c>
      <c r="H12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48" spans="1:8">
      <c r="A1248" t="s">
        <v>40</v>
      </c>
      <c r="B1248" s="3">
        <v>1974</v>
      </c>
      <c r="C1248">
        <v>0</v>
      </c>
      <c r="D1248">
        <v>0</v>
      </c>
      <c r="E1248" s="3" t="e">
        <v>#NUM!</v>
      </c>
      <c r="F1248" s="3" t="str">
        <f>VLOOKUP(Exportacao[[#This Row],[País]],Tabela3[#All],4,FALSE)</f>
        <v>Bulgária</v>
      </c>
      <c r="G1248" s="3" t="str">
        <f>VLOOKUP(Exportacao[[#This Row],[País Corrigido]],'Conversor de países_Geral_UTF8_'!$A$2:$B$223,2,FALSE)</f>
        <v>Europa</v>
      </c>
      <c r="H12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49" spans="1:8">
      <c r="A1249" t="s">
        <v>40</v>
      </c>
      <c r="B1249" s="3">
        <v>1975</v>
      </c>
      <c r="C1249">
        <v>0</v>
      </c>
      <c r="D1249">
        <v>0</v>
      </c>
      <c r="E1249" s="3" t="e">
        <v>#NUM!</v>
      </c>
      <c r="F1249" s="3" t="str">
        <f>VLOOKUP(Exportacao[[#This Row],[País]],Tabela3[#All],4,FALSE)</f>
        <v>Bulgária</v>
      </c>
      <c r="G1249" s="3" t="str">
        <f>VLOOKUP(Exportacao[[#This Row],[País Corrigido]],'Conversor de países_Geral_UTF8_'!$A$2:$B$223,2,FALSE)</f>
        <v>Europa</v>
      </c>
      <c r="H12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0" spans="1:8">
      <c r="A1250" t="s">
        <v>40</v>
      </c>
      <c r="B1250" s="3">
        <v>1976</v>
      </c>
      <c r="C1250">
        <v>0</v>
      </c>
      <c r="D1250">
        <v>0</v>
      </c>
      <c r="E1250" s="3" t="e">
        <v>#NUM!</v>
      </c>
      <c r="F1250" s="3" t="str">
        <f>VLOOKUP(Exportacao[[#This Row],[País]],Tabela3[#All],4,FALSE)</f>
        <v>Bulgária</v>
      </c>
      <c r="G1250" s="3" t="str">
        <f>VLOOKUP(Exportacao[[#This Row],[País Corrigido]],'Conversor de países_Geral_UTF8_'!$A$2:$B$223,2,FALSE)</f>
        <v>Europa</v>
      </c>
      <c r="H12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1" spans="1:8">
      <c r="A1251" t="s">
        <v>40</v>
      </c>
      <c r="B1251" s="3">
        <v>1977</v>
      </c>
      <c r="C1251">
        <v>0</v>
      </c>
      <c r="D1251">
        <v>0</v>
      </c>
      <c r="E1251" s="3" t="e">
        <v>#NUM!</v>
      </c>
      <c r="F1251" s="3" t="str">
        <f>VLOOKUP(Exportacao[[#This Row],[País]],Tabela3[#All],4,FALSE)</f>
        <v>Bulgária</v>
      </c>
      <c r="G1251" s="3" t="str">
        <f>VLOOKUP(Exportacao[[#This Row],[País Corrigido]],'Conversor de países_Geral_UTF8_'!$A$2:$B$223,2,FALSE)</f>
        <v>Europa</v>
      </c>
      <c r="H12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2" spans="1:8">
      <c r="A1252" t="s">
        <v>40</v>
      </c>
      <c r="B1252" s="3">
        <v>1978</v>
      </c>
      <c r="C1252">
        <v>0</v>
      </c>
      <c r="D1252">
        <v>0</v>
      </c>
      <c r="E1252" s="3" t="e">
        <v>#NUM!</v>
      </c>
      <c r="F1252" s="3" t="str">
        <f>VLOOKUP(Exportacao[[#This Row],[País]],Tabela3[#All],4,FALSE)</f>
        <v>Bulgária</v>
      </c>
      <c r="G1252" s="3" t="str">
        <f>VLOOKUP(Exportacao[[#This Row],[País Corrigido]],'Conversor de países_Geral_UTF8_'!$A$2:$B$223,2,FALSE)</f>
        <v>Europa</v>
      </c>
      <c r="H12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3" spans="1:8">
      <c r="A1253" t="s">
        <v>40</v>
      </c>
      <c r="B1253" s="3">
        <v>1979</v>
      </c>
      <c r="C1253">
        <v>0</v>
      </c>
      <c r="D1253">
        <v>0</v>
      </c>
      <c r="E1253" s="3" t="e">
        <v>#NUM!</v>
      </c>
      <c r="F1253" s="3" t="str">
        <f>VLOOKUP(Exportacao[[#This Row],[País]],Tabela3[#All],4,FALSE)</f>
        <v>Bulgária</v>
      </c>
      <c r="G1253" s="3" t="str">
        <f>VLOOKUP(Exportacao[[#This Row],[País Corrigido]],'Conversor de países_Geral_UTF8_'!$A$2:$B$223,2,FALSE)</f>
        <v>Europa</v>
      </c>
      <c r="H12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4" spans="1:8">
      <c r="A1254" t="s">
        <v>40</v>
      </c>
      <c r="B1254" s="3">
        <v>1980</v>
      </c>
      <c r="C1254">
        <v>0</v>
      </c>
      <c r="D1254">
        <v>0</v>
      </c>
      <c r="E1254" s="3" t="e">
        <v>#NUM!</v>
      </c>
      <c r="F1254" s="3" t="str">
        <f>VLOOKUP(Exportacao[[#This Row],[País]],Tabela3[#All],4,FALSE)</f>
        <v>Bulgária</v>
      </c>
      <c r="G1254" s="3" t="str">
        <f>VLOOKUP(Exportacao[[#This Row],[País Corrigido]],'Conversor de países_Geral_UTF8_'!$A$2:$B$223,2,FALSE)</f>
        <v>Europa</v>
      </c>
      <c r="H12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5" spans="1:8">
      <c r="A1255" t="s">
        <v>40</v>
      </c>
      <c r="B1255" s="3">
        <v>1981</v>
      </c>
      <c r="C1255">
        <v>0</v>
      </c>
      <c r="D1255">
        <v>0</v>
      </c>
      <c r="E1255" s="3" t="e">
        <v>#NUM!</v>
      </c>
      <c r="F1255" s="3" t="str">
        <f>VLOOKUP(Exportacao[[#This Row],[País]],Tabela3[#All],4,FALSE)</f>
        <v>Bulgária</v>
      </c>
      <c r="G1255" s="3" t="str">
        <f>VLOOKUP(Exportacao[[#This Row],[País Corrigido]],'Conversor de países_Geral_UTF8_'!$A$2:$B$223,2,FALSE)</f>
        <v>Europa</v>
      </c>
      <c r="H12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6" spans="1:8">
      <c r="A1256" t="s">
        <v>40</v>
      </c>
      <c r="B1256" s="3">
        <v>1982</v>
      </c>
      <c r="C1256">
        <v>0</v>
      </c>
      <c r="D1256">
        <v>0</v>
      </c>
      <c r="E1256" s="3" t="e">
        <v>#NUM!</v>
      </c>
      <c r="F1256" s="3" t="str">
        <f>VLOOKUP(Exportacao[[#This Row],[País]],Tabela3[#All],4,FALSE)</f>
        <v>Bulgária</v>
      </c>
      <c r="G1256" s="3" t="str">
        <f>VLOOKUP(Exportacao[[#This Row],[País Corrigido]],'Conversor de países_Geral_UTF8_'!$A$2:$B$223,2,FALSE)</f>
        <v>Europa</v>
      </c>
      <c r="H12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7" spans="1:8">
      <c r="A1257" t="s">
        <v>40</v>
      </c>
      <c r="B1257" s="3">
        <v>1983</v>
      </c>
      <c r="C1257">
        <v>0</v>
      </c>
      <c r="D1257">
        <v>0</v>
      </c>
      <c r="E1257" s="3" t="e">
        <v>#NUM!</v>
      </c>
      <c r="F1257" s="3" t="str">
        <f>VLOOKUP(Exportacao[[#This Row],[País]],Tabela3[#All],4,FALSE)</f>
        <v>Bulgária</v>
      </c>
      <c r="G1257" s="3" t="str">
        <f>VLOOKUP(Exportacao[[#This Row],[País Corrigido]],'Conversor de países_Geral_UTF8_'!$A$2:$B$223,2,FALSE)</f>
        <v>Europa</v>
      </c>
      <c r="H12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8" spans="1:8">
      <c r="A1258" t="s">
        <v>40</v>
      </c>
      <c r="B1258" s="3">
        <v>1984</v>
      </c>
      <c r="C1258">
        <v>0</v>
      </c>
      <c r="D1258">
        <v>0</v>
      </c>
      <c r="E1258" s="3" t="e">
        <v>#NUM!</v>
      </c>
      <c r="F1258" s="3" t="str">
        <f>VLOOKUP(Exportacao[[#This Row],[País]],Tabela3[#All],4,FALSE)</f>
        <v>Bulgária</v>
      </c>
      <c r="G1258" s="3" t="str">
        <f>VLOOKUP(Exportacao[[#This Row],[País Corrigido]],'Conversor de países_Geral_UTF8_'!$A$2:$B$223,2,FALSE)</f>
        <v>Europa</v>
      </c>
      <c r="H12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59" spans="1:8">
      <c r="A1259" t="s">
        <v>40</v>
      </c>
      <c r="B1259" s="3">
        <v>1985</v>
      </c>
      <c r="C1259">
        <v>0</v>
      </c>
      <c r="D1259">
        <v>0</v>
      </c>
      <c r="E1259" s="3" t="e">
        <v>#NUM!</v>
      </c>
      <c r="F1259" s="3" t="str">
        <f>VLOOKUP(Exportacao[[#This Row],[País]],Tabela3[#All],4,FALSE)</f>
        <v>Bulgária</v>
      </c>
      <c r="G1259" s="3" t="str">
        <f>VLOOKUP(Exportacao[[#This Row],[País Corrigido]],'Conversor de países_Geral_UTF8_'!$A$2:$B$223,2,FALSE)</f>
        <v>Europa</v>
      </c>
      <c r="H12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0" spans="1:8">
      <c r="A1260" t="s">
        <v>40</v>
      </c>
      <c r="B1260" s="3">
        <v>1986</v>
      </c>
      <c r="C1260">
        <v>0</v>
      </c>
      <c r="D1260">
        <v>0</v>
      </c>
      <c r="E1260" s="3" t="e">
        <v>#NUM!</v>
      </c>
      <c r="F1260" s="3" t="str">
        <f>VLOOKUP(Exportacao[[#This Row],[País]],Tabela3[#All],4,FALSE)</f>
        <v>Bulgária</v>
      </c>
      <c r="G1260" s="3" t="str">
        <f>VLOOKUP(Exportacao[[#This Row],[País Corrigido]],'Conversor de países_Geral_UTF8_'!$A$2:$B$223,2,FALSE)</f>
        <v>Europa</v>
      </c>
      <c r="H12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1" spans="1:8">
      <c r="A1261" t="s">
        <v>40</v>
      </c>
      <c r="B1261" s="3">
        <v>1987</v>
      </c>
      <c r="C1261">
        <v>0</v>
      </c>
      <c r="D1261">
        <v>0</v>
      </c>
      <c r="E1261" s="3" t="e">
        <v>#NUM!</v>
      </c>
      <c r="F1261" s="3" t="str">
        <f>VLOOKUP(Exportacao[[#This Row],[País]],Tabela3[#All],4,FALSE)</f>
        <v>Bulgária</v>
      </c>
      <c r="G1261" s="3" t="str">
        <f>VLOOKUP(Exportacao[[#This Row],[País Corrigido]],'Conversor de países_Geral_UTF8_'!$A$2:$B$223,2,FALSE)</f>
        <v>Europa</v>
      </c>
      <c r="H12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2" spans="1:8">
      <c r="A1262" t="s">
        <v>40</v>
      </c>
      <c r="B1262" s="3">
        <v>1988</v>
      </c>
      <c r="C1262">
        <v>0</v>
      </c>
      <c r="D1262">
        <v>0</v>
      </c>
      <c r="E1262" s="3" t="e">
        <v>#NUM!</v>
      </c>
      <c r="F1262" s="3" t="str">
        <f>VLOOKUP(Exportacao[[#This Row],[País]],Tabela3[#All],4,FALSE)</f>
        <v>Bulgária</v>
      </c>
      <c r="G1262" s="3" t="str">
        <f>VLOOKUP(Exportacao[[#This Row],[País Corrigido]],'Conversor de países_Geral_UTF8_'!$A$2:$B$223,2,FALSE)</f>
        <v>Europa</v>
      </c>
      <c r="H12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3" spans="1:8">
      <c r="A1263" t="s">
        <v>40</v>
      </c>
      <c r="B1263" s="3">
        <v>1989</v>
      </c>
      <c r="C1263">
        <v>0</v>
      </c>
      <c r="D1263">
        <v>0</v>
      </c>
      <c r="E1263" s="3" t="e">
        <v>#NUM!</v>
      </c>
      <c r="F1263" s="3" t="str">
        <f>VLOOKUP(Exportacao[[#This Row],[País]],Tabela3[#All],4,FALSE)</f>
        <v>Bulgária</v>
      </c>
      <c r="G1263" s="3" t="str">
        <f>VLOOKUP(Exportacao[[#This Row],[País Corrigido]],'Conversor de países_Geral_UTF8_'!$A$2:$B$223,2,FALSE)</f>
        <v>Europa</v>
      </c>
      <c r="H12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4" spans="1:8">
      <c r="A1264" t="s">
        <v>40</v>
      </c>
      <c r="B1264" s="3">
        <v>1990</v>
      </c>
      <c r="C1264">
        <v>0</v>
      </c>
      <c r="D1264">
        <v>0</v>
      </c>
      <c r="E1264" s="3" t="e">
        <v>#NUM!</v>
      </c>
      <c r="F1264" s="3" t="str">
        <f>VLOOKUP(Exportacao[[#This Row],[País]],Tabela3[#All],4,FALSE)</f>
        <v>Bulgária</v>
      </c>
      <c r="G1264" s="3" t="str">
        <f>VLOOKUP(Exportacao[[#This Row],[País Corrigido]],'Conversor de países_Geral_UTF8_'!$A$2:$B$223,2,FALSE)</f>
        <v>Europa</v>
      </c>
      <c r="H12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5" spans="1:8">
      <c r="A1265" t="s">
        <v>40</v>
      </c>
      <c r="B1265" s="3">
        <v>1991</v>
      </c>
      <c r="C1265">
        <v>0</v>
      </c>
      <c r="D1265">
        <v>0</v>
      </c>
      <c r="E1265" s="3" t="e">
        <v>#NUM!</v>
      </c>
      <c r="F1265" s="3" t="str">
        <f>VLOOKUP(Exportacao[[#This Row],[País]],Tabela3[#All],4,FALSE)</f>
        <v>Bulgária</v>
      </c>
      <c r="G1265" s="3" t="str">
        <f>VLOOKUP(Exportacao[[#This Row],[País Corrigido]],'Conversor de países_Geral_UTF8_'!$A$2:$B$223,2,FALSE)</f>
        <v>Europa</v>
      </c>
      <c r="H12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6" spans="1:8">
      <c r="A1266" t="s">
        <v>40</v>
      </c>
      <c r="B1266" s="3">
        <v>1992</v>
      </c>
      <c r="C1266">
        <v>0</v>
      </c>
      <c r="D1266">
        <v>0</v>
      </c>
      <c r="E1266" s="3" t="e">
        <v>#NUM!</v>
      </c>
      <c r="F1266" s="3" t="str">
        <f>VLOOKUP(Exportacao[[#This Row],[País]],Tabela3[#All],4,FALSE)</f>
        <v>Bulgária</v>
      </c>
      <c r="G1266" s="3" t="str">
        <f>VLOOKUP(Exportacao[[#This Row],[País Corrigido]],'Conversor de países_Geral_UTF8_'!$A$2:$B$223,2,FALSE)</f>
        <v>Europa</v>
      </c>
      <c r="H12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7" spans="1:8">
      <c r="A1267" t="s">
        <v>40</v>
      </c>
      <c r="B1267" s="3">
        <v>1993</v>
      </c>
      <c r="C1267">
        <v>0</v>
      </c>
      <c r="D1267">
        <v>0</v>
      </c>
      <c r="E1267" s="3" t="e">
        <v>#NUM!</v>
      </c>
      <c r="F1267" s="3" t="str">
        <f>VLOOKUP(Exportacao[[#This Row],[País]],Tabela3[#All],4,FALSE)</f>
        <v>Bulgária</v>
      </c>
      <c r="G1267" s="3" t="str">
        <f>VLOOKUP(Exportacao[[#This Row],[País Corrigido]],'Conversor de países_Geral_UTF8_'!$A$2:$B$223,2,FALSE)</f>
        <v>Europa</v>
      </c>
      <c r="H12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8" spans="1:8">
      <c r="A1268" t="s">
        <v>40</v>
      </c>
      <c r="B1268" s="3">
        <v>1994</v>
      </c>
      <c r="C1268">
        <v>0</v>
      </c>
      <c r="D1268">
        <v>0</v>
      </c>
      <c r="E1268" s="3" t="e">
        <v>#NUM!</v>
      </c>
      <c r="F1268" s="3" t="str">
        <f>VLOOKUP(Exportacao[[#This Row],[País]],Tabela3[#All],4,FALSE)</f>
        <v>Bulgária</v>
      </c>
      <c r="G1268" s="3" t="str">
        <f>VLOOKUP(Exportacao[[#This Row],[País Corrigido]],'Conversor de países_Geral_UTF8_'!$A$2:$B$223,2,FALSE)</f>
        <v>Europa</v>
      </c>
      <c r="H12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69" spans="1:8">
      <c r="A1269" t="s">
        <v>40</v>
      </c>
      <c r="B1269" s="3">
        <v>1995</v>
      </c>
      <c r="C1269">
        <v>0</v>
      </c>
      <c r="D1269">
        <v>0</v>
      </c>
      <c r="E1269" s="3" t="e">
        <v>#NUM!</v>
      </c>
      <c r="F1269" s="3" t="str">
        <f>VLOOKUP(Exportacao[[#This Row],[País]],Tabela3[#All],4,FALSE)</f>
        <v>Bulgária</v>
      </c>
      <c r="G1269" s="3" t="str">
        <f>VLOOKUP(Exportacao[[#This Row],[País Corrigido]],'Conversor de países_Geral_UTF8_'!$A$2:$B$223,2,FALSE)</f>
        <v>Europa</v>
      </c>
      <c r="H12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0" spans="1:8">
      <c r="A1270" t="s">
        <v>40</v>
      </c>
      <c r="B1270" s="3">
        <v>1996</v>
      </c>
      <c r="C1270">
        <v>0</v>
      </c>
      <c r="D1270">
        <v>0</v>
      </c>
      <c r="E1270" s="3" t="e">
        <v>#NUM!</v>
      </c>
      <c r="F1270" s="3" t="str">
        <f>VLOOKUP(Exportacao[[#This Row],[País]],Tabela3[#All],4,FALSE)</f>
        <v>Bulgária</v>
      </c>
      <c r="G1270" s="3" t="str">
        <f>VLOOKUP(Exportacao[[#This Row],[País Corrigido]],'Conversor de países_Geral_UTF8_'!$A$2:$B$223,2,FALSE)</f>
        <v>Europa</v>
      </c>
      <c r="H12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1" spans="1:8">
      <c r="A1271" t="s">
        <v>40</v>
      </c>
      <c r="B1271" s="3">
        <v>1997</v>
      </c>
      <c r="C1271">
        <v>0</v>
      </c>
      <c r="D1271">
        <v>0</v>
      </c>
      <c r="E1271" s="3" t="e">
        <v>#NUM!</v>
      </c>
      <c r="F1271" s="3" t="str">
        <f>VLOOKUP(Exportacao[[#This Row],[País]],Tabela3[#All],4,FALSE)</f>
        <v>Bulgária</v>
      </c>
      <c r="G1271" s="3" t="str">
        <f>VLOOKUP(Exportacao[[#This Row],[País Corrigido]],'Conversor de países_Geral_UTF8_'!$A$2:$B$223,2,FALSE)</f>
        <v>Europa</v>
      </c>
      <c r="H12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2" spans="1:8">
      <c r="A1272" t="s">
        <v>40</v>
      </c>
      <c r="B1272" s="3">
        <v>1998</v>
      </c>
      <c r="C1272">
        <v>0</v>
      </c>
      <c r="D1272">
        <v>0</v>
      </c>
      <c r="E1272" s="3" t="e">
        <v>#NUM!</v>
      </c>
      <c r="F1272" s="3" t="str">
        <f>VLOOKUP(Exportacao[[#This Row],[País]],Tabela3[#All],4,FALSE)</f>
        <v>Bulgária</v>
      </c>
      <c r="G1272" s="3" t="str">
        <f>VLOOKUP(Exportacao[[#This Row],[País Corrigido]],'Conversor de países_Geral_UTF8_'!$A$2:$B$223,2,FALSE)</f>
        <v>Europa</v>
      </c>
      <c r="H12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3" spans="1:8">
      <c r="A1273" t="s">
        <v>40</v>
      </c>
      <c r="B1273" s="3">
        <v>1999</v>
      </c>
      <c r="C1273">
        <v>0</v>
      </c>
      <c r="D1273">
        <v>0</v>
      </c>
      <c r="E1273" s="3" t="e">
        <v>#NUM!</v>
      </c>
      <c r="F1273" s="3" t="str">
        <f>VLOOKUP(Exportacao[[#This Row],[País]],Tabela3[#All],4,FALSE)</f>
        <v>Bulgária</v>
      </c>
      <c r="G1273" s="3" t="str">
        <f>VLOOKUP(Exportacao[[#This Row],[País Corrigido]],'Conversor de países_Geral_UTF8_'!$A$2:$B$223,2,FALSE)</f>
        <v>Europa</v>
      </c>
      <c r="H12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4" spans="1:8">
      <c r="A1274" t="s">
        <v>40</v>
      </c>
      <c r="B1274" s="3">
        <v>2000</v>
      </c>
      <c r="C1274">
        <v>0</v>
      </c>
      <c r="D1274">
        <v>0</v>
      </c>
      <c r="E1274" s="3" t="e">
        <v>#NUM!</v>
      </c>
      <c r="F1274" s="3" t="str">
        <f>VLOOKUP(Exportacao[[#This Row],[País]],Tabela3[#All],4,FALSE)</f>
        <v>Bulgária</v>
      </c>
      <c r="G1274" s="3" t="str">
        <f>VLOOKUP(Exportacao[[#This Row],[País Corrigido]],'Conversor de países_Geral_UTF8_'!$A$2:$B$223,2,FALSE)</f>
        <v>Europa</v>
      </c>
      <c r="H12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5" spans="1:8">
      <c r="A1275" t="s">
        <v>40</v>
      </c>
      <c r="B1275" s="3">
        <v>2001</v>
      </c>
      <c r="C1275">
        <v>0</v>
      </c>
      <c r="D1275">
        <v>0</v>
      </c>
      <c r="E1275" s="3" t="e">
        <v>#NUM!</v>
      </c>
      <c r="F1275" s="3" t="str">
        <f>VLOOKUP(Exportacao[[#This Row],[País]],Tabela3[#All],4,FALSE)</f>
        <v>Bulgária</v>
      </c>
      <c r="G1275" s="3" t="str">
        <f>VLOOKUP(Exportacao[[#This Row],[País Corrigido]],'Conversor de países_Geral_UTF8_'!$A$2:$B$223,2,FALSE)</f>
        <v>Europa</v>
      </c>
      <c r="H12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6" spans="1:8">
      <c r="A1276" t="s">
        <v>40</v>
      </c>
      <c r="B1276" s="3">
        <v>2002</v>
      </c>
      <c r="C1276">
        <v>0</v>
      </c>
      <c r="D1276">
        <v>0</v>
      </c>
      <c r="E1276" s="3" t="e">
        <v>#NUM!</v>
      </c>
      <c r="F1276" s="3" t="str">
        <f>VLOOKUP(Exportacao[[#This Row],[País]],Tabela3[#All],4,FALSE)</f>
        <v>Bulgária</v>
      </c>
      <c r="G1276" s="3" t="str">
        <f>VLOOKUP(Exportacao[[#This Row],[País Corrigido]],'Conversor de países_Geral_UTF8_'!$A$2:$B$223,2,FALSE)</f>
        <v>Europa</v>
      </c>
      <c r="H12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7" spans="1:8">
      <c r="A1277" t="s">
        <v>40</v>
      </c>
      <c r="B1277" s="3">
        <v>2003</v>
      </c>
      <c r="C1277">
        <v>0</v>
      </c>
      <c r="D1277">
        <v>0</v>
      </c>
      <c r="E1277" s="3" t="e">
        <v>#NUM!</v>
      </c>
      <c r="F1277" s="3" t="str">
        <f>VLOOKUP(Exportacao[[#This Row],[País]],Tabela3[#All],4,FALSE)</f>
        <v>Bulgária</v>
      </c>
      <c r="G1277" s="3" t="str">
        <f>VLOOKUP(Exportacao[[#This Row],[País Corrigido]],'Conversor de países_Geral_UTF8_'!$A$2:$B$223,2,FALSE)</f>
        <v>Europa</v>
      </c>
      <c r="H12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8" spans="1:8">
      <c r="A1278" t="s">
        <v>40</v>
      </c>
      <c r="B1278" s="3">
        <v>2004</v>
      </c>
      <c r="C1278">
        <v>0</v>
      </c>
      <c r="D1278">
        <v>0</v>
      </c>
      <c r="E1278" s="3" t="e">
        <v>#NUM!</v>
      </c>
      <c r="F1278" s="3" t="str">
        <f>VLOOKUP(Exportacao[[#This Row],[País]],Tabela3[#All],4,FALSE)</f>
        <v>Bulgária</v>
      </c>
      <c r="G1278" s="3" t="str">
        <f>VLOOKUP(Exportacao[[#This Row],[País Corrigido]],'Conversor de países_Geral_UTF8_'!$A$2:$B$223,2,FALSE)</f>
        <v>Europa</v>
      </c>
      <c r="H12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79" spans="1:8">
      <c r="A1279" t="s">
        <v>40</v>
      </c>
      <c r="B1279" s="3">
        <v>2005</v>
      </c>
      <c r="C1279">
        <v>0</v>
      </c>
      <c r="D1279">
        <v>0</v>
      </c>
      <c r="E1279" s="3" t="e">
        <v>#NUM!</v>
      </c>
      <c r="F1279" s="3" t="str">
        <f>VLOOKUP(Exportacao[[#This Row],[País]],Tabela3[#All],4,FALSE)</f>
        <v>Bulgária</v>
      </c>
      <c r="G1279" s="3" t="str">
        <f>VLOOKUP(Exportacao[[#This Row],[País Corrigido]],'Conversor de países_Geral_UTF8_'!$A$2:$B$223,2,FALSE)</f>
        <v>Europa</v>
      </c>
      <c r="H12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0" spans="1:8">
      <c r="A1280" t="s">
        <v>40</v>
      </c>
      <c r="B1280" s="3">
        <v>2006</v>
      </c>
      <c r="C1280">
        <v>0</v>
      </c>
      <c r="D1280">
        <v>0</v>
      </c>
      <c r="E1280" s="3" t="e">
        <v>#NUM!</v>
      </c>
      <c r="F1280" s="3" t="str">
        <f>VLOOKUP(Exportacao[[#This Row],[País]],Tabela3[#All],4,FALSE)</f>
        <v>Bulgária</v>
      </c>
      <c r="G1280" s="3" t="str">
        <f>VLOOKUP(Exportacao[[#This Row],[País Corrigido]],'Conversor de países_Geral_UTF8_'!$A$2:$B$223,2,FALSE)</f>
        <v>Europa</v>
      </c>
      <c r="H12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1" spans="1:8">
      <c r="A1281" t="s">
        <v>40</v>
      </c>
      <c r="B1281" s="3">
        <v>2007</v>
      </c>
      <c r="C1281">
        <v>0</v>
      </c>
      <c r="D1281">
        <v>0</v>
      </c>
      <c r="E1281" s="3" t="e">
        <v>#NUM!</v>
      </c>
      <c r="F1281" s="3" t="str">
        <f>VLOOKUP(Exportacao[[#This Row],[País]],Tabela3[#All],4,FALSE)</f>
        <v>Bulgária</v>
      </c>
      <c r="G1281" s="3" t="str">
        <f>VLOOKUP(Exportacao[[#This Row],[País Corrigido]],'Conversor de países_Geral_UTF8_'!$A$2:$B$223,2,FALSE)</f>
        <v>Europa</v>
      </c>
      <c r="H12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2" spans="1:8">
      <c r="A1282" t="s">
        <v>40</v>
      </c>
      <c r="B1282" s="3">
        <v>2008</v>
      </c>
      <c r="C1282">
        <v>0</v>
      </c>
      <c r="D1282">
        <v>0</v>
      </c>
      <c r="E1282" s="3" t="e">
        <v>#NUM!</v>
      </c>
      <c r="F1282" s="3" t="str">
        <f>VLOOKUP(Exportacao[[#This Row],[País]],Tabela3[#All],4,FALSE)</f>
        <v>Bulgária</v>
      </c>
      <c r="G1282" s="3" t="str">
        <f>VLOOKUP(Exportacao[[#This Row],[País Corrigido]],'Conversor de países_Geral_UTF8_'!$A$2:$B$223,2,FALSE)</f>
        <v>Europa</v>
      </c>
      <c r="H12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3" spans="1:8">
      <c r="A1283" t="s">
        <v>40</v>
      </c>
      <c r="B1283" s="3">
        <v>2009</v>
      </c>
      <c r="C1283">
        <v>0</v>
      </c>
      <c r="D1283">
        <v>0</v>
      </c>
      <c r="E1283" s="3" t="e">
        <v>#NUM!</v>
      </c>
      <c r="F1283" s="3" t="str">
        <f>VLOOKUP(Exportacao[[#This Row],[País]],Tabela3[#All],4,FALSE)</f>
        <v>Bulgária</v>
      </c>
      <c r="G1283" s="3" t="str">
        <f>VLOOKUP(Exportacao[[#This Row],[País Corrigido]],'Conversor de países_Geral_UTF8_'!$A$2:$B$223,2,FALSE)</f>
        <v>Europa</v>
      </c>
      <c r="H12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4" spans="1:8">
      <c r="A1284" t="s">
        <v>40</v>
      </c>
      <c r="B1284" s="3">
        <v>2010</v>
      </c>
      <c r="C1284">
        <v>0</v>
      </c>
      <c r="D1284">
        <v>0</v>
      </c>
      <c r="E1284" s="3" t="e">
        <v>#NUM!</v>
      </c>
      <c r="F1284" s="3" t="str">
        <f>VLOOKUP(Exportacao[[#This Row],[País]],Tabela3[#All],4,FALSE)</f>
        <v>Bulgária</v>
      </c>
      <c r="G1284" s="3" t="str">
        <f>VLOOKUP(Exportacao[[#This Row],[País Corrigido]],'Conversor de países_Geral_UTF8_'!$A$2:$B$223,2,FALSE)</f>
        <v>Europa</v>
      </c>
      <c r="H12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5" spans="1:8">
      <c r="A1285" t="s">
        <v>40</v>
      </c>
      <c r="B1285" s="3">
        <v>2011</v>
      </c>
      <c r="C1285">
        <v>0</v>
      </c>
      <c r="D1285">
        <v>0</v>
      </c>
      <c r="E1285" s="3" t="e">
        <v>#NUM!</v>
      </c>
      <c r="F1285" s="3" t="str">
        <f>VLOOKUP(Exportacao[[#This Row],[País]],Tabela3[#All],4,FALSE)</f>
        <v>Bulgária</v>
      </c>
      <c r="G1285" s="3" t="str">
        <f>VLOOKUP(Exportacao[[#This Row],[País Corrigido]],'Conversor de países_Geral_UTF8_'!$A$2:$B$223,2,FALSE)</f>
        <v>Europa</v>
      </c>
      <c r="H12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6" spans="1:8">
      <c r="A1286" t="s">
        <v>40</v>
      </c>
      <c r="B1286" s="3">
        <v>2012</v>
      </c>
      <c r="C1286">
        <v>0</v>
      </c>
      <c r="D1286">
        <v>0</v>
      </c>
      <c r="E1286" s="3" t="e">
        <v>#NUM!</v>
      </c>
      <c r="F1286" s="3" t="str">
        <f>VLOOKUP(Exportacao[[#This Row],[País]],Tabela3[#All],4,FALSE)</f>
        <v>Bulgária</v>
      </c>
      <c r="G1286" s="3" t="str">
        <f>VLOOKUP(Exportacao[[#This Row],[País Corrigido]],'Conversor de países_Geral_UTF8_'!$A$2:$B$223,2,FALSE)</f>
        <v>Europa</v>
      </c>
      <c r="H12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7" spans="1:8">
      <c r="A1287" t="s">
        <v>40</v>
      </c>
      <c r="B1287" s="3">
        <v>2013</v>
      </c>
      <c r="C1287">
        <v>0</v>
      </c>
      <c r="D1287">
        <v>0</v>
      </c>
      <c r="E1287" s="3" t="e">
        <v>#NUM!</v>
      </c>
      <c r="F1287" s="3" t="str">
        <f>VLOOKUP(Exportacao[[#This Row],[País]],Tabela3[#All],4,FALSE)</f>
        <v>Bulgária</v>
      </c>
      <c r="G1287" s="3" t="str">
        <f>VLOOKUP(Exportacao[[#This Row],[País Corrigido]],'Conversor de países_Geral_UTF8_'!$A$2:$B$223,2,FALSE)</f>
        <v>Europa</v>
      </c>
      <c r="H12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8" spans="1:8">
      <c r="A1288" t="s">
        <v>40</v>
      </c>
      <c r="B1288" s="3">
        <v>2014</v>
      </c>
      <c r="C1288">
        <v>0</v>
      </c>
      <c r="D1288">
        <v>0</v>
      </c>
      <c r="E1288" s="3" t="e">
        <v>#NUM!</v>
      </c>
      <c r="F1288" s="3" t="str">
        <f>VLOOKUP(Exportacao[[#This Row],[País]],Tabela3[#All],4,FALSE)</f>
        <v>Bulgária</v>
      </c>
      <c r="G1288" s="3" t="str">
        <f>VLOOKUP(Exportacao[[#This Row],[País Corrigido]],'Conversor de países_Geral_UTF8_'!$A$2:$B$223,2,FALSE)</f>
        <v>Europa</v>
      </c>
      <c r="H12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89" spans="1:8">
      <c r="A1289" t="s">
        <v>40</v>
      </c>
      <c r="B1289" s="3">
        <v>2015</v>
      </c>
      <c r="C1289">
        <v>0</v>
      </c>
      <c r="D1289">
        <v>0</v>
      </c>
      <c r="E1289" s="3" t="e">
        <v>#NUM!</v>
      </c>
      <c r="F1289" s="3" t="str">
        <f>VLOOKUP(Exportacao[[#This Row],[País]],Tabela3[#All],4,FALSE)</f>
        <v>Bulgária</v>
      </c>
      <c r="G1289" s="3" t="str">
        <f>VLOOKUP(Exportacao[[#This Row],[País Corrigido]],'Conversor de países_Geral_UTF8_'!$A$2:$B$223,2,FALSE)</f>
        <v>Europa</v>
      </c>
      <c r="H12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90" spans="1:8">
      <c r="A1290" t="s">
        <v>40</v>
      </c>
      <c r="B1290" s="3">
        <v>2016</v>
      </c>
      <c r="C1290">
        <v>0</v>
      </c>
      <c r="D1290">
        <v>0</v>
      </c>
      <c r="E1290" s="3" t="e">
        <v>#NUM!</v>
      </c>
      <c r="F1290" s="3" t="str">
        <f>VLOOKUP(Exportacao[[#This Row],[País]],Tabela3[#All],4,FALSE)</f>
        <v>Bulgária</v>
      </c>
      <c r="G1290" s="3" t="str">
        <f>VLOOKUP(Exportacao[[#This Row],[País Corrigido]],'Conversor de países_Geral_UTF8_'!$A$2:$B$223,2,FALSE)</f>
        <v>Europa</v>
      </c>
      <c r="H12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91" spans="1:8">
      <c r="A1291" t="s">
        <v>40</v>
      </c>
      <c r="B1291" s="3">
        <v>2017</v>
      </c>
      <c r="C1291">
        <v>117</v>
      </c>
      <c r="D1291">
        <v>1579</v>
      </c>
      <c r="E1291" s="3">
        <v>13.495726495726496</v>
      </c>
      <c r="F1291" s="3" t="str">
        <f>VLOOKUP(Exportacao[[#This Row],[País]],Tabela3[#All],4,FALSE)</f>
        <v>Bulgária</v>
      </c>
      <c r="G1291" s="3" t="str">
        <f>VLOOKUP(Exportacao[[#This Row],[País Corrigido]],'Conversor de países_Geral_UTF8_'!$A$2:$B$223,2,FALSE)</f>
        <v>Europa</v>
      </c>
      <c r="H12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292" spans="1:8">
      <c r="A1292" t="s">
        <v>40</v>
      </c>
      <c r="B1292" s="3">
        <v>2018</v>
      </c>
      <c r="C1292">
        <v>0</v>
      </c>
      <c r="D1292">
        <v>0</v>
      </c>
      <c r="E1292" s="3" t="e">
        <v>#NUM!</v>
      </c>
      <c r="F1292" s="3" t="str">
        <f>VLOOKUP(Exportacao[[#This Row],[País]],Tabela3[#All],4,FALSE)</f>
        <v>Bulgária</v>
      </c>
      <c r="G1292" s="3" t="str">
        <f>VLOOKUP(Exportacao[[#This Row],[País Corrigido]],'Conversor de países_Geral_UTF8_'!$A$2:$B$223,2,FALSE)</f>
        <v>Europa</v>
      </c>
      <c r="H12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93" spans="1:8">
      <c r="A1293" t="s">
        <v>40</v>
      </c>
      <c r="B1293" s="3">
        <v>2019</v>
      </c>
      <c r="C1293">
        <v>0</v>
      </c>
      <c r="D1293">
        <v>0</v>
      </c>
      <c r="E1293" s="3" t="e">
        <v>#NUM!</v>
      </c>
      <c r="F1293" s="3" t="str">
        <f>VLOOKUP(Exportacao[[#This Row],[País]],Tabela3[#All],4,FALSE)</f>
        <v>Bulgária</v>
      </c>
      <c r="G1293" s="3" t="str">
        <f>VLOOKUP(Exportacao[[#This Row],[País Corrigido]],'Conversor de países_Geral_UTF8_'!$A$2:$B$223,2,FALSE)</f>
        <v>Europa</v>
      </c>
      <c r="H12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94" spans="1:8">
      <c r="A1294" t="s">
        <v>40</v>
      </c>
      <c r="B1294" s="3">
        <v>2020</v>
      </c>
      <c r="C1294">
        <v>0</v>
      </c>
      <c r="D1294">
        <v>0</v>
      </c>
      <c r="E1294" s="3" t="e">
        <v>#NUM!</v>
      </c>
      <c r="F1294" s="3" t="str">
        <f>VLOOKUP(Exportacao[[#This Row],[País]],Tabela3[#All],4,FALSE)</f>
        <v>Bulgária</v>
      </c>
      <c r="G1294" s="3" t="str">
        <f>VLOOKUP(Exportacao[[#This Row],[País Corrigido]],'Conversor de países_Geral_UTF8_'!$A$2:$B$223,2,FALSE)</f>
        <v>Europa</v>
      </c>
      <c r="H12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95" spans="1:8">
      <c r="A1295" t="s">
        <v>40</v>
      </c>
      <c r="B1295" s="3">
        <v>2021</v>
      </c>
      <c r="C1295">
        <v>0</v>
      </c>
      <c r="D1295">
        <v>0</v>
      </c>
      <c r="E1295" s="3" t="e">
        <v>#NUM!</v>
      </c>
      <c r="F1295" s="3" t="str">
        <f>VLOOKUP(Exportacao[[#This Row],[País]],Tabela3[#All],4,FALSE)</f>
        <v>Bulgária</v>
      </c>
      <c r="G1295" s="3" t="str">
        <f>VLOOKUP(Exportacao[[#This Row],[País Corrigido]],'Conversor de países_Geral_UTF8_'!$A$2:$B$223,2,FALSE)</f>
        <v>Europa</v>
      </c>
      <c r="H12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96" spans="1:8">
      <c r="A1296" t="s">
        <v>40</v>
      </c>
      <c r="B1296" s="3">
        <v>2022</v>
      </c>
      <c r="C1296">
        <v>5</v>
      </c>
      <c r="D1296">
        <v>31</v>
      </c>
      <c r="E1296" s="3">
        <v>6.2</v>
      </c>
      <c r="F1296" s="3" t="str">
        <f>VLOOKUP(Exportacao[[#This Row],[País]],Tabela3[#All],4,FALSE)</f>
        <v>Bulgária</v>
      </c>
      <c r="G1296" s="3" t="str">
        <f>VLOOKUP(Exportacao[[#This Row],[País Corrigido]],'Conversor de países_Geral_UTF8_'!$A$2:$B$223,2,FALSE)</f>
        <v>Europa</v>
      </c>
      <c r="H12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297" spans="1:8">
      <c r="A1297" t="s">
        <v>40</v>
      </c>
      <c r="B1297" s="3">
        <v>2023</v>
      </c>
      <c r="C1297">
        <v>0</v>
      </c>
      <c r="D1297">
        <v>0</v>
      </c>
      <c r="E1297" s="3" t="e">
        <v>#NUM!</v>
      </c>
      <c r="F1297" s="3" t="str">
        <f>VLOOKUP(Exportacao[[#This Row],[País]],Tabela3[#All],4,FALSE)</f>
        <v>Bulgária</v>
      </c>
      <c r="G1297" s="3" t="str">
        <f>VLOOKUP(Exportacao[[#This Row],[País Corrigido]],'Conversor de países_Geral_UTF8_'!$A$2:$B$223,2,FALSE)</f>
        <v>Europa</v>
      </c>
      <c r="H12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98" spans="1:8" hidden="1">
      <c r="A1298" t="s">
        <v>44</v>
      </c>
      <c r="B1298" s="3">
        <v>1970</v>
      </c>
      <c r="C1298">
        <v>0</v>
      </c>
      <c r="D1298">
        <v>0</v>
      </c>
      <c r="E1298" s="3" t="e">
        <v>#NUM!</v>
      </c>
      <c r="F1298" s="3" t="str">
        <f>VLOOKUP(Exportacao[[#This Row],[País]],Tabela3[#All],4,FALSE)</f>
        <v>Cabo Verde</v>
      </c>
      <c r="G1298" s="3" t="str">
        <f>VLOOKUP(Exportacao[[#This Row],[País Corrigido]],'Conversor de países_Geral_UTF8_'!$A$2:$B$223,2,FALSE)</f>
        <v>África</v>
      </c>
      <c r="H12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299" spans="1:8" hidden="1">
      <c r="A1299" t="s">
        <v>44</v>
      </c>
      <c r="B1299" s="3">
        <v>1971</v>
      </c>
      <c r="C1299">
        <v>0</v>
      </c>
      <c r="D1299">
        <v>0</v>
      </c>
      <c r="E1299" s="3" t="e">
        <v>#NUM!</v>
      </c>
      <c r="F1299" s="3" t="str">
        <f>VLOOKUP(Exportacao[[#This Row],[País]],Tabela3[#All],4,FALSE)</f>
        <v>Cabo Verde</v>
      </c>
      <c r="G1299" s="3" t="str">
        <f>VLOOKUP(Exportacao[[#This Row],[País Corrigido]],'Conversor de países_Geral_UTF8_'!$A$2:$B$223,2,FALSE)</f>
        <v>África</v>
      </c>
      <c r="H12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0" spans="1:8" hidden="1">
      <c r="A1300" t="s">
        <v>44</v>
      </c>
      <c r="B1300" s="3">
        <v>1972</v>
      </c>
      <c r="C1300">
        <v>0</v>
      </c>
      <c r="D1300">
        <v>0</v>
      </c>
      <c r="E1300" s="3" t="e">
        <v>#NUM!</v>
      </c>
      <c r="F1300" s="3" t="str">
        <f>VLOOKUP(Exportacao[[#This Row],[País]],Tabela3[#All],4,FALSE)</f>
        <v>Cabo Verde</v>
      </c>
      <c r="G1300" s="3" t="str">
        <f>VLOOKUP(Exportacao[[#This Row],[País Corrigido]],'Conversor de países_Geral_UTF8_'!$A$2:$B$223,2,FALSE)</f>
        <v>África</v>
      </c>
      <c r="H13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1" spans="1:8" hidden="1">
      <c r="A1301" t="s">
        <v>44</v>
      </c>
      <c r="B1301" s="3">
        <v>1973</v>
      </c>
      <c r="C1301">
        <v>0</v>
      </c>
      <c r="D1301">
        <v>0</v>
      </c>
      <c r="E1301" s="3" t="e">
        <v>#NUM!</v>
      </c>
      <c r="F1301" s="3" t="str">
        <f>VLOOKUP(Exportacao[[#This Row],[País]],Tabela3[#All],4,FALSE)</f>
        <v>Cabo Verde</v>
      </c>
      <c r="G1301" s="3" t="str">
        <f>VLOOKUP(Exportacao[[#This Row],[País Corrigido]],'Conversor de países_Geral_UTF8_'!$A$2:$B$223,2,FALSE)</f>
        <v>África</v>
      </c>
      <c r="H13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2" spans="1:8" hidden="1">
      <c r="A1302" t="s">
        <v>44</v>
      </c>
      <c r="B1302" s="3">
        <v>1974</v>
      </c>
      <c r="C1302">
        <v>0</v>
      </c>
      <c r="D1302">
        <v>0</v>
      </c>
      <c r="E1302" s="3" t="e">
        <v>#NUM!</v>
      </c>
      <c r="F1302" s="3" t="str">
        <f>VLOOKUP(Exportacao[[#This Row],[País]],Tabela3[#All],4,FALSE)</f>
        <v>Cabo Verde</v>
      </c>
      <c r="G1302" s="3" t="str">
        <f>VLOOKUP(Exportacao[[#This Row],[País Corrigido]],'Conversor de países_Geral_UTF8_'!$A$2:$B$223,2,FALSE)</f>
        <v>África</v>
      </c>
      <c r="H13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3" spans="1:8" hidden="1">
      <c r="A1303" t="s">
        <v>44</v>
      </c>
      <c r="B1303" s="3">
        <v>1975</v>
      </c>
      <c r="C1303">
        <v>0</v>
      </c>
      <c r="D1303">
        <v>0</v>
      </c>
      <c r="E1303" s="3" t="e">
        <v>#NUM!</v>
      </c>
      <c r="F1303" s="3" t="str">
        <f>VLOOKUP(Exportacao[[#This Row],[País]],Tabela3[#All],4,FALSE)</f>
        <v>Cabo Verde</v>
      </c>
      <c r="G1303" s="3" t="str">
        <f>VLOOKUP(Exportacao[[#This Row],[País Corrigido]],'Conversor de países_Geral_UTF8_'!$A$2:$B$223,2,FALSE)</f>
        <v>África</v>
      </c>
      <c r="H13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4" spans="1:8" hidden="1">
      <c r="A1304" t="s">
        <v>44</v>
      </c>
      <c r="B1304" s="3">
        <v>1976</v>
      </c>
      <c r="C1304">
        <v>0</v>
      </c>
      <c r="D1304">
        <v>0</v>
      </c>
      <c r="E1304" s="3" t="e">
        <v>#NUM!</v>
      </c>
      <c r="F1304" s="3" t="str">
        <f>VLOOKUP(Exportacao[[#This Row],[País]],Tabela3[#All],4,FALSE)</f>
        <v>Cabo Verde</v>
      </c>
      <c r="G1304" s="3" t="str">
        <f>VLOOKUP(Exportacao[[#This Row],[País Corrigido]],'Conversor de países_Geral_UTF8_'!$A$2:$B$223,2,FALSE)</f>
        <v>África</v>
      </c>
      <c r="H13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5" spans="1:8" hidden="1">
      <c r="A1305" t="s">
        <v>44</v>
      </c>
      <c r="B1305" s="3">
        <v>1977</v>
      </c>
      <c r="C1305">
        <v>0</v>
      </c>
      <c r="D1305">
        <v>0</v>
      </c>
      <c r="E1305" s="3" t="e">
        <v>#NUM!</v>
      </c>
      <c r="F1305" s="3" t="str">
        <f>VLOOKUP(Exportacao[[#This Row],[País]],Tabela3[#All],4,FALSE)</f>
        <v>Cabo Verde</v>
      </c>
      <c r="G1305" s="3" t="str">
        <f>VLOOKUP(Exportacao[[#This Row],[País Corrigido]],'Conversor de países_Geral_UTF8_'!$A$2:$B$223,2,FALSE)</f>
        <v>África</v>
      </c>
      <c r="H13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6" spans="1:8" hidden="1">
      <c r="A1306" t="s">
        <v>44</v>
      </c>
      <c r="B1306" s="3">
        <v>1978</v>
      </c>
      <c r="C1306">
        <v>0</v>
      </c>
      <c r="D1306">
        <v>0</v>
      </c>
      <c r="E1306" s="3" t="e">
        <v>#NUM!</v>
      </c>
      <c r="F1306" s="3" t="str">
        <f>VLOOKUP(Exportacao[[#This Row],[País]],Tabela3[#All],4,FALSE)</f>
        <v>Cabo Verde</v>
      </c>
      <c r="G1306" s="3" t="str">
        <f>VLOOKUP(Exportacao[[#This Row],[País Corrigido]],'Conversor de países_Geral_UTF8_'!$A$2:$B$223,2,FALSE)</f>
        <v>África</v>
      </c>
      <c r="H13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7" spans="1:8" hidden="1">
      <c r="A1307" t="s">
        <v>44</v>
      </c>
      <c r="B1307" s="3">
        <v>1979</v>
      </c>
      <c r="C1307">
        <v>0</v>
      </c>
      <c r="D1307">
        <v>0</v>
      </c>
      <c r="E1307" s="3" t="e">
        <v>#NUM!</v>
      </c>
      <c r="F1307" s="3" t="str">
        <f>VLOOKUP(Exportacao[[#This Row],[País]],Tabela3[#All],4,FALSE)</f>
        <v>Cabo Verde</v>
      </c>
      <c r="G1307" s="3" t="str">
        <f>VLOOKUP(Exportacao[[#This Row],[País Corrigido]],'Conversor de países_Geral_UTF8_'!$A$2:$B$223,2,FALSE)</f>
        <v>África</v>
      </c>
      <c r="H13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8" spans="1:8" hidden="1">
      <c r="A1308" t="s">
        <v>44</v>
      </c>
      <c r="B1308" s="3">
        <v>1980</v>
      </c>
      <c r="C1308">
        <v>0</v>
      </c>
      <c r="D1308">
        <v>0</v>
      </c>
      <c r="E1308" s="3" t="e">
        <v>#NUM!</v>
      </c>
      <c r="F1308" s="3" t="str">
        <f>VLOOKUP(Exportacao[[#This Row],[País]],Tabela3[#All],4,FALSE)</f>
        <v>Cabo Verde</v>
      </c>
      <c r="G1308" s="3" t="str">
        <f>VLOOKUP(Exportacao[[#This Row],[País Corrigido]],'Conversor de países_Geral_UTF8_'!$A$2:$B$223,2,FALSE)</f>
        <v>África</v>
      </c>
      <c r="H13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09" spans="1:8" hidden="1">
      <c r="A1309" t="s">
        <v>44</v>
      </c>
      <c r="B1309" s="3">
        <v>1981</v>
      </c>
      <c r="C1309">
        <v>0</v>
      </c>
      <c r="D1309">
        <v>0</v>
      </c>
      <c r="E1309" s="3" t="e">
        <v>#NUM!</v>
      </c>
      <c r="F1309" s="3" t="str">
        <f>VLOOKUP(Exportacao[[#This Row],[País]],Tabela3[#All],4,FALSE)</f>
        <v>Cabo Verde</v>
      </c>
      <c r="G1309" s="3" t="str">
        <f>VLOOKUP(Exportacao[[#This Row],[País Corrigido]],'Conversor de países_Geral_UTF8_'!$A$2:$B$223,2,FALSE)</f>
        <v>África</v>
      </c>
      <c r="H13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0" spans="1:8" hidden="1">
      <c r="A1310" t="s">
        <v>44</v>
      </c>
      <c r="B1310" s="3">
        <v>1982</v>
      </c>
      <c r="C1310">
        <v>0</v>
      </c>
      <c r="D1310">
        <v>0</v>
      </c>
      <c r="E1310" s="3" t="e">
        <v>#NUM!</v>
      </c>
      <c r="F1310" s="3" t="str">
        <f>VLOOKUP(Exportacao[[#This Row],[País]],Tabela3[#All],4,FALSE)</f>
        <v>Cabo Verde</v>
      </c>
      <c r="G1310" s="3" t="str">
        <f>VLOOKUP(Exportacao[[#This Row],[País Corrigido]],'Conversor de países_Geral_UTF8_'!$A$2:$B$223,2,FALSE)</f>
        <v>África</v>
      </c>
      <c r="H13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1" spans="1:8" hidden="1">
      <c r="A1311" t="s">
        <v>44</v>
      </c>
      <c r="B1311" s="3">
        <v>1983</v>
      </c>
      <c r="C1311">
        <v>0</v>
      </c>
      <c r="D1311">
        <v>0</v>
      </c>
      <c r="E1311" s="3" t="e">
        <v>#NUM!</v>
      </c>
      <c r="F1311" s="3" t="str">
        <f>VLOOKUP(Exportacao[[#This Row],[País]],Tabela3[#All],4,FALSE)</f>
        <v>Cabo Verde</v>
      </c>
      <c r="G1311" s="3" t="str">
        <f>VLOOKUP(Exportacao[[#This Row],[País Corrigido]],'Conversor de países_Geral_UTF8_'!$A$2:$B$223,2,FALSE)</f>
        <v>África</v>
      </c>
      <c r="H13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2" spans="1:8" hidden="1">
      <c r="A1312" t="s">
        <v>44</v>
      </c>
      <c r="B1312" s="3">
        <v>1984</v>
      </c>
      <c r="C1312">
        <v>0</v>
      </c>
      <c r="D1312">
        <v>0</v>
      </c>
      <c r="E1312" s="3" t="e">
        <v>#NUM!</v>
      </c>
      <c r="F1312" s="3" t="str">
        <f>VLOOKUP(Exportacao[[#This Row],[País]],Tabela3[#All],4,FALSE)</f>
        <v>Cabo Verde</v>
      </c>
      <c r="G1312" s="3" t="str">
        <f>VLOOKUP(Exportacao[[#This Row],[País Corrigido]],'Conversor de países_Geral_UTF8_'!$A$2:$B$223,2,FALSE)</f>
        <v>África</v>
      </c>
      <c r="H13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3" spans="1:8" hidden="1">
      <c r="A1313" t="s">
        <v>44</v>
      </c>
      <c r="B1313" s="3">
        <v>1985</v>
      </c>
      <c r="C1313">
        <v>0</v>
      </c>
      <c r="D1313">
        <v>0</v>
      </c>
      <c r="E1313" s="3" t="e">
        <v>#NUM!</v>
      </c>
      <c r="F1313" s="3" t="str">
        <f>VLOOKUP(Exportacao[[#This Row],[País]],Tabela3[#All],4,FALSE)</f>
        <v>Cabo Verde</v>
      </c>
      <c r="G1313" s="3" t="str">
        <f>VLOOKUP(Exportacao[[#This Row],[País Corrigido]],'Conversor de países_Geral_UTF8_'!$A$2:$B$223,2,FALSE)</f>
        <v>África</v>
      </c>
      <c r="H13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4" spans="1:8" hidden="1">
      <c r="A1314" t="s">
        <v>44</v>
      </c>
      <c r="B1314" s="3">
        <v>1986</v>
      </c>
      <c r="C1314">
        <v>0</v>
      </c>
      <c r="D1314">
        <v>0</v>
      </c>
      <c r="E1314" s="3" t="e">
        <v>#NUM!</v>
      </c>
      <c r="F1314" s="3" t="str">
        <f>VLOOKUP(Exportacao[[#This Row],[País]],Tabela3[#All],4,FALSE)</f>
        <v>Cabo Verde</v>
      </c>
      <c r="G1314" s="3" t="str">
        <f>VLOOKUP(Exportacao[[#This Row],[País Corrigido]],'Conversor de países_Geral_UTF8_'!$A$2:$B$223,2,FALSE)</f>
        <v>África</v>
      </c>
      <c r="H13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5" spans="1:8" hidden="1">
      <c r="A1315" t="s">
        <v>44</v>
      </c>
      <c r="B1315" s="3">
        <v>1987</v>
      </c>
      <c r="C1315">
        <v>0</v>
      </c>
      <c r="D1315">
        <v>0</v>
      </c>
      <c r="E1315" s="3" t="e">
        <v>#NUM!</v>
      </c>
      <c r="F1315" s="3" t="str">
        <f>VLOOKUP(Exportacao[[#This Row],[País]],Tabela3[#All],4,FALSE)</f>
        <v>Cabo Verde</v>
      </c>
      <c r="G1315" s="3" t="str">
        <f>VLOOKUP(Exportacao[[#This Row],[País Corrigido]],'Conversor de países_Geral_UTF8_'!$A$2:$B$223,2,FALSE)</f>
        <v>África</v>
      </c>
      <c r="H13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6" spans="1:8" hidden="1">
      <c r="A1316" t="s">
        <v>44</v>
      </c>
      <c r="B1316" s="3">
        <v>1988</v>
      </c>
      <c r="C1316">
        <v>0</v>
      </c>
      <c r="D1316">
        <v>0</v>
      </c>
      <c r="E1316" s="3" t="e">
        <v>#NUM!</v>
      </c>
      <c r="F1316" s="3" t="str">
        <f>VLOOKUP(Exportacao[[#This Row],[País]],Tabela3[#All],4,FALSE)</f>
        <v>Cabo Verde</v>
      </c>
      <c r="G1316" s="3" t="str">
        <f>VLOOKUP(Exportacao[[#This Row],[País Corrigido]],'Conversor de países_Geral_UTF8_'!$A$2:$B$223,2,FALSE)</f>
        <v>África</v>
      </c>
      <c r="H13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7" spans="1:8" hidden="1">
      <c r="A1317" t="s">
        <v>44</v>
      </c>
      <c r="B1317" s="3">
        <v>1989</v>
      </c>
      <c r="C1317">
        <v>0</v>
      </c>
      <c r="D1317">
        <v>0</v>
      </c>
      <c r="E1317" s="3" t="e">
        <v>#NUM!</v>
      </c>
      <c r="F1317" s="3" t="str">
        <f>VLOOKUP(Exportacao[[#This Row],[País]],Tabela3[#All],4,FALSE)</f>
        <v>Cabo Verde</v>
      </c>
      <c r="G1317" s="3" t="str">
        <f>VLOOKUP(Exportacao[[#This Row],[País Corrigido]],'Conversor de países_Geral_UTF8_'!$A$2:$B$223,2,FALSE)</f>
        <v>África</v>
      </c>
      <c r="H13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8" spans="1:8" hidden="1">
      <c r="A1318" t="s">
        <v>44</v>
      </c>
      <c r="B1318" s="3">
        <v>1990</v>
      </c>
      <c r="C1318">
        <v>0</v>
      </c>
      <c r="D1318">
        <v>0</v>
      </c>
      <c r="E1318" s="3" t="e">
        <v>#NUM!</v>
      </c>
      <c r="F1318" s="3" t="str">
        <f>VLOOKUP(Exportacao[[#This Row],[País]],Tabela3[#All],4,FALSE)</f>
        <v>Cabo Verde</v>
      </c>
      <c r="G1318" s="3" t="str">
        <f>VLOOKUP(Exportacao[[#This Row],[País Corrigido]],'Conversor de países_Geral_UTF8_'!$A$2:$B$223,2,FALSE)</f>
        <v>África</v>
      </c>
      <c r="H13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19" spans="1:8" hidden="1">
      <c r="A1319" t="s">
        <v>44</v>
      </c>
      <c r="B1319" s="3">
        <v>1991</v>
      </c>
      <c r="C1319">
        <v>0</v>
      </c>
      <c r="D1319">
        <v>0</v>
      </c>
      <c r="E1319" s="3" t="e">
        <v>#NUM!</v>
      </c>
      <c r="F1319" s="3" t="str">
        <f>VLOOKUP(Exportacao[[#This Row],[País]],Tabela3[#All],4,FALSE)</f>
        <v>Cabo Verde</v>
      </c>
      <c r="G1319" s="3" t="str">
        <f>VLOOKUP(Exportacao[[#This Row],[País Corrigido]],'Conversor de países_Geral_UTF8_'!$A$2:$B$223,2,FALSE)</f>
        <v>África</v>
      </c>
      <c r="H13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20" spans="1:8" hidden="1">
      <c r="A1320" t="s">
        <v>44</v>
      </c>
      <c r="B1320" s="3">
        <v>1992</v>
      </c>
      <c r="C1320">
        <v>0</v>
      </c>
      <c r="D1320">
        <v>0</v>
      </c>
      <c r="E1320" s="3" t="e">
        <v>#NUM!</v>
      </c>
      <c r="F1320" s="3" t="str">
        <f>VLOOKUP(Exportacao[[#This Row],[País]],Tabela3[#All],4,FALSE)</f>
        <v>Cabo Verde</v>
      </c>
      <c r="G1320" s="3" t="str">
        <f>VLOOKUP(Exportacao[[#This Row],[País Corrigido]],'Conversor de países_Geral_UTF8_'!$A$2:$B$223,2,FALSE)</f>
        <v>África</v>
      </c>
      <c r="H13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21" spans="1:8" hidden="1">
      <c r="A1321" t="s">
        <v>44</v>
      </c>
      <c r="B1321" s="3">
        <v>1993</v>
      </c>
      <c r="C1321">
        <v>0</v>
      </c>
      <c r="D1321">
        <v>0</v>
      </c>
      <c r="E1321" s="3" t="e">
        <v>#NUM!</v>
      </c>
      <c r="F1321" s="3" t="str">
        <f>VLOOKUP(Exportacao[[#This Row],[País]],Tabela3[#All],4,FALSE)</f>
        <v>Cabo Verde</v>
      </c>
      <c r="G1321" s="3" t="str">
        <f>VLOOKUP(Exportacao[[#This Row],[País Corrigido]],'Conversor de países_Geral_UTF8_'!$A$2:$B$223,2,FALSE)</f>
        <v>África</v>
      </c>
      <c r="H13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22" spans="1:8" hidden="1">
      <c r="A1322" t="s">
        <v>44</v>
      </c>
      <c r="B1322" s="3">
        <v>1994</v>
      </c>
      <c r="C1322">
        <v>117</v>
      </c>
      <c r="D1322">
        <v>890</v>
      </c>
      <c r="E1322" s="3">
        <v>7.6068376068376065</v>
      </c>
      <c r="F1322" s="3" t="str">
        <f>VLOOKUP(Exportacao[[#This Row],[País]],Tabela3[#All],4,FALSE)</f>
        <v>Cabo Verde</v>
      </c>
      <c r="G1322" s="3" t="str">
        <f>VLOOKUP(Exportacao[[#This Row],[País Corrigido]],'Conversor de países_Geral_UTF8_'!$A$2:$B$223,2,FALSE)</f>
        <v>África</v>
      </c>
      <c r="H13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23" spans="1:8" hidden="1">
      <c r="A1323" t="s">
        <v>44</v>
      </c>
      <c r="B1323" s="3">
        <v>1995</v>
      </c>
      <c r="C1323">
        <v>0</v>
      </c>
      <c r="D1323">
        <v>0</v>
      </c>
      <c r="E1323" s="3" t="e">
        <v>#NUM!</v>
      </c>
      <c r="F1323" s="3" t="str">
        <f>VLOOKUP(Exportacao[[#This Row],[País]],Tabela3[#All],4,FALSE)</f>
        <v>Cabo Verde</v>
      </c>
      <c r="G1323" s="3" t="str">
        <f>VLOOKUP(Exportacao[[#This Row],[País Corrigido]],'Conversor de países_Geral_UTF8_'!$A$2:$B$223,2,FALSE)</f>
        <v>África</v>
      </c>
      <c r="H13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24" spans="1:8" hidden="1">
      <c r="A1324" t="s">
        <v>44</v>
      </c>
      <c r="B1324" s="3">
        <v>1996</v>
      </c>
      <c r="C1324">
        <v>0</v>
      </c>
      <c r="D1324">
        <v>0</v>
      </c>
      <c r="E1324" s="3" t="e">
        <v>#NUM!</v>
      </c>
      <c r="F1324" s="3" t="str">
        <f>VLOOKUP(Exportacao[[#This Row],[País]],Tabela3[#All],4,FALSE)</f>
        <v>Cabo Verde</v>
      </c>
      <c r="G1324" s="3" t="str">
        <f>VLOOKUP(Exportacao[[#This Row],[País Corrigido]],'Conversor de países_Geral_UTF8_'!$A$2:$B$223,2,FALSE)</f>
        <v>África</v>
      </c>
      <c r="H13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25" spans="1:8" hidden="1">
      <c r="A1325" t="s">
        <v>44</v>
      </c>
      <c r="B1325" s="3">
        <v>1997</v>
      </c>
      <c r="C1325">
        <v>0</v>
      </c>
      <c r="D1325">
        <v>0</v>
      </c>
      <c r="E1325" s="3" t="e">
        <v>#NUM!</v>
      </c>
      <c r="F1325" s="3" t="str">
        <f>VLOOKUP(Exportacao[[#This Row],[País]],Tabela3[#All],4,FALSE)</f>
        <v>Cabo Verde</v>
      </c>
      <c r="G1325" s="3" t="str">
        <f>VLOOKUP(Exportacao[[#This Row],[País Corrigido]],'Conversor de países_Geral_UTF8_'!$A$2:$B$223,2,FALSE)</f>
        <v>África</v>
      </c>
      <c r="H13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26" spans="1:8" hidden="1">
      <c r="A1326" t="s">
        <v>44</v>
      </c>
      <c r="B1326" s="3">
        <v>1998</v>
      </c>
      <c r="C1326">
        <v>0</v>
      </c>
      <c r="D1326">
        <v>0</v>
      </c>
      <c r="E1326" s="3" t="e">
        <v>#NUM!</v>
      </c>
      <c r="F1326" s="3" t="str">
        <f>VLOOKUP(Exportacao[[#This Row],[País]],Tabela3[#All],4,FALSE)</f>
        <v>Cabo Verde</v>
      </c>
      <c r="G1326" s="3" t="str">
        <f>VLOOKUP(Exportacao[[#This Row],[País Corrigido]],'Conversor de países_Geral_UTF8_'!$A$2:$B$223,2,FALSE)</f>
        <v>África</v>
      </c>
      <c r="H13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27" spans="1:8" hidden="1">
      <c r="A1327" t="s">
        <v>44</v>
      </c>
      <c r="B1327" s="3">
        <v>1999</v>
      </c>
      <c r="C1327">
        <v>0</v>
      </c>
      <c r="D1327">
        <v>0</v>
      </c>
      <c r="E1327" s="3" t="e">
        <v>#NUM!</v>
      </c>
      <c r="F1327" s="3" t="str">
        <f>VLOOKUP(Exportacao[[#This Row],[País]],Tabela3[#All],4,FALSE)</f>
        <v>Cabo Verde</v>
      </c>
      <c r="G1327" s="3" t="str">
        <f>VLOOKUP(Exportacao[[#This Row],[País Corrigido]],'Conversor de países_Geral_UTF8_'!$A$2:$B$223,2,FALSE)</f>
        <v>África</v>
      </c>
      <c r="H13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28" spans="1:8" hidden="1">
      <c r="A1328" t="s">
        <v>44</v>
      </c>
      <c r="B1328" s="3">
        <v>2000</v>
      </c>
      <c r="C1328">
        <v>0</v>
      </c>
      <c r="D1328">
        <v>0</v>
      </c>
      <c r="E1328" s="3" t="e">
        <v>#NUM!</v>
      </c>
      <c r="F1328" s="3" t="str">
        <f>VLOOKUP(Exportacao[[#This Row],[País]],Tabela3[#All],4,FALSE)</f>
        <v>Cabo Verde</v>
      </c>
      <c r="G1328" s="3" t="str">
        <f>VLOOKUP(Exportacao[[#This Row],[País Corrigido]],'Conversor de países_Geral_UTF8_'!$A$2:$B$223,2,FALSE)</f>
        <v>África</v>
      </c>
      <c r="H13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29" spans="1:8" hidden="1">
      <c r="A1329" t="s">
        <v>44</v>
      </c>
      <c r="B1329" s="3">
        <v>2001</v>
      </c>
      <c r="C1329">
        <v>0</v>
      </c>
      <c r="D1329">
        <v>0</v>
      </c>
      <c r="E1329" s="3" t="e">
        <v>#NUM!</v>
      </c>
      <c r="F1329" s="3" t="str">
        <f>VLOOKUP(Exportacao[[#This Row],[País]],Tabela3[#All],4,FALSE)</f>
        <v>Cabo Verde</v>
      </c>
      <c r="G1329" s="3" t="str">
        <f>VLOOKUP(Exportacao[[#This Row],[País Corrigido]],'Conversor de países_Geral_UTF8_'!$A$2:$B$223,2,FALSE)</f>
        <v>África</v>
      </c>
      <c r="H13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30" spans="1:8" hidden="1">
      <c r="A1330" t="s">
        <v>44</v>
      </c>
      <c r="B1330" s="3">
        <v>2002</v>
      </c>
      <c r="C1330">
        <v>0</v>
      </c>
      <c r="D1330">
        <v>0</v>
      </c>
      <c r="E1330" s="3" t="e">
        <v>#NUM!</v>
      </c>
      <c r="F1330" s="3" t="str">
        <f>VLOOKUP(Exportacao[[#This Row],[País]],Tabela3[#All],4,FALSE)</f>
        <v>Cabo Verde</v>
      </c>
      <c r="G1330" s="3" t="str">
        <f>VLOOKUP(Exportacao[[#This Row],[País Corrigido]],'Conversor de países_Geral_UTF8_'!$A$2:$B$223,2,FALSE)</f>
        <v>África</v>
      </c>
      <c r="H13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31" spans="1:8" hidden="1">
      <c r="A1331" t="s">
        <v>44</v>
      </c>
      <c r="B1331" s="3">
        <v>2003</v>
      </c>
      <c r="C1331">
        <v>0</v>
      </c>
      <c r="D1331">
        <v>0</v>
      </c>
      <c r="E1331" s="3" t="e">
        <v>#NUM!</v>
      </c>
      <c r="F1331" s="3" t="str">
        <f>VLOOKUP(Exportacao[[#This Row],[País]],Tabela3[#All],4,FALSE)</f>
        <v>Cabo Verde</v>
      </c>
      <c r="G1331" s="3" t="str">
        <f>VLOOKUP(Exportacao[[#This Row],[País Corrigido]],'Conversor de países_Geral_UTF8_'!$A$2:$B$223,2,FALSE)</f>
        <v>África</v>
      </c>
      <c r="H13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32" spans="1:8" hidden="1">
      <c r="A1332" t="s">
        <v>44</v>
      </c>
      <c r="B1332" s="3">
        <v>2004</v>
      </c>
      <c r="C1332">
        <v>0</v>
      </c>
      <c r="D1332">
        <v>0</v>
      </c>
      <c r="E1332" s="3" t="e">
        <v>#NUM!</v>
      </c>
      <c r="F1332" s="3" t="str">
        <f>VLOOKUP(Exportacao[[#This Row],[País]],Tabela3[#All],4,FALSE)</f>
        <v>Cabo Verde</v>
      </c>
      <c r="G1332" s="3" t="str">
        <f>VLOOKUP(Exportacao[[#This Row],[País Corrigido]],'Conversor de países_Geral_UTF8_'!$A$2:$B$223,2,FALSE)</f>
        <v>África</v>
      </c>
      <c r="H13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33" spans="1:8" hidden="1">
      <c r="A1333" t="s">
        <v>44</v>
      </c>
      <c r="B1333" s="3">
        <v>2005</v>
      </c>
      <c r="C1333">
        <v>0</v>
      </c>
      <c r="D1333">
        <v>0</v>
      </c>
      <c r="E1333" s="3" t="e">
        <v>#NUM!</v>
      </c>
      <c r="F1333" s="3" t="str">
        <f>VLOOKUP(Exportacao[[#This Row],[País]],Tabela3[#All],4,FALSE)</f>
        <v>Cabo Verde</v>
      </c>
      <c r="G1333" s="3" t="str">
        <f>VLOOKUP(Exportacao[[#This Row],[País Corrigido]],'Conversor de países_Geral_UTF8_'!$A$2:$B$223,2,FALSE)</f>
        <v>África</v>
      </c>
      <c r="H13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34" spans="1:8" hidden="1">
      <c r="A1334" t="s">
        <v>44</v>
      </c>
      <c r="B1334" s="3">
        <v>2006</v>
      </c>
      <c r="C1334">
        <v>0</v>
      </c>
      <c r="D1334">
        <v>0</v>
      </c>
      <c r="E1334" s="3" t="e">
        <v>#NUM!</v>
      </c>
      <c r="F1334" s="3" t="str">
        <f>VLOOKUP(Exportacao[[#This Row],[País]],Tabela3[#All],4,FALSE)</f>
        <v>Cabo Verde</v>
      </c>
      <c r="G1334" s="3" t="str">
        <f>VLOOKUP(Exportacao[[#This Row],[País Corrigido]],'Conversor de países_Geral_UTF8_'!$A$2:$B$223,2,FALSE)</f>
        <v>África</v>
      </c>
      <c r="H13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35" spans="1:8" hidden="1">
      <c r="A1335" t="s">
        <v>44</v>
      </c>
      <c r="B1335" s="3">
        <v>2007</v>
      </c>
      <c r="C1335">
        <v>0</v>
      </c>
      <c r="D1335">
        <v>0</v>
      </c>
      <c r="E1335" s="3" t="e">
        <v>#NUM!</v>
      </c>
      <c r="F1335" s="3" t="str">
        <f>VLOOKUP(Exportacao[[#This Row],[País]],Tabela3[#All],4,FALSE)</f>
        <v>Cabo Verde</v>
      </c>
      <c r="G1335" s="3" t="str">
        <f>VLOOKUP(Exportacao[[#This Row],[País Corrigido]],'Conversor de países_Geral_UTF8_'!$A$2:$B$223,2,FALSE)</f>
        <v>África</v>
      </c>
      <c r="H13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36" spans="1:8" hidden="1">
      <c r="A1336" t="s">
        <v>44</v>
      </c>
      <c r="B1336" s="3">
        <v>2008</v>
      </c>
      <c r="C1336">
        <v>0</v>
      </c>
      <c r="D1336">
        <v>0</v>
      </c>
      <c r="E1336" s="3" t="e">
        <v>#NUM!</v>
      </c>
      <c r="F1336" s="3" t="str">
        <f>VLOOKUP(Exportacao[[#This Row],[País]],Tabela3[#All],4,FALSE)</f>
        <v>Cabo Verde</v>
      </c>
      <c r="G1336" s="3" t="str">
        <f>VLOOKUP(Exportacao[[#This Row],[País Corrigido]],'Conversor de países_Geral_UTF8_'!$A$2:$B$223,2,FALSE)</f>
        <v>África</v>
      </c>
      <c r="H13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37" spans="1:8" hidden="1">
      <c r="A1337" t="s">
        <v>44</v>
      </c>
      <c r="B1337" s="3">
        <v>2009</v>
      </c>
      <c r="C1337">
        <v>0</v>
      </c>
      <c r="D1337">
        <v>0</v>
      </c>
      <c r="E1337" s="3" t="e">
        <v>#NUM!</v>
      </c>
      <c r="F1337" s="3" t="str">
        <f>VLOOKUP(Exportacao[[#This Row],[País]],Tabela3[#All],4,FALSE)</f>
        <v>Cabo Verde</v>
      </c>
      <c r="G1337" s="3" t="str">
        <f>VLOOKUP(Exportacao[[#This Row],[País Corrigido]],'Conversor de países_Geral_UTF8_'!$A$2:$B$223,2,FALSE)</f>
        <v>África</v>
      </c>
      <c r="H13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38" spans="1:8" hidden="1">
      <c r="A1338" t="s">
        <v>44</v>
      </c>
      <c r="B1338" s="3">
        <v>2010</v>
      </c>
      <c r="C1338">
        <v>11991</v>
      </c>
      <c r="D1338">
        <v>49366</v>
      </c>
      <c r="E1338" s="3">
        <v>4.1169210241014094</v>
      </c>
      <c r="F1338" s="3" t="str">
        <f>VLOOKUP(Exportacao[[#This Row],[País]],Tabela3[#All],4,FALSE)</f>
        <v>Cabo Verde</v>
      </c>
      <c r="G1338" s="3" t="str">
        <f>VLOOKUP(Exportacao[[#This Row],[País Corrigido]],'Conversor de países_Geral_UTF8_'!$A$2:$B$223,2,FALSE)</f>
        <v>África</v>
      </c>
      <c r="H13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39" spans="1:8" hidden="1">
      <c r="A1339" t="s">
        <v>44</v>
      </c>
      <c r="B1339" s="3">
        <v>2011</v>
      </c>
      <c r="C1339">
        <v>600</v>
      </c>
      <c r="D1339">
        <v>825</v>
      </c>
      <c r="E1339" s="3">
        <v>1.375</v>
      </c>
      <c r="F1339" s="3" t="str">
        <f>VLOOKUP(Exportacao[[#This Row],[País]],Tabela3[#All],4,FALSE)</f>
        <v>Cabo Verde</v>
      </c>
      <c r="G1339" s="3" t="str">
        <f>VLOOKUP(Exportacao[[#This Row],[País Corrigido]],'Conversor de países_Geral_UTF8_'!$A$2:$B$223,2,FALSE)</f>
        <v>África</v>
      </c>
      <c r="H13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40" spans="1:8" hidden="1">
      <c r="A1340" t="s">
        <v>44</v>
      </c>
      <c r="B1340" s="3">
        <v>2012</v>
      </c>
      <c r="C1340">
        <v>0</v>
      </c>
      <c r="D1340">
        <v>0</v>
      </c>
      <c r="E1340" s="3" t="e">
        <v>#NUM!</v>
      </c>
      <c r="F1340" s="3" t="str">
        <f>VLOOKUP(Exportacao[[#This Row],[País]],Tabela3[#All],4,FALSE)</f>
        <v>Cabo Verde</v>
      </c>
      <c r="G1340" s="3" t="str">
        <f>VLOOKUP(Exportacao[[#This Row],[País Corrigido]],'Conversor de países_Geral_UTF8_'!$A$2:$B$223,2,FALSE)</f>
        <v>África</v>
      </c>
      <c r="H13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41" spans="1:8" hidden="1">
      <c r="A1341" t="s">
        <v>44</v>
      </c>
      <c r="B1341" s="3">
        <v>2013</v>
      </c>
      <c r="C1341">
        <v>0</v>
      </c>
      <c r="D1341">
        <v>0</v>
      </c>
      <c r="E1341" s="3" t="e">
        <v>#NUM!</v>
      </c>
      <c r="F1341" s="3" t="str">
        <f>VLOOKUP(Exportacao[[#This Row],[País]],Tabela3[#All],4,FALSE)</f>
        <v>Cabo Verde</v>
      </c>
      <c r="G1341" s="3" t="str">
        <f>VLOOKUP(Exportacao[[#This Row],[País Corrigido]],'Conversor de países_Geral_UTF8_'!$A$2:$B$223,2,FALSE)</f>
        <v>África</v>
      </c>
      <c r="H13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42" spans="1:8" hidden="1">
      <c r="A1342" t="s">
        <v>44</v>
      </c>
      <c r="B1342" s="3">
        <v>2014</v>
      </c>
      <c r="C1342">
        <v>0</v>
      </c>
      <c r="D1342">
        <v>0</v>
      </c>
      <c r="E1342" s="3" t="e">
        <v>#NUM!</v>
      </c>
      <c r="F1342" s="3" t="str">
        <f>VLOOKUP(Exportacao[[#This Row],[País]],Tabela3[#All],4,FALSE)</f>
        <v>Cabo Verde</v>
      </c>
      <c r="G1342" s="3" t="str">
        <f>VLOOKUP(Exportacao[[#This Row],[País Corrigido]],'Conversor de países_Geral_UTF8_'!$A$2:$B$223,2,FALSE)</f>
        <v>África</v>
      </c>
      <c r="H13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43" spans="1:8" hidden="1">
      <c r="A1343" t="s">
        <v>44</v>
      </c>
      <c r="B1343" s="3">
        <v>2015</v>
      </c>
      <c r="C1343">
        <v>0</v>
      </c>
      <c r="D1343">
        <v>0</v>
      </c>
      <c r="E1343" s="3" t="e">
        <v>#NUM!</v>
      </c>
      <c r="F1343" s="3" t="str">
        <f>VLOOKUP(Exportacao[[#This Row],[País]],Tabela3[#All],4,FALSE)</f>
        <v>Cabo Verde</v>
      </c>
      <c r="G1343" s="3" t="str">
        <f>VLOOKUP(Exportacao[[#This Row],[País Corrigido]],'Conversor de países_Geral_UTF8_'!$A$2:$B$223,2,FALSE)</f>
        <v>África</v>
      </c>
      <c r="H13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44" spans="1:8" hidden="1">
      <c r="A1344" t="s">
        <v>44</v>
      </c>
      <c r="B1344" s="3">
        <v>2016</v>
      </c>
      <c r="C1344">
        <v>0</v>
      </c>
      <c r="D1344">
        <v>0</v>
      </c>
      <c r="E1344" s="3" t="e">
        <v>#NUM!</v>
      </c>
      <c r="F1344" s="3" t="str">
        <f>VLOOKUP(Exportacao[[#This Row],[País]],Tabela3[#All],4,FALSE)</f>
        <v>Cabo Verde</v>
      </c>
      <c r="G1344" s="3" t="str">
        <f>VLOOKUP(Exportacao[[#This Row],[País Corrigido]],'Conversor de países_Geral_UTF8_'!$A$2:$B$223,2,FALSE)</f>
        <v>África</v>
      </c>
      <c r="H13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45" spans="1:8" hidden="1">
      <c r="A1345" t="s">
        <v>44</v>
      </c>
      <c r="B1345" s="3">
        <v>2017</v>
      </c>
      <c r="C1345">
        <v>0</v>
      </c>
      <c r="D1345">
        <v>0</v>
      </c>
      <c r="E1345" s="3" t="e">
        <v>#NUM!</v>
      </c>
      <c r="F1345" s="3" t="str">
        <f>VLOOKUP(Exportacao[[#This Row],[País]],Tabela3[#All],4,FALSE)</f>
        <v>Cabo Verde</v>
      </c>
      <c r="G1345" s="3" t="str">
        <f>VLOOKUP(Exportacao[[#This Row],[País Corrigido]],'Conversor de países_Geral_UTF8_'!$A$2:$B$223,2,FALSE)</f>
        <v>África</v>
      </c>
      <c r="H13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46" spans="1:8" hidden="1">
      <c r="A1346" t="s">
        <v>44</v>
      </c>
      <c r="B1346" s="3">
        <v>2018</v>
      </c>
      <c r="C1346">
        <v>18</v>
      </c>
      <c r="D1346">
        <v>48</v>
      </c>
      <c r="E1346" s="3">
        <v>2.6666666666666665</v>
      </c>
      <c r="F1346" s="3" t="str">
        <f>VLOOKUP(Exportacao[[#This Row],[País]],Tabela3[#All],4,FALSE)</f>
        <v>Cabo Verde</v>
      </c>
      <c r="G1346" s="3" t="str">
        <f>VLOOKUP(Exportacao[[#This Row],[País Corrigido]],'Conversor de países_Geral_UTF8_'!$A$2:$B$223,2,FALSE)</f>
        <v>África</v>
      </c>
      <c r="H13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47" spans="1:8" hidden="1">
      <c r="A1347" t="s">
        <v>44</v>
      </c>
      <c r="B1347" s="3">
        <v>2019</v>
      </c>
      <c r="C1347">
        <v>0</v>
      </c>
      <c r="D1347">
        <v>0</v>
      </c>
      <c r="E1347" s="3" t="e">
        <v>#NUM!</v>
      </c>
      <c r="F1347" s="3" t="str">
        <f>VLOOKUP(Exportacao[[#This Row],[País]],Tabela3[#All],4,FALSE)</f>
        <v>Cabo Verde</v>
      </c>
      <c r="G1347" s="3" t="str">
        <f>VLOOKUP(Exportacao[[#This Row],[País Corrigido]],'Conversor de países_Geral_UTF8_'!$A$2:$B$223,2,FALSE)</f>
        <v>África</v>
      </c>
      <c r="H13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48" spans="1:8" hidden="1">
      <c r="A1348" t="s">
        <v>44</v>
      </c>
      <c r="B1348" s="3">
        <v>2020</v>
      </c>
      <c r="C1348">
        <v>0</v>
      </c>
      <c r="D1348">
        <v>0</v>
      </c>
      <c r="E1348" s="3" t="e">
        <v>#NUM!</v>
      </c>
      <c r="F1348" s="3" t="str">
        <f>VLOOKUP(Exportacao[[#This Row],[País]],Tabela3[#All],4,FALSE)</f>
        <v>Cabo Verde</v>
      </c>
      <c r="G1348" s="3" t="str">
        <f>VLOOKUP(Exportacao[[#This Row],[País Corrigido]],'Conversor de países_Geral_UTF8_'!$A$2:$B$223,2,FALSE)</f>
        <v>África</v>
      </c>
      <c r="H13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49" spans="1:8" hidden="1">
      <c r="A1349" t="s">
        <v>44</v>
      </c>
      <c r="B1349" s="3">
        <v>2021</v>
      </c>
      <c r="C1349">
        <v>16</v>
      </c>
      <c r="D1349">
        <v>124</v>
      </c>
      <c r="E1349" s="3">
        <v>7.75</v>
      </c>
      <c r="F1349" s="3" t="str">
        <f>VLOOKUP(Exportacao[[#This Row],[País]],Tabela3[#All],4,FALSE)</f>
        <v>Cabo Verde</v>
      </c>
      <c r="G1349" s="3" t="str">
        <f>VLOOKUP(Exportacao[[#This Row],[País Corrigido]],'Conversor de países_Geral_UTF8_'!$A$2:$B$223,2,FALSE)</f>
        <v>África</v>
      </c>
      <c r="H13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350" spans="1:8" hidden="1">
      <c r="A1350" t="s">
        <v>44</v>
      </c>
      <c r="B1350" s="3">
        <v>2022</v>
      </c>
      <c r="C1350">
        <v>0</v>
      </c>
      <c r="D1350">
        <v>0</v>
      </c>
      <c r="E1350" s="3" t="e">
        <v>#NUM!</v>
      </c>
      <c r="F1350" s="3" t="str">
        <f>VLOOKUP(Exportacao[[#This Row],[País]],Tabela3[#All],4,FALSE)</f>
        <v>Cabo Verde</v>
      </c>
      <c r="G1350" s="3" t="str">
        <f>VLOOKUP(Exportacao[[#This Row],[País Corrigido]],'Conversor de países_Geral_UTF8_'!$A$2:$B$223,2,FALSE)</f>
        <v>África</v>
      </c>
      <c r="H13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1" spans="1:8" hidden="1">
      <c r="A1351" t="s">
        <v>44</v>
      </c>
      <c r="B1351" s="3">
        <v>2023</v>
      </c>
      <c r="C1351">
        <v>0</v>
      </c>
      <c r="D1351">
        <v>0</v>
      </c>
      <c r="E1351" s="3" t="e">
        <v>#NUM!</v>
      </c>
      <c r="F1351" s="3" t="str">
        <f>VLOOKUP(Exportacao[[#This Row],[País]],Tabela3[#All],4,FALSE)</f>
        <v>Cabo Verde</v>
      </c>
      <c r="G1351" s="3" t="str">
        <f>VLOOKUP(Exportacao[[#This Row],[País Corrigido]],'Conversor de países_Geral_UTF8_'!$A$2:$B$223,2,FALSE)</f>
        <v>África</v>
      </c>
      <c r="H13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2" spans="1:8" hidden="1">
      <c r="A1352" t="s">
        <v>45</v>
      </c>
      <c r="B1352" s="3">
        <v>1970</v>
      </c>
      <c r="C1352">
        <v>0</v>
      </c>
      <c r="D1352">
        <v>0</v>
      </c>
      <c r="E1352" s="3" t="e">
        <v>#NUM!</v>
      </c>
      <c r="F1352" s="3" t="str">
        <f>VLOOKUP(Exportacao[[#This Row],[País]],Tabela3[#All],4,FALSE)</f>
        <v>Camarões</v>
      </c>
      <c r="G1352" s="3" t="str">
        <f>VLOOKUP(Exportacao[[#This Row],[País Corrigido]],'Conversor de países_Geral_UTF8_'!$A$2:$B$223,2,FALSE)</f>
        <v>África</v>
      </c>
      <c r="H13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3" spans="1:8" hidden="1">
      <c r="A1353" t="s">
        <v>45</v>
      </c>
      <c r="B1353" s="3">
        <v>1971</v>
      </c>
      <c r="C1353">
        <v>0</v>
      </c>
      <c r="D1353">
        <v>0</v>
      </c>
      <c r="E1353" s="3" t="e">
        <v>#NUM!</v>
      </c>
      <c r="F1353" s="3" t="str">
        <f>VLOOKUP(Exportacao[[#This Row],[País]],Tabela3[#All],4,FALSE)</f>
        <v>Camarões</v>
      </c>
      <c r="G1353" s="3" t="str">
        <f>VLOOKUP(Exportacao[[#This Row],[País Corrigido]],'Conversor de países_Geral_UTF8_'!$A$2:$B$223,2,FALSE)</f>
        <v>África</v>
      </c>
      <c r="H13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4" spans="1:8" hidden="1">
      <c r="A1354" t="s">
        <v>45</v>
      </c>
      <c r="B1354" s="3">
        <v>1972</v>
      </c>
      <c r="C1354">
        <v>0</v>
      </c>
      <c r="D1354">
        <v>0</v>
      </c>
      <c r="E1354" s="3" t="e">
        <v>#NUM!</v>
      </c>
      <c r="F1354" s="3" t="str">
        <f>VLOOKUP(Exportacao[[#This Row],[País]],Tabela3[#All],4,FALSE)</f>
        <v>Camarões</v>
      </c>
      <c r="G1354" s="3" t="str">
        <f>VLOOKUP(Exportacao[[#This Row],[País Corrigido]],'Conversor de países_Geral_UTF8_'!$A$2:$B$223,2,FALSE)</f>
        <v>África</v>
      </c>
      <c r="H13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5" spans="1:8" hidden="1">
      <c r="A1355" t="s">
        <v>45</v>
      </c>
      <c r="B1355" s="3">
        <v>1973</v>
      </c>
      <c r="C1355">
        <v>0</v>
      </c>
      <c r="D1355">
        <v>0</v>
      </c>
      <c r="E1355" s="3" t="e">
        <v>#NUM!</v>
      </c>
      <c r="F1355" s="3" t="str">
        <f>VLOOKUP(Exportacao[[#This Row],[País]],Tabela3[#All],4,FALSE)</f>
        <v>Camarões</v>
      </c>
      <c r="G1355" s="3" t="str">
        <f>VLOOKUP(Exportacao[[#This Row],[País Corrigido]],'Conversor de países_Geral_UTF8_'!$A$2:$B$223,2,FALSE)</f>
        <v>África</v>
      </c>
      <c r="H13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6" spans="1:8" hidden="1">
      <c r="A1356" t="s">
        <v>45</v>
      </c>
      <c r="B1356" s="3">
        <v>1974</v>
      </c>
      <c r="C1356">
        <v>0</v>
      </c>
      <c r="D1356">
        <v>0</v>
      </c>
      <c r="E1356" s="3" t="e">
        <v>#NUM!</v>
      </c>
      <c r="F1356" s="3" t="str">
        <f>VLOOKUP(Exportacao[[#This Row],[País]],Tabela3[#All],4,FALSE)</f>
        <v>Camarões</v>
      </c>
      <c r="G1356" s="3" t="str">
        <f>VLOOKUP(Exportacao[[#This Row],[País Corrigido]],'Conversor de países_Geral_UTF8_'!$A$2:$B$223,2,FALSE)</f>
        <v>África</v>
      </c>
      <c r="H13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7" spans="1:8" hidden="1">
      <c r="A1357" t="s">
        <v>45</v>
      </c>
      <c r="B1357" s="3">
        <v>1975</v>
      </c>
      <c r="C1357">
        <v>0</v>
      </c>
      <c r="D1357">
        <v>0</v>
      </c>
      <c r="E1357" s="3" t="e">
        <v>#NUM!</v>
      </c>
      <c r="F1357" s="3" t="str">
        <f>VLOOKUP(Exportacao[[#This Row],[País]],Tabela3[#All],4,FALSE)</f>
        <v>Camarões</v>
      </c>
      <c r="G1357" s="3" t="str">
        <f>VLOOKUP(Exportacao[[#This Row],[País Corrigido]],'Conversor de países_Geral_UTF8_'!$A$2:$B$223,2,FALSE)</f>
        <v>África</v>
      </c>
      <c r="H13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8" spans="1:8" hidden="1">
      <c r="A1358" t="s">
        <v>45</v>
      </c>
      <c r="B1358" s="3">
        <v>1976</v>
      </c>
      <c r="C1358">
        <v>0</v>
      </c>
      <c r="D1358">
        <v>0</v>
      </c>
      <c r="E1358" s="3" t="e">
        <v>#NUM!</v>
      </c>
      <c r="F1358" s="3" t="str">
        <f>VLOOKUP(Exportacao[[#This Row],[País]],Tabela3[#All],4,FALSE)</f>
        <v>Camarões</v>
      </c>
      <c r="G1358" s="3" t="str">
        <f>VLOOKUP(Exportacao[[#This Row],[País Corrigido]],'Conversor de países_Geral_UTF8_'!$A$2:$B$223,2,FALSE)</f>
        <v>África</v>
      </c>
      <c r="H13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59" spans="1:8" hidden="1">
      <c r="A1359" t="s">
        <v>45</v>
      </c>
      <c r="B1359" s="3">
        <v>1977</v>
      </c>
      <c r="C1359">
        <v>0</v>
      </c>
      <c r="D1359">
        <v>0</v>
      </c>
      <c r="E1359" s="3" t="e">
        <v>#NUM!</v>
      </c>
      <c r="F1359" s="3" t="str">
        <f>VLOOKUP(Exportacao[[#This Row],[País]],Tabela3[#All],4,FALSE)</f>
        <v>Camarões</v>
      </c>
      <c r="G1359" s="3" t="str">
        <f>VLOOKUP(Exportacao[[#This Row],[País Corrigido]],'Conversor de países_Geral_UTF8_'!$A$2:$B$223,2,FALSE)</f>
        <v>África</v>
      </c>
      <c r="H13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0" spans="1:8" hidden="1">
      <c r="A1360" t="s">
        <v>45</v>
      </c>
      <c r="B1360" s="3">
        <v>1978</v>
      </c>
      <c r="C1360">
        <v>0</v>
      </c>
      <c r="D1360">
        <v>0</v>
      </c>
      <c r="E1360" s="3" t="e">
        <v>#NUM!</v>
      </c>
      <c r="F1360" s="3" t="str">
        <f>VLOOKUP(Exportacao[[#This Row],[País]],Tabela3[#All],4,FALSE)</f>
        <v>Camarões</v>
      </c>
      <c r="G1360" s="3" t="str">
        <f>VLOOKUP(Exportacao[[#This Row],[País Corrigido]],'Conversor de países_Geral_UTF8_'!$A$2:$B$223,2,FALSE)</f>
        <v>África</v>
      </c>
      <c r="H13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1" spans="1:8" hidden="1">
      <c r="A1361" t="s">
        <v>45</v>
      </c>
      <c r="B1361" s="3">
        <v>1979</v>
      </c>
      <c r="C1361">
        <v>0</v>
      </c>
      <c r="D1361">
        <v>0</v>
      </c>
      <c r="E1361" s="3" t="e">
        <v>#NUM!</v>
      </c>
      <c r="F1361" s="3" t="str">
        <f>VLOOKUP(Exportacao[[#This Row],[País]],Tabela3[#All],4,FALSE)</f>
        <v>Camarões</v>
      </c>
      <c r="G1361" s="3" t="str">
        <f>VLOOKUP(Exportacao[[#This Row],[País Corrigido]],'Conversor de países_Geral_UTF8_'!$A$2:$B$223,2,FALSE)</f>
        <v>África</v>
      </c>
      <c r="H13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2" spans="1:8" hidden="1">
      <c r="A1362" t="s">
        <v>45</v>
      </c>
      <c r="B1362" s="3">
        <v>1980</v>
      </c>
      <c r="C1362">
        <v>0</v>
      </c>
      <c r="D1362">
        <v>0</v>
      </c>
      <c r="E1362" s="3" t="e">
        <v>#NUM!</v>
      </c>
      <c r="F1362" s="3" t="str">
        <f>VLOOKUP(Exportacao[[#This Row],[País]],Tabela3[#All],4,FALSE)</f>
        <v>Camarões</v>
      </c>
      <c r="G1362" s="3" t="str">
        <f>VLOOKUP(Exportacao[[#This Row],[País Corrigido]],'Conversor de países_Geral_UTF8_'!$A$2:$B$223,2,FALSE)</f>
        <v>África</v>
      </c>
      <c r="H13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3" spans="1:8" hidden="1">
      <c r="A1363" t="s">
        <v>45</v>
      </c>
      <c r="B1363" s="3">
        <v>1981</v>
      </c>
      <c r="C1363">
        <v>0</v>
      </c>
      <c r="D1363">
        <v>0</v>
      </c>
      <c r="E1363" s="3" t="e">
        <v>#NUM!</v>
      </c>
      <c r="F1363" s="3" t="str">
        <f>VLOOKUP(Exportacao[[#This Row],[País]],Tabela3[#All],4,FALSE)</f>
        <v>Camarões</v>
      </c>
      <c r="G1363" s="3" t="str">
        <f>VLOOKUP(Exportacao[[#This Row],[País Corrigido]],'Conversor de países_Geral_UTF8_'!$A$2:$B$223,2,FALSE)</f>
        <v>África</v>
      </c>
      <c r="H13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4" spans="1:8" hidden="1">
      <c r="A1364" t="s">
        <v>45</v>
      </c>
      <c r="B1364" s="3">
        <v>1982</v>
      </c>
      <c r="C1364">
        <v>0</v>
      </c>
      <c r="D1364">
        <v>0</v>
      </c>
      <c r="E1364" s="3" t="e">
        <v>#NUM!</v>
      </c>
      <c r="F1364" s="3" t="str">
        <f>VLOOKUP(Exportacao[[#This Row],[País]],Tabela3[#All],4,FALSE)</f>
        <v>Camarões</v>
      </c>
      <c r="G1364" s="3" t="str">
        <f>VLOOKUP(Exportacao[[#This Row],[País Corrigido]],'Conversor de países_Geral_UTF8_'!$A$2:$B$223,2,FALSE)</f>
        <v>África</v>
      </c>
      <c r="H13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5" spans="1:8" hidden="1">
      <c r="A1365" t="s">
        <v>45</v>
      </c>
      <c r="B1365" s="3">
        <v>1983</v>
      </c>
      <c r="C1365">
        <v>0</v>
      </c>
      <c r="D1365">
        <v>0</v>
      </c>
      <c r="E1365" s="3" t="e">
        <v>#NUM!</v>
      </c>
      <c r="F1365" s="3" t="str">
        <f>VLOOKUP(Exportacao[[#This Row],[País]],Tabela3[#All],4,FALSE)</f>
        <v>Camarões</v>
      </c>
      <c r="G1365" s="3" t="str">
        <f>VLOOKUP(Exportacao[[#This Row],[País Corrigido]],'Conversor de países_Geral_UTF8_'!$A$2:$B$223,2,FALSE)</f>
        <v>África</v>
      </c>
      <c r="H13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6" spans="1:8" hidden="1">
      <c r="A1366" t="s">
        <v>45</v>
      </c>
      <c r="B1366" s="3">
        <v>1984</v>
      </c>
      <c r="C1366">
        <v>0</v>
      </c>
      <c r="D1366">
        <v>0</v>
      </c>
      <c r="E1366" s="3" t="e">
        <v>#NUM!</v>
      </c>
      <c r="F1366" s="3" t="str">
        <f>VLOOKUP(Exportacao[[#This Row],[País]],Tabela3[#All],4,FALSE)</f>
        <v>Camarões</v>
      </c>
      <c r="G1366" s="3" t="str">
        <f>VLOOKUP(Exportacao[[#This Row],[País Corrigido]],'Conversor de países_Geral_UTF8_'!$A$2:$B$223,2,FALSE)</f>
        <v>África</v>
      </c>
      <c r="H13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7" spans="1:8" hidden="1">
      <c r="A1367" t="s">
        <v>45</v>
      </c>
      <c r="B1367" s="3">
        <v>1985</v>
      </c>
      <c r="C1367">
        <v>0</v>
      </c>
      <c r="D1367">
        <v>0</v>
      </c>
      <c r="E1367" s="3" t="e">
        <v>#NUM!</v>
      </c>
      <c r="F1367" s="3" t="str">
        <f>VLOOKUP(Exportacao[[#This Row],[País]],Tabela3[#All],4,FALSE)</f>
        <v>Camarões</v>
      </c>
      <c r="G1367" s="3" t="str">
        <f>VLOOKUP(Exportacao[[#This Row],[País Corrigido]],'Conversor de países_Geral_UTF8_'!$A$2:$B$223,2,FALSE)</f>
        <v>África</v>
      </c>
      <c r="H13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8" spans="1:8" hidden="1">
      <c r="A1368" t="s">
        <v>45</v>
      </c>
      <c r="B1368" s="3">
        <v>1986</v>
      </c>
      <c r="C1368">
        <v>0</v>
      </c>
      <c r="D1368">
        <v>0</v>
      </c>
      <c r="E1368" s="3" t="e">
        <v>#NUM!</v>
      </c>
      <c r="F1368" s="3" t="str">
        <f>VLOOKUP(Exportacao[[#This Row],[País]],Tabela3[#All],4,FALSE)</f>
        <v>Camarões</v>
      </c>
      <c r="G1368" s="3" t="str">
        <f>VLOOKUP(Exportacao[[#This Row],[País Corrigido]],'Conversor de países_Geral_UTF8_'!$A$2:$B$223,2,FALSE)</f>
        <v>África</v>
      </c>
      <c r="H13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69" spans="1:8" hidden="1">
      <c r="A1369" t="s">
        <v>45</v>
      </c>
      <c r="B1369" s="3">
        <v>1987</v>
      </c>
      <c r="C1369">
        <v>0</v>
      </c>
      <c r="D1369">
        <v>0</v>
      </c>
      <c r="E1369" s="3" t="e">
        <v>#NUM!</v>
      </c>
      <c r="F1369" s="3" t="str">
        <f>VLOOKUP(Exportacao[[#This Row],[País]],Tabela3[#All],4,FALSE)</f>
        <v>Camarões</v>
      </c>
      <c r="G1369" s="3" t="str">
        <f>VLOOKUP(Exportacao[[#This Row],[País Corrigido]],'Conversor de países_Geral_UTF8_'!$A$2:$B$223,2,FALSE)</f>
        <v>África</v>
      </c>
      <c r="H13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0" spans="1:8" hidden="1">
      <c r="A1370" t="s">
        <v>45</v>
      </c>
      <c r="B1370" s="3">
        <v>1988</v>
      </c>
      <c r="C1370">
        <v>0</v>
      </c>
      <c r="D1370">
        <v>0</v>
      </c>
      <c r="E1370" s="3" t="e">
        <v>#NUM!</v>
      </c>
      <c r="F1370" s="3" t="str">
        <f>VLOOKUP(Exportacao[[#This Row],[País]],Tabela3[#All],4,FALSE)</f>
        <v>Camarões</v>
      </c>
      <c r="G1370" s="3" t="str">
        <f>VLOOKUP(Exportacao[[#This Row],[País Corrigido]],'Conversor de países_Geral_UTF8_'!$A$2:$B$223,2,FALSE)</f>
        <v>África</v>
      </c>
      <c r="H13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1" spans="1:8" hidden="1">
      <c r="A1371" t="s">
        <v>45</v>
      </c>
      <c r="B1371" s="3">
        <v>1989</v>
      </c>
      <c r="C1371">
        <v>0</v>
      </c>
      <c r="D1371">
        <v>0</v>
      </c>
      <c r="E1371" s="3" t="e">
        <v>#NUM!</v>
      </c>
      <c r="F1371" s="3" t="str">
        <f>VLOOKUP(Exportacao[[#This Row],[País]],Tabela3[#All],4,FALSE)</f>
        <v>Camarões</v>
      </c>
      <c r="G1371" s="3" t="str">
        <f>VLOOKUP(Exportacao[[#This Row],[País Corrigido]],'Conversor de países_Geral_UTF8_'!$A$2:$B$223,2,FALSE)</f>
        <v>África</v>
      </c>
      <c r="H13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2" spans="1:8" hidden="1">
      <c r="A1372" t="s">
        <v>45</v>
      </c>
      <c r="B1372" s="3">
        <v>1990</v>
      </c>
      <c r="C1372">
        <v>0</v>
      </c>
      <c r="D1372">
        <v>0</v>
      </c>
      <c r="E1372" s="3" t="e">
        <v>#NUM!</v>
      </c>
      <c r="F1372" s="3" t="str">
        <f>VLOOKUP(Exportacao[[#This Row],[País]],Tabela3[#All],4,FALSE)</f>
        <v>Camarões</v>
      </c>
      <c r="G1372" s="3" t="str">
        <f>VLOOKUP(Exportacao[[#This Row],[País Corrigido]],'Conversor de países_Geral_UTF8_'!$A$2:$B$223,2,FALSE)</f>
        <v>África</v>
      </c>
      <c r="H13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3" spans="1:8" hidden="1">
      <c r="A1373" t="s">
        <v>45</v>
      </c>
      <c r="B1373" s="3">
        <v>1991</v>
      </c>
      <c r="C1373">
        <v>0</v>
      </c>
      <c r="D1373">
        <v>0</v>
      </c>
      <c r="E1373" s="3" t="e">
        <v>#NUM!</v>
      </c>
      <c r="F1373" s="3" t="str">
        <f>VLOOKUP(Exportacao[[#This Row],[País]],Tabela3[#All],4,FALSE)</f>
        <v>Camarões</v>
      </c>
      <c r="G1373" s="3" t="str">
        <f>VLOOKUP(Exportacao[[#This Row],[País Corrigido]],'Conversor de países_Geral_UTF8_'!$A$2:$B$223,2,FALSE)</f>
        <v>África</v>
      </c>
      <c r="H13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4" spans="1:8" hidden="1">
      <c r="A1374" t="s">
        <v>45</v>
      </c>
      <c r="B1374" s="3">
        <v>1992</v>
      </c>
      <c r="C1374">
        <v>0</v>
      </c>
      <c r="D1374">
        <v>0</v>
      </c>
      <c r="E1374" s="3" t="e">
        <v>#NUM!</v>
      </c>
      <c r="F1374" s="3" t="str">
        <f>VLOOKUP(Exportacao[[#This Row],[País]],Tabela3[#All],4,FALSE)</f>
        <v>Camarões</v>
      </c>
      <c r="G1374" s="3" t="str">
        <f>VLOOKUP(Exportacao[[#This Row],[País Corrigido]],'Conversor de países_Geral_UTF8_'!$A$2:$B$223,2,FALSE)</f>
        <v>África</v>
      </c>
      <c r="H13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5" spans="1:8" hidden="1">
      <c r="A1375" t="s">
        <v>45</v>
      </c>
      <c r="B1375" s="3">
        <v>1993</v>
      </c>
      <c r="C1375">
        <v>0</v>
      </c>
      <c r="D1375">
        <v>0</v>
      </c>
      <c r="E1375" s="3" t="e">
        <v>#NUM!</v>
      </c>
      <c r="F1375" s="3" t="str">
        <f>VLOOKUP(Exportacao[[#This Row],[País]],Tabela3[#All],4,FALSE)</f>
        <v>Camarões</v>
      </c>
      <c r="G1375" s="3" t="str">
        <f>VLOOKUP(Exportacao[[#This Row],[País Corrigido]],'Conversor de países_Geral_UTF8_'!$A$2:$B$223,2,FALSE)</f>
        <v>África</v>
      </c>
      <c r="H13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6" spans="1:8" hidden="1">
      <c r="A1376" t="s">
        <v>45</v>
      </c>
      <c r="B1376" s="3">
        <v>1994</v>
      </c>
      <c r="C1376">
        <v>0</v>
      </c>
      <c r="D1376">
        <v>0</v>
      </c>
      <c r="E1376" s="3" t="e">
        <v>#NUM!</v>
      </c>
      <c r="F1376" s="3" t="str">
        <f>VLOOKUP(Exportacao[[#This Row],[País]],Tabela3[#All],4,FALSE)</f>
        <v>Camarões</v>
      </c>
      <c r="G1376" s="3" t="str">
        <f>VLOOKUP(Exportacao[[#This Row],[País Corrigido]],'Conversor de países_Geral_UTF8_'!$A$2:$B$223,2,FALSE)</f>
        <v>África</v>
      </c>
      <c r="H13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7" spans="1:8" hidden="1">
      <c r="A1377" t="s">
        <v>45</v>
      </c>
      <c r="B1377" s="3">
        <v>1995</v>
      </c>
      <c r="C1377">
        <v>0</v>
      </c>
      <c r="D1377">
        <v>0</v>
      </c>
      <c r="E1377" s="3" t="e">
        <v>#NUM!</v>
      </c>
      <c r="F1377" s="3" t="str">
        <f>VLOOKUP(Exportacao[[#This Row],[País]],Tabela3[#All],4,FALSE)</f>
        <v>Camarões</v>
      </c>
      <c r="G1377" s="3" t="str">
        <f>VLOOKUP(Exportacao[[#This Row],[País Corrigido]],'Conversor de países_Geral_UTF8_'!$A$2:$B$223,2,FALSE)</f>
        <v>África</v>
      </c>
      <c r="H13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8" spans="1:8" hidden="1">
      <c r="A1378" t="s">
        <v>45</v>
      </c>
      <c r="B1378" s="3">
        <v>1996</v>
      </c>
      <c r="C1378">
        <v>0</v>
      </c>
      <c r="D1378">
        <v>0</v>
      </c>
      <c r="E1378" s="3" t="e">
        <v>#NUM!</v>
      </c>
      <c r="F1378" s="3" t="str">
        <f>VLOOKUP(Exportacao[[#This Row],[País]],Tabela3[#All],4,FALSE)</f>
        <v>Camarões</v>
      </c>
      <c r="G1378" s="3" t="str">
        <f>VLOOKUP(Exportacao[[#This Row],[País Corrigido]],'Conversor de países_Geral_UTF8_'!$A$2:$B$223,2,FALSE)</f>
        <v>África</v>
      </c>
      <c r="H13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79" spans="1:8" hidden="1">
      <c r="A1379" t="s">
        <v>45</v>
      </c>
      <c r="B1379" s="3">
        <v>1997</v>
      </c>
      <c r="C1379">
        <v>0</v>
      </c>
      <c r="D1379">
        <v>0</v>
      </c>
      <c r="E1379" s="3" t="e">
        <v>#NUM!</v>
      </c>
      <c r="F1379" s="3" t="str">
        <f>VLOOKUP(Exportacao[[#This Row],[País]],Tabela3[#All],4,FALSE)</f>
        <v>Camarões</v>
      </c>
      <c r="G1379" s="3" t="str">
        <f>VLOOKUP(Exportacao[[#This Row],[País Corrigido]],'Conversor de países_Geral_UTF8_'!$A$2:$B$223,2,FALSE)</f>
        <v>África</v>
      </c>
      <c r="H13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0" spans="1:8" hidden="1">
      <c r="A1380" t="s">
        <v>45</v>
      </c>
      <c r="B1380" s="3">
        <v>1998</v>
      </c>
      <c r="C1380">
        <v>0</v>
      </c>
      <c r="D1380">
        <v>0</v>
      </c>
      <c r="E1380" s="3" t="e">
        <v>#NUM!</v>
      </c>
      <c r="F1380" s="3" t="str">
        <f>VLOOKUP(Exportacao[[#This Row],[País]],Tabela3[#All],4,FALSE)</f>
        <v>Camarões</v>
      </c>
      <c r="G1380" s="3" t="str">
        <f>VLOOKUP(Exportacao[[#This Row],[País Corrigido]],'Conversor de países_Geral_UTF8_'!$A$2:$B$223,2,FALSE)</f>
        <v>África</v>
      </c>
      <c r="H13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1" spans="1:8" hidden="1">
      <c r="A1381" t="s">
        <v>45</v>
      </c>
      <c r="B1381" s="3">
        <v>1999</v>
      </c>
      <c r="C1381">
        <v>0</v>
      </c>
      <c r="D1381">
        <v>0</v>
      </c>
      <c r="E1381" s="3" t="e">
        <v>#NUM!</v>
      </c>
      <c r="F1381" s="3" t="str">
        <f>VLOOKUP(Exportacao[[#This Row],[País]],Tabela3[#All],4,FALSE)</f>
        <v>Camarões</v>
      </c>
      <c r="G1381" s="3" t="str">
        <f>VLOOKUP(Exportacao[[#This Row],[País Corrigido]],'Conversor de países_Geral_UTF8_'!$A$2:$B$223,2,FALSE)</f>
        <v>África</v>
      </c>
      <c r="H13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2" spans="1:8" hidden="1">
      <c r="A1382" t="s">
        <v>45</v>
      </c>
      <c r="B1382" s="3">
        <v>2000</v>
      </c>
      <c r="C1382">
        <v>0</v>
      </c>
      <c r="D1382">
        <v>0</v>
      </c>
      <c r="E1382" s="3" t="e">
        <v>#NUM!</v>
      </c>
      <c r="F1382" s="3" t="str">
        <f>VLOOKUP(Exportacao[[#This Row],[País]],Tabela3[#All],4,FALSE)</f>
        <v>Camarões</v>
      </c>
      <c r="G1382" s="3" t="str">
        <f>VLOOKUP(Exportacao[[#This Row],[País Corrigido]],'Conversor de países_Geral_UTF8_'!$A$2:$B$223,2,FALSE)</f>
        <v>África</v>
      </c>
      <c r="H13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3" spans="1:8" hidden="1">
      <c r="A1383" t="s">
        <v>45</v>
      </c>
      <c r="B1383" s="3">
        <v>2001</v>
      </c>
      <c r="C1383">
        <v>0</v>
      </c>
      <c r="D1383">
        <v>0</v>
      </c>
      <c r="E1383" s="3" t="e">
        <v>#NUM!</v>
      </c>
      <c r="F1383" s="3" t="str">
        <f>VLOOKUP(Exportacao[[#This Row],[País]],Tabela3[#All],4,FALSE)</f>
        <v>Camarões</v>
      </c>
      <c r="G1383" s="3" t="str">
        <f>VLOOKUP(Exportacao[[#This Row],[País Corrigido]],'Conversor de países_Geral_UTF8_'!$A$2:$B$223,2,FALSE)</f>
        <v>África</v>
      </c>
      <c r="H13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4" spans="1:8" hidden="1">
      <c r="A1384" t="s">
        <v>45</v>
      </c>
      <c r="B1384" s="3">
        <v>2002</v>
      </c>
      <c r="C1384">
        <v>0</v>
      </c>
      <c r="D1384">
        <v>0</v>
      </c>
      <c r="E1384" s="3" t="e">
        <v>#NUM!</v>
      </c>
      <c r="F1384" s="3" t="str">
        <f>VLOOKUP(Exportacao[[#This Row],[País]],Tabela3[#All],4,FALSE)</f>
        <v>Camarões</v>
      </c>
      <c r="G1384" s="3" t="str">
        <f>VLOOKUP(Exportacao[[#This Row],[País Corrigido]],'Conversor de países_Geral_UTF8_'!$A$2:$B$223,2,FALSE)</f>
        <v>África</v>
      </c>
      <c r="H13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5" spans="1:8" hidden="1">
      <c r="A1385" t="s">
        <v>45</v>
      </c>
      <c r="B1385" s="3">
        <v>2003</v>
      </c>
      <c r="C1385">
        <v>0</v>
      </c>
      <c r="D1385">
        <v>0</v>
      </c>
      <c r="E1385" s="3" t="e">
        <v>#NUM!</v>
      </c>
      <c r="F1385" s="3" t="str">
        <f>VLOOKUP(Exportacao[[#This Row],[País]],Tabela3[#All],4,FALSE)</f>
        <v>Camarões</v>
      </c>
      <c r="G1385" s="3" t="str">
        <f>VLOOKUP(Exportacao[[#This Row],[País Corrigido]],'Conversor de países_Geral_UTF8_'!$A$2:$B$223,2,FALSE)</f>
        <v>África</v>
      </c>
      <c r="H13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6" spans="1:8" hidden="1">
      <c r="A1386" t="s">
        <v>45</v>
      </c>
      <c r="B1386" s="3">
        <v>2004</v>
      </c>
      <c r="C1386">
        <v>0</v>
      </c>
      <c r="D1386">
        <v>0</v>
      </c>
      <c r="E1386" s="3" t="e">
        <v>#NUM!</v>
      </c>
      <c r="F1386" s="3" t="str">
        <f>VLOOKUP(Exportacao[[#This Row],[País]],Tabela3[#All],4,FALSE)</f>
        <v>Camarões</v>
      </c>
      <c r="G1386" s="3" t="str">
        <f>VLOOKUP(Exportacao[[#This Row],[País Corrigido]],'Conversor de países_Geral_UTF8_'!$A$2:$B$223,2,FALSE)</f>
        <v>África</v>
      </c>
      <c r="H13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7" spans="1:8" hidden="1">
      <c r="A1387" t="s">
        <v>45</v>
      </c>
      <c r="B1387" s="3">
        <v>2005</v>
      </c>
      <c r="C1387">
        <v>0</v>
      </c>
      <c r="D1387">
        <v>0</v>
      </c>
      <c r="E1387" s="3" t="e">
        <v>#NUM!</v>
      </c>
      <c r="F1387" s="3" t="str">
        <f>VLOOKUP(Exportacao[[#This Row],[País]],Tabela3[#All],4,FALSE)</f>
        <v>Camarões</v>
      </c>
      <c r="G1387" s="3" t="str">
        <f>VLOOKUP(Exportacao[[#This Row],[País Corrigido]],'Conversor de países_Geral_UTF8_'!$A$2:$B$223,2,FALSE)</f>
        <v>África</v>
      </c>
      <c r="H13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8" spans="1:8" hidden="1">
      <c r="A1388" t="s">
        <v>45</v>
      </c>
      <c r="B1388" s="3">
        <v>2006</v>
      </c>
      <c r="C1388">
        <v>0</v>
      </c>
      <c r="D1388">
        <v>0</v>
      </c>
      <c r="E1388" s="3" t="e">
        <v>#NUM!</v>
      </c>
      <c r="F1388" s="3" t="str">
        <f>VLOOKUP(Exportacao[[#This Row],[País]],Tabela3[#All],4,FALSE)</f>
        <v>Camarões</v>
      </c>
      <c r="G1388" s="3" t="str">
        <f>VLOOKUP(Exportacao[[#This Row],[País Corrigido]],'Conversor de países_Geral_UTF8_'!$A$2:$B$223,2,FALSE)</f>
        <v>África</v>
      </c>
      <c r="H13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89" spans="1:8" hidden="1">
      <c r="A1389" t="s">
        <v>45</v>
      </c>
      <c r="B1389" s="3">
        <v>2007</v>
      </c>
      <c r="C1389">
        <v>0</v>
      </c>
      <c r="D1389">
        <v>0</v>
      </c>
      <c r="E1389" s="3" t="e">
        <v>#NUM!</v>
      </c>
      <c r="F1389" s="3" t="str">
        <f>VLOOKUP(Exportacao[[#This Row],[País]],Tabela3[#All],4,FALSE)</f>
        <v>Camarões</v>
      </c>
      <c r="G1389" s="3" t="str">
        <f>VLOOKUP(Exportacao[[#This Row],[País Corrigido]],'Conversor de países_Geral_UTF8_'!$A$2:$B$223,2,FALSE)</f>
        <v>África</v>
      </c>
      <c r="H13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0" spans="1:8" hidden="1">
      <c r="A1390" t="s">
        <v>45</v>
      </c>
      <c r="B1390" s="3">
        <v>2008</v>
      </c>
      <c r="C1390">
        <v>0</v>
      </c>
      <c r="D1390">
        <v>0</v>
      </c>
      <c r="E1390" s="3" t="e">
        <v>#NUM!</v>
      </c>
      <c r="F1390" s="3" t="str">
        <f>VLOOKUP(Exportacao[[#This Row],[País]],Tabela3[#All],4,FALSE)</f>
        <v>Camarões</v>
      </c>
      <c r="G1390" s="3" t="str">
        <f>VLOOKUP(Exportacao[[#This Row],[País Corrigido]],'Conversor de países_Geral_UTF8_'!$A$2:$B$223,2,FALSE)</f>
        <v>África</v>
      </c>
      <c r="H13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1" spans="1:8" hidden="1">
      <c r="A1391" t="s">
        <v>45</v>
      </c>
      <c r="B1391" s="3">
        <v>2009</v>
      </c>
      <c r="C1391">
        <v>0</v>
      </c>
      <c r="D1391">
        <v>0</v>
      </c>
      <c r="E1391" s="3" t="e">
        <v>#NUM!</v>
      </c>
      <c r="F1391" s="3" t="str">
        <f>VLOOKUP(Exportacao[[#This Row],[País]],Tabela3[#All],4,FALSE)</f>
        <v>Camarões</v>
      </c>
      <c r="G1391" s="3" t="str">
        <f>VLOOKUP(Exportacao[[#This Row],[País Corrigido]],'Conversor de países_Geral_UTF8_'!$A$2:$B$223,2,FALSE)</f>
        <v>África</v>
      </c>
      <c r="H13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2" spans="1:8" hidden="1">
      <c r="A1392" t="s">
        <v>45</v>
      </c>
      <c r="B1392" s="3">
        <v>2010</v>
      </c>
      <c r="C1392">
        <v>0</v>
      </c>
      <c r="D1392">
        <v>0</v>
      </c>
      <c r="E1392" s="3" t="e">
        <v>#NUM!</v>
      </c>
      <c r="F1392" s="3" t="str">
        <f>VLOOKUP(Exportacao[[#This Row],[País]],Tabela3[#All],4,FALSE)</f>
        <v>Camarões</v>
      </c>
      <c r="G1392" s="3" t="str">
        <f>VLOOKUP(Exportacao[[#This Row],[País Corrigido]],'Conversor de países_Geral_UTF8_'!$A$2:$B$223,2,FALSE)</f>
        <v>África</v>
      </c>
      <c r="H13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3" spans="1:8" hidden="1">
      <c r="A1393" t="s">
        <v>45</v>
      </c>
      <c r="B1393" s="3">
        <v>2011</v>
      </c>
      <c r="C1393">
        <v>0</v>
      </c>
      <c r="D1393">
        <v>0</v>
      </c>
      <c r="E1393" s="3" t="e">
        <v>#NUM!</v>
      </c>
      <c r="F1393" s="3" t="str">
        <f>VLOOKUP(Exportacao[[#This Row],[País]],Tabela3[#All],4,FALSE)</f>
        <v>Camarões</v>
      </c>
      <c r="G1393" s="3" t="str">
        <f>VLOOKUP(Exportacao[[#This Row],[País Corrigido]],'Conversor de países_Geral_UTF8_'!$A$2:$B$223,2,FALSE)</f>
        <v>África</v>
      </c>
      <c r="H13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4" spans="1:8" hidden="1">
      <c r="A1394" t="s">
        <v>45</v>
      </c>
      <c r="B1394" s="3">
        <v>2012</v>
      </c>
      <c r="C1394">
        <v>0</v>
      </c>
      <c r="D1394">
        <v>0</v>
      </c>
      <c r="E1394" s="3" t="e">
        <v>#NUM!</v>
      </c>
      <c r="F1394" s="3" t="str">
        <f>VLOOKUP(Exportacao[[#This Row],[País]],Tabela3[#All],4,FALSE)</f>
        <v>Camarões</v>
      </c>
      <c r="G1394" s="3" t="str">
        <f>VLOOKUP(Exportacao[[#This Row],[País Corrigido]],'Conversor de países_Geral_UTF8_'!$A$2:$B$223,2,FALSE)</f>
        <v>África</v>
      </c>
      <c r="H13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5" spans="1:8" hidden="1">
      <c r="A1395" t="s">
        <v>45</v>
      </c>
      <c r="B1395" s="3">
        <v>2013</v>
      </c>
      <c r="C1395">
        <v>0</v>
      </c>
      <c r="D1395">
        <v>0</v>
      </c>
      <c r="E1395" s="3" t="e">
        <v>#NUM!</v>
      </c>
      <c r="F1395" s="3" t="str">
        <f>VLOOKUP(Exportacao[[#This Row],[País]],Tabela3[#All],4,FALSE)</f>
        <v>Camarões</v>
      </c>
      <c r="G1395" s="3" t="str">
        <f>VLOOKUP(Exportacao[[#This Row],[País Corrigido]],'Conversor de países_Geral_UTF8_'!$A$2:$B$223,2,FALSE)</f>
        <v>África</v>
      </c>
      <c r="H13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6" spans="1:8" hidden="1">
      <c r="A1396" t="s">
        <v>45</v>
      </c>
      <c r="B1396" s="3">
        <v>2014</v>
      </c>
      <c r="C1396">
        <v>0</v>
      </c>
      <c r="D1396">
        <v>0</v>
      </c>
      <c r="E1396" s="3" t="e">
        <v>#NUM!</v>
      </c>
      <c r="F1396" s="3" t="str">
        <f>VLOOKUP(Exportacao[[#This Row],[País]],Tabela3[#All],4,FALSE)</f>
        <v>Camarões</v>
      </c>
      <c r="G1396" s="3" t="str">
        <f>VLOOKUP(Exportacao[[#This Row],[País Corrigido]],'Conversor de países_Geral_UTF8_'!$A$2:$B$223,2,FALSE)</f>
        <v>África</v>
      </c>
      <c r="H13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7" spans="1:8" hidden="1">
      <c r="A1397" t="s">
        <v>45</v>
      </c>
      <c r="B1397" s="3">
        <v>2015</v>
      </c>
      <c r="C1397">
        <v>0</v>
      </c>
      <c r="D1397">
        <v>0</v>
      </c>
      <c r="E1397" s="3" t="e">
        <v>#NUM!</v>
      </c>
      <c r="F1397" s="3" t="str">
        <f>VLOOKUP(Exportacao[[#This Row],[País]],Tabela3[#All],4,FALSE)</f>
        <v>Camarões</v>
      </c>
      <c r="G1397" s="3" t="str">
        <f>VLOOKUP(Exportacao[[#This Row],[País Corrigido]],'Conversor de países_Geral_UTF8_'!$A$2:$B$223,2,FALSE)</f>
        <v>África</v>
      </c>
      <c r="H13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8" spans="1:8" hidden="1">
      <c r="A1398" t="s">
        <v>45</v>
      </c>
      <c r="B1398" s="3">
        <v>2016</v>
      </c>
      <c r="C1398">
        <v>0</v>
      </c>
      <c r="D1398">
        <v>0</v>
      </c>
      <c r="E1398" s="3" t="e">
        <v>#NUM!</v>
      </c>
      <c r="F1398" s="3" t="str">
        <f>VLOOKUP(Exportacao[[#This Row],[País]],Tabela3[#All],4,FALSE)</f>
        <v>Camarões</v>
      </c>
      <c r="G1398" s="3" t="str">
        <f>VLOOKUP(Exportacao[[#This Row],[País Corrigido]],'Conversor de países_Geral_UTF8_'!$A$2:$B$223,2,FALSE)</f>
        <v>África</v>
      </c>
      <c r="H13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399" spans="1:8" hidden="1">
      <c r="A1399" t="s">
        <v>45</v>
      </c>
      <c r="B1399" s="3">
        <v>2017</v>
      </c>
      <c r="C1399">
        <v>1749</v>
      </c>
      <c r="D1399">
        <v>7476</v>
      </c>
      <c r="E1399" s="3">
        <v>4.2744425385934823</v>
      </c>
      <c r="F1399" s="3" t="str">
        <f>VLOOKUP(Exportacao[[#This Row],[País]],Tabela3[#All],4,FALSE)</f>
        <v>Camarões</v>
      </c>
      <c r="G1399" s="3" t="str">
        <f>VLOOKUP(Exportacao[[#This Row],[País Corrigido]],'Conversor de países_Geral_UTF8_'!$A$2:$B$223,2,FALSE)</f>
        <v>África</v>
      </c>
      <c r="H13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00" spans="1:8" hidden="1">
      <c r="A1400" t="s">
        <v>45</v>
      </c>
      <c r="B1400" s="3">
        <v>2018</v>
      </c>
      <c r="C1400">
        <v>0</v>
      </c>
      <c r="D1400">
        <v>0</v>
      </c>
      <c r="E1400" s="3" t="e">
        <v>#NUM!</v>
      </c>
      <c r="F1400" s="3" t="str">
        <f>VLOOKUP(Exportacao[[#This Row],[País]],Tabela3[#All],4,FALSE)</f>
        <v>Camarões</v>
      </c>
      <c r="G1400" s="3" t="str">
        <f>VLOOKUP(Exportacao[[#This Row],[País Corrigido]],'Conversor de países_Geral_UTF8_'!$A$2:$B$223,2,FALSE)</f>
        <v>África</v>
      </c>
      <c r="H14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01" spans="1:8" hidden="1">
      <c r="A1401" t="s">
        <v>45</v>
      </c>
      <c r="B1401" s="3">
        <v>2019</v>
      </c>
      <c r="C1401">
        <v>0</v>
      </c>
      <c r="D1401">
        <v>0</v>
      </c>
      <c r="E1401" s="3" t="e">
        <v>#NUM!</v>
      </c>
      <c r="F1401" s="3" t="str">
        <f>VLOOKUP(Exportacao[[#This Row],[País]],Tabela3[#All],4,FALSE)</f>
        <v>Camarões</v>
      </c>
      <c r="G1401" s="3" t="str">
        <f>VLOOKUP(Exportacao[[#This Row],[País Corrigido]],'Conversor de países_Geral_UTF8_'!$A$2:$B$223,2,FALSE)</f>
        <v>África</v>
      </c>
      <c r="H14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02" spans="1:8" hidden="1">
      <c r="A1402" t="s">
        <v>45</v>
      </c>
      <c r="B1402" s="3">
        <v>2020</v>
      </c>
      <c r="C1402">
        <v>0</v>
      </c>
      <c r="D1402">
        <v>178</v>
      </c>
      <c r="E1402" s="3" t="e">
        <v>#NUM!</v>
      </c>
      <c r="F1402" s="3" t="str">
        <f>VLOOKUP(Exportacao[[#This Row],[País]],Tabela3[#All],4,FALSE)</f>
        <v>Camarões</v>
      </c>
      <c r="G1402" s="3" t="str">
        <f>VLOOKUP(Exportacao[[#This Row],[País Corrigido]],'Conversor de países_Geral_UTF8_'!$A$2:$B$223,2,FALSE)</f>
        <v>África</v>
      </c>
      <c r="H14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Interpolar 1</v>
      </c>
    </row>
    <row r="1403" spans="1:8" hidden="1">
      <c r="A1403" t="s">
        <v>45</v>
      </c>
      <c r="B1403" s="3">
        <v>2021</v>
      </c>
      <c r="C1403">
        <v>0</v>
      </c>
      <c r="D1403">
        <v>0</v>
      </c>
      <c r="E1403" s="3" t="e">
        <v>#NUM!</v>
      </c>
      <c r="F1403" s="3" t="str">
        <f>VLOOKUP(Exportacao[[#This Row],[País]],Tabela3[#All],4,FALSE)</f>
        <v>Camarões</v>
      </c>
      <c r="G1403" s="3" t="str">
        <f>VLOOKUP(Exportacao[[#This Row],[País Corrigido]],'Conversor de países_Geral_UTF8_'!$A$2:$B$223,2,FALSE)</f>
        <v>África</v>
      </c>
      <c r="H14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04" spans="1:8" hidden="1">
      <c r="A1404" t="s">
        <v>45</v>
      </c>
      <c r="B1404" s="3">
        <v>2022</v>
      </c>
      <c r="C1404">
        <v>0</v>
      </c>
      <c r="D1404">
        <v>0</v>
      </c>
      <c r="E1404" s="3" t="e">
        <v>#NUM!</v>
      </c>
      <c r="F1404" s="3" t="str">
        <f>VLOOKUP(Exportacao[[#This Row],[País]],Tabela3[#All],4,FALSE)</f>
        <v>Camarões</v>
      </c>
      <c r="G1404" s="3" t="str">
        <f>VLOOKUP(Exportacao[[#This Row],[País Corrigido]],'Conversor de países_Geral_UTF8_'!$A$2:$B$223,2,FALSE)</f>
        <v>África</v>
      </c>
      <c r="H14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05" spans="1:8" hidden="1">
      <c r="A1405" t="s">
        <v>45</v>
      </c>
      <c r="B1405" s="3">
        <v>2023</v>
      </c>
      <c r="C1405">
        <v>0</v>
      </c>
      <c r="D1405">
        <v>0</v>
      </c>
      <c r="E1405" s="3" t="e">
        <v>#NUM!</v>
      </c>
      <c r="F1405" s="3" t="str">
        <f>VLOOKUP(Exportacao[[#This Row],[País]],Tabela3[#All],4,FALSE)</f>
        <v>Camarões</v>
      </c>
      <c r="G1405" s="3" t="str">
        <f>VLOOKUP(Exportacao[[#This Row],[País Corrigido]],'Conversor de países_Geral_UTF8_'!$A$2:$B$223,2,FALSE)</f>
        <v>África</v>
      </c>
      <c r="H14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06" spans="1:8" hidden="1">
      <c r="A1406" t="s">
        <v>47</v>
      </c>
      <c r="B1406" s="3">
        <v>1970</v>
      </c>
      <c r="C1406">
        <v>0</v>
      </c>
      <c r="D1406">
        <v>0</v>
      </c>
      <c r="E1406" s="3" t="e">
        <v>#NUM!</v>
      </c>
      <c r="F1406" s="3" t="str">
        <f>VLOOKUP(Exportacao[[#This Row],[País]],Tabela3[#All],4,FALSE)</f>
        <v>Canadá</v>
      </c>
      <c r="G1406" s="3" t="str">
        <f>VLOOKUP(Exportacao[[#This Row],[País Corrigido]],'Conversor de países_Geral_UTF8_'!$A$2:$B$223,2,FALSE)</f>
        <v>América do Norte</v>
      </c>
      <c r="H14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07" spans="1:8" hidden="1">
      <c r="A1407" t="s">
        <v>47</v>
      </c>
      <c r="B1407" s="3">
        <v>1971</v>
      </c>
      <c r="C1407">
        <v>0</v>
      </c>
      <c r="D1407">
        <v>0</v>
      </c>
      <c r="E1407" s="3" t="e">
        <v>#NUM!</v>
      </c>
      <c r="F1407" s="3" t="str">
        <f>VLOOKUP(Exportacao[[#This Row],[País]],Tabela3[#All],4,FALSE)</f>
        <v>Canadá</v>
      </c>
      <c r="G1407" s="3" t="str">
        <f>VLOOKUP(Exportacao[[#This Row],[País Corrigido]],'Conversor de países_Geral_UTF8_'!$A$2:$B$223,2,FALSE)</f>
        <v>América do Norte</v>
      </c>
      <c r="H14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08" spans="1:8" hidden="1">
      <c r="A1408" t="s">
        <v>47</v>
      </c>
      <c r="B1408" s="3">
        <v>1972</v>
      </c>
      <c r="C1408">
        <v>0</v>
      </c>
      <c r="D1408">
        <v>0</v>
      </c>
      <c r="E1408" s="3" t="e">
        <v>#NUM!</v>
      </c>
      <c r="F1408" s="3" t="str">
        <f>VLOOKUP(Exportacao[[#This Row],[País]],Tabela3[#All],4,FALSE)</f>
        <v>Canadá</v>
      </c>
      <c r="G1408" s="3" t="str">
        <f>VLOOKUP(Exportacao[[#This Row],[País Corrigido]],'Conversor de países_Geral_UTF8_'!$A$2:$B$223,2,FALSE)</f>
        <v>América do Norte</v>
      </c>
      <c r="H14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09" spans="1:8" hidden="1">
      <c r="A1409" t="s">
        <v>47</v>
      </c>
      <c r="B1409" s="3">
        <v>1973</v>
      </c>
      <c r="C1409">
        <v>0</v>
      </c>
      <c r="D1409">
        <v>0</v>
      </c>
      <c r="E1409" s="3" t="e">
        <v>#NUM!</v>
      </c>
      <c r="F1409" s="3" t="str">
        <f>VLOOKUP(Exportacao[[#This Row],[País]],Tabela3[#All],4,FALSE)</f>
        <v>Canadá</v>
      </c>
      <c r="G1409" s="3" t="str">
        <f>VLOOKUP(Exportacao[[#This Row],[País Corrigido]],'Conversor de países_Geral_UTF8_'!$A$2:$B$223,2,FALSE)</f>
        <v>América do Norte</v>
      </c>
      <c r="H14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10" spans="1:8" hidden="1">
      <c r="A1410" t="s">
        <v>47</v>
      </c>
      <c r="B1410" s="3">
        <v>1974</v>
      </c>
      <c r="C1410">
        <v>19404</v>
      </c>
      <c r="D1410">
        <v>18130</v>
      </c>
      <c r="E1410" s="3">
        <v>0.93434343434343436</v>
      </c>
      <c r="F1410" s="3" t="str">
        <f>VLOOKUP(Exportacao[[#This Row],[País]],Tabela3[#All],4,FALSE)</f>
        <v>Canadá</v>
      </c>
      <c r="G1410" s="3" t="str">
        <f>VLOOKUP(Exportacao[[#This Row],[País Corrigido]],'Conversor de países_Geral_UTF8_'!$A$2:$B$223,2,FALSE)</f>
        <v>América do Norte</v>
      </c>
      <c r="H14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11" spans="1:8" hidden="1">
      <c r="A1411" t="s">
        <v>47</v>
      </c>
      <c r="B1411" s="3">
        <v>1975</v>
      </c>
      <c r="C1411">
        <v>3564</v>
      </c>
      <c r="D1411">
        <v>3330</v>
      </c>
      <c r="E1411" s="3">
        <v>0.93434343434343436</v>
      </c>
      <c r="F1411" s="3" t="str">
        <f>VLOOKUP(Exportacao[[#This Row],[País]],Tabela3[#All],4,FALSE)</f>
        <v>Canadá</v>
      </c>
      <c r="G1411" s="3" t="str">
        <f>VLOOKUP(Exportacao[[#This Row],[País Corrigido]],'Conversor de países_Geral_UTF8_'!$A$2:$B$223,2,FALSE)</f>
        <v>América do Norte</v>
      </c>
      <c r="H14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12" spans="1:8" hidden="1">
      <c r="A1412" t="s">
        <v>47</v>
      </c>
      <c r="B1412" s="3">
        <v>1976</v>
      </c>
      <c r="C1412">
        <v>7920</v>
      </c>
      <c r="D1412">
        <v>7400</v>
      </c>
      <c r="E1412" s="3">
        <v>0.93434343434343436</v>
      </c>
      <c r="F1412" s="3" t="str">
        <f>VLOOKUP(Exportacao[[#This Row],[País]],Tabela3[#All],4,FALSE)</f>
        <v>Canadá</v>
      </c>
      <c r="G1412" s="3" t="str">
        <f>VLOOKUP(Exportacao[[#This Row],[País Corrigido]],'Conversor de países_Geral_UTF8_'!$A$2:$B$223,2,FALSE)</f>
        <v>América do Norte</v>
      </c>
      <c r="H14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13" spans="1:8" hidden="1">
      <c r="A1413" t="s">
        <v>47</v>
      </c>
      <c r="B1413" s="3">
        <v>1977</v>
      </c>
      <c r="C1413">
        <v>1188</v>
      </c>
      <c r="D1413">
        <v>1350</v>
      </c>
      <c r="E1413" s="3">
        <v>1.1363636363636365</v>
      </c>
      <c r="F1413" s="3" t="str">
        <f>VLOOKUP(Exportacao[[#This Row],[País]],Tabela3[#All],4,FALSE)</f>
        <v>Canadá</v>
      </c>
      <c r="G1413" s="3" t="str">
        <f>VLOOKUP(Exportacao[[#This Row],[País Corrigido]],'Conversor de países_Geral_UTF8_'!$A$2:$B$223,2,FALSE)</f>
        <v>América do Norte</v>
      </c>
      <c r="H14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14" spans="1:8" hidden="1">
      <c r="A1414" t="s">
        <v>47</v>
      </c>
      <c r="B1414" s="3">
        <v>1978</v>
      </c>
      <c r="C1414">
        <v>0</v>
      </c>
      <c r="D1414">
        <v>0</v>
      </c>
      <c r="E1414" s="3" t="e">
        <v>#NUM!</v>
      </c>
      <c r="F1414" s="3" t="str">
        <f>VLOOKUP(Exportacao[[#This Row],[País]],Tabela3[#All],4,FALSE)</f>
        <v>Canadá</v>
      </c>
      <c r="G1414" s="3" t="str">
        <f>VLOOKUP(Exportacao[[#This Row],[País Corrigido]],'Conversor de países_Geral_UTF8_'!$A$2:$B$223,2,FALSE)</f>
        <v>América do Norte</v>
      </c>
      <c r="H14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15" spans="1:8" hidden="1">
      <c r="A1415" t="s">
        <v>47</v>
      </c>
      <c r="B1415" s="3">
        <v>1979</v>
      </c>
      <c r="C1415">
        <v>0</v>
      </c>
      <c r="D1415">
        <v>0</v>
      </c>
      <c r="E1415" s="3" t="e">
        <v>#NUM!</v>
      </c>
      <c r="F1415" s="3" t="str">
        <f>VLOOKUP(Exportacao[[#This Row],[País]],Tabela3[#All],4,FALSE)</f>
        <v>Canadá</v>
      </c>
      <c r="G1415" s="3" t="str">
        <f>VLOOKUP(Exportacao[[#This Row],[País Corrigido]],'Conversor de países_Geral_UTF8_'!$A$2:$B$223,2,FALSE)</f>
        <v>América do Norte</v>
      </c>
      <c r="H14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16" spans="1:8" hidden="1">
      <c r="A1416" t="s">
        <v>47</v>
      </c>
      <c r="B1416" s="3">
        <v>1980</v>
      </c>
      <c r="C1416">
        <v>444217</v>
      </c>
      <c r="D1416">
        <v>105039</v>
      </c>
      <c r="E1416" s="3">
        <v>0.23645875776928843</v>
      </c>
      <c r="F1416" s="3" t="str">
        <f>VLOOKUP(Exportacao[[#This Row],[País]],Tabela3[#All],4,FALSE)</f>
        <v>Canadá</v>
      </c>
      <c r="G1416" s="3" t="str">
        <f>VLOOKUP(Exportacao[[#This Row],[País Corrigido]],'Conversor de países_Geral_UTF8_'!$A$2:$B$223,2,FALSE)</f>
        <v>América do Norte</v>
      </c>
      <c r="H14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17" spans="1:8" hidden="1">
      <c r="A1417" t="s">
        <v>47</v>
      </c>
      <c r="B1417" s="3">
        <v>1981</v>
      </c>
      <c r="C1417">
        <v>128710</v>
      </c>
      <c r="D1417">
        <v>42769</v>
      </c>
      <c r="E1417" s="3">
        <v>0.33228964338435241</v>
      </c>
      <c r="F1417" s="3" t="str">
        <f>VLOOKUP(Exportacao[[#This Row],[País]],Tabela3[#All],4,FALSE)</f>
        <v>Canadá</v>
      </c>
      <c r="G1417" s="3" t="str">
        <f>VLOOKUP(Exportacao[[#This Row],[País Corrigido]],'Conversor de países_Geral_UTF8_'!$A$2:$B$223,2,FALSE)</f>
        <v>América do Norte</v>
      </c>
      <c r="H14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18" spans="1:8" hidden="1">
      <c r="A1418" t="s">
        <v>47</v>
      </c>
      <c r="B1418" s="3">
        <v>1982</v>
      </c>
      <c r="C1418">
        <v>0</v>
      </c>
      <c r="D1418">
        <v>0</v>
      </c>
      <c r="E1418" s="3" t="e">
        <v>#NUM!</v>
      </c>
      <c r="F1418" s="3" t="str">
        <f>VLOOKUP(Exportacao[[#This Row],[País]],Tabela3[#All],4,FALSE)</f>
        <v>Canadá</v>
      </c>
      <c r="G1418" s="3" t="str">
        <f>VLOOKUP(Exportacao[[#This Row],[País Corrigido]],'Conversor de países_Geral_UTF8_'!$A$2:$B$223,2,FALSE)</f>
        <v>América do Norte</v>
      </c>
      <c r="H14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19" spans="1:8" hidden="1">
      <c r="A1419" t="s">
        <v>47</v>
      </c>
      <c r="B1419" s="3">
        <v>1983</v>
      </c>
      <c r="C1419">
        <v>0</v>
      </c>
      <c r="D1419">
        <v>0</v>
      </c>
      <c r="E1419" s="3" t="e">
        <v>#NUM!</v>
      </c>
      <c r="F1419" s="3" t="str">
        <f>VLOOKUP(Exportacao[[#This Row],[País]],Tabela3[#All],4,FALSE)</f>
        <v>Canadá</v>
      </c>
      <c r="G1419" s="3" t="str">
        <f>VLOOKUP(Exportacao[[#This Row],[País Corrigido]],'Conversor de países_Geral_UTF8_'!$A$2:$B$223,2,FALSE)</f>
        <v>América do Norte</v>
      </c>
      <c r="H14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20" spans="1:8" hidden="1">
      <c r="A1420" t="s">
        <v>47</v>
      </c>
      <c r="B1420" s="3">
        <v>1984</v>
      </c>
      <c r="C1420">
        <v>0</v>
      </c>
      <c r="D1420">
        <v>0</v>
      </c>
      <c r="E1420" s="3" t="e">
        <v>#NUM!</v>
      </c>
      <c r="F1420" s="3" t="str">
        <f>VLOOKUP(Exportacao[[#This Row],[País]],Tabela3[#All],4,FALSE)</f>
        <v>Canadá</v>
      </c>
      <c r="G1420" s="3" t="str">
        <f>VLOOKUP(Exportacao[[#This Row],[País Corrigido]],'Conversor de países_Geral_UTF8_'!$A$2:$B$223,2,FALSE)</f>
        <v>América do Norte</v>
      </c>
      <c r="H14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21" spans="1:8" hidden="1">
      <c r="A1421" t="s">
        <v>47</v>
      </c>
      <c r="B1421" s="3">
        <v>1985</v>
      </c>
      <c r="C1421">
        <v>0</v>
      </c>
      <c r="D1421">
        <v>0</v>
      </c>
      <c r="E1421" s="3" t="e">
        <v>#NUM!</v>
      </c>
      <c r="F1421" s="3" t="str">
        <f>VLOOKUP(Exportacao[[#This Row],[País]],Tabela3[#All],4,FALSE)</f>
        <v>Canadá</v>
      </c>
      <c r="G1421" s="3" t="str">
        <f>VLOOKUP(Exportacao[[#This Row],[País Corrigido]],'Conversor de países_Geral_UTF8_'!$A$2:$B$223,2,FALSE)</f>
        <v>América do Norte</v>
      </c>
      <c r="H14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22" spans="1:8" hidden="1">
      <c r="A1422" t="s">
        <v>47</v>
      </c>
      <c r="B1422" s="3">
        <v>1986</v>
      </c>
      <c r="C1422">
        <v>0</v>
      </c>
      <c r="D1422">
        <v>0</v>
      </c>
      <c r="E1422" s="3" t="e">
        <v>#NUM!</v>
      </c>
      <c r="F1422" s="3" t="str">
        <f>VLOOKUP(Exportacao[[#This Row],[País]],Tabela3[#All],4,FALSE)</f>
        <v>Canadá</v>
      </c>
      <c r="G1422" s="3" t="str">
        <f>VLOOKUP(Exportacao[[#This Row],[País Corrigido]],'Conversor de países_Geral_UTF8_'!$A$2:$B$223,2,FALSE)</f>
        <v>América do Norte</v>
      </c>
      <c r="H14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23" spans="1:8" hidden="1">
      <c r="A1423" t="s">
        <v>47</v>
      </c>
      <c r="B1423" s="3">
        <v>1987</v>
      </c>
      <c r="C1423">
        <v>0</v>
      </c>
      <c r="D1423">
        <v>0</v>
      </c>
      <c r="E1423" s="3" t="e">
        <v>#NUM!</v>
      </c>
      <c r="F1423" s="3" t="str">
        <f>VLOOKUP(Exportacao[[#This Row],[País]],Tabela3[#All],4,FALSE)</f>
        <v>Canadá</v>
      </c>
      <c r="G1423" s="3" t="str">
        <f>VLOOKUP(Exportacao[[#This Row],[País Corrigido]],'Conversor de países_Geral_UTF8_'!$A$2:$B$223,2,FALSE)</f>
        <v>América do Norte</v>
      </c>
      <c r="H14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24" spans="1:8" hidden="1">
      <c r="A1424" t="s">
        <v>47</v>
      </c>
      <c r="B1424" s="3">
        <v>1988</v>
      </c>
      <c r="C1424">
        <v>2000</v>
      </c>
      <c r="D1424">
        <v>4213</v>
      </c>
      <c r="E1424" s="3">
        <v>2.1065</v>
      </c>
      <c r="F1424" s="3" t="str">
        <f>VLOOKUP(Exportacao[[#This Row],[País]],Tabela3[#All],4,FALSE)</f>
        <v>Canadá</v>
      </c>
      <c r="G1424" s="3" t="str">
        <f>VLOOKUP(Exportacao[[#This Row],[País Corrigido]],'Conversor de países_Geral_UTF8_'!$A$2:$B$223,2,FALSE)</f>
        <v>América do Norte</v>
      </c>
      <c r="H14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25" spans="1:8" hidden="1">
      <c r="A1425" t="s">
        <v>47</v>
      </c>
      <c r="B1425" s="3">
        <v>1989</v>
      </c>
      <c r="C1425">
        <v>756</v>
      </c>
      <c r="D1425">
        <v>1344</v>
      </c>
      <c r="E1425" s="3">
        <v>1.7777777777777777</v>
      </c>
      <c r="F1425" s="3" t="str">
        <f>VLOOKUP(Exportacao[[#This Row],[País]],Tabela3[#All],4,FALSE)</f>
        <v>Canadá</v>
      </c>
      <c r="G1425" s="3" t="str">
        <f>VLOOKUP(Exportacao[[#This Row],[País Corrigido]],'Conversor de países_Geral_UTF8_'!$A$2:$B$223,2,FALSE)</f>
        <v>América do Norte</v>
      </c>
      <c r="H14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26" spans="1:8" hidden="1">
      <c r="A1426" t="s">
        <v>47</v>
      </c>
      <c r="B1426" s="3">
        <v>1990</v>
      </c>
      <c r="C1426">
        <v>2925</v>
      </c>
      <c r="D1426">
        <v>8467</v>
      </c>
      <c r="E1426" s="3">
        <v>2.8947008547008548</v>
      </c>
      <c r="F1426" s="3" t="str">
        <f>VLOOKUP(Exportacao[[#This Row],[País]],Tabela3[#All],4,FALSE)</f>
        <v>Canadá</v>
      </c>
      <c r="G1426" s="3" t="str">
        <f>VLOOKUP(Exportacao[[#This Row],[País Corrigido]],'Conversor de países_Geral_UTF8_'!$A$2:$B$223,2,FALSE)</f>
        <v>América do Norte</v>
      </c>
      <c r="H14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27" spans="1:8" hidden="1">
      <c r="A1427" t="s">
        <v>47</v>
      </c>
      <c r="B1427" s="3">
        <v>1991</v>
      </c>
      <c r="C1427">
        <v>0</v>
      </c>
      <c r="D1427">
        <v>0</v>
      </c>
      <c r="E1427" s="3" t="e">
        <v>#NUM!</v>
      </c>
      <c r="F1427" s="3" t="str">
        <f>VLOOKUP(Exportacao[[#This Row],[País]],Tabela3[#All],4,FALSE)</f>
        <v>Canadá</v>
      </c>
      <c r="G1427" s="3" t="str">
        <f>VLOOKUP(Exportacao[[#This Row],[País Corrigido]],'Conversor de países_Geral_UTF8_'!$A$2:$B$223,2,FALSE)</f>
        <v>América do Norte</v>
      </c>
      <c r="H14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28" spans="1:8" hidden="1">
      <c r="A1428" t="s">
        <v>47</v>
      </c>
      <c r="B1428" s="3">
        <v>1992</v>
      </c>
      <c r="C1428">
        <v>1503</v>
      </c>
      <c r="D1428">
        <v>4368</v>
      </c>
      <c r="E1428" s="3">
        <v>2.906187624750499</v>
      </c>
      <c r="F1428" s="3" t="str">
        <f>VLOOKUP(Exportacao[[#This Row],[País]],Tabela3[#All],4,FALSE)</f>
        <v>Canadá</v>
      </c>
      <c r="G1428" s="3" t="str">
        <f>VLOOKUP(Exportacao[[#This Row],[País Corrigido]],'Conversor de países_Geral_UTF8_'!$A$2:$B$223,2,FALSE)</f>
        <v>América do Norte</v>
      </c>
      <c r="H14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29" spans="1:8" hidden="1">
      <c r="A1429" t="s">
        <v>47</v>
      </c>
      <c r="B1429" s="3">
        <v>1993</v>
      </c>
      <c r="C1429">
        <v>752</v>
      </c>
      <c r="D1429">
        <v>2184</v>
      </c>
      <c r="E1429" s="3">
        <v>2.9042553191489362</v>
      </c>
      <c r="F1429" s="3" t="str">
        <f>VLOOKUP(Exportacao[[#This Row],[País]],Tabela3[#All],4,FALSE)</f>
        <v>Canadá</v>
      </c>
      <c r="G1429" s="3" t="str">
        <f>VLOOKUP(Exportacao[[#This Row],[País Corrigido]],'Conversor de países_Geral_UTF8_'!$A$2:$B$223,2,FALSE)</f>
        <v>América do Norte</v>
      </c>
      <c r="H14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30" spans="1:8" hidden="1">
      <c r="A1430" t="s">
        <v>47</v>
      </c>
      <c r="B1430" s="3">
        <v>1994</v>
      </c>
      <c r="C1430">
        <v>2864</v>
      </c>
      <c r="D1430">
        <v>10325</v>
      </c>
      <c r="E1430" s="3">
        <v>3.6050977653631286</v>
      </c>
      <c r="F1430" s="3" t="str">
        <f>VLOOKUP(Exportacao[[#This Row],[País]],Tabela3[#All],4,FALSE)</f>
        <v>Canadá</v>
      </c>
      <c r="G1430" s="3" t="str">
        <f>VLOOKUP(Exportacao[[#This Row],[País Corrigido]],'Conversor de países_Geral_UTF8_'!$A$2:$B$223,2,FALSE)</f>
        <v>América do Norte</v>
      </c>
      <c r="H14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31" spans="1:8" hidden="1">
      <c r="A1431" t="s">
        <v>47</v>
      </c>
      <c r="B1431" s="3">
        <v>1995</v>
      </c>
      <c r="C1431">
        <v>23291</v>
      </c>
      <c r="D1431">
        <v>32225</v>
      </c>
      <c r="E1431" s="3">
        <v>1.3835816409772015</v>
      </c>
      <c r="F1431" s="3" t="str">
        <f>VLOOKUP(Exportacao[[#This Row],[País]],Tabela3[#All],4,FALSE)</f>
        <v>Canadá</v>
      </c>
      <c r="G1431" s="3" t="str">
        <f>VLOOKUP(Exportacao[[#This Row],[País Corrigido]],'Conversor de países_Geral_UTF8_'!$A$2:$B$223,2,FALSE)</f>
        <v>América do Norte</v>
      </c>
      <c r="H14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32" spans="1:8" hidden="1">
      <c r="A1432" t="s">
        <v>47</v>
      </c>
      <c r="B1432" s="3">
        <v>1996</v>
      </c>
      <c r="C1432">
        <v>15143</v>
      </c>
      <c r="D1432">
        <v>42068</v>
      </c>
      <c r="E1432" s="3">
        <v>2.7780492636861918</v>
      </c>
      <c r="F1432" s="3" t="str">
        <f>VLOOKUP(Exportacao[[#This Row],[País]],Tabela3[#All],4,FALSE)</f>
        <v>Canadá</v>
      </c>
      <c r="G1432" s="3" t="str">
        <f>VLOOKUP(Exportacao[[#This Row],[País Corrigido]],'Conversor de países_Geral_UTF8_'!$A$2:$B$223,2,FALSE)</f>
        <v>América do Norte</v>
      </c>
      <c r="H14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33" spans="1:8" hidden="1">
      <c r="A1433" t="s">
        <v>47</v>
      </c>
      <c r="B1433" s="3">
        <v>1997</v>
      </c>
      <c r="C1433">
        <v>4475</v>
      </c>
      <c r="D1433">
        <v>9722</v>
      </c>
      <c r="E1433" s="3">
        <v>2.1725139664804471</v>
      </c>
      <c r="F1433" s="3" t="str">
        <f>VLOOKUP(Exportacao[[#This Row],[País]],Tabela3[#All],4,FALSE)</f>
        <v>Canadá</v>
      </c>
      <c r="G1433" s="3" t="str">
        <f>VLOOKUP(Exportacao[[#This Row],[País Corrigido]],'Conversor de países_Geral_UTF8_'!$A$2:$B$223,2,FALSE)</f>
        <v>América do Norte</v>
      </c>
      <c r="H14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34" spans="1:8" hidden="1">
      <c r="A1434" t="s">
        <v>47</v>
      </c>
      <c r="B1434" s="3">
        <v>1998</v>
      </c>
      <c r="C1434">
        <v>4480</v>
      </c>
      <c r="D1434">
        <v>8956</v>
      </c>
      <c r="E1434" s="3">
        <v>1.9991071428571427</v>
      </c>
      <c r="F1434" s="3" t="str">
        <f>VLOOKUP(Exportacao[[#This Row],[País]],Tabela3[#All],4,FALSE)</f>
        <v>Canadá</v>
      </c>
      <c r="G1434" s="3" t="str">
        <f>VLOOKUP(Exportacao[[#This Row],[País Corrigido]],'Conversor de países_Geral_UTF8_'!$A$2:$B$223,2,FALSE)</f>
        <v>América do Norte</v>
      </c>
      <c r="H14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35" spans="1:8" hidden="1">
      <c r="A1435" t="s">
        <v>47</v>
      </c>
      <c r="B1435" s="3">
        <v>1999</v>
      </c>
      <c r="C1435">
        <v>0</v>
      </c>
      <c r="D1435">
        <v>0</v>
      </c>
      <c r="E1435" s="3" t="e">
        <v>#NUM!</v>
      </c>
      <c r="F1435" s="3" t="str">
        <f>VLOOKUP(Exportacao[[#This Row],[País]],Tabela3[#All],4,FALSE)</f>
        <v>Canadá</v>
      </c>
      <c r="G1435" s="3" t="str">
        <f>VLOOKUP(Exportacao[[#This Row],[País Corrigido]],'Conversor de países_Geral_UTF8_'!$A$2:$B$223,2,FALSE)</f>
        <v>América do Norte</v>
      </c>
      <c r="H14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36" spans="1:8" hidden="1">
      <c r="A1436" t="s">
        <v>47</v>
      </c>
      <c r="B1436" s="3">
        <v>2000</v>
      </c>
      <c r="C1436">
        <v>4480</v>
      </c>
      <c r="D1436">
        <v>8538</v>
      </c>
      <c r="E1436" s="3">
        <v>1.9058035714285715</v>
      </c>
      <c r="F1436" s="3" t="str">
        <f>VLOOKUP(Exportacao[[#This Row],[País]],Tabela3[#All],4,FALSE)</f>
        <v>Canadá</v>
      </c>
      <c r="G1436" s="3" t="str">
        <f>VLOOKUP(Exportacao[[#This Row],[País Corrigido]],'Conversor de países_Geral_UTF8_'!$A$2:$B$223,2,FALSE)</f>
        <v>América do Norte</v>
      </c>
      <c r="H14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37" spans="1:8" hidden="1">
      <c r="A1437" t="s">
        <v>47</v>
      </c>
      <c r="B1437" s="3">
        <v>2001</v>
      </c>
      <c r="C1437">
        <v>0</v>
      </c>
      <c r="D1437">
        <v>0</v>
      </c>
      <c r="E1437" s="3" t="e">
        <v>#NUM!</v>
      </c>
      <c r="F1437" s="3" t="str">
        <f>VLOOKUP(Exportacao[[#This Row],[País]],Tabela3[#All],4,FALSE)</f>
        <v>Canadá</v>
      </c>
      <c r="G1437" s="3" t="str">
        <f>VLOOKUP(Exportacao[[#This Row],[País Corrigido]],'Conversor de países_Geral_UTF8_'!$A$2:$B$223,2,FALSE)</f>
        <v>América do Norte</v>
      </c>
      <c r="H14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38" spans="1:8" hidden="1">
      <c r="A1438" t="s">
        <v>47</v>
      </c>
      <c r="B1438" s="3">
        <v>2002</v>
      </c>
      <c r="C1438">
        <v>0</v>
      </c>
      <c r="D1438">
        <v>0</v>
      </c>
      <c r="E1438" s="3" t="e">
        <v>#NUM!</v>
      </c>
      <c r="F1438" s="3" t="str">
        <f>VLOOKUP(Exportacao[[#This Row],[País]],Tabela3[#All],4,FALSE)</f>
        <v>Canadá</v>
      </c>
      <c r="G1438" s="3" t="str">
        <f>VLOOKUP(Exportacao[[#This Row],[País Corrigido]],'Conversor de países_Geral_UTF8_'!$A$2:$B$223,2,FALSE)</f>
        <v>América do Norte</v>
      </c>
      <c r="H14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39" spans="1:8" hidden="1">
      <c r="A1439" t="s">
        <v>47</v>
      </c>
      <c r="B1439" s="3">
        <v>2003</v>
      </c>
      <c r="C1439">
        <v>0</v>
      </c>
      <c r="D1439">
        <v>0</v>
      </c>
      <c r="E1439" s="3" t="e">
        <v>#NUM!</v>
      </c>
      <c r="F1439" s="3" t="str">
        <f>VLOOKUP(Exportacao[[#This Row],[País]],Tabela3[#All],4,FALSE)</f>
        <v>Canadá</v>
      </c>
      <c r="G1439" s="3" t="str">
        <f>VLOOKUP(Exportacao[[#This Row],[País Corrigido]],'Conversor de países_Geral_UTF8_'!$A$2:$B$223,2,FALSE)</f>
        <v>América do Norte</v>
      </c>
      <c r="H14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40" spans="1:8" hidden="1">
      <c r="A1440" t="s">
        <v>47</v>
      </c>
      <c r="B1440" s="3">
        <v>2004</v>
      </c>
      <c r="C1440">
        <v>675</v>
      </c>
      <c r="D1440">
        <v>3138</v>
      </c>
      <c r="E1440" s="3">
        <v>4.6488888888888891</v>
      </c>
      <c r="F1440" s="3" t="str">
        <f>VLOOKUP(Exportacao[[#This Row],[País]],Tabela3[#All],4,FALSE)</f>
        <v>Canadá</v>
      </c>
      <c r="G1440" s="3" t="str">
        <f>VLOOKUP(Exportacao[[#This Row],[País Corrigido]],'Conversor de países_Geral_UTF8_'!$A$2:$B$223,2,FALSE)</f>
        <v>América do Norte</v>
      </c>
      <c r="H14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41" spans="1:8" hidden="1">
      <c r="A1441" t="s">
        <v>47</v>
      </c>
      <c r="B1441" s="3">
        <v>2005</v>
      </c>
      <c r="C1441">
        <v>117</v>
      </c>
      <c r="D1441">
        <v>801</v>
      </c>
      <c r="E1441" s="3">
        <v>6.8461538461538458</v>
      </c>
      <c r="F1441" s="3" t="str">
        <f>VLOOKUP(Exportacao[[#This Row],[País]],Tabela3[#All],4,FALSE)</f>
        <v>Canadá</v>
      </c>
      <c r="G1441" s="3" t="str">
        <f>VLOOKUP(Exportacao[[#This Row],[País Corrigido]],'Conversor de países_Geral_UTF8_'!$A$2:$B$223,2,FALSE)</f>
        <v>América do Norte</v>
      </c>
      <c r="H14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42" spans="1:8" hidden="1">
      <c r="A1442" t="s">
        <v>47</v>
      </c>
      <c r="B1442" s="3">
        <v>2006</v>
      </c>
      <c r="C1442">
        <v>450</v>
      </c>
      <c r="D1442">
        <v>2202</v>
      </c>
      <c r="E1442" s="3">
        <v>4.8933333333333335</v>
      </c>
      <c r="F1442" s="3" t="str">
        <f>VLOOKUP(Exportacao[[#This Row],[País]],Tabela3[#All],4,FALSE)</f>
        <v>Canadá</v>
      </c>
      <c r="G1442" s="3" t="str">
        <f>VLOOKUP(Exportacao[[#This Row],[País Corrigido]],'Conversor de países_Geral_UTF8_'!$A$2:$B$223,2,FALSE)</f>
        <v>América do Norte</v>
      </c>
      <c r="H14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43" spans="1:8" hidden="1">
      <c r="A1443" t="s">
        <v>47</v>
      </c>
      <c r="B1443" s="3">
        <v>2007</v>
      </c>
      <c r="C1443">
        <v>4172</v>
      </c>
      <c r="D1443">
        <v>18838</v>
      </c>
      <c r="E1443" s="3">
        <v>4.5153403643336532</v>
      </c>
      <c r="F1443" s="3" t="str">
        <f>VLOOKUP(Exportacao[[#This Row],[País]],Tabela3[#All],4,FALSE)</f>
        <v>Canadá</v>
      </c>
      <c r="G1443" s="3" t="str">
        <f>VLOOKUP(Exportacao[[#This Row],[País Corrigido]],'Conversor de países_Geral_UTF8_'!$A$2:$B$223,2,FALSE)</f>
        <v>América do Norte</v>
      </c>
      <c r="H14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44" spans="1:8" hidden="1">
      <c r="A1444" t="s">
        <v>47</v>
      </c>
      <c r="B1444" s="3">
        <v>2008</v>
      </c>
      <c r="C1444">
        <v>20949</v>
      </c>
      <c r="D1444">
        <v>80476</v>
      </c>
      <c r="E1444" s="3">
        <v>3.8415198816172609</v>
      </c>
      <c r="F1444" s="3" t="str">
        <f>VLOOKUP(Exportacao[[#This Row],[País]],Tabela3[#All],4,FALSE)</f>
        <v>Canadá</v>
      </c>
      <c r="G1444" s="3" t="str">
        <f>VLOOKUP(Exportacao[[#This Row],[País Corrigido]],'Conversor de países_Geral_UTF8_'!$A$2:$B$223,2,FALSE)</f>
        <v>América do Norte</v>
      </c>
      <c r="H14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45" spans="1:8" hidden="1">
      <c r="A1445" t="s">
        <v>47</v>
      </c>
      <c r="B1445" s="3">
        <v>2009</v>
      </c>
      <c r="C1445">
        <v>15664</v>
      </c>
      <c r="D1445">
        <v>73445</v>
      </c>
      <c r="E1445" s="3">
        <v>4.6887768130745657</v>
      </c>
      <c r="F1445" s="3" t="str">
        <f>VLOOKUP(Exportacao[[#This Row],[País]],Tabela3[#All],4,FALSE)</f>
        <v>Canadá</v>
      </c>
      <c r="G1445" s="3" t="str">
        <f>VLOOKUP(Exportacao[[#This Row],[País Corrigido]],'Conversor de países_Geral_UTF8_'!$A$2:$B$223,2,FALSE)</f>
        <v>América do Norte</v>
      </c>
      <c r="H14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46" spans="1:8" hidden="1">
      <c r="A1446" t="s">
        <v>47</v>
      </c>
      <c r="B1446" s="3">
        <v>2010</v>
      </c>
      <c r="C1446">
        <v>0</v>
      </c>
      <c r="D1446">
        <v>0</v>
      </c>
      <c r="E1446" s="3" t="e">
        <v>#NUM!</v>
      </c>
      <c r="F1446" s="3" t="str">
        <f>VLOOKUP(Exportacao[[#This Row],[País]],Tabela3[#All],4,FALSE)</f>
        <v>Canadá</v>
      </c>
      <c r="G1446" s="3" t="str">
        <f>VLOOKUP(Exportacao[[#This Row],[País Corrigido]],'Conversor de países_Geral_UTF8_'!$A$2:$B$223,2,FALSE)</f>
        <v>América do Norte</v>
      </c>
      <c r="H14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47" spans="1:8" hidden="1">
      <c r="A1447" t="s">
        <v>47</v>
      </c>
      <c r="B1447" s="3">
        <v>2011</v>
      </c>
      <c r="C1447">
        <v>28906</v>
      </c>
      <c r="D1447">
        <v>128076</v>
      </c>
      <c r="E1447" s="3">
        <v>4.4307756175188544</v>
      </c>
      <c r="F1447" s="3" t="str">
        <f>VLOOKUP(Exportacao[[#This Row],[País]],Tabela3[#All],4,FALSE)</f>
        <v>Canadá</v>
      </c>
      <c r="G1447" s="3" t="str">
        <f>VLOOKUP(Exportacao[[#This Row],[País Corrigido]],'Conversor de países_Geral_UTF8_'!$A$2:$B$223,2,FALSE)</f>
        <v>América do Norte</v>
      </c>
      <c r="H14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48" spans="1:8" hidden="1">
      <c r="A1448" t="s">
        <v>47</v>
      </c>
      <c r="B1448" s="3">
        <v>2012</v>
      </c>
      <c r="C1448">
        <v>14304</v>
      </c>
      <c r="D1448">
        <v>146035</v>
      </c>
      <c r="E1448" s="3">
        <v>10.209381991051455</v>
      </c>
      <c r="F1448" s="3" t="str">
        <f>VLOOKUP(Exportacao[[#This Row],[País]],Tabela3[#All],4,FALSE)</f>
        <v>Canadá</v>
      </c>
      <c r="G1448" s="3" t="str">
        <f>VLOOKUP(Exportacao[[#This Row],[País Corrigido]],'Conversor de países_Geral_UTF8_'!$A$2:$B$223,2,FALSE)</f>
        <v>América do Norte</v>
      </c>
      <c r="H14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49" spans="1:8" hidden="1">
      <c r="A1449" t="s">
        <v>47</v>
      </c>
      <c r="B1449" s="3">
        <v>2013</v>
      </c>
      <c r="C1449">
        <v>25329</v>
      </c>
      <c r="D1449">
        <v>174643</v>
      </c>
      <c r="E1449" s="3">
        <v>6.8949820364009637</v>
      </c>
      <c r="F1449" s="3" t="str">
        <f>VLOOKUP(Exportacao[[#This Row],[País]],Tabela3[#All],4,FALSE)</f>
        <v>Canadá</v>
      </c>
      <c r="G1449" s="3" t="str">
        <f>VLOOKUP(Exportacao[[#This Row],[País Corrigido]],'Conversor de países_Geral_UTF8_'!$A$2:$B$223,2,FALSE)</f>
        <v>América do Norte</v>
      </c>
      <c r="H14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0" spans="1:8" hidden="1">
      <c r="A1450" t="s">
        <v>47</v>
      </c>
      <c r="B1450" s="3">
        <v>2014</v>
      </c>
      <c r="C1450">
        <v>35082</v>
      </c>
      <c r="D1450">
        <v>226875</v>
      </c>
      <c r="E1450" s="3">
        <v>6.4669916196340003</v>
      </c>
      <c r="F1450" s="3" t="str">
        <f>VLOOKUP(Exportacao[[#This Row],[País]],Tabela3[#All],4,FALSE)</f>
        <v>Canadá</v>
      </c>
      <c r="G1450" s="3" t="str">
        <f>VLOOKUP(Exportacao[[#This Row],[País Corrigido]],'Conversor de países_Geral_UTF8_'!$A$2:$B$223,2,FALSE)</f>
        <v>América do Norte</v>
      </c>
      <c r="H14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1" spans="1:8" hidden="1">
      <c r="A1451" t="s">
        <v>47</v>
      </c>
      <c r="B1451" s="3">
        <v>2015</v>
      </c>
      <c r="C1451">
        <v>24547</v>
      </c>
      <c r="D1451">
        <v>118394</v>
      </c>
      <c r="E1451" s="3">
        <v>4.8231555790931679</v>
      </c>
      <c r="F1451" s="3" t="str">
        <f>VLOOKUP(Exportacao[[#This Row],[País]],Tabela3[#All],4,FALSE)</f>
        <v>Canadá</v>
      </c>
      <c r="G1451" s="3" t="str">
        <f>VLOOKUP(Exportacao[[#This Row],[País Corrigido]],'Conversor de países_Geral_UTF8_'!$A$2:$B$223,2,FALSE)</f>
        <v>América do Norte</v>
      </c>
      <c r="H14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2" spans="1:8" hidden="1">
      <c r="A1452" t="s">
        <v>47</v>
      </c>
      <c r="B1452" s="3">
        <v>2016</v>
      </c>
      <c r="C1452">
        <v>13711</v>
      </c>
      <c r="D1452">
        <v>71096</v>
      </c>
      <c r="E1452" s="3">
        <v>5.1853256509372034</v>
      </c>
      <c r="F1452" s="3" t="str">
        <f>VLOOKUP(Exportacao[[#This Row],[País]],Tabela3[#All],4,FALSE)</f>
        <v>Canadá</v>
      </c>
      <c r="G1452" s="3" t="str">
        <f>VLOOKUP(Exportacao[[#This Row],[País Corrigido]],'Conversor de países_Geral_UTF8_'!$A$2:$B$223,2,FALSE)</f>
        <v>América do Norte</v>
      </c>
      <c r="H14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3" spans="1:8" hidden="1">
      <c r="A1453" t="s">
        <v>47</v>
      </c>
      <c r="B1453" s="3">
        <v>2017</v>
      </c>
      <c r="C1453">
        <v>6075</v>
      </c>
      <c r="D1453">
        <v>30658</v>
      </c>
      <c r="E1453" s="3">
        <v>5.0465843621399173</v>
      </c>
      <c r="F1453" s="3" t="str">
        <f>VLOOKUP(Exportacao[[#This Row],[País]],Tabela3[#All],4,FALSE)</f>
        <v>Canadá</v>
      </c>
      <c r="G1453" s="3" t="str">
        <f>VLOOKUP(Exportacao[[#This Row],[País Corrigido]],'Conversor de países_Geral_UTF8_'!$A$2:$B$223,2,FALSE)</f>
        <v>América do Norte</v>
      </c>
      <c r="H14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4" spans="1:8" hidden="1">
      <c r="A1454" t="s">
        <v>47</v>
      </c>
      <c r="B1454" s="3">
        <v>2018</v>
      </c>
      <c r="C1454">
        <v>5308</v>
      </c>
      <c r="D1454">
        <v>20414</v>
      </c>
      <c r="E1454" s="3">
        <v>3.8458929917106253</v>
      </c>
      <c r="F1454" s="3" t="str">
        <f>VLOOKUP(Exportacao[[#This Row],[País]],Tabela3[#All],4,FALSE)</f>
        <v>Canadá</v>
      </c>
      <c r="G1454" s="3" t="str">
        <f>VLOOKUP(Exportacao[[#This Row],[País Corrigido]],'Conversor de países_Geral_UTF8_'!$A$2:$B$223,2,FALSE)</f>
        <v>América do Norte</v>
      </c>
      <c r="H14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5" spans="1:8" hidden="1">
      <c r="A1455" t="s">
        <v>47</v>
      </c>
      <c r="B1455" s="3">
        <v>2019</v>
      </c>
      <c r="C1455">
        <v>1589</v>
      </c>
      <c r="D1455">
        <v>6933</v>
      </c>
      <c r="E1455" s="3">
        <v>4.3631214600377595</v>
      </c>
      <c r="F1455" s="3" t="str">
        <f>VLOOKUP(Exportacao[[#This Row],[País]],Tabela3[#All],4,FALSE)</f>
        <v>Canadá</v>
      </c>
      <c r="G1455" s="3" t="str">
        <f>VLOOKUP(Exportacao[[#This Row],[País Corrigido]],'Conversor de países_Geral_UTF8_'!$A$2:$B$223,2,FALSE)</f>
        <v>América do Norte</v>
      </c>
      <c r="H14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6" spans="1:8" hidden="1">
      <c r="A1456" t="s">
        <v>47</v>
      </c>
      <c r="B1456" s="3">
        <v>2020</v>
      </c>
      <c r="C1456">
        <v>1672</v>
      </c>
      <c r="D1456">
        <v>8431</v>
      </c>
      <c r="E1456" s="3">
        <v>5.0424641148325362</v>
      </c>
      <c r="F1456" s="3" t="str">
        <f>VLOOKUP(Exportacao[[#This Row],[País]],Tabela3[#All],4,FALSE)</f>
        <v>Canadá</v>
      </c>
      <c r="G1456" s="3" t="str">
        <f>VLOOKUP(Exportacao[[#This Row],[País Corrigido]],'Conversor de países_Geral_UTF8_'!$A$2:$B$223,2,FALSE)</f>
        <v>América do Norte</v>
      </c>
      <c r="H14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7" spans="1:8" hidden="1">
      <c r="A1457" t="s">
        <v>47</v>
      </c>
      <c r="B1457" s="3">
        <v>2021</v>
      </c>
      <c r="C1457">
        <v>1172</v>
      </c>
      <c r="D1457">
        <v>6157</v>
      </c>
      <c r="E1457" s="3">
        <v>5.2534129692832767</v>
      </c>
      <c r="F1457" s="3" t="str">
        <f>VLOOKUP(Exportacao[[#This Row],[País]],Tabela3[#All],4,FALSE)</f>
        <v>Canadá</v>
      </c>
      <c r="G1457" s="3" t="str">
        <f>VLOOKUP(Exportacao[[#This Row],[País Corrigido]],'Conversor de países_Geral_UTF8_'!$A$2:$B$223,2,FALSE)</f>
        <v>América do Norte</v>
      </c>
      <c r="H14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8" spans="1:8" hidden="1">
      <c r="A1458" t="s">
        <v>47</v>
      </c>
      <c r="B1458" s="3">
        <v>2022</v>
      </c>
      <c r="C1458">
        <v>1183</v>
      </c>
      <c r="D1458">
        <v>5784</v>
      </c>
      <c r="E1458" s="3">
        <v>4.8892645815722737</v>
      </c>
      <c r="F1458" s="3" t="str">
        <f>VLOOKUP(Exportacao[[#This Row],[País]],Tabela3[#All],4,FALSE)</f>
        <v>Canadá</v>
      </c>
      <c r="G1458" s="3" t="str">
        <f>VLOOKUP(Exportacao[[#This Row],[País Corrigido]],'Conversor de países_Geral_UTF8_'!$A$2:$B$223,2,FALSE)</f>
        <v>América do Norte</v>
      </c>
      <c r="H14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59" spans="1:8" hidden="1">
      <c r="A1459" t="s">
        <v>47</v>
      </c>
      <c r="B1459" s="3">
        <v>2023</v>
      </c>
      <c r="C1459">
        <v>11539</v>
      </c>
      <c r="D1459">
        <v>42179</v>
      </c>
      <c r="E1459" s="3">
        <v>3.6553427506716352</v>
      </c>
      <c r="F1459" s="3" t="str">
        <f>VLOOKUP(Exportacao[[#This Row],[País]],Tabela3[#All],4,FALSE)</f>
        <v>Canadá</v>
      </c>
      <c r="G1459" s="3" t="str">
        <f>VLOOKUP(Exportacao[[#This Row],[País Corrigido]],'Conversor de países_Geral_UTF8_'!$A$2:$B$223,2,FALSE)</f>
        <v>América do Norte</v>
      </c>
      <c r="H14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460" spans="1:8" hidden="1">
      <c r="A1460" t="s">
        <v>49</v>
      </c>
      <c r="B1460" s="3">
        <v>1970</v>
      </c>
      <c r="C1460">
        <v>0</v>
      </c>
      <c r="D1460">
        <v>0</v>
      </c>
      <c r="E1460" s="3" t="e">
        <v>#NUM!</v>
      </c>
      <c r="F1460" s="3" t="str">
        <f>VLOOKUP(Exportacao[[#This Row],[País]],Tabela3[#All],4,FALSE)</f>
        <v>Catar</v>
      </c>
      <c r="G1460" s="3" t="str">
        <f>VLOOKUP(Exportacao[[#This Row],[País Corrigido]],'Conversor de países_Geral_UTF8_'!$A$2:$B$223,2,FALSE)</f>
        <v>Ásia</v>
      </c>
      <c r="H14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61" spans="1:8" hidden="1">
      <c r="A1461" t="s">
        <v>49</v>
      </c>
      <c r="B1461" s="3">
        <v>1971</v>
      </c>
      <c r="C1461">
        <v>0</v>
      </c>
      <c r="D1461">
        <v>0</v>
      </c>
      <c r="E1461" s="3" t="e">
        <v>#NUM!</v>
      </c>
      <c r="F1461" s="3" t="str">
        <f>VLOOKUP(Exportacao[[#This Row],[País]],Tabela3[#All],4,FALSE)</f>
        <v>Catar</v>
      </c>
      <c r="G1461" s="3" t="str">
        <f>VLOOKUP(Exportacao[[#This Row],[País Corrigido]],'Conversor de países_Geral_UTF8_'!$A$2:$B$223,2,FALSE)</f>
        <v>Ásia</v>
      </c>
      <c r="H14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62" spans="1:8" hidden="1">
      <c r="A1462" t="s">
        <v>49</v>
      </c>
      <c r="B1462" s="3">
        <v>1972</v>
      </c>
      <c r="C1462">
        <v>0</v>
      </c>
      <c r="D1462">
        <v>0</v>
      </c>
      <c r="E1462" s="3" t="e">
        <v>#NUM!</v>
      </c>
      <c r="F1462" s="3" t="str">
        <f>VLOOKUP(Exportacao[[#This Row],[País]],Tabela3[#All],4,FALSE)</f>
        <v>Catar</v>
      </c>
      <c r="G1462" s="3" t="str">
        <f>VLOOKUP(Exportacao[[#This Row],[País Corrigido]],'Conversor de países_Geral_UTF8_'!$A$2:$B$223,2,FALSE)</f>
        <v>Ásia</v>
      </c>
      <c r="H14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63" spans="1:8" hidden="1">
      <c r="A1463" t="s">
        <v>49</v>
      </c>
      <c r="B1463" s="3">
        <v>1973</v>
      </c>
      <c r="C1463">
        <v>0</v>
      </c>
      <c r="D1463">
        <v>0</v>
      </c>
      <c r="E1463" s="3" t="e">
        <v>#NUM!</v>
      </c>
      <c r="F1463" s="3" t="str">
        <f>VLOOKUP(Exportacao[[#This Row],[País]],Tabela3[#All],4,FALSE)</f>
        <v>Catar</v>
      </c>
      <c r="G1463" s="3" t="str">
        <f>VLOOKUP(Exportacao[[#This Row],[País Corrigido]],'Conversor de países_Geral_UTF8_'!$A$2:$B$223,2,FALSE)</f>
        <v>Ásia</v>
      </c>
      <c r="H14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64" spans="1:8" hidden="1">
      <c r="A1464" t="s">
        <v>49</v>
      </c>
      <c r="B1464" s="3">
        <v>1974</v>
      </c>
      <c r="C1464">
        <v>0</v>
      </c>
      <c r="D1464">
        <v>0</v>
      </c>
      <c r="E1464" s="3" t="e">
        <v>#NUM!</v>
      </c>
      <c r="F1464" s="3" t="str">
        <f>VLOOKUP(Exportacao[[#This Row],[País]],Tabela3[#All],4,FALSE)</f>
        <v>Catar</v>
      </c>
      <c r="G1464" s="3" t="str">
        <f>VLOOKUP(Exportacao[[#This Row],[País Corrigido]],'Conversor de países_Geral_UTF8_'!$A$2:$B$223,2,FALSE)</f>
        <v>Ásia</v>
      </c>
      <c r="H14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65" spans="1:8" hidden="1">
      <c r="A1465" t="s">
        <v>49</v>
      </c>
      <c r="B1465" s="3">
        <v>1975</v>
      </c>
      <c r="C1465">
        <v>0</v>
      </c>
      <c r="D1465">
        <v>0</v>
      </c>
      <c r="E1465" s="3" t="e">
        <v>#NUM!</v>
      </c>
      <c r="F1465" s="3" t="str">
        <f>VLOOKUP(Exportacao[[#This Row],[País]],Tabela3[#All],4,FALSE)</f>
        <v>Catar</v>
      </c>
      <c r="G1465" s="3" t="str">
        <f>VLOOKUP(Exportacao[[#This Row],[País Corrigido]],'Conversor de países_Geral_UTF8_'!$A$2:$B$223,2,FALSE)</f>
        <v>Ásia</v>
      </c>
      <c r="H14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66" spans="1:8" hidden="1">
      <c r="A1466" t="s">
        <v>49</v>
      </c>
      <c r="B1466" s="3">
        <v>1976</v>
      </c>
      <c r="C1466">
        <v>0</v>
      </c>
      <c r="D1466">
        <v>0</v>
      </c>
      <c r="E1466" s="3" t="e">
        <v>#NUM!</v>
      </c>
      <c r="F1466" s="3" t="str">
        <f>VLOOKUP(Exportacao[[#This Row],[País]],Tabela3[#All],4,FALSE)</f>
        <v>Catar</v>
      </c>
      <c r="G1466" s="3" t="str">
        <f>VLOOKUP(Exportacao[[#This Row],[País Corrigido]],'Conversor de países_Geral_UTF8_'!$A$2:$B$223,2,FALSE)</f>
        <v>Ásia</v>
      </c>
      <c r="H14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67" spans="1:8" hidden="1">
      <c r="A1467" t="s">
        <v>49</v>
      </c>
      <c r="B1467" s="3">
        <v>1977</v>
      </c>
      <c r="C1467">
        <v>0</v>
      </c>
      <c r="D1467">
        <v>0</v>
      </c>
      <c r="E1467" s="3" t="e">
        <v>#NUM!</v>
      </c>
      <c r="F1467" s="3" t="str">
        <f>VLOOKUP(Exportacao[[#This Row],[País]],Tabela3[#All],4,FALSE)</f>
        <v>Catar</v>
      </c>
      <c r="G1467" s="3" t="str">
        <f>VLOOKUP(Exportacao[[#This Row],[País Corrigido]],'Conversor de países_Geral_UTF8_'!$A$2:$B$223,2,FALSE)</f>
        <v>Ásia</v>
      </c>
      <c r="H14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68" spans="1:8" hidden="1">
      <c r="A1468" t="s">
        <v>49</v>
      </c>
      <c r="B1468" s="3">
        <v>1978</v>
      </c>
      <c r="C1468">
        <v>0</v>
      </c>
      <c r="D1468">
        <v>0</v>
      </c>
      <c r="E1468" s="3" t="e">
        <v>#NUM!</v>
      </c>
      <c r="F1468" s="3" t="str">
        <f>VLOOKUP(Exportacao[[#This Row],[País]],Tabela3[#All],4,FALSE)</f>
        <v>Catar</v>
      </c>
      <c r="G1468" s="3" t="str">
        <f>VLOOKUP(Exportacao[[#This Row],[País Corrigido]],'Conversor de países_Geral_UTF8_'!$A$2:$B$223,2,FALSE)</f>
        <v>Ásia</v>
      </c>
      <c r="H14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69" spans="1:8" hidden="1">
      <c r="A1469" t="s">
        <v>49</v>
      </c>
      <c r="B1469" s="3">
        <v>1979</v>
      </c>
      <c r="C1469">
        <v>0</v>
      </c>
      <c r="D1469">
        <v>0</v>
      </c>
      <c r="E1469" s="3" t="e">
        <v>#NUM!</v>
      </c>
      <c r="F1469" s="3" t="str">
        <f>VLOOKUP(Exportacao[[#This Row],[País]],Tabela3[#All],4,FALSE)</f>
        <v>Catar</v>
      </c>
      <c r="G1469" s="3" t="str">
        <f>VLOOKUP(Exportacao[[#This Row],[País Corrigido]],'Conversor de países_Geral_UTF8_'!$A$2:$B$223,2,FALSE)</f>
        <v>Ásia</v>
      </c>
      <c r="H14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0" spans="1:8" hidden="1">
      <c r="A1470" t="s">
        <v>49</v>
      </c>
      <c r="B1470" s="3">
        <v>1980</v>
      </c>
      <c r="C1470">
        <v>0</v>
      </c>
      <c r="D1470">
        <v>0</v>
      </c>
      <c r="E1470" s="3" t="e">
        <v>#NUM!</v>
      </c>
      <c r="F1470" s="3" t="str">
        <f>VLOOKUP(Exportacao[[#This Row],[País]],Tabela3[#All],4,FALSE)</f>
        <v>Catar</v>
      </c>
      <c r="G1470" s="3" t="str">
        <f>VLOOKUP(Exportacao[[#This Row],[País Corrigido]],'Conversor de países_Geral_UTF8_'!$A$2:$B$223,2,FALSE)</f>
        <v>Ásia</v>
      </c>
      <c r="H14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1" spans="1:8" hidden="1">
      <c r="A1471" t="s">
        <v>49</v>
      </c>
      <c r="B1471" s="3">
        <v>1981</v>
      </c>
      <c r="C1471">
        <v>0</v>
      </c>
      <c r="D1471">
        <v>0</v>
      </c>
      <c r="E1471" s="3" t="e">
        <v>#NUM!</v>
      </c>
      <c r="F1471" s="3" t="str">
        <f>VLOOKUP(Exportacao[[#This Row],[País]],Tabela3[#All],4,FALSE)</f>
        <v>Catar</v>
      </c>
      <c r="G1471" s="3" t="str">
        <f>VLOOKUP(Exportacao[[#This Row],[País Corrigido]],'Conversor de países_Geral_UTF8_'!$A$2:$B$223,2,FALSE)</f>
        <v>Ásia</v>
      </c>
      <c r="H14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2" spans="1:8" hidden="1">
      <c r="A1472" t="s">
        <v>49</v>
      </c>
      <c r="B1472" s="3">
        <v>1982</v>
      </c>
      <c r="C1472">
        <v>0</v>
      </c>
      <c r="D1472">
        <v>0</v>
      </c>
      <c r="E1472" s="3" t="e">
        <v>#NUM!</v>
      </c>
      <c r="F1472" s="3" t="str">
        <f>VLOOKUP(Exportacao[[#This Row],[País]],Tabela3[#All],4,FALSE)</f>
        <v>Catar</v>
      </c>
      <c r="G1472" s="3" t="str">
        <f>VLOOKUP(Exportacao[[#This Row],[País Corrigido]],'Conversor de países_Geral_UTF8_'!$A$2:$B$223,2,FALSE)</f>
        <v>Ásia</v>
      </c>
      <c r="H14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3" spans="1:8" hidden="1">
      <c r="A1473" t="s">
        <v>49</v>
      </c>
      <c r="B1473" s="3">
        <v>1983</v>
      </c>
      <c r="C1473">
        <v>0</v>
      </c>
      <c r="D1473">
        <v>0</v>
      </c>
      <c r="E1473" s="3" t="e">
        <v>#NUM!</v>
      </c>
      <c r="F1473" s="3" t="str">
        <f>VLOOKUP(Exportacao[[#This Row],[País]],Tabela3[#All],4,FALSE)</f>
        <v>Catar</v>
      </c>
      <c r="G1473" s="3" t="str">
        <f>VLOOKUP(Exportacao[[#This Row],[País Corrigido]],'Conversor de países_Geral_UTF8_'!$A$2:$B$223,2,FALSE)</f>
        <v>Ásia</v>
      </c>
      <c r="H14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4" spans="1:8" hidden="1">
      <c r="A1474" t="s">
        <v>49</v>
      </c>
      <c r="B1474" s="3">
        <v>1984</v>
      </c>
      <c r="C1474">
        <v>0</v>
      </c>
      <c r="D1474">
        <v>0</v>
      </c>
      <c r="E1474" s="3" t="e">
        <v>#NUM!</v>
      </c>
      <c r="F1474" s="3" t="str">
        <f>VLOOKUP(Exportacao[[#This Row],[País]],Tabela3[#All],4,FALSE)</f>
        <v>Catar</v>
      </c>
      <c r="G1474" s="3" t="str">
        <f>VLOOKUP(Exportacao[[#This Row],[País Corrigido]],'Conversor de países_Geral_UTF8_'!$A$2:$B$223,2,FALSE)</f>
        <v>Ásia</v>
      </c>
      <c r="H14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5" spans="1:8" hidden="1">
      <c r="A1475" t="s">
        <v>49</v>
      </c>
      <c r="B1475" s="3">
        <v>1985</v>
      </c>
      <c r="C1475">
        <v>0</v>
      </c>
      <c r="D1475">
        <v>0</v>
      </c>
      <c r="E1475" s="3" t="e">
        <v>#NUM!</v>
      </c>
      <c r="F1475" s="3" t="str">
        <f>VLOOKUP(Exportacao[[#This Row],[País]],Tabela3[#All],4,FALSE)</f>
        <v>Catar</v>
      </c>
      <c r="G1475" s="3" t="str">
        <f>VLOOKUP(Exportacao[[#This Row],[País Corrigido]],'Conversor de países_Geral_UTF8_'!$A$2:$B$223,2,FALSE)</f>
        <v>Ásia</v>
      </c>
      <c r="H14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6" spans="1:8" hidden="1">
      <c r="A1476" t="s">
        <v>49</v>
      </c>
      <c r="B1476" s="3">
        <v>1986</v>
      </c>
      <c r="C1476">
        <v>0</v>
      </c>
      <c r="D1476">
        <v>0</v>
      </c>
      <c r="E1476" s="3" t="e">
        <v>#NUM!</v>
      </c>
      <c r="F1476" s="3" t="str">
        <f>VLOOKUP(Exportacao[[#This Row],[País]],Tabela3[#All],4,FALSE)</f>
        <v>Catar</v>
      </c>
      <c r="G1476" s="3" t="str">
        <f>VLOOKUP(Exportacao[[#This Row],[País Corrigido]],'Conversor de países_Geral_UTF8_'!$A$2:$B$223,2,FALSE)</f>
        <v>Ásia</v>
      </c>
      <c r="H14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7" spans="1:8" hidden="1">
      <c r="A1477" t="s">
        <v>49</v>
      </c>
      <c r="B1477" s="3">
        <v>1987</v>
      </c>
      <c r="C1477">
        <v>0</v>
      </c>
      <c r="D1477">
        <v>0</v>
      </c>
      <c r="E1477" s="3" t="e">
        <v>#NUM!</v>
      </c>
      <c r="F1477" s="3" t="str">
        <f>VLOOKUP(Exportacao[[#This Row],[País]],Tabela3[#All],4,FALSE)</f>
        <v>Catar</v>
      </c>
      <c r="G1477" s="3" t="str">
        <f>VLOOKUP(Exportacao[[#This Row],[País Corrigido]],'Conversor de países_Geral_UTF8_'!$A$2:$B$223,2,FALSE)</f>
        <v>Ásia</v>
      </c>
      <c r="H14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8" spans="1:8" hidden="1">
      <c r="A1478" t="s">
        <v>49</v>
      </c>
      <c r="B1478" s="3">
        <v>1988</v>
      </c>
      <c r="C1478">
        <v>0</v>
      </c>
      <c r="D1478">
        <v>0</v>
      </c>
      <c r="E1478" s="3" t="e">
        <v>#NUM!</v>
      </c>
      <c r="F1478" s="3" t="str">
        <f>VLOOKUP(Exportacao[[#This Row],[País]],Tabela3[#All],4,FALSE)</f>
        <v>Catar</v>
      </c>
      <c r="G1478" s="3" t="str">
        <f>VLOOKUP(Exportacao[[#This Row],[País Corrigido]],'Conversor de países_Geral_UTF8_'!$A$2:$B$223,2,FALSE)</f>
        <v>Ásia</v>
      </c>
      <c r="H14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79" spans="1:8" hidden="1">
      <c r="A1479" t="s">
        <v>49</v>
      </c>
      <c r="B1479" s="3">
        <v>1989</v>
      </c>
      <c r="C1479">
        <v>0</v>
      </c>
      <c r="D1479">
        <v>0</v>
      </c>
      <c r="E1479" s="3" t="e">
        <v>#NUM!</v>
      </c>
      <c r="F1479" s="3" t="str">
        <f>VLOOKUP(Exportacao[[#This Row],[País]],Tabela3[#All],4,FALSE)</f>
        <v>Catar</v>
      </c>
      <c r="G1479" s="3" t="str">
        <f>VLOOKUP(Exportacao[[#This Row],[País Corrigido]],'Conversor de países_Geral_UTF8_'!$A$2:$B$223,2,FALSE)</f>
        <v>Ásia</v>
      </c>
      <c r="H14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0" spans="1:8" hidden="1">
      <c r="A1480" t="s">
        <v>49</v>
      </c>
      <c r="B1480" s="3">
        <v>1990</v>
      </c>
      <c r="C1480">
        <v>0</v>
      </c>
      <c r="D1480">
        <v>0</v>
      </c>
      <c r="E1480" s="3" t="e">
        <v>#NUM!</v>
      </c>
      <c r="F1480" s="3" t="str">
        <f>VLOOKUP(Exportacao[[#This Row],[País]],Tabela3[#All],4,FALSE)</f>
        <v>Catar</v>
      </c>
      <c r="G1480" s="3" t="str">
        <f>VLOOKUP(Exportacao[[#This Row],[País Corrigido]],'Conversor de países_Geral_UTF8_'!$A$2:$B$223,2,FALSE)</f>
        <v>Ásia</v>
      </c>
      <c r="H14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1" spans="1:8" hidden="1">
      <c r="A1481" t="s">
        <v>49</v>
      </c>
      <c r="B1481" s="3">
        <v>1991</v>
      </c>
      <c r="C1481">
        <v>0</v>
      </c>
      <c r="D1481">
        <v>0</v>
      </c>
      <c r="E1481" s="3" t="e">
        <v>#NUM!</v>
      </c>
      <c r="F1481" s="3" t="str">
        <f>VLOOKUP(Exportacao[[#This Row],[País]],Tabela3[#All],4,FALSE)</f>
        <v>Catar</v>
      </c>
      <c r="G1481" s="3" t="str">
        <f>VLOOKUP(Exportacao[[#This Row],[País Corrigido]],'Conversor de países_Geral_UTF8_'!$A$2:$B$223,2,FALSE)</f>
        <v>Ásia</v>
      </c>
      <c r="H14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2" spans="1:8" hidden="1">
      <c r="A1482" t="s">
        <v>49</v>
      </c>
      <c r="B1482" s="3">
        <v>1992</v>
      </c>
      <c r="C1482">
        <v>0</v>
      </c>
      <c r="D1482">
        <v>0</v>
      </c>
      <c r="E1482" s="3" t="e">
        <v>#NUM!</v>
      </c>
      <c r="F1482" s="3" t="str">
        <f>VLOOKUP(Exportacao[[#This Row],[País]],Tabela3[#All],4,FALSE)</f>
        <v>Catar</v>
      </c>
      <c r="G1482" s="3" t="str">
        <f>VLOOKUP(Exportacao[[#This Row],[País Corrigido]],'Conversor de países_Geral_UTF8_'!$A$2:$B$223,2,FALSE)</f>
        <v>Ásia</v>
      </c>
      <c r="H14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3" spans="1:8" hidden="1">
      <c r="A1483" t="s">
        <v>49</v>
      </c>
      <c r="B1483" s="3">
        <v>1993</v>
      </c>
      <c r="C1483">
        <v>0</v>
      </c>
      <c r="D1483">
        <v>0</v>
      </c>
      <c r="E1483" s="3" t="e">
        <v>#NUM!</v>
      </c>
      <c r="F1483" s="3" t="str">
        <f>VLOOKUP(Exportacao[[#This Row],[País]],Tabela3[#All],4,FALSE)</f>
        <v>Catar</v>
      </c>
      <c r="G1483" s="3" t="str">
        <f>VLOOKUP(Exportacao[[#This Row],[País Corrigido]],'Conversor de países_Geral_UTF8_'!$A$2:$B$223,2,FALSE)</f>
        <v>Ásia</v>
      </c>
      <c r="H14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4" spans="1:8" hidden="1">
      <c r="A1484" t="s">
        <v>49</v>
      </c>
      <c r="B1484" s="3">
        <v>1994</v>
      </c>
      <c r="C1484">
        <v>0</v>
      </c>
      <c r="D1484">
        <v>0</v>
      </c>
      <c r="E1484" s="3" t="e">
        <v>#NUM!</v>
      </c>
      <c r="F1484" s="3" t="str">
        <f>VLOOKUP(Exportacao[[#This Row],[País]],Tabela3[#All],4,FALSE)</f>
        <v>Catar</v>
      </c>
      <c r="G1484" s="3" t="str">
        <f>VLOOKUP(Exportacao[[#This Row],[País Corrigido]],'Conversor de países_Geral_UTF8_'!$A$2:$B$223,2,FALSE)</f>
        <v>Ásia</v>
      </c>
      <c r="H14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5" spans="1:8" hidden="1">
      <c r="A1485" t="s">
        <v>49</v>
      </c>
      <c r="B1485" s="3">
        <v>1995</v>
      </c>
      <c r="C1485">
        <v>0</v>
      </c>
      <c r="D1485">
        <v>0</v>
      </c>
      <c r="E1485" s="3" t="e">
        <v>#NUM!</v>
      </c>
      <c r="F1485" s="3" t="str">
        <f>VLOOKUP(Exportacao[[#This Row],[País]],Tabela3[#All],4,FALSE)</f>
        <v>Catar</v>
      </c>
      <c r="G1485" s="3" t="str">
        <f>VLOOKUP(Exportacao[[#This Row],[País Corrigido]],'Conversor de países_Geral_UTF8_'!$A$2:$B$223,2,FALSE)</f>
        <v>Ásia</v>
      </c>
      <c r="H14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6" spans="1:8" hidden="1">
      <c r="A1486" t="s">
        <v>49</v>
      </c>
      <c r="B1486" s="3">
        <v>1996</v>
      </c>
      <c r="C1486">
        <v>0</v>
      </c>
      <c r="D1486">
        <v>0</v>
      </c>
      <c r="E1486" s="3" t="e">
        <v>#NUM!</v>
      </c>
      <c r="F1486" s="3" t="str">
        <f>VLOOKUP(Exportacao[[#This Row],[País]],Tabela3[#All],4,FALSE)</f>
        <v>Catar</v>
      </c>
      <c r="G1486" s="3" t="str">
        <f>VLOOKUP(Exportacao[[#This Row],[País Corrigido]],'Conversor de países_Geral_UTF8_'!$A$2:$B$223,2,FALSE)</f>
        <v>Ásia</v>
      </c>
      <c r="H14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7" spans="1:8" hidden="1">
      <c r="A1487" t="s">
        <v>49</v>
      </c>
      <c r="B1487" s="3">
        <v>1997</v>
      </c>
      <c r="C1487">
        <v>0</v>
      </c>
      <c r="D1487">
        <v>0</v>
      </c>
      <c r="E1487" s="3" t="e">
        <v>#NUM!</v>
      </c>
      <c r="F1487" s="3" t="str">
        <f>VLOOKUP(Exportacao[[#This Row],[País]],Tabela3[#All],4,FALSE)</f>
        <v>Catar</v>
      </c>
      <c r="G1487" s="3" t="str">
        <f>VLOOKUP(Exportacao[[#This Row],[País Corrigido]],'Conversor de países_Geral_UTF8_'!$A$2:$B$223,2,FALSE)</f>
        <v>Ásia</v>
      </c>
      <c r="H14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8" spans="1:8" hidden="1">
      <c r="A1488" t="s">
        <v>49</v>
      </c>
      <c r="B1488" s="3">
        <v>1998</v>
      </c>
      <c r="C1488">
        <v>0</v>
      </c>
      <c r="D1488">
        <v>0</v>
      </c>
      <c r="E1488" s="3" t="e">
        <v>#NUM!</v>
      </c>
      <c r="F1488" s="3" t="str">
        <f>VLOOKUP(Exportacao[[#This Row],[País]],Tabela3[#All],4,FALSE)</f>
        <v>Catar</v>
      </c>
      <c r="G1488" s="3" t="str">
        <f>VLOOKUP(Exportacao[[#This Row],[País Corrigido]],'Conversor de países_Geral_UTF8_'!$A$2:$B$223,2,FALSE)</f>
        <v>Ásia</v>
      </c>
      <c r="H14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89" spans="1:8" hidden="1">
      <c r="A1489" t="s">
        <v>49</v>
      </c>
      <c r="B1489" s="3">
        <v>1999</v>
      </c>
      <c r="C1489">
        <v>0</v>
      </c>
      <c r="D1489">
        <v>0</v>
      </c>
      <c r="E1489" s="3" t="e">
        <v>#NUM!</v>
      </c>
      <c r="F1489" s="3" t="str">
        <f>VLOOKUP(Exportacao[[#This Row],[País]],Tabela3[#All],4,FALSE)</f>
        <v>Catar</v>
      </c>
      <c r="G1489" s="3" t="str">
        <f>VLOOKUP(Exportacao[[#This Row],[País Corrigido]],'Conversor de países_Geral_UTF8_'!$A$2:$B$223,2,FALSE)</f>
        <v>Ásia</v>
      </c>
      <c r="H14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0" spans="1:8" hidden="1">
      <c r="A1490" t="s">
        <v>49</v>
      </c>
      <c r="B1490" s="3">
        <v>2000</v>
      </c>
      <c r="C1490">
        <v>0</v>
      </c>
      <c r="D1490">
        <v>0</v>
      </c>
      <c r="E1490" s="3" t="e">
        <v>#NUM!</v>
      </c>
      <c r="F1490" s="3" t="str">
        <f>VLOOKUP(Exportacao[[#This Row],[País]],Tabela3[#All],4,FALSE)</f>
        <v>Catar</v>
      </c>
      <c r="G1490" s="3" t="str">
        <f>VLOOKUP(Exportacao[[#This Row],[País Corrigido]],'Conversor de países_Geral_UTF8_'!$A$2:$B$223,2,FALSE)</f>
        <v>Ásia</v>
      </c>
      <c r="H14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1" spans="1:8" hidden="1">
      <c r="A1491" t="s">
        <v>49</v>
      </c>
      <c r="B1491" s="3">
        <v>2001</v>
      </c>
      <c r="C1491">
        <v>0</v>
      </c>
      <c r="D1491">
        <v>0</v>
      </c>
      <c r="E1491" s="3" t="e">
        <v>#NUM!</v>
      </c>
      <c r="F1491" s="3" t="str">
        <f>VLOOKUP(Exportacao[[#This Row],[País]],Tabela3[#All],4,FALSE)</f>
        <v>Catar</v>
      </c>
      <c r="G1491" s="3" t="str">
        <f>VLOOKUP(Exportacao[[#This Row],[País Corrigido]],'Conversor de países_Geral_UTF8_'!$A$2:$B$223,2,FALSE)</f>
        <v>Ásia</v>
      </c>
      <c r="H14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2" spans="1:8" hidden="1">
      <c r="A1492" t="s">
        <v>49</v>
      </c>
      <c r="B1492" s="3">
        <v>2002</v>
      </c>
      <c r="C1492">
        <v>0</v>
      </c>
      <c r="D1492">
        <v>0</v>
      </c>
      <c r="E1492" s="3" t="e">
        <v>#NUM!</v>
      </c>
      <c r="F1492" s="3" t="str">
        <f>VLOOKUP(Exportacao[[#This Row],[País]],Tabela3[#All],4,FALSE)</f>
        <v>Catar</v>
      </c>
      <c r="G1492" s="3" t="str">
        <f>VLOOKUP(Exportacao[[#This Row],[País Corrigido]],'Conversor de países_Geral_UTF8_'!$A$2:$B$223,2,FALSE)</f>
        <v>Ásia</v>
      </c>
      <c r="H14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3" spans="1:8" hidden="1">
      <c r="A1493" t="s">
        <v>49</v>
      </c>
      <c r="B1493" s="3">
        <v>2003</v>
      </c>
      <c r="C1493">
        <v>0</v>
      </c>
      <c r="D1493">
        <v>0</v>
      </c>
      <c r="E1493" s="3" t="e">
        <v>#NUM!</v>
      </c>
      <c r="F1493" s="3" t="str">
        <f>VLOOKUP(Exportacao[[#This Row],[País]],Tabela3[#All],4,FALSE)</f>
        <v>Catar</v>
      </c>
      <c r="G1493" s="3" t="str">
        <f>VLOOKUP(Exportacao[[#This Row],[País Corrigido]],'Conversor de países_Geral_UTF8_'!$A$2:$B$223,2,FALSE)</f>
        <v>Ásia</v>
      </c>
      <c r="H14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4" spans="1:8" hidden="1">
      <c r="A1494" t="s">
        <v>49</v>
      </c>
      <c r="B1494" s="3">
        <v>2004</v>
      </c>
      <c r="C1494">
        <v>0</v>
      </c>
      <c r="D1494">
        <v>0</v>
      </c>
      <c r="E1494" s="3" t="e">
        <v>#NUM!</v>
      </c>
      <c r="F1494" s="3" t="str">
        <f>VLOOKUP(Exportacao[[#This Row],[País]],Tabela3[#All],4,FALSE)</f>
        <v>Catar</v>
      </c>
      <c r="G1494" s="3" t="str">
        <f>VLOOKUP(Exportacao[[#This Row],[País Corrigido]],'Conversor de países_Geral_UTF8_'!$A$2:$B$223,2,FALSE)</f>
        <v>Ásia</v>
      </c>
      <c r="H14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5" spans="1:8" hidden="1">
      <c r="A1495" t="s">
        <v>49</v>
      </c>
      <c r="B1495" s="3">
        <v>2005</v>
      </c>
      <c r="C1495">
        <v>0</v>
      </c>
      <c r="D1495">
        <v>0</v>
      </c>
      <c r="E1495" s="3" t="e">
        <v>#NUM!</v>
      </c>
      <c r="F1495" s="3" t="str">
        <f>VLOOKUP(Exportacao[[#This Row],[País]],Tabela3[#All],4,FALSE)</f>
        <v>Catar</v>
      </c>
      <c r="G1495" s="3" t="str">
        <f>VLOOKUP(Exportacao[[#This Row],[País Corrigido]],'Conversor de países_Geral_UTF8_'!$A$2:$B$223,2,FALSE)</f>
        <v>Ásia</v>
      </c>
      <c r="H14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6" spans="1:8" hidden="1">
      <c r="A1496" t="s">
        <v>49</v>
      </c>
      <c r="B1496" s="3">
        <v>2006</v>
      </c>
      <c r="C1496">
        <v>0</v>
      </c>
      <c r="D1496">
        <v>0</v>
      </c>
      <c r="E1496" s="3" t="e">
        <v>#NUM!</v>
      </c>
      <c r="F1496" s="3" t="str">
        <f>VLOOKUP(Exportacao[[#This Row],[País]],Tabela3[#All],4,FALSE)</f>
        <v>Catar</v>
      </c>
      <c r="G1496" s="3" t="str">
        <f>VLOOKUP(Exportacao[[#This Row],[País Corrigido]],'Conversor de países_Geral_UTF8_'!$A$2:$B$223,2,FALSE)</f>
        <v>Ásia</v>
      </c>
      <c r="H14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7" spans="1:8" hidden="1">
      <c r="A1497" t="s">
        <v>49</v>
      </c>
      <c r="B1497" s="3">
        <v>2007</v>
      </c>
      <c r="C1497">
        <v>0</v>
      </c>
      <c r="D1497">
        <v>0</v>
      </c>
      <c r="E1497" s="3" t="e">
        <v>#NUM!</v>
      </c>
      <c r="F1497" s="3" t="str">
        <f>VLOOKUP(Exportacao[[#This Row],[País]],Tabela3[#All],4,FALSE)</f>
        <v>Catar</v>
      </c>
      <c r="G1497" s="3" t="str">
        <f>VLOOKUP(Exportacao[[#This Row],[País Corrigido]],'Conversor de países_Geral_UTF8_'!$A$2:$B$223,2,FALSE)</f>
        <v>Ásia</v>
      </c>
      <c r="H14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8" spans="1:8" hidden="1">
      <c r="A1498" t="s">
        <v>49</v>
      </c>
      <c r="B1498" s="3">
        <v>2008</v>
      </c>
      <c r="C1498">
        <v>0</v>
      </c>
      <c r="D1498">
        <v>0</v>
      </c>
      <c r="E1498" s="3" t="e">
        <v>#NUM!</v>
      </c>
      <c r="F1498" s="3" t="str">
        <f>VLOOKUP(Exportacao[[#This Row],[País]],Tabela3[#All],4,FALSE)</f>
        <v>Catar</v>
      </c>
      <c r="G1498" s="3" t="str">
        <f>VLOOKUP(Exportacao[[#This Row],[País Corrigido]],'Conversor de países_Geral_UTF8_'!$A$2:$B$223,2,FALSE)</f>
        <v>Ásia</v>
      </c>
      <c r="H14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499" spans="1:8" hidden="1">
      <c r="A1499" t="s">
        <v>49</v>
      </c>
      <c r="B1499" s="3">
        <v>2009</v>
      </c>
      <c r="C1499">
        <v>0</v>
      </c>
      <c r="D1499">
        <v>0</v>
      </c>
      <c r="E1499" s="3" t="e">
        <v>#NUM!</v>
      </c>
      <c r="F1499" s="3" t="str">
        <f>VLOOKUP(Exportacao[[#This Row],[País]],Tabela3[#All],4,FALSE)</f>
        <v>Catar</v>
      </c>
      <c r="G1499" s="3" t="str">
        <f>VLOOKUP(Exportacao[[#This Row],[País Corrigido]],'Conversor de países_Geral_UTF8_'!$A$2:$B$223,2,FALSE)</f>
        <v>Ásia</v>
      </c>
      <c r="H14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00" spans="1:8" hidden="1">
      <c r="A1500" t="s">
        <v>49</v>
      </c>
      <c r="B1500" s="3">
        <v>2010</v>
      </c>
      <c r="C1500">
        <v>0</v>
      </c>
      <c r="D1500">
        <v>0</v>
      </c>
      <c r="E1500" s="3" t="e">
        <v>#NUM!</v>
      </c>
      <c r="F1500" s="3" t="str">
        <f>VLOOKUP(Exportacao[[#This Row],[País]],Tabela3[#All],4,FALSE)</f>
        <v>Catar</v>
      </c>
      <c r="G1500" s="3" t="str">
        <f>VLOOKUP(Exportacao[[#This Row],[País Corrigido]],'Conversor de países_Geral_UTF8_'!$A$2:$B$223,2,FALSE)</f>
        <v>Ásia</v>
      </c>
      <c r="H15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01" spans="1:8" hidden="1">
      <c r="A1501" t="s">
        <v>49</v>
      </c>
      <c r="B1501" s="3">
        <v>2011</v>
      </c>
      <c r="C1501">
        <v>0</v>
      </c>
      <c r="D1501">
        <v>0</v>
      </c>
      <c r="E1501" s="3" t="e">
        <v>#NUM!</v>
      </c>
      <c r="F1501" s="3" t="str">
        <f>VLOOKUP(Exportacao[[#This Row],[País]],Tabela3[#All],4,FALSE)</f>
        <v>Catar</v>
      </c>
      <c r="G1501" s="3" t="str">
        <f>VLOOKUP(Exportacao[[#This Row],[País Corrigido]],'Conversor de países_Geral_UTF8_'!$A$2:$B$223,2,FALSE)</f>
        <v>Ásia</v>
      </c>
      <c r="H15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02" spans="1:8" hidden="1">
      <c r="A1502" t="s">
        <v>49</v>
      </c>
      <c r="B1502" s="3">
        <v>2012</v>
      </c>
      <c r="C1502">
        <v>0</v>
      </c>
      <c r="D1502">
        <v>0</v>
      </c>
      <c r="E1502" s="3" t="e">
        <v>#NUM!</v>
      </c>
      <c r="F1502" s="3" t="str">
        <f>VLOOKUP(Exportacao[[#This Row],[País]],Tabela3[#All],4,FALSE)</f>
        <v>Catar</v>
      </c>
      <c r="G1502" s="3" t="str">
        <f>VLOOKUP(Exportacao[[#This Row],[País Corrigido]],'Conversor de países_Geral_UTF8_'!$A$2:$B$223,2,FALSE)</f>
        <v>Ásia</v>
      </c>
      <c r="H15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03" spans="1:8" hidden="1">
      <c r="A1503" t="s">
        <v>49</v>
      </c>
      <c r="B1503" s="3">
        <v>2013</v>
      </c>
      <c r="C1503">
        <v>0</v>
      </c>
      <c r="D1503">
        <v>0</v>
      </c>
      <c r="E1503" s="3" t="e">
        <v>#NUM!</v>
      </c>
      <c r="F1503" s="3" t="str">
        <f>VLOOKUP(Exportacao[[#This Row],[País]],Tabela3[#All],4,FALSE)</f>
        <v>Catar</v>
      </c>
      <c r="G1503" s="3" t="str">
        <f>VLOOKUP(Exportacao[[#This Row],[País Corrigido]],'Conversor de países_Geral_UTF8_'!$A$2:$B$223,2,FALSE)</f>
        <v>Ásia</v>
      </c>
      <c r="H15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04" spans="1:8" hidden="1">
      <c r="A1504" t="s">
        <v>49</v>
      </c>
      <c r="B1504" s="3">
        <v>2014</v>
      </c>
      <c r="C1504">
        <v>0</v>
      </c>
      <c r="D1504">
        <v>0</v>
      </c>
      <c r="E1504" s="3" t="e">
        <v>#NUM!</v>
      </c>
      <c r="F1504" s="3" t="str">
        <f>VLOOKUP(Exportacao[[#This Row],[País]],Tabela3[#All],4,FALSE)</f>
        <v>Catar</v>
      </c>
      <c r="G1504" s="3" t="str">
        <f>VLOOKUP(Exportacao[[#This Row],[País Corrigido]],'Conversor de países_Geral_UTF8_'!$A$2:$B$223,2,FALSE)</f>
        <v>Ásia</v>
      </c>
      <c r="H15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05" spans="1:8" hidden="1">
      <c r="A1505" t="s">
        <v>49</v>
      </c>
      <c r="B1505" s="3">
        <v>2015</v>
      </c>
      <c r="C1505">
        <v>0</v>
      </c>
      <c r="D1505">
        <v>0</v>
      </c>
      <c r="E1505" s="3" t="e">
        <v>#NUM!</v>
      </c>
      <c r="F1505" s="3" t="str">
        <f>VLOOKUP(Exportacao[[#This Row],[País]],Tabela3[#All],4,FALSE)</f>
        <v>Catar</v>
      </c>
      <c r="G1505" s="3" t="str">
        <f>VLOOKUP(Exportacao[[#This Row],[País Corrigido]],'Conversor de países_Geral_UTF8_'!$A$2:$B$223,2,FALSE)</f>
        <v>Ásia</v>
      </c>
      <c r="H15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06" spans="1:8" hidden="1">
      <c r="A1506" t="s">
        <v>49</v>
      </c>
      <c r="B1506" s="3">
        <v>2016</v>
      </c>
      <c r="C1506">
        <v>0</v>
      </c>
      <c r="D1506">
        <v>0</v>
      </c>
      <c r="E1506" s="3" t="e">
        <v>#NUM!</v>
      </c>
      <c r="F1506" s="3" t="str">
        <f>VLOOKUP(Exportacao[[#This Row],[País]],Tabela3[#All],4,FALSE)</f>
        <v>Catar</v>
      </c>
      <c r="G1506" s="3" t="str">
        <f>VLOOKUP(Exportacao[[#This Row],[País Corrigido]],'Conversor de países_Geral_UTF8_'!$A$2:$B$223,2,FALSE)</f>
        <v>Ásia</v>
      </c>
      <c r="H15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07" spans="1:8" hidden="1">
      <c r="A1507" t="s">
        <v>49</v>
      </c>
      <c r="B1507" s="3">
        <v>2017</v>
      </c>
      <c r="C1507">
        <v>13338</v>
      </c>
      <c r="D1507">
        <v>81606</v>
      </c>
      <c r="E1507" s="3">
        <v>6.1183085919928022</v>
      </c>
      <c r="F1507" s="3" t="str">
        <f>VLOOKUP(Exportacao[[#This Row],[País]],Tabela3[#All],4,FALSE)</f>
        <v>Catar</v>
      </c>
      <c r="G1507" s="3" t="str">
        <f>VLOOKUP(Exportacao[[#This Row],[País Corrigido]],'Conversor de países_Geral_UTF8_'!$A$2:$B$223,2,FALSE)</f>
        <v>Ásia</v>
      </c>
      <c r="H15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08" spans="1:8" hidden="1">
      <c r="A1508" t="s">
        <v>49</v>
      </c>
      <c r="B1508" s="3">
        <v>2018</v>
      </c>
      <c r="C1508">
        <v>0</v>
      </c>
      <c r="D1508">
        <v>0</v>
      </c>
      <c r="E1508" s="3" t="e">
        <v>#NUM!</v>
      </c>
      <c r="F1508" s="3" t="str">
        <f>VLOOKUP(Exportacao[[#This Row],[País]],Tabela3[#All],4,FALSE)</f>
        <v>Catar</v>
      </c>
      <c r="G1508" s="3" t="str">
        <f>VLOOKUP(Exportacao[[#This Row],[País Corrigido]],'Conversor de países_Geral_UTF8_'!$A$2:$B$223,2,FALSE)</f>
        <v>Ásia</v>
      </c>
      <c r="H15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09" spans="1:8" hidden="1">
      <c r="A1509" t="s">
        <v>49</v>
      </c>
      <c r="B1509" s="3">
        <v>2019</v>
      </c>
      <c r="C1509">
        <v>0</v>
      </c>
      <c r="D1509">
        <v>0</v>
      </c>
      <c r="E1509" s="3" t="e">
        <v>#NUM!</v>
      </c>
      <c r="F1509" s="3" t="str">
        <f>VLOOKUP(Exportacao[[#This Row],[País]],Tabela3[#All],4,FALSE)</f>
        <v>Catar</v>
      </c>
      <c r="G1509" s="3" t="str">
        <f>VLOOKUP(Exportacao[[#This Row],[País Corrigido]],'Conversor de países_Geral_UTF8_'!$A$2:$B$223,2,FALSE)</f>
        <v>Ásia</v>
      </c>
      <c r="H15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10" spans="1:8" hidden="1">
      <c r="A1510" t="s">
        <v>49</v>
      </c>
      <c r="B1510" s="3">
        <v>2020</v>
      </c>
      <c r="C1510">
        <v>0</v>
      </c>
      <c r="D1510">
        <v>0</v>
      </c>
      <c r="E1510" s="3" t="e">
        <v>#NUM!</v>
      </c>
      <c r="F1510" s="3" t="str">
        <f>VLOOKUP(Exportacao[[#This Row],[País]],Tabela3[#All],4,FALSE)</f>
        <v>Catar</v>
      </c>
      <c r="G1510" s="3" t="str">
        <f>VLOOKUP(Exportacao[[#This Row],[País Corrigido]],'Conversor de países_Geral_UTF8_'!$A$2:$B$223,2,FALSE)</f>
        <v>Ásia</v>
      </c>
      <c r="H15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11" spans="1:8" hidden="1">
      <c r="A1511" t="s">
        <v>49</v>
      </c>
      <c r="B1511" s="3">
        <v>2021</v>
      </c>
      <c r="C1511">
        <v>1</v>
      </c>
      <c r="D1511">
        <v>2</v>
      </c>
      <c r="E1511" s="3">
        <v>2</v>
      </c>
      <c r="F1511" s="3" t="str">
        <f>VLOOKUP(Exportacao[[#This Row],[País]],Tabela3[#All],4,FALSE)</f>
        <v>Catar</v>
      </c>
      <c r="G1511" s="3" t="str">
        <f>VLOOKUP(Exportacao[[#This Row],[País Corrigido]],'Conversor de países_Geral_UTF8_'!$A$2:$B$223,2,FALSE)</f>
        <v>Ásia</v>
      </c>
      <c r="H15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12" spans="1:8" hidden="1">
      <c r="A1512" t="s">
        <v>49</v>
      </c>
      <c r="B1512" s="3">
        <v>2022</v>
      </c>
      <c r="C1512">
        <v>0</v>
      </c>
      <c r="D1512">
        <v>0</v>
      </c>
      <c r="E1512" s="3" t="e">
        <v>#NUM!</v>
      </c>
      <c r="F1512" s="3" t="str">
        <f>VLOOKUP(Exportacao[[#This Row],[País]],Tabela3[#All],4,FALSE)</f>
        <v>Catar</v>
      </c>
      <c r="G1512" s="3" t="str">
        <f>VLOOKUP(Exportacao[[#This Row],[País Corrigido]],'Conversor de países_Geral_UTF8_'!$A$2:$B$223,2,FALSE)</f>
        <v>Ásia</v>
      </c>
      <c r="H15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13" spans="1:8" hidden="1">
      <c r="A1513" t="s">
        <v>49</v>
      </c>
      <c r="B1513" s="3">
        <v>2023</v>
      </c>
      <c r="C1513">
        <v>5</v>
      </c>
      <c r="D1513">
        <v>18</v>
      </c>
      <c r="E1513" s="3">
        <v>3.6</v>
      </c>
      <c r="F1513" s="3" t="str">
        <f>VLOOKUP(Exportacao[[#This Row],[País]],Tabela3[#All],4,FALSE)</f>
        <v>Catar</v>
      </c>
      <c r="G1513" s="3" t="str">
        <f>VLOOKUP(Exportacao[[#This Row],[País Corrigido]],'Conversor de países_Geral_UTF8_'!$A$2:$B$223,2,FALSE)</f>
        <v>Ásia</v>
      </c>
      <c r="H15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14" spans="1:8" hidden="1">
      <c r="A1514" t="s">
        <v>271</v>
      </c>
      <c r="B1514" s="3">
        <v>1970</v>
      </c>
      <c r="C1514">
        <v>0</v>
      </c>
      <c r="D1514">
        <v>0</v>
      </c>
      <c r="E1514" s="3" t="e">
        <v>#NUM!</v>
      </c>
      <c r="F1514" s="3" t="str">
        <f>VLOOKUP(Exportacao[[#This Row],[País]],Tabela3[#All],4,FALSE)</f>
        <v>Ilhas Cayman</v>
      </c>
      <c r="G1514" s="3" t="str">
        <f>VLOOKUP(Exportacao[[#This Row],[País Corrigido]],'Conversor de países_Geral_UTF8_'!$A$2:$B$223,2,FALSE)</f>
        <v>América Central e Caribe</v>
      </c>
      <c r="H15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15" spans="1:8" hidden="1">
      <c r="A1515" t="s">
        <v>271</v>
      </c>
      <c r="B1515" s="3">
        <v>1971</v>
      </c>
      <c r="C1515">
        <v>0</v>
      </c>
      <c r="D1515">
        <v>0</v>
      </c>
      <c r="E1515" s="3" t="e">
        <v>#NUM!</v>
      </c>
      <c r="F1515" s="3" t="str">
        <f>VLOOKUP(Exportacao[[#This Row],[País]],Tabela3[#All],4,FALSE)</f>
        <v>Ilhas Cayman</v>
      </c>
      <c r="G1515" s="3" t="str">
        <f>VLOOKUP(Exportacao[[#This Row],[País Corrigido]],'Conversor de países_Geral_UTF8_'!$A$2:$B$223,2,FALSE)</f>
        <v>América Central e Caribe</v>
      </c>
      <c r="H15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16" spans="1:8" hidden="1">
      <c r="A1516" t="s">
        <v>271</v>
      </c>
      <c r="B1516" s="3">
        <v>1972</v>
      </c>
      <c r="C1516">
        <v>0</v>
      </c>
      <c r="D1516">
        <v>0</v>
      </c>
      <c r="E1516" s="3" t="e">
        <v>#NUM!</v>
      </c>
      <c r="F1516" s="3" t="str">
        <f>VLOOKUP(Exportacao[[#This Row],[País]],Tabela3[#All],4,FALSE)</f>
        <v>Ilhas Cayman</v>
      </c>
      <c r="G1516" s="3" t="str">
        <f>VLOOKUP(Exportacao[[#This Row],[País Corrigido]],'Conversor de países_Geral_UTF8_'!$A$2:$B$223,2,FALSE)</f>
        <v>América Central e Caribe</v>
      </c>
      <c r="H15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17" spans="1:8" hidden="1">
      <c r="A1517" t="s">
        <v>271</v>
      </c>
      <c r="B1517" s="3">
        <v>1973</v>
      </c>
      <c r="C1517">
        <v>0</v>
      </c>
      <c r="D1517">
        <v>0</v>
      </c>
      <c r="E1517" s="3" t="e">
        <v>#NUM!</v>
      </c>
      <c r="F1517" s="3" t="str">
        <f>VLOOKUP(Exportacao[[#This Row],[País]],Tabela3[#All],4,FALSE)</f>
        <v>Ilhas Cayman</v>
      </c>
      <c r="G1517" s="3" t="str">
        <f>VLOOKUP(Exportacao[[#This Row],[País Corrigido]],'Conversor de países_Geral_UTF8_'!$A$2:$B$223,2,FALSE)</f>
        <v>América Central e Caribe</v>
      </c>
      <c r="H15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18" spans="1:8" hidden="1">
      <c r="A1518" t="s">
        <v>271</v>
      </c>
      <c r="B1518" s="3">
        <v>1974</v>
      </c>
      <c r="C1518">
        <v>0</v>
      </c>
      <c r="D1518">
        <v>0</v>
      </c>
      <c r="E1518" s="3" t="e">
        <v>#NUM!</v>
      </c>
      <c r="F1518" s="3" t="str">
        <f>VLOOKUP(Exportacao[[#This Row],[País]],Tabela3[#All],4,FALSE)</f>
        <v>Ilhas Cayman</v>
      </c>
      <c r="G1518" s="3" t="str">
        <f>VLOOKUP(Exportacao[[#This Row],[País Corrigido]],'Conversor de países_Geral_UTF8_'!$A$2:$B$223,2,FALSE)</f>
        <v>América Central e Caribe</v>
      </c>
      <c r="H15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19" spans="1:8" hidden="1">
      <c r="A1519" t="s">
        <v>271</v>
      </c>
      <c r="B1519" s="3">
        <v>1975</v>
      </c>
      <c r="C1519">
        <v>0</v>
      </c>
      <c r="D1519">
        <v>0</v>
      </c>
      <c r="E1519" s="3" t="e">
        <v>#NUM!</v>
      </c>
      <c r="F1519" s="3" t="str">
        <f>VLOOKUP(Exportacao[[#This Row],[País]],Tabela3[#All],4,FALSE)</f>
        <v>Ilhas Cayman</v>
      </c>
      <c r="G1519" s="3" t="str">
        <f>VLOOKUP(Exportacao[[#This Row],[País Corrigido]],'Conversor de países_Geral_UTF8_'!$A$2:$B$223,2,FALSE)</f>
        <v>América Central e Caribe</v>
      </c>
      <c r="H15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0" spans="1:8" hidden="1">
      <c r="A1520" t="s">
        <v>271</v>
      </c>
      <c r="B1520" s="3">
        <v>1976</v>
      </c>
      <c r="C1520">
        <v>0</v>
      </c>
      <c r="D1520">
        <v>0</v>
      </c>
      <c r="E1520" s="3" t="e">
        <v>#NUM!</v>
      </c>
      <c r="F1520" s="3" t="str">
        <f>VLOOKUP(Exportacao[[#This Row],[País]],Tabela3[#All],4,FALSE)</f>
        <v>Ilhas Cayman</v>
      </c>
      <c r="G1520" s="3" t="str">
        <f>VLOOKUP(Exportacao[[#This Row],[País Corrigido]],'Conversor de países_Geral_UTF8_'!$A$2:$B$223,2,FALSE)</f>
        <v>América Central e Caribe</v>
      </c>
      <c r="H15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1" spans="1:8" hidden="1">
      <c r="A1521" t="s">
        <v>271</v>
      </c>
      <c r="B1521" s="3">
        <v>1977</v>
      </c>
      <c r="C1521">
        <v>0</v>
      </c>
      <c r="D1521">
        <v>0</v>
      </c>
      <c r="E1521" s="3" t="e">
        <v>#NUM!</v>
      </c>
      <c r="F1521" s="3" t="str">
        <f>VLOOKUP(Exportacao[[#This Row],[País]],Tabela3[#All],4,FALSE)</f>
        <v>Ilhas Cayman</v>
      </c>
      <c r="G1521" s="3" t="str">
        <f>VLOOKUP(Exportacao[[#This Row],[País Corrigido]],'Conversor de países_Geral_UTF8_'!$A$2:$B$223,2,FALSE)</f>
        <v>América Central e Caribe</v>
      </c>
      <c r="H15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2" spans="1:8" hidden="1">
      <c r="A1522" t="s">
        <v>271</v>
      </c>
      <c r="B1522" s="3">
        <v>1978</v>
      </c>
      <c r="C1522">
        <v>0</v>
      </c>
      <c r="D1522">
        <v>0</v>
      </c>
      <c r="E1522" s="3" t="e">
        <v>#NUM!</v>
      </c>
      <c r="F1522" s="3" t="str">
        <f>VLOOKUP(Exportacao[[#This Row],[País]],Tabela3[#All],4,FALSE)</f>
        <v>Ilhas Cayman</v>
      </c>
      <c r="G1522" s="3" t="str">
        <f>VLOOKUP(Exportacao[[#This Row],[País Corrigido]],'Conversor de países_Geral_UTF8_'!$A$2:$B$223,2,FALSE)</f>
        <v>América Central e Caribe</v>
      </c>
      <c r="H15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3" spans="1:8" hidden="1">
      <c r="A1523" t="s">
        <v>271</v>
      </c>
      <c r="B1523" s="3">
        <v>1979</v>
      </c>
      <c r="C1523">
        <v>0</v>
      </c>
      <c r="D1523">
        <v>0</v>
      </c>
      <c r="E1523" s="3" t="e">
        <v>#NUM!</v>
      </c>
      <c r="F1523" s="3" t="str">
        <f>VLOOKUP(Exportacao[[#This Row],[País]],Tabela3[#All],4,FALSE)</f>
        <v>Ilhas Cayman</v>
      </c>
      <c r="G1523" s="3" t="str">
        <f>VLOOKUP(Exportacao[[#This Row],[País Corrigido]],'Conversor de países_Geral_UTF8_'!$A$2:$B$223,2,FALSE)</f>
        <v>América Central e Caribe</v>
      </c>
      <c r="H15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4" spans="1:8" hidden="1">
      <c r="A1524" t="s">
        <v>271</v>
      </c>
      <c r="B1524" s="3">
        <v>1980</v>
      </c>
      <c r="C1524">
        <v>0</v>
      </c>
      <c r="D1524">
        <v>0</v>
      </c>
      <c r="E1524" s="3" t="e">
        <v>#NUM!</v>
      </c>
      <c r="F1524" s="3" t="str">
        <f>VLOOKUP(Exportacao[[#This Row],[País]],Tabela3[#All],4,FALSE)</f>
        <v>Ilhas Cayman</v>
      </c>
      <c r="G1524" s="3" t="str">
        <f>VLOOKUP(Exportacao[[#This Row],[País Corrigido]],'Conversor de países_Geral_UTF8_'!$A$2:$B$223,2,FALSE)</f>
        <v>América Central e Caribe</v>
      </c>
      <c r="H15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5" spans="1:8" hidden="1">
      <c r="A1525" t="s">
        <v>271</v>
      </c>
      <c r="B1525" s="3">
        <v>1981</v>
      </c>
      <c r="C1525">
        <v>0</v>
      </c>
      <c r="D1525">
        <v>0</v>
      </c>
      <c r="E1525" s="3" t="e">
        <v>#NUM!</v>
      </c>
      <c r="F1525" s="3" t="str">
        <f>VLOOKUP(Exportacao[[#This Row],[País]],Tabela3[#All],4,FALSE)</f>
        <v>Ilhas Cayman</v>
      </c>
      <c r="G1525" s="3" t="str">
        <f>VLOOKUP(Exportacao[[#This Row],[País Corrigido]],'Conversor de países_Geral_UTF8_'!$A$2:$B$223,2,FALSE)</f>
        <v>América Central e Caribe</v>
      </c>
      <c r="H15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6" spans="1:8" hidden="1">
      <c r="A1526" t="s">
        <v>271</v>
      </c>
      <c r="B1526" s="3">
        <v>1982</v>
      </c>
      <c r="C1526">
        <v>0</v>
      </c>
      <c r="D1526">
        <v>0</v>
      </c>
      <c r="E1526" s="3" t="e">
        <v>#NUM!</v>
      </c>
      <c r="F1526" s="3" t="str">
        <f>VLOOKUP(Exportacao[[#This Row],[País]],Tabela3[#All],4,FALSE)</f>
        <v>Ilhas Cayman</v>
      </c>
      <c r="G1526" s="3" t="str">
        <f>VLOOKUP(Exportacao[[#This Row],[País Corrigido]],'Conversor de países_Geral_UTF8_'!$A$2:$B$223,2,FALSE)</f>
        <v>América Central e Caribe</v>
      </c>
      <c r="H15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7" spans="1:8" hidden="1">
      <c r="A1527" t="s">
        <v>271</v>
      </c>
      <c r="B1527" s="3">
        <v>1983</v>
      </c>
      <c r="C1527">
        <v>0</v>
      </c>
      <c r="D1527">
        <v>0</v>
      </c>
      <c r="E1527" s="3" t="e">
        <v>#NUM!</v>
      </c>
      <c r="F1527" s="3" t="str">
        <f>VLOOKUP(Exportacao[[#This Row],[País]],Tabela3[#All],4,FALSE)</f>
        <v>Ilhas Cayman</v>
      </c>
      <c r="G1527" s="3" t="str">
        <f>VLOOKUP(Exportacao[[#This Row],[País Corrigido]],'Conversor de países_Geral_UTF8_'!$A$2:$B$223,2,FALSE)</f>
        <v>América Central e Caribe</v>
      </c>
      <c r="H15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8" spans="1:8" hidden="1">
      <c r="A1528" t="s">
        <v>271</v>
      </c>
      <c r="B1528" s="3">
        <v>1984</v>
      </c>
      <c r="C1528">
        <v>0</v>
      </c>
      <c r="D1528">
        <v>0</v>
      </c>
      <c r="E1528" s="3" t="e">
        <v>#NUM!</v>
      </c>
      <c r="F1528" s="3" t="str">
        <f>VLOOKUP(Exportacao[[#This Row],[País]],Tabela3[#All],4,FALSE)</f>
        <v>Ilhas Cayman</v>
      </c>
      <c r="G1528" s="3" t="str">
        <f>VLOOKUP(Exportacao[[#This Row],[País Corrigido]],'Conversor de países_Geral_UTF8_'!$A$2:$B$223,2,FALSE)</f>
        <v>América Central e Caribe</v>
      </c>
      <c r="H15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29" spans="1:8" hidden="1">
      <c r="A1529" t="s">
        <v>271</v>
      </c>
      <c r="B1529" s="3">
        <v>1985</v>
      </c>
      <c r="C1529">
        <v>0</v>
      </c>
      <c r="D1529">
        <v>0</v>
      </c>
      <c r="E1529" s="3" t="e">
        <v>#NUM!</v>
      </c>
      <c r="F1529" s="3" t="str">
        <f>VLOOKUP(Exportacao[[#This Row],[País]],Tabela3[#All],4,FALSE)</f>
        <v>Ilhas Cayman</v>
      </c>
      <c r="G1529" s="3" t="str">
        <f>VLOOKUP(Exportacao[[#This Row],[País Corrigido]],'Conversor de países_Geral_UTF8_'!$A$2:$B$223,2,FALSE)</f>
        <v>América Central e Caribe</v>
      </c>
      <c r="H15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0" spans="1:8" hidden="1">
      <c r="A1530" t="s">
        <v>271</v>
      </c>
      <c r="B1530" s="3">
        <v>1986</v>
      </c>
      <c r="C1530">
        <v>0</v>
      </c>
      <c r="D1530">
        <v>0</v>
      </c>
      <c r="E1530" s="3" t="e">
        <v>#NUM!</v>
      </c>
      <c r="F1530" s="3" t="str">
        <f>VLOOKUP(Exportacao[[#This Row],[País]],Tabela3[#All],4,FALSE)</f>
        <v>Ilhas Cayman</v>
      </c>
      <c r="G1530" s="3" t="str">
        <f>VLOOKUP(Exportacao[[#This Row],[País Corrigido]],'Conversor de países_Geral_UTF8_'!$A$2:$B$223,2,FALSE)</f>
        <v>América Central e Caribe</v>
      </c>
      <c r="H15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1" spans="1:8" hidden="1">
      <c r="A1531" t="s">
        <v>271</v>
      </c>
      <c r="B1531" s="3">
        <v>1987</v>
      </c>
      <c r="C1531">
        <v>0</v>
      </c>
      <c r="D1531">
        <v>0</v>
      </c>
      <c r="E1531" s="3" t="e">
        <v>#NUM!</v>
      </c>
      <c r="F1531" s="3" t="str">
        <f>VLOOKUP(Exportacao[[#This Row],[País]],Tabela3[#All],4,FALSE)</f>
        <v>Ilhas Cayman</v>
      </c>
      <c r="G1531" s="3" t="str">
        <f>VLOOKUP(Exportacao[[#This Row],[País Corrigido]],'Conversor de países_Geral_UTF8_'!$A$2:$B$223,2,FALSE)</f>
        <v>América Central e Caribe</v>
      </c>
      <c r="H15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2" spans="1:8" hidden="1">
      <c r="A1532" t="s">
        <v>271</v>
      </c>
      <c r="B1532" s="3">
        <v>1988</v>
      </c>
      <c r="C1532">
        <v>0</v>
      </c>
      <c r="D1532">
        <v>0</v>
      </c>
      <c r="E1532" s="3" t="e">
        <v>#NUM!</v>
      </c>
      <c r="F1532" s="3" t="str">
        <f>VLOOKUP(Exportacao[[#This Row],[País]],Tabela3[#All],4,FALSE)</f>
        <v>Ilhas Cayman</v>
      </c>
      <c r="G1532" s="3" t="str">
        <f>VLOOKUP(Exportacao[[#This Row],[País Corrigido]],'Conversor de países_Geral_UTF8_'!$A$2:$B$223,2,FALSE)</f>
        <v>América Central e Caribe</v>
      </c>
      <c r="H15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3" spans="1:8" hidden="1">
      <c r="A1533" t="s">
        <v>271</v>
      </c>
      <c r="B1533" s="3">
        <v>1989</v>
      </c>
      <c r="C1533">
        <v>0</v>
      </c>
      <c r="D1533">
        <v>0</v>
      </c>
      <c r="E1533" s="3" t="e">
        <v>#NUM!</v>
      </c>
      <c r="F1533" s="3" t="str">
        <f>VLOOKUP(Exportacao[[#This Row],[País]],Tabela3[#All],4,FALSE)</f>
        <v>Ilhas Cayman</v>
      </c>
      <c r="G1533" s="3" t="str">
        <f>VLOOKUP(Exportacao[[#This Row],[País Corrigido]],'Conversor de países_Geral_UTF8_'!$A$2:$B$223,2,FALSE)</f>
        <v>América Central e Caribe</v>
      </c>
      <c r="H15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4" spans="1:8" hidden="1">
      <c r="A1534" t="s">
        <v>271</v>
      </c>
      <c r="B1534" s="3">
        <v>1990</v>
      </c>
      <c r="C1534">
        <v>0</v>
      </c>
      <c r="D1534">
        <v>0</v>
      </c>
      <c r="E1534" s="3" t="e">
        <v>#NUM!</v>
      </c>
      <c r="F1534" s="3" t="str">
        <f>VLOOKUP(Exportacao[[#This Row],[País]],Tabela3[#All],4,FALSE)</f>
        <v>Ilhas Cayman</v>
      </c>
      <c r="G1534" s="3" t="str">
        <f>VLOOKUP(Exportacao[[#This Row],[País Corrigido]],'Conversor de países_Geral_UTF8_'!$A$2:$B$223,2,FALSE)</f>
        <v>América Central e Caribe</v>
      </c>
      <c r="H15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5" spans="1:8" hidden="1">
      <c r="A1535" t="s">
        <v>271</v>
      </c>
      <c r="B1535" s="3">
        <v>1991</v>
      </c>
      <c r="C1535">
        <v>0</v>
      </c>
      <c r="D1535">
        <v>0</v>
      </c>
      <c r="E1535" s="3" t="e">
        <v>#NUM!</v>
      </c>
      <c r="F1535" s="3" t="str">
        <f>VLOOKUP(Exportacao[[#This Row],[País]],Tabela3[#All],4,FALSE)</f>
        <v>Ilhas Cayman</v>
      </c>
      <c r="G1535" s="3" t="str">
        <f>VLOOKUP(Exportacao[[#This Row],[País Corrigido]],'Conversor de países_Geral_UTF8_'!$A$2:$B$223,2,FALSE)</f>
        <v>América Central e Caribe</v>
      </c>
      <c r="H15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6" spans="1:8" hidden="1">
      <c r="A1536" t="s">
        <v>271</v>
      </c>
      <c r="B1536" s="3">
        <v>1992</v>
      </c>
      <c r="C1536">
        <v>0</v>
      </c>
      <c r="D1536">
        <v>0</v>
      </c>
      <c r="E1536" s="3" t="e">
        <v>#NUM!</v>
      </c>
      <c r="F1536" s="3" t="str">
        <f>VLOOKUP(Exportacao[[#This Row],[País]],Tabela3[#All],4,FALSE)</f>
        <v>Ilhas Cayman</v>
      </c>
      <c r="G1536" s="3" t="str">
        <f>VLOOKUP(Exportacao[[#This Row],[País Corrigido]],'Conversor de países_Geral_UTF8_'!$A$2:$B$223,2,FALSE)</f>
        <v>América Central e Caribe</v>
      </c>
      <c r="H15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7" spans="1:8" hidden="1">
      <c r="A1537" t="s">
        <v>271</v>
      </c>
      <c r="B1537" s="3">
        <v>1993</v>
      </c>
      <c r="C1537">
        <v>0</v>
      </c>
      <c r="D1537">
        <v>0</v>
      </c>
      <c r="E1537" s="3" t="e">
        <v>#NUM!</v>
      </c>
      <c r="F1537" s="3" t="str">
        <f>VLOOKUP(Exportacao[[#This Row],[País]],Tabela3[#All],4,FALSE)</f>
        <v>Ilhas Cayman</v>
      </c>
      <c r="G1537" s="3" t="str">
        <f>VLOOKUP(Exportacao[[#This Row],[País Corrigido]],'Conversor de países_Geral_UTF8_'!$A$2:$B$223,2,FALSE)</f>
        <v>América Central e Caribe</v>
      </c>
      <c r="H15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8" spans="1:8" hidden="1">
      <c r="A1538" t="s">
        <v>271</v>
      </c>
      <c r="B1538" s="3">
        <v>1994</v>
      </c>
      <c r="C1538">
        <v>0</v>
      </c>
      <c r="D1538">
        <v>0</v>
      </c>
      <c r="E1538" s="3" t="e">
        <v>#NUM!</v>
      </c>
      <c r="F1538" s="3" t="str">
        <f>VLOOKUP(Exportacao[[#This Row],[País]],Tabela3[#All],4,FALSE)</f>
        <v>Ilhas Cayman</v>
      </c>
      <c r="G1538" s="3" t="str">
        <f>VLOOKUP(Exportacao[[#This Row],[País Corrigido]],'Conversor de países_Geral_UTF8_'!$A$2:$B$223,2,FALSE)</f>
        <v>América Central e Caribe</v>
      </c>
      <c r="H15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39" spans="1:8" hidden="1">
      <c r="A1539" t="s">
        <v>271</v>
      </c>
      <c r="B1539" s="3">
        <v>1995</v>
      </c>
      <c r="C1539">
        <v>0</v>
      </c>
      <c r="D1539">
        <v>0</v>
      </c>
      <c r="E1539" s="3" t="e">
        <v>#NUM!</v>
      </c>
      <c r="F1539" s="3" t="str">
        <f>VLOOKUP(Exportacao[[#This Row],[País]],Tabela3[#All],4,FALSE)</f>
        <v>Ilhas Cayman</v>
      </c>
      <c r="G1539" s="3" t="str">
        <f>VLOOKUP(Exportacao[[#This Row],[País Corrigido]],'Conversor de países_Geral_UTF8_'!$A$2:$B$223,2,FALSE)</f>
        <v>América Central e Caribe</v>
      </c>
      <c r="H15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0" spans="1:8" hidden="1">
      <c r="A1540" t="s">
        <v>271</v>
      </c>
      <c r="B1540" s="3">
        <v>1996</v>
      </c>
      <c r="C1540">
        <v>0</v>
      </c>
      <c r="D1540">
        <v>0</v>
      </c>
      <c r="E1540" s="3" t="e">
        <v>#NUM!</v>
      </c>
      <c r="F1540" s="3" t="str">
        <f>VLOOKUP(Exportacao[[#This Row],[País]],Tabela3[#All],4,FALSE)</f>
        <v>Ilhas Cayman</v>
      </c>
      <c r="G1540" s="3" t="str">
        <f>VLOOKUP(Exportacao[[#This Row],[País Corrigido]],'Conversor de países_Geral_UTF8_'!$A$2:$B$223,2,FALSE)</f>
        <v>América Central e Caribe</v>
      </c>
      <c r="H15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1" spans="1:8" hidden="1">
      <c r="A1541" t="s">
        <v>271</v>
      </c>
      <c r="B1541" s="3">
        <v>1997</v>
      </c>
      <c r="C1541">
        <v>0</v>
      </c>
      <c r="D1541">
        <v>0</v>
      </c>
      <c r="E1541" s="3" t="e">
        <v>#NUM!</v>
      </c>
      <c r="F1541" s="3" t="str">
        <f>VLOOKUP(Exportacao[[#This Row],[País]],Tabela3[#All],4,FALSE)</f>
        <v>Ilhas Cayman</v>
      </c>
      <c r="G1541" s="3" t="str">
        <f>VLOOKUP(Exportacao[[#This Row],[País Corrigido]],'Conversor de países_Geral_UTF8_'!$A$2:$B$223,2,FALSE)</f>
        <v>América Central e Caribe</v>
      </c>
      <c r="H15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2" spans="1:8" hidden="1">
      <c r="A1542" t="s">
        <v>271</v>
      </c>
      <c r="B1542" s="3">
        <v>1998</v>
      </c>
      <c r="C1542">
        <v>0</v>
      </c>
      <c r="D1542">
        <v>0</v>
      </c>
      <c r="E1542" s="3" t="e">
        <v>#NUM!</v>
      </c>
      <c r="F1542" s="3" t="str">
        <f>VLOOKUP(Exportacao[[#This Row],[País]],Tabela3[#All],4,FALSE)</f>
        <v>Ilhas Cayman</v>
      </c>
      <c r="G1542" s="3" t="str">
        <f>VLOOKUP(Exportacao[[#This Row],[País Corrigido]],'Conversor de países_Geral_UTF8_'!$A$2:$B$223,2,FALSE)</f>
        <v>América Central e Caribe</v>
      </c>
      <c r="H15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3" spans="1:8" hidden="1">
      <c r="A1543" t="s">
        <v>271</v>
      </c>
      <c r="B1543" s="3">
        <v>1999</v>
      </c>
      <c r="C1543">
        <v>0</v>
      </c>
      <c r="D1543">
        <v>0</v>
      </c>
      <c r="E1543" s="3" t="e">
        <v>#NUM!</v>
      </c>
      <c r="F1543" s="3" t="str">
        <f>VLOOKUP(Exportacao[[#This Row],[País]],Tabela3[#All],4,FALSE)</f>
        <v>Ilhas Cayman</v>
      </c>
      <c r="G1543" s="3" t="str">
        <f>VLOOKUP(Exportacao[[#This Row],[País Corrigido]],'Conversor de países_Geral_UTF8_'!$A$2:$B$223,2,FALSE)</f>
        <v>América Central e Caribe</v>
      </c>
      <c r="H15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4" spans="1:8" hidden="1">
      <c r="A1544" t="s">
        <v>271</v>
      </c>
      <c r="B1544" s="3">
        <v>2000</v>
      </c>
      <c r="C1544">
        <v>0</v>
      </c>
      <c r="D1544">
        <v>0</v>
      </c>
      <c r="E1544" s="3" t="e">
        <v>#NUM!</v>
      </c>
      <c r="F1544" s="3" t="str">
        <f>VLOOKUP(Exportacao[[#This Row],[País]],Tabela3[#All],4,FALSE)</f>
        <v>Ilhas Cayman</v>
      </c>
      <c r="G1544" s="3" t="str">
        <f>VLOOKUP(Exportacao[[#This Row],[País Corrigido]],'Conversor de países_Geral_UTF8_'!$A$2:$B$223,2,FALSE)</f>
        <v>América Central e Caribe</v>
      </c>
      <c r="H15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5" spans="1:8" hidden="1">
      <c r="A1545" t="s">
        <v>271</v>
      </c>
      <c r="B1545" s="3">
        <v>2001</v>
      </c>
      <c r="C1545">
        <v>0</v>
      </c>
      <c r="D1545">
        <v>0</v>
      </c>
      <c r="E1545" s="3" t="e">
        <v>#NUM!</v>
      </c>
      <c r="F1545" s="3" t="str">
        <f>VLOOKUP(Exportacao[[#This Row],[País]],Tabela3[#All],4,FALSE)</f>
        <v>Ilhas Cayman</v>
      </c>
      <c r="G1545" s="3" t="str">
        <f>VLOOKUP(Exportacao[[#This Row],[País Corrigido]],'Conversor de países_Geral_UTF8_'!$A$2:$B$223,2,FALSE)</f>
        <v>América Central e Caribe</v>
      </c>
      <c r="H15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6" spans="1:8" hidden="1">
      <c r="A1546" t="s">
        <v>271</v>
      </c>
      <c r="B1546" s="3">
        <v>2002</v>
      </c>
      <c r="C1546">
        <v>0</v>
      </c>
      <c r="D1546">
        <v>0</v>
      </c>
      <c r="E1546" s="3" t="e">
        <v>#NUM!</v>
      </c>
      <c r="F1546" s="3" t="str">
        <f>VLOOKUP(Exportacao[[#This Row],[País]],Tabela3[#All],4,FALSE)</f>
        <v>Ilhas Cayman</v>
      </c>
      <c r="G1546" s="3" t="str">
        <f>VLOOKUP(Exportacao[[#This Row],[País Corrigido]],'Conversor de países_Geral_UTF8_'!$A$2:$B$223,2,FALSE)</f>
        <v>América Central e Caribe</v>
      </c>
      <c r="H15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7" spans="1:8" hidden="1">
      <c r="A1547" t="s">
        <v>271</v>
      </c>
      <c r="B1547" s="3">
        <v>2003</v>
      </c>
      <c r="C1547">
        <v>0</v>
      </c>
      <c r="D1547">
        <v>0</v>
      </c>
      <c r="E1547" s="3" t="e">
        <v>#NUM!</v>
      </c>
      <c r="F1547" s="3" t="str">
        <f>VLOOKUP(Exportacao[[#This Row],[País]],Tabela3[#All],4,FALSE)</f>
        <v>Ilhas Cayman</v>
      </c>
      <c r="G1547" s="3" t="str">
        <f>VLOOKUP(Exportacao[[#This Row],[País Corrigido]],'Conversor de países_Geral_UTF8_'!$A$2:$B$223,2,FALSE)</f>
        <v>América Central e Caribe</v>
      </c>
      <c r="H15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8" spans="1:8" hidden="1">
      <c r="A1548" t="s">
        <v>271</v>
      </c>
      <c r="B1548" s="3">
        <v>2004</v>
      </c>
      <c r="C1548">
        <v>0</v>
      </c>
      <c r="D1548">
        <v>0</v>
      </c>
      <c r="E1548" s="3" t="e">
        <v>#NUM!</v>
      </c>
      <c r="F1548" s="3" t="str">
        <f>VLOOKUP(Exportacao[[#This Row],[País]],Tabela3[#All],4,FALSE)</f>
        <v>Ilhas Cayman</v>
      </c>
      <c r="G1548" s="3" t="str">
        <f>VLOOKUP(Exportacao[[#This Row],[País Corrigido]],'Conversor de países_Geral_UTF8_'!$A$2:$B$223,2,FALSE)</f>
        <v>América Central e Caribe</v>
      </c>
      <c r="H15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49" spans="1:8" hidden="1">
      <c r="A1549" t="s">
        <v>271</v>
      </c>
      <c r="B1549" s="3">
        <v>2005</v>
      </c>
      <c r="C1549">
        <v>0</v>
      </c>
      <c r="D1549">
        <v>0</v>
      </c>
      <c r="E1549" s="3" t="e">
        <v>#NUM!</v>
      </c>
      <c r="F1549" s="3" t="str">
        <f>VLOOKUP(Exportacao[[#This Row],[País]],Tabela3[#All],4,FALSE)</f>
        <v>Ilhas Cayman</v>
      </c>
      <c r="G1549" s="3" t="str">
        <f>VLOOKUP(Exportacao[[#This Row],[País Corrigido]],'Conversor de países_Geral_UTF8_'!$A$2:$B$223,2,FALSE)</f>
        <v>América Central e Caribe</v>
      </c>
      <c r="H15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0" spans="1:8" hidden="1">
      <c r="A1550" t="s">
        <v>271</v>
      </c>
      <c r="B1550" s="3">
        <v>2006</v>
      </c>
      <c r="C1550">
        <v>0</v>
      </c>
      <c r="D1550">
        <v>0</v>
      </c>
      <c r="E1550" s="3" t="e">
        <v>#NUM!</v>
      </c>
      <c r="F1550" s="3" t="str">
        <f>VLOOKUP(Exportacao[[#This Row],[País]],Tabela3[#All],4,FALSE)</f>
        <v>Ilhas Cayman</v>
      </c>
      <c r="G1550" s="3" t="str">
        <f>VLOOKUP(Exportacao[[#This Row],[País Corrigido]],'Conversor de países_Geral_UTF8_'!$A$2:$B$223,2,FALSE)</f>
        <v>América Central e Caribe</v>
      </c>
      <c r="H15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1" spans="1:8" hidden="1">
      <c r="A1551" t="s">
        <v>271</v>
      </c>
      <c r="B1551" s="3">
        <v>2007</v>
      </c>
      <c r="C1551">
        <v>0</v>
      </c>
      <c r="D1551">
        <v>0</v>
      </c>
      <c r="E1551" s="3" t="e">
        <v>#NUM!</v>
      </c>
      <c r="F1551" s="3" t="str">
        <f>VLOOKUP(Exportacao[[#This Row],[País]],Tabela3[#All],4,FALSE)</f>
        <v>Ilhas Cayman</v>
      </c>
      <c r="G1551" s="3" t="str">
        <f>VLOOKUP(Exportacao[[#This Row],[País Corrigido]],'Conversor de países_Geral_UTF8_'!$A$2:$B$223,2,FALSE)</f>
        <v>América Central e Caribe</v>
      </c>
      <c r="H15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2" spans="1:8" hidden="1">
      <c r="A1552" t="s">
        <v>271</v>
      </c>
      <c r="B1552" s="3">
        <v>2008</v>
      </c>
      <c r="C1552">
        <v>0</v>
      </c>
      <c r="D1552">
        <v>0</v>
      </c>
      <c r="E1552" s="3" t="e">
        <v>#NUM!</v>
      </c>
      <c r="F1552" s="3" t="str">
        <f>VLOOKUP(Exportacao[[#This Row],[País]],Tabela3[#All],4,FALSE)</f>
        <v>Ilhas Cayman</v>
      </c>
      <c r="G1552" s="3" t="str">
        <f>VLOOKUP(Exportacao[[#This Row],[País Corrigido]],'Conversor de países_Geral_UTF8_'!$A$2:$B$223,2,FALSE)</f>
        <v>América Central e Caribe</v>
      </c>
      <c r="H15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3" spans="1:8" hidden="1">
      <c r="A1553" t="s">
        <v>271</v>
      </c>
      <c r="B1553" s="3">
        <v>2009</v>
      </c>
      <c r="C1553">
        <v>0</v>
      </c>
      <c r="D1553">
        <v>0</v>
      </c>
      <c r="E1553" s="3" t="e">
        <v>#NUM!</v>
      </c>
      <c r="F1553" s="3" t="str">
        <f>VLOOKUP(Exportacao[[#This Row],[País]],Tabela3[#All],4,FALSE)</f>
        <v>Ilhas Cayman</v>
      </c>
      <c r="G1553" s="3" t="str">
        <f>VLOOKUP(Exportacao[[#This Row],[País Corrigido]],'Conversor de países_Geral_UTF8_'!$A$2:$B$223,2,FALSE)</f>
        <v>América Central e Caribe</v>
      </c>
      <c r="H15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4" spans="1:8" hidden="1">
      <c r="A1554" t="s">
        <v>271</v>
      </c>
      <c r="B1554" s="3">
        <v>2010</v>
      </c>
      <c r="C1554">
        <v>0</v>
      </c>
      <c r="D1554">
        <v>0</v>
      </c>
      <c r="E1554" s="3" t="e">
        <v>#NUM!</v>
      </c>
      <c r="F1554" s="3" t="str">
        <f>VLOOKUP(Exportacao[[#This Row],[País]],Tabela3[#All],4,FALSE)</f>
        <v>Ilhas Cayman</v>
      </c>
      <c r="G1554" s="3" t="str">
        <f>VLOOKUP(Exportacao[[#This Row],[País Corrigido]],'Conversor de países_Geral_UTF8_'!$A$2:$B$223,2,FALSE)</f>
        <v>América Central e Caribe</v>
      </c>
      <c r="H15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5" spans="1:8" hidden="1">
      <c r="A1555" t="s">
        <v>271</v>
      </c>
      <c r="B1555" s="3">
        <v>2011</v>
      </c>
      <c r="C1555">
        <v>0</v>
      </c>
      <c r="D1555">
        <v>0</v>
      </c>
      <c r="E1555" s="3" t="e">
        <v>#NUM!</v>
      </c>
      <c r="F1555" s="3" t="str">
        <f>VLOOKUP(Exportacao[[#This Row],[País]],Tabela3[#All],4,FALSE)</f>
        <v>Ilhas Cayman</v>
      </c>
      <c r="G1555" s="3" t="str">
        <f>VLOOKUP(Exportacao[[#This Row],[País Corrigido]],'Conversor de países_Geral_UTF8_'!$A$2:$B$223,2,FALSE)</f>
        <v>América Central e Caribe</v>
      </c>
      <c r="H15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6" spans="1:8" hidden="1">
      <c r="A1556" t="s">
        <v>271</v>
      </c>
      <c r="B1556" s="3">
        <v>2012</v>
      </c>
      <c r="C1556">
        <v>0</v>
      </c>
      <c r="D1556">
        <v>0</v>
      </c>
      <c r="E1556" s="3" t="e">
        <v>#NUM!</v>
      </c>
      <c r="F1556" s="3" t="str">
        <f>VLOOKUP(Exportacao[[#This Row],[País]],Tabela3[#All],4,FALSE)</f>
        <v>Ilhas Cayman</v>
      </c>
      <c r="G1556" s="3" t="str">
        <f>VLOOKUP(Exportacao[[#This Row],[País Corrigido]],'Conversor de países_Geral_UTF8_'!$A$2:$B$223,2,FALSE)</f>
        <v>América Central e Caribe</v>
      </c>
      <c r="H15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7" spans="1:8" hidden="1">
      <c r="A1557" t="s">
        <v>271</v>
      </c>
      <c r="B1557" s="3">
        <v>2013</v>
      </c>
      <c r="C1557">
        <v>0</v>
      </c>
      <c r="D1557">
        <v>0</v>
      </c>
      <c r="E1557" s="3" t="e">
        <v>#NUM!</v>
      </c>
      <c r="F1557" s="3" t="str">
        <f>VLOOKUP(Exportacao[[#This Row],[País]],Tabela3[#All],4,FALSE)</f>
        <v>Ilhas Cayman</v>
      </c>
      <c r="G1557" s="3" t="str">
        <f>VLOOKUP(Exportacao[[#This Row],[País Corrigido]],'Conversor de países_Geral_UTF8_'!$A$2:$B$223,2,FALSE)</f>
        <v>América Central e Caribe</v>
      </c>
      <c r="H15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8" spans="1:8" hidden="1">
      <c r="A1558" t="s">
        <v>271</v>
      </c>
      <c r="B1558" s="3">
        <v>2014</v>
      </c>
      <c r="C1558">
        <v>0</v>
      </c>
      <c r="D1558">
        <v>0</v>
      </c>
      <c r="E1558" s="3" t="e">
        <v>#NUM!</v>
      </c>
      <c r="F1558" s="3" t="str">
        <f>VLOOKUP(Exportacao[[#This Row],[País]],Tabela3[#All],4,FALSE)</f>
        <v>Ilhas Cayman</v>
      </c>
      <c r="G1558" s="3" t="str">
        <f>VLOOKUP(Exportacao[[#This Row],[País Corrigido]],'Conversor de países_Geral_UTF8_'!$A$2:$B$223,2,FALSE)</f>
        <v>América Central e Caribe</v>
      </c>
      <c r="H15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59" spans="1:8" hidden="1">
      <c r="A1559" t="s">
        <v>271</v>
      </c>
      <c r="B1559" s="3">
        <v>2015</v>
      </c>
      <c r="C1559">
        <v>0</v>
      </c>
      <c r="D1559">
        <v>0</v>
      </c>
      <c r="E1559" s="3" t="e">
        <v>#NUM!</v>
      </c>
      <c r="F1559" s="3" t="str">
        <f>VLOOKUP(Exportacao[[#This Row],[País]],Tabela3[#All],4,FALSE)</f>
        <v>Ilhas Cayman</v>
      </c>
      <c r="G1559" s="3" t="str">
        <f>VLOOKUP(Exportacao[[#This Row],[País Corrigido]],'Conversor de países_Geral_UTF8_'!$A$2:$B$223,2,FALSE)</f>
        <v>América Central e Caribe</v>
      </c>
      <c r="H15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60" spans="1:8" hidden="1">
      <c r="A1560" t="s">
        <v>271</v>
      </c>
      <c r="B1560" s="3">
        <v>2016</v>
      </c>
      <c r="C1560">
        <v>0</v>
      </c>
      <c r="D1560">
        <v>0</v>
      </c>
      <c r="E1560" s="3" t="e">
        <v>#NUM!</v>
      </c>
      <c r="F1560" s="3" t="str">
        <f>VLOOKUP(Exportacao[[#This Row],[País]],Tabela3[#All],4,FALSE)</f>
        <v>Ilhas Cayman</v>
      </c>
      <c r="G1560" s="3" t="str">
        <f>VLOOKUP(Exportacao[[#This Row],[País Corrigido]],'Conversor de países_Geral_UTF8_'!$A$2:$B$223,2,FALSE)</f>
        <v>América Central e Caribe</v>
      </c>
      <c r="H15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61" spans="1:8" hidden="1">
      <c r="A1561" t="s">
        <v>271</v>
      </c>
      <c r="B1561" s="3">
        <v>2017</v>
      </c>
      <c r="C1561">
        <v>0</v>
      </c>
      <c r="D1561">
        <v>0</v>
      </c>
      <c r="E1561" s="3" t="e">
        <v>#NUM!</v>
      </c>
      <c r="F1561" s="3" t="str">
        <f>VLOOKUP(Exportacao[[#This Row],[País]],Tabela3[#All],4,FALSE)</f>
        <v>Ilhas Cayman</v>
      </c>
      <c r="G1561" s="3" t="str">
        <f>VLOOKUP(Exportacao[[#This Row],[País Corrigido]],'Conversor de países_Geral_UTF8_'!$A$2:$B$223,2,FALSE)</f>
        <v>América Central e Caribe</v>
      </c>
      <c r="H15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62" spans="1:8" hidden="1">
      <c r="A1562" t="s">
        <v>271</v>
      </c>
      <c r="B1562" s="3">
        <v>2018</v>
      </c>
      <c r="C1562">
        <v>19</v>
      </c>
      <c r="D1562">
        <v>203</v>
      </c>
      <c r="E1562" s="3">
        <v>10.684210526315789</v>
      </c>
      <c r="F1562" s="3" t="str">
        <f>VLOOKUP(Exportacao[[#This Row],[País]],Tabela3[#All],4,FALSE)</f>
        <v>Ilhas Cayman</v>
      </c>
      <c r="G1562" s="3" t="str">
        <f>VLOOKUP(Exportacao[[#This Row],[País Corrigido]],'Conversor de países_Geral_UTF8_'!$A$2:$B$223,2,FALSE)</f>
        <v>América Central e Caribe</v>
      </c>
      <c r="H15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63" spans="1:8" hidden="1">
      <c r="A1563" t="s">
        <v>271</v>
      </c>
      <c r="B1563" s="3">
        <v>2019</v>
      </c>
      <c r="C1563">
        <v>19</v>
      </c>
      <c r="D1563">
        <v>106</v>
      </c>
      <c r="E1563" s="3">
        <v>5.5789473684210522</v>
      </c>
      <c r="F1563" s="3" t="str">
        <f>VLOOKUP(Exportacao[[#This Row],[País]],Tabela3[#All],4,FALSE)</f>
        <v>Ilhas Cayman</v>
      </c>
      <c r="G1563" s="3" t="str">
        <f>VLOOKUP(Exportacao[[#This Row],[País Corrigido]],'Conversor de países_Geral_UTF8_'!$A$2:$B$223,2,FALSE)</f>
        <v>América Central e Caribe</v>
      </c>
      <c r="H15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64" spans="1:8" hidden="1">
      <c r="A1564" t="s">
        <v>271</v>
      </c>
      <c r="B1564" s="3">
        <v>2020</v>
      </c>
      <c r="C1564">
        <v>123</v>
      </c>
      <c r="D1564">
        <v>339</v>
      </c>
      <c r="E1564" s="3">
        <v>2.7560975609756095</v>
      </c>
      <c r="F1564" s="3" t="str">
        <f>VLOOKUP(Exportacao[[#This Row],[País]],Tabela3[#All],4,FALSE)</f>
        <v>Ilhas Cayman</v>
      </c>
      <c r="G1564" s="3" t="str">
        <f>VLOOKUP(Exportacao[[#This Row],[País Corrigido]],'Conversor de países_Geral_UTF8_'!$A$2:$B$223,2,FALSE)</f>
        <v>América Central e Caribe</v>
      </c>
      <c r="H15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65" spans="1:8" hidden="1">
      <c r="A1565" t="s">
        <v>271</v>
      </c>
      <c r="B1565" s="3">
        <v>2021</v>
      </c>
      <c r="C1565">
        <v>104</v>
      </c>
      <c r="D1565">
        <v>356</v>
      </c>
      <c r="E1565" s="3">
        <v>3.4230769230769229</v>
      </c>
      <c r="F1565" s="3" t="str">
        <f>VLOOKUP(Exportacao[[#This Row],[País]],Tabela3[#All],4,FALSE)</f>
        <v>Ilhas Cayman</v>
      </c>
      <c r="G1565" s="3" t="str">
        <f>VLOOKUP(Exportacao[[#This Row],[País Corrigido]],'Conversor de países_Geral_UTF8_'!$A$2:$B$223,2,FALSE)</f>
        <v>América Central e Caribe</v>
      </c>
      <c r="H15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66" spans="1:8" hidden="1">
      <c r="A1566" t="s">
        <v>271</v>
      </c>
      <c r="B1566" s="3">
        <v>2022</v>
      </c>
      <c r="C1566">
        <v>160</v>
      </c>
      <c r="D1566">
        <v>958</v>
      </c>
      <c r="E1566" s="3">
        <v>5.9874999999999998</v>
      </c>
      <c r="F1566" s="3" t="str">
        <f>VLOOKUP(Exportacao[[#This Row],[País]],Tabela3[#All],4,FALSE)</f>
        <v>Ilhas Cayman</v>
      </c>
      <c r="G1566" s="3" t="str">
        <f>VLOOKUP(Exportacao[[#This Row],[País Corrigido]],'Conversor de países_Geral_UTF8_'!$A$2:$B$223,2,FALSE)</f>
        <v>América Central e Caribe</v>
      </c>
      <c r="H15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67" spans="1:8" hidden="1">
      <c r="A1567" t="s">
        <v>271</v>
      </c>
      <c r="B1567" s="3">
        <v>2023</v>
      </c>
      <c r="C1567">
        <v>438</v>
      </c>
      <c r="D1567">
        <v>2632</v>
      </c>
      <c r="E1567" s="3">
        <v>6.0091324200913245</v>
      </c>
      <c r="F1567" s="3" t="str">
        <f>VLOOKUP(Exportacao[[#This Row],[País]],Tabela3[#All],4,FALSE)</f>
        <v>Ilhas Cayman</v>
      </c>
      <c r="G1567" s="3" t="str">
        <f>VLOOKUP(Exportacao[[#This Row],[País Corrigido]],'Conversor de países_Geral_UTF8_'!$A$2:$B$223,2,FALSE)</f>
        <v>América Central e Caribe</v>
      </c>
      <c r="H15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68" spans="1:8" hidden="1">
      <c r="A1568" t="s">
        <v>52</v>
      </c>
      <c r="B1568" s="3">
        <v>1970</v>
      </c>
      <c r="C1568">
        <v>0</v>
      </c>
      <c r="D1568">
        <v>0</v>
      </c>
      <c r="E1568" s="3" t="e">
        <v>#NUM!</v>
      </c>
      <c r="F1568" s="3" t="str">
        <f>VLOOKUP(Exportacao[[#This Row],[País]],Tabela3[#All],4,FALSE)</f>
        <v>Chile</v>
      </c>
      <c r="G1568" s="3" t="str">
        <f>VLOOKUP(Exportacao[[#This Row],[País Corrigido]],'Conversor de países_Geral_UTF8_'!$A$2:$B$223,2,FALSE)</f>
        <v>América do Sul</v>
      </c>
      <c r="H15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69" spans="1:8" hidden="1">
      <c r="A1569" t="s">
        <v>52</v>
      </c>
      <c r="B1569" s="3">
        <v>1971</v>
      </c>
      <c r="C1569">
        <v>0</v>
      </c>
      <c r="D1569">
        <v>0</v>
      </c>
      <c r="E1569" s="3" t="e">
        <v>#NUM!</v>
      </c>
      <c r="F1569" s="3" t="str">
        <f>VLOOKUP(Exportacao[[#This Row],[País]],Tabela3[#All],4,FALSE)</f>
        <v>Chile</v>
      </c>
      <c r="G1569" s="3" t="str">
        <f>VLOOKUP(Exportacao[[#This Row],[País Corrigido]],'Conversor de países_Geral_UTF8_'!$A$2:$B$223,2,FALSE)</f>
        <v>América do Sul</v>
      </c>
      <c r="H15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0" spans="1:8" hidden="1">
      <c r="A1570" t="s">
        <v>52</v>
      </c>
      <c r="B1570" s="3">
        <v>1972</v>
      </c>
      <c r="C1570">
        <v>0</v>
      </c>
      <c r="D1570">
        <v>0</v>
      </c>
      <c r="E1570" s="3" t="e">
        <v>#NUM!</v>
      </c>
      <c r="F1570" s="3" t="str">
        <f>VLOOKUP(Exportacao[[#This Row],[País]],Tabela3[#All],4,FALSE)</f>
        <v>Chile</v>
      </c>
      <c r="G1570" s="3" t="str">
        <f>VLOOKUP(Exportacao[[#This Row],[País Corrigido]],'Conversor de países_Geral_UTF8_'!$A$2:$B$223,2,FALSE)</f>
        <v>América do Sul</v>
      </c>
      <c r="H15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1" spans="1:8" hidden="1">
      <c r="A1571" t="s">
        <v>52</v>
      </c>
      <c r="B1571" s="3">
        <v>1973</v>
      </c>
      <c r="C1571">
        <v>0</v>
      </c>
      <c r="D1571">
        <v>0</v>
      </c>
      <c r="E1571" s="3" t="e">
        <v>#NUM!</v>
      </c>
      <c r="F1571" s="3" t="str">
        <f>VLOOKUP(Exportacao[[#This Row],[País]],Tabela3[#All],4,FALSE)</f>
        <v>Chile</v>
      </c>
      <c r="G1571" s="3" t="str">
        <f>VLOOKUP(Exportacao[[#This Row],[País Corrigido]],'Conversor de países_Geral_UTF8_'!$A$2:$B$223,2,FALSE)</f>
        <v>América do Sul</v>
      </c>
      <c r="H15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2" spans="1:8" hidden="1">
      <c r="A1572" t="s">
        <v>52</v>
      </c>
      <c r="B1572" s="3">
        <v>1974</v>
      </c>
      <c r="C1572">
        <v>0</v>
      </c>
      <c r="D1572">
        <v>0</v>
      </c>
      <c r="E1572" s="3" t="e">
        <v>#NUM!</v>
      </c>
      <c r="F1572" s="3" t="str">
        <f>VLOOKUP(Exportacao[[#This Row],[País]],Tabela3[#All],4,FALSE)</f>
        <v>Chile</v>
      </c>
      <c r="G1572" s="3" t="str">
        <f>VLOOKUP(Exportacao[[#This Row],[País Corrigido]],'Conversor de países_Geral_UTF8_'!$A$2:$B$223,2,FALSE)</f>
        <v>América do Sul</v>
      </c>
      <c r="H15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3" spans="1:8" hidden="1">
      <c r="A1573" t="s">
        <v>52</v>
      </c>
      <c r="B1573" s="3">
        <v>1975</v>
      </c>
      <c r="C1573">
        <v>0</v>
      </c>
      <c r="D1573">
        <v>0</v>
      </c>
      <c r="E1573" s="3" t="e">
        <v>#NUM!</v>
      </c>
      <c r="F1573" s="3" t="str">
        <f>VLOOKUP(Exportacao[[#This Row],[País]],Tabela3[#All],4,FALSE)</f>
        <v>Chile</v>
      </c>
      <c r="G1573" s="3" t="str">
        <f>VLOOKUP(Exportacao[[#This Row],[País Corrigido]],'Conversor de países_Geral_UTF8_'!$A$2:$B$223,2,FALSE)</f>
        <v>América do Sul</v>
      </c>
      <c r="H15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4" spans="1:8" hidden="1">
      <c r="A1574" t="s">
        <v>52</v>
      </c>
      <c r="B1574" s="3">
        <v>1976</v>
      </c>
      <c r="C1574">
        <v>0</v>
      </c>
      <c r="D1574">
        <v>0</v>
      </c>
      <c r="E1574" s="3" t="e">
        <v>#NUM!</v>
      </c>
      <c r="F1574" s="3" t="str">
        <f>VLOOKUP(Exportacao[[#This Row],[País]],Tabela3[#All],4,FALSE)</f>
        <v>Chile</v>
      </c>
      <c r="G1574" s="3" t="str">
        <f>VLOOKUP(Exportacao[[#This Row],[País Corrigido]],'Conversor de países_Geral_UTF8_'!$A$2:$B$223,2,FALSE)</f>
        <v>América do Sul</v>
      </c>
      <c r="H15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5" spans="1:8" hidden="1">
      <c r="A1575" t="s">
        <v>52</v>
      </c>
      <c r="B1575" s="3">
        <v>1977</v>
      </c>
      <c r="C1575">
        <v>0</v>
      </c>
      <c r="D1575">
        <v>0</v>
      </c>
      <c r="E1575" s="3" t="e">
        <v>#NUM!</v>
      </c>
      <c r="F1575" s="3" t="str">
        <f>VLOOKUP(Exportacao[[#This Row],[País]],Tabela3[#All],4,FALSE)</f>
        <v>Chile</v>
      </c>
      <c r="G1575" s="3" t="str">
        <f>VLOOKUP(Exportacao[[#This Row],[País Corrigido]],'Conversor de países_Geral_UTF8_'!$A$2:$B$223,2,FALSE)</f>
        <v>América do Sul</v>
      </c>
      <c r="H15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6" spans="1:8" hidden="1">
      <c r="A1576" t="s">
        <v>52</v>
      </c>
      <c r="B1576" s="3">
        <v>1978</v>
      </c>
      <c r="C1576">
        <v>0</v>
      </c>
      <c r="D1576">
        <v>0</v>
      </c>
      <c r="E1576" s="3" t="e">
        <v>#NUM!</v>
      </c>
      <c r="F1576" s="3" t="str">
        <f>VLOOKUP(Exportacao[[#This Row],[País]],Tabela3[#All],4,FALSE)</f>
        <v>Chile</v>
      </c>
      <c r="G1576" s="3" t="str">
        <f>VLOOKUP(Exportacao[[#This Row],[País Corrigido]],'Conversor de países_Geral_UTF8_'!$A$2:$B$223,2,FALSE)</f>
        <v>América do Sul</v>
      </c>
      <c r="H15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7" spans="1:8" hidden="1">
      <c r="A1577" t="s">
        <v>52</v>
      </c>
      <c r="B1577" s="3">
        <v>1979</v>
      </c>
      <c r="C1577">
        <v>0</v>
      </c>
      <c r="D1577">
        <v>0</v>
      </c>
      <c r="E1577" s="3" t="e">
        <v>#NUM!</v>
      </c>
      <c r="F1577" s="3" t="str">
        <f>VLOOKUP(Exportacao[[#This Row],[País]],Tabela3[#All],4,FALSE)</f>
        <v>Chile</v>
      </c>
      <c r="G1577" s="3" t="str">
        <f>VLOOKUP(Exportacao[[#This Row],[País Corrigido]],'Conversor de países_Geral_UTF8_'!$A$2:$B$223,2,FALSE)</f>
        <v>América do Sul</v>
      </c>
      <c r="H15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8" spans="1:8" hidden="1">
      <c r="A1578" t="s">
        <v>52</v>
      </c>
      <c r="B1578" s="3">
        <v>1980</v>
      </c>
      <c r="C1578">
        <v>0</v>
      </c>
      <c r="D1578">
        <v>0</v>
      </c>
      <c r="E1578" s="3" t="e">
        <v>#NUM!</v>
      </c>
      <c r="F1578" s="3" t="str">
        <f>VLOOKUP(Exportacao[[#This Row],[País]],Tabela3[#All],4,FALSE)</f>
        <v>Chile</v>
      </c>
      <c r="G1578" s="3" t="str">
        <f>VLOOKUP(Exportacao[[#This Row],[País Corrigido]],'Conversor de países_Geral_UTF8_'!$A$2:$B$223,2,FALSE)</f>
        <v>América do Sul</v>
      </c>
      <c r="H15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79" spans="1:8" hidden="1">
      <c r="A1579" t="s">
        <v>52</v>
      </c>
      <c r="B1579" s="3">
        <v>1981</v>
      </c>
      <c r="C1579">
        <v>0</v>
      </c>
      <c r="D1579">
        <v>0</v>
      </c>
      <c r="E1579" s="3" t="e">
        <v>#NUM!</v>
      </c>
      <c r="F1579" s="3" t="str">
        <f>VLOOKUP(Exportacao[[#This Row],[País]],Tabela3[#All],4,FALSE)</f>
        <v>Chile</v>
      </c>
      <c r="G1579" s="3" t="str">
        <f>VLOOKUP(Exportacao[[#This Row],[País Corrigido]],'Conversor de países_Geral_UTF8_'!$A$2:$B$223,2,FALSE)</f>
        <v>América do Sul</v>
      </c>
      <c r="H15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80" spans="1:8" hidden="1">
      <c r="A1580" t="s">
        <v>52</v>
      </c>
      <c r="B1580" s="3">
        <v>1982</v>
      </c>
      <c r="C1580">
        <v>0</v>
      </c>
      <c r="D1580">
        <v>0</v>
      </c>
      <c r="E1580" s="3" t="e">
        <v>#NUM!</v>
      </c>
      <c r="F1580" s="3" t="str">
        <f>VLOOKUP(Exportacao[[#This Row],[País]],Tabela3[#All],4,FALSE)</f>
        <v>Chile</v>
      </c>
      <c r="G1580" s="3" t="str">
        <f>VLOOKUP(Exportacao[[#This Row],[País Corrigido]],'Conversor de países_Geral_UTF8_'!$A$2:$B$223,2,FALSE)</f>
        <v>América do Sul</v>
      </c>
      <c r="H15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81" spans="1:8" hidden="1">
      <c r="A1581" t="s">
        <v>52</v>
      </c>
      <c r="B1581" s="3">
        <v>1983</v>
      </c>
      <c r="C1581">
        <v>0</v>
      </c>
      <c r="D1581">
        <v>0</v>
      </c>
      <c r="E1581" s="3" t="e">
        <v>#NUM!</v>
      </c>
      <c r="F1581" s="3" t="str">
        <f>VLOOKUP(Exportacao[[#This Row],[País]],Tabela3[#All],4,FALSE)</f>
        <v>Chile</v>
      </c>
      <c r="G1581" s="3" t="str">
        <f>VLOOKUP(Exportacao[[#This Row],[País Corrigido]],'Conversor de países_Geral_UTF8_'!$A$2:$B$223,2,FALSE)</f>
        <v>América do Sul</v>
      </c>
      <c r="H15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82" spans="1:8" hidden="1">
      <c r="A1582" t="s">
        <v>52</v>
      </c>
      <c r="B1582" s="3">
        <v>1984</v>
      </c>
      <c r="C1582">
        <v>0</v>
      </c>
      <c r="D1582">
        <v>0</v>
      </c>
      <c r="E1582" s="3" t="e">
        <v>#NUM!</v>
      </c>
      <c r="F1582" s="3" t="str">
        <f>VLOOKUP(Exportacao[[#This Row],[País]],Tabela3[#All],4,FALSE)</f>
        <v>Chile</v>
      </c>
      <c r="G1582" s="3" t="str">
        <f>VLOOKUP(Exportacao[[#This Row],[País Corrigido]],'Conversor de países_Geral_UTF8_'!$A$2:$B$223,2,FALSE)</f>
        <v>América do Sul</v>
      </c>
      <c r="H15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83" spans="1:8" hidden="1">
      <c r="A1583" t="s">
        <v>52</v>
      </c>
      <c r="B1583" s="3">
        <v>1985</v>
      </c>
      <c r="C1583">
        <v>0</v>
      </c>
      <c r="D1583">
        <v>0</v>
      </c>
      <c r="E1583" s="3" t="e">
        <v>#NUM!</v>
      </c>
      <c r="F1583" s="3" t="str">
        <f>VLOOKUP(Exportacao[[#This Row],[País]],Tabela3[#All],4,FALSE)</f>
        <v>Chile</v>
      </c>
      <c r="G1583" s="3" t="str">
        <f>VLOOKUP(Exportacao[[#This Row],[País Corrigido]],'Conversor de países_Geral_UTF8_'!$A$2:$B$223,2,FALSE)</f>
        <v>América do Sul</v>
      </c>
      <c r="H15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84" spans="1:8" hidden="1">
      <c r="A1584" t="s">
        <v>52</v>
      </c>
      <c r="B1584" s="3">
        <v>1986</v>
      </c>
      <c r="C1584">
        <v>0</v>
      </c>
      <c r="D1584">
        <v>0</v>
      </c>
      <c r="E1584" s="3" t="e">
        <v>#NUM!</v>
      </c>
      <c r="F1584" s="3" t="str">
        <f>VLOOKUP(Exportacao[[#This Row],[País]],Tabela3[#All],4,FALSE)</f>
        <v>Chile</v>
      </c>
      <c r="G1584" s="3" t="str">
        <f>VLOOKUP(Exportacao[[#This Row],[País Corrigido]],'Conversor de países_Geral_UTF8_'!$A$2:$B$223,2,FALSE)</f>
        <v>América do Sul</v>
      </c>
      <c r="H15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85" spans="1:8" hidden="1">
      <c r="A1585" t="s">
        <v>52</v>
      </c>
      <c r="B1585" s="3">
        <v>1987</v>
      </c>
      <c r="C1585">
        <v>0</v>
      </c>
      <c r="D1585">
        <v>0</v>
      </c>
      <c r="E1585" s="3" t="e">
        <v>#NUM!</v>
      </c>
      <c r="F1585" s="3" t="str">
        <f>VLOOKUP(Exportacao[[#This Row],[País]],Tabela3[#All],4,FALSE)</f>
        <v>Chile</v>
      </c>
      <c r="G1585" s="3" t="str">
        <f>VLOOKUP(Exportacao[[#This Row],[País Corrigido]],'Conversor de países_Geral_UTF8_'!$A$2:$B$223,2,FALSE)</f>
        <v>América do Sul</v>
      </c>
      <c r="H15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86" spans="1:8" hidden="1">
      <c r="A1586" t="s">
        <v>52</v>
      </c>
      <c r="B1586" s="3">
        <v>1988</v>
      </c>
      <c r="C1586">
        <v>0</v>
      </c>
      <c r="D1586">
        <v>0</v>
      </c>
      <c r="E1586" s="3" t="e">
        <v>#NUM!</v>
      </c>
      <c r="F1586" s="3" t="str">
        <f>VLOOKUP(Exportacao[[#This Row],[País]],Tabela3[#All],4,FALSE)</f>
        <v>Chile</v>
      </c>
      <c r="G1586" s="3" t="str">
        <f>VLOOKUP(Exportacao[[#This Row],[País Corrigido]],'Conversor de países_Geral_UTF8_'!$A$2:$B$223,2,FALSE)</f>
        <v>América do Sul</v>
      </c>
      <c r="H15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87" spans="1:8" hidden="1">
      <c r="A1587" t="s">
        <v>52</v>
      </c>
      <c r="B1587" s="3">
        <v>1989</v>
      </c>
      <c r="C1587">
        <v>900</v>
      </c>
      <c r="D1587">
        <v>1800</v>
      </c>
      <c r="E1587" s="3">
        <v>2</v>
      </c>
      <c r="F1587" s="3" t="str">
        <f>VLOOKUP(Exportacao[[#This Row],[País]],Tabela3[#All],4,FALSE)</f>
        <v>Chile</v>
      </c>
      <c r="G1587" s="3" t="str">
        <f>VLOOKUP(Exportacao[[#This Row],[País Corrigido]],'Conversor de países_Geral_UTF8_'!$A$2:$B$223,2,FALSE)</f>
        <v>América do Sul</v>
      </c>
      <c r="H15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88" spans="1:8" hidden="1">
      <c r="A1588" t="s">
        <v>52</v>
      </c>
      <c r="B1588" s="3">
        <v>1990</v>
      </c>
      <c r="C1588">
        <v>0</v>
      </c>
      <c r="D1588">
        <v>0</v>
      </c>
      <c r="E1588" s="3" t="e">
        <v>#NUM!</v>
      </c>
      <c r="F1588" s="3" t="str">
        <f>VLOOKUP(Exportacao[[#This Row],[País]],Tabela3[#All],4,FALSE)</f>
        <v>Chile</v>
      </c>
      <c r="G1588" s="3" t="str">
        <f>VLOOKUP(Exportacao[[#This Row],[País Corrigido]],'Conversor de países_Geral_UTF8_'!$A$2:$B$223,2,FALSE)</f>
        <v>América do Sul</v>
      </c>
      <c r="H15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89" spans="1:8" hidden="1">
      <c r="A1589" t="s">
        <v>52</v>
      </c>
      <c r="B1589" s="3">
        <v>1991</v>
      </c>
      <c r="C1589">
        <v>0</v>
      </c>
      <c r="D1589">
        <v>0</v>
      </c>
      <c r="E1589" s="3" t="e">
        <v>#NUM!</v>
      </c>
      <c r="F1589" s="3" t="str">
        <f>VLOOKUP(Exportacao[[#This Row],[País]],Tabela3[#All],4,FALSE)</f>
        <v>Chile</v>
      </c>
      <c r="G1589" s="3" t="str">
        <f>VLOOKUP(Exportacao[[#This Row],[País Corrigido]],'Conversor de países_Geral_UTF8_'!$A$2:$B$223,2,FALSE)</f>
        <v>América do Sul</v>
      </c>
      <c r="H15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90" spans="1:8" hidden="1">
      <c r="A1590" t="s">
        <v>52</v>
      </c>
      <c r="B1590" s="3">
        <v>1992</v>
      </c>
      <c r="C1590">
        <v>0</v>
      </c>
      <c r="D1590">
        <v>0</v>
      </c>
      <c r="E1590" s="3" t="e">
        <v>#NUM!</v>
      </c>
      <c r="F1590" s="3" t="str">
        <f>VLOOKUP(Exportacao[[#This Row],[País]],Tabela3[#All],4,FALSE)</f>
        <v>Chile</v>
      </c>
      <c r="G1590" s="3" t="str">
        <f>VLOOKUP(Exportacao[[#This Row],[País Corrigido]],'Conversor de países_Geral_UTF8_'!$A$2:$B$223,2,FALSE)</f>
        <v>América do Sul</v>
      </c>
      <c r="H15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91" spans="1:8" hidden="1">
      <c r="A1591" t="s">
        <v>52</v>
      </c>
      <c r="B1591" s="3">
        <v>1993</v>
      </c>
      <c r="C1591">
        <v>160</v>
      </c>
      <c r="D1591">
        <v>128</v>
      </c>
      <c r="E1591" s="3">
        <v>0.8</v>
      </c>
      <c r="F1591" s="3" t="str">
        <f>VLOOKUP(Exportacao[[#This Row],[País]],Tabela3[#All],4,FALSE)</f>
        <v>Chile</v>
      </c>
      <c r="G1591" s="3" t="str">
        <f>VLOOKUP(Exportacao[[#This Row],[País Corrigido]],'Conversor de países_Geral_UTF8_'!$A$2:$B$223,2,FALSE)</f>
        <v>América do Sul</v>
      </c>
      <c r="H15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592" spans="1:8" hidden="1">
      <c r="A1592" t="s">
        <v>52</v>
      </c>
      <c r="B1592" s="3">
        <v>1994</v>
      </c>
      <c r="C1592">
        <v>0</v>
      </c>
      <c r="D1592">
        <v>0</v>
      </c>
      <c r="E1592" s="3" t="e">
        <v>#NUM!</v>
      </c>
      <c r="F1592" s="3" t="str">
        <f>VLOOKUP(Exportacao[[#This Row],[País]],Tabela3[#All],4,FALSE)</f>
        <v>Chile</v>
      </c>
      <c r="G1592" s="3" t="str">
        <f>VLOOKUP(Exportacao[[#This Row],[País Corrigido]],'Conversor de países_Geral_UTF8_'!$A$2:$B$223,2,FALSE)</f>
        <v>América do Sul</v>
      </c>
      <c r="H15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93" spans="1:8" hidden="1">
      <c r="A1593" t="s">
        <v>52</v>
      </c>
      <c r="B1593" s="3">
        <v>1995</v>
      </c>
      <c r="C1593">
        <v>0</v>
      </c>
      <c r="D1593">
        <v>0</v>
      </c>
      <c r="E1593" s="3" t="e">
        <v>#NUM!</v>
      </c>
      <c r="F1593" s="3" t="str">
        <f>VLOOKUP(Exportacao[[#This Row],[País]],Tabela3[#All],4,FALSE)</f>
        <v>Chile</v>
      </c>
      <c r="G1593" s="3" t="str">
        <f>VLOOKUP(Exportacao[[#This Row],[País Corrigido]],'Conversor de países_Geral_UTF8_'!$A$2:$B$223,2,FALSE)</f>
        <v>América do Sul</v>
      </c>
      <c r="H15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94" spans="1:8" hidden="1">
      <c r="A1594" t="s">
        <v>52</v>
      </c>
      <c r="B1594" s="3">
        <v>1996</v>
      </c>
      <c r="C1594">
        <v>0</v>
      </c>
      <c r="D1594">
        <v>0</v>
      </c>
      <c r="E1594" s="3" t="e">
        <v>#NUM!</v>
      </c>
      <c r="F1594" s="3" t="str">
        <f>VLOOKUP(Exportacao[[#This Row],[País]],Tabela3[#All],4,FALSE)</f>
        <v>Chile</v>
      </c>
      <c r="G1594" s="3" t="str">
        <f>VLOOKUP(Exportacao[[#This Row],[País Corrigido]],'Conversor de países_Geral_UTF8_'!$A$2:$B$223,2,FALSE)</f>
        <v>América do Sul</v>
      </c>
      <c r="H15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95" spans="1:8" hidden="1">
      <c r="A1595" t="s">
        <v>52</v>
      </c>
      <c r="B1595" s="3">
        <v>1997</v>
      </c>
      <c r="C1595">
        <v>0</v>
      </c>
      <c r="D1595">
        <v>0</v>
      </c>
      <c r="E1595" s="3" t="e">
        <v>#NUM!</v>
      </c>
      <c r="F1595" s="3" t="str">
        <f>VLOOKUP(Exportacao[[#This Row],[País]],Tabela3[#All],4,FALSE)</f>
        <v>Chile</v>
      </c>
      <c r="G1595" s="3" t="str">
        <f>VLOOKUP(Exportacao[[#This Row],[País Corrigido]],'Conversor de países_Geral_UTF8_'!$A$2:$B$223,2,FALSE)</f>
        <v>América do Sul</v>
      </c>
      <c r="H15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96" spans="1:8" hidden="1">
      <c r="A1596" t="s">
        <v>52</v>
      </c>
      <c r="B1596" s="3">
        <v>1998</v>
      </c>
      <c r="C1596">
        <v>0</v>
      </c>
      <c r="D1596">
        <v>0</v>
      </c>
      <c r="E1596" s="3" t="e">
        <v>#NUM!</v>
      </c>
      <c r="F1596" s="3" t="str">
        <f>VLOOKUP(Exportacao[[#This Row],[País]],Tabela3[#All],4,FALSE)</f>
        <v>Chile</v>
      </c>
      <c r="G1596" s="3" t="str">
        <f>VLOOKUP(Exportacao[[#This Row],[País Corrigido]],'Conversor de países_Geral_UTF8_'!$A$2:$B$223,2,FALSE)</f>
        <v>América do Sul</v>
      </c>
      <c r="H15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97" spans="1:8" hidden="1">
      <c r="A1597" t="s">
        <v>52</v>
      </c>
      <c r="B1597" s="3">
        <v>1999</v>
      </c>
      <c r="C1597">
        <v>0</v>
      </c>
      <c r="D1597">
        <v>0</v>
      </c>
      <c r="E1597" s="3" t="e">
        <v>#NUM!</v>
      </c>
      <c r="F1597" s="3" t="str">
        <f>VLOOKUP(Exportacao[[#This Row],[País]],Tabela3[#All],4,FALSE)</f>
        <v>Chile</v>
      </c>
      <c r="G1597" s="3" t="str">
        <f>VLOOKUP(Exportacao[[#This Row],[País Corrigido]],'Conversor de países_Geral_UTF8_'!$A$2:$B$223,2,FALSE)</f>
        <v>América do Sul</v>
      </c>
      <c r="H15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98" spans="1:8" hidden="1">
      <c r="A1598" t="s">
        <v>52</v>
      </c>
      <c r="B1598" s="3">
        <v>2000</v>
      </c>
      <c r="C1598">
        <v>0</v>
      </c>
      <c r="D1598">
        <v>0</v>
      </c>
      <c r="E1598" s="3" t="e">
        <v>#NUM!</v>
      </c>
      <c r="F1598" s="3" t="str">
        <f>VLOOKUP(Exportacao[[#This Row],[País]],Tabela3[#All],4,FALSE)</f>
        <v>Chile</v>
      </c>
      <c r="G1598" s="3" t="str">
        <f>VLOOKUP(Exportacao[[#This Row],[País Corrigido]],'Conversor de países_Geral_UTF8_'!$A$2:$B$223,2,FALSE)</f>
        <v>América do Sul</v>
      </c>
      <c r="H15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599" spans="1:8" hidden="1">
      <c r="A1599" t="s">
        <v>52</v>
      </c>
      <c r="B1599" s="3">
        <v>2001</v>
      </c>
      <c r="C1599">
        <v>0</v>
      </c>
      <c r="D1599">
        <v>0</v>
      </c>
      <c r="E1599" s="3" t="e">
        <v>#NUM!</v>
      </c>
      <c r="F1599" s="3" t="str">
        <f>VLOOKUP(Exportacao[[#This Row],[País]],Tabela3[#All],4,FALSE)</f>
        <v>Chile</v>
      </c>
      <c r="G1599" s="3" t="str">
        <f>VLOOKUP(Exportacao[[#This Row],[País Corrigido]],'Conversor de países_Geral_UTF8_'!$A$2:$B$223,2,FALSE)</f>
        <v>América do Sul</v>
      </c>
      <c r="H15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00" spans="1:8" hidden="1">
      <c r="A1600" t="s">
        <v>52</v>
      </c>
      <c r="B1600" s="3">
        <v>2002</v>
      </c>
      <c r="C1600">
        <v>31</v>
      </c>
      <c r="D1600">
        <v>3</v>
      </c>
      <c r="E1600" s="3">
        <v>9.6774193548387094E-2</v>
      </c>
      <c r="F1600" s="3" t="str">
        <f>VLOOKUP(Exportacao[[#This Row],[País]],Tabela3[#All],4,FALSE)</f>
        <v>Chile</v>
      </c>
      <c r="G1600" s="3" t="str">
        <f>VLOOKUP(Exportacao[[#This Row],[País Corrigido]],'Conversor de países_Geral_UTF8_'!$A$2:$B$223,2,FALSE)</f>
        <v>América do Sul</v>
      </c>
      <c r="H16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01" spans="1:8" hidden="1">
      <c r="A1601" t="s">
        <v>52</v>
      </c>
      <c r="B1601" s="3">
        <v>2003</v>
      </c>
      <c r="C1601">
        <v>0</v>
      </c>
      <c r="D1601">
        <v>0</v>
      </c>
      <c r="E1601" s="3" t="e">
        <v>#NUM!</v>
      </c>
      <c r="F1601" s="3" t="str">
        <f>VLOOKUP(Exportacao[[#This Row],[País]],Tabela3[#All],4,FALSE)</f>
        <v>Chile</v>
      </c>
      <c r="G1601" s="3" t="str">
        <f>VLOOKUP(Exportacao[[#This Row],[País Corrigido]],'Conversor de países_Geral_UTF8_'!$A$2:$B$223,2,FALSE)</f>
        <v>América do Sul</v>
      </c>
      <c r="H16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02" spans="1:8" hidden="1">
      <c r="A1602" t="s">
        <v>52</v>
      </c>
      <c r="B1602" s="3">
        <v>2004</v>
      </c>
      <c r="C1602">
        <v>0</v>
      </c>
      <c r="D1602">
        <v>0</v>
      </c>
      <c r="E1602" s="3" t="e">
        <v>#NUM!</v>
      </c>
      <c r="F1602" s="3" t="str">
        <f>VLOOKUP(Exportacao[[#This Row],[País]],Tabela3[#All],4,FALSE)</f>
        <v>Chile</v>
      </c>
      <c r="G1602" s="3" t="str">
        <f>VLOOKUP(Exportacao[[#This Row],[País Corrigido]],'Conversor de países_Geral_UTF8_'!$A$2:$B$223,2,FALSE)</f>
        <v>América do Sul</v>
      </c>
      <c r="H16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03" spans="1:8" hidden="1">
      <c r="A1603" t="s">
        <v>52</v>
      </c>
      <c r="B1603" s="3">
        <v>2005</v>
      </c>
      <c r="C1603">
        <v>0</v>
      </c>
      <c r="D1603">
        <v>0</v>
      </c>
      <c r="E1603" s="3" t="e">
        <v>#NUM!</v>
      </c>
      <c r="F1603" s="3" t="str">
        <f>VLOOKUP(Exportacao[[#This Row],[País]],Tabela3[#All],4,FALSE)</f>
        <v>Chile</v>
      </c>
      <c r="G1603" s="3" t="str">
        <f>VLOOKUP(Exportacao[[#This Row],[País Corrigido]],'Conversor de países_Geral_UTF8_'!$A$2:$B$223,2,FALSE)</f>
        <v>América do Sul</v>
      </c>
      <c r="H16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04" spans="1:8" hidden="1">
      <c r="A1604" t="s">
        <v>52</v>
      </c>
      <c r="B1604" s="3">
        <v>2006</v>
      </c>
      <c r="C1604">
        <v>1988</v>
      </c>
      <c r="D1604">
        <v>2893</v>
      </c>
      <c r="E1604" s="3">
        <v>1.4552313883299799</v>
      </c>
      <c r="F1604" s="3" t="str">
        <f>VLOOKUP(Exportacao[[#This Row],[País]],Tabela3[#All],4,FALSE)</f>
        <v>Chile</v>
      </c>
      <c r="G1604" s="3" t="str">
        <f>VLOOKUP(Exportacao[[#This Row],[País Corrigido]],'Conversor de países_Geral_UTF8_'!$A$2:$B$223,2,FALSE)</f>
        <v>América do Sul</v>
      </c>
      <c r="H16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05" spans="1:8" hidden="1">
      <c r="A1605" t="s">
        <v>52</v>
      </c>
      <c r="B1605" s="3">
        <v>2007</v>
      </c>
      <c r="C1605">
        <v>60930</v>
      </c>
      <c r="D1605">
        <v>67353</v>
      </c>
      <c r="E1605" s="3">
        <v>1.1054160512063023</v>
      </c>
      <c r="F1605" s="3" t="str">
        <f>VLOOKUP(Exportacao[[#This Row],[País]],Tabela3[#All],4,FALSE)</f>
        <v>Chile</v>
      </c>
      <c r="G1605" s="3" t="str">
        <f>VLOOKUP(Exportacao[[#This Row],[País Corrigido]],'Conversor de países_Geral_UTF8_'!$A$2:$B$223,2,FALSE)</f>
        <v>América do Sul</v>
      </c>
      <c r="H16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06" spans="1:8" hidden="1">
      <c r="A1606" t="s">
        <v>52</v>
      </c>
      <c r="B1606" s="3">
        <v>2008</v>
      </c>
      <c r="C1606">
        <v>0</v>
      </c>
      <c r="D1606">
        <v>0</v>
      </c>
      <c r="E1606" s="3" t="e">
        <v>#NUM!</v>
      </c>
      <c r="F1606" s="3" t="str">
        <f>VLOOKUP(Exportacao[[#This Row],[País]],Tabela3[#All],4,FALSE)</f>
        <v>Chile</v>
      </c>
      <c r="G1606" s="3" t="str">
        <f>VLOOKUP(Exportacao[[#This Row],[País Corrigido]],'Conversor de países_Geral_UTF8_'!$A$2:$B$223,2,FALSE)</f>
        <v>América do Sul</v>
      </c>
      <c r="H16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07" spans="1:8" hidden="1">
      <c r="A1607" t="s">
        <v>52</v>
      </c>
      <c r="B1607" s="3">
        <v>2009</v>
      </c>
      <c r="C1607">
        <v>1475</v>
      </c>
      <c r="D1607">
        <v>4297</v>
      </c>
      <c r="E1607" s="3">
        <v>2.9132203389830509</v>
      </c>
      <c r="F1607" s="3" t="str">
        <f>VLOOKUP(Exportacao[[#This Row],[País]],Tabela3[#All],4,FALSE)</f>
        <v>Chile</v>
      </c>
      <c r="G1607" s="3" t="str">
        <f>VLOOKUP(Exportacao[[#This Row],[País Corrigido]],'Conversor de países_Geral_UTF8_'!$A$2:$B$223,2,FALSE)</f>
        <v>América do Sul</v>
      </c>
      <c r="H16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08" spans="1:8" hidden="1">
      <c r="A1608" t="s">
        <v>52</v>
      </c>
      <c r="B1608" s="3">
        <v>2010</v>
      </c>
      <c r="C1608">
        <v>0</v>
      </c>
      <c r="D1608">
        <v>0</v>
      </c>
      <c r="E1608" s="3" t="e">
        <v>#NUM!</v>
      </c>
      <c r="F1608" s="3" t="str">
        <f>VLOOKUP(Exportacao[[#This Row],[País]],Tabela3[#All],4,FALSE)</f>
        <v>Chile</v>
      </c>
      <c r="G1608" s="3" t="str">
        <f>VLOOKUP(Exportacao[[#This Row],[País Corrigido]],'Conversor de países_Geral_UTF8_'!$A$2:$B$223,2,FALSE)</f>
        <v>América do Sul</v>
      </c>
      <c r="H16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09" spans="1:8" hidden="1">
      <c r="A1609" t="s">
        <v>52</v>
      </c>
      <c r="B1609" s="3">
        <v>2011</v>
      </c>
      <c r="C1609">
        <v>0</v>
      </c>
      <c r="D1609">
        <v>0</v>
      </c>
      <c r="E1609" s="3" t="e">
        <v>#NUM!</v>
      </c>
      <c r="F1609" s="3" t="str">
        <f>VLOOKUP(Exportacao[[#This Row],[País]],Tabela3[#All],4,FALSE)</f>
        <v>Chile</v>
      </c>
      <c r="G1609" s="3" t="str">
        <f>VLOOKUP(Exportacao[[#This Row],[País Corrigido]],'Conversor de países_Geral_UTF8_'!$A$2:$B$223,2,FALSE)</f>
        <v>América do Sul</v>
      </c>
      <c r="H16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10" spans="1:8" hidden="1">
      <c r="A1610" t="s">
        <v>52</v>
      </c>
      <c r="B1610" s="3">
        <v>2012</v>
      </c>
      <c r="C1610">
        <v>8550</v>
      </c>
      <c r="D1610">
        <v>15438</v>
      </c>
      <c r="E1610" s="3">
        <v>1.8056140350877192</v>
      </c>
      <c r="F1610" s="3" t="str">
        <f>VLOOKUP(Exportacao[[#This Row],[País]],Tabela3[#All],4,FALSE)</f>
        <v>Chile</v>
      </c>
      <c r="G1610" s="3" t="str">
        <f>VLOOKUP(Exportacao[[#This Row],[País Corrigido]],'Conversor de países_Geral_UTF8_'!$A$2:$B$223,2,FALSE)</f>
        <v>América do Sul</v>
      </c>
      <c r="H16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11" spans="1:8" hidden="1">
      <c r="A1611" t="s">
        <v>52</v>
      </c>
      <c r="B1611" s="3">
        <v>2013</v>
      </c>
      <c r="C1611">
        <v>0</v>
      </c>
      <c r="D1611">
        <v>0</v>
      </c>
      <c r="E1611" s="3" t="e">
        <v>#NUM!</v>
      </c>
      <c r="F1611" s="3" t="str">
        <f>VLOOKUP(Exportacao[[#This Row],[País]],Tabela3[#All],4,FALSE)</f>
        <v>Chile</v>
      </c>
      <c r="G1611" s="3" t="str">
        <f>VLOOKUP(Exportacao[[#This Row],[País Corrigido]],'Conversor de países_Geral_UTF8_'!$A$2:$B$223,2,FALSE)</f>
        <v>América do Sul</v>
      </c>
      <c r="H16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12" spans="1:8" hidden="1">
      <c r="A1612" t="s">
        <v>52</v>
      </c>
      <c r="B1612" s="3">
        <v>2014</v>
      </c>
      <c r="C1612">
        <v>0</v>
      </c>
      <c r="D1612">
        <v>0</v>
      </c>
      <c r="E1612" s="3" t="e">
        <v>#NUM!</v>
      </c>
      <c r="F1612" s="3" t="str">
        <f>VLOOKUP(Exportacao[[#This Row],[País]],Tabela3[#All],4,FALSE)</f>
        <v>Chile</v>
      </c>
      <c r="G1612" s="3" t="str">
        <f>VLOOKUP(Exportacao[[#This Row],[País Corrigido]],'Conversor de países_Geral_UTF8_'!$A$2:$B$223,2,FALSE)</f>
        <v>América do Sul</v>
      </c>
      <c r="H16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13" spans="1:8" hidden="1">
      <c r="A1613" t="s">
        <v>52</v>
      </c>
      <c r="B1613" s="3">
        <v>2015</v>
      </c>
      <c r="C1613">
        <v>0</v>
      </c>
      <c r="D1613">
        <v>0</v>
      </c>
      <c r="E1613" s="3" t="e">
        <v>#NUM!</v>
      </c>
      <c r="F1613" s="3" t="str">
        <f>VLOOKUP(Exportacao[[#This Row],[País]],Tabela3[#All],4,FALSE)</f>
        <v>Chile</v>
      </c>
      <c r="G1613" s="3" t="str">
        <f>VLOOKUP(Exportacao[[#This Row],[País Corrigido]],'Conversor de países_Geral_UTF8_'!$A$2:$B$223,2,FALSE)</f>
        <v>América do Sul</v>
      </c>
      <c r="H16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14" spans="1:8" hidden="1">
      <c r="A1614" t="s">
        <v>52</v>
      </c>
      <c r="B1614" s="3">
        <v>2016</v>
      </c>
      <c r="C1614">
        <v>0</v>
      </c>
      <c r="D1614">
        <v>0</v>
      </c>
      <c r="E1614" s="3" t="e">
        <v>#NUM!</v>
      </c>
      <c r="F1614" s="3" t="str">
        <f>VLOOKUP(Exportacao[[#This Row],[País]],Tabela3[#All],4,FALSE)</f>
        <v>Chile</v>
      </c>
      <c r="G1614" s="3" t="str">
        <f>VLOOKUP(Exportacao[[#This Row],[País Corrigido]],'Conversor de países_Geral_UTF8_'!$A$2:$B$223,2,FALSE)</f>
        <v>América do Sul</v>
      </c>
      <c r="H16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15" spans="1:8" hidden="1">
      <c r="A1615" t="s">
        <v>52</v>
      </c>
      <c r="B1615" s="3">
        <v>2017</v>
      </c>
      <c r="C1615">
        <v>0</v>
      </c>
      <c r="D1615">
        <v>0</v>
      </c>
      <c r="E1615" s="3" t="e">
        <v>#NUM!</v>
      </c>
      <c r="F1615" s="3" t="str">
        <f>VLOOKUP(Exportacao[[#This Row],[País]],Tabela3[#All],4,FALSE)</f>
        <v>Chile</v>
      </c>
      <c r="G1615" s="3" t="str">
        <f>VLOOKUP(Exportacao[[#This Row],[País Corrigido]],'Conversor de países_Geral_UTF8_'!$A$2:$B$223,2,FALSE)</f>
        <v>América do Sul</v>
      </c>
      <c r="H16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16" spans="1:8" hidden="1">
      <c r="A1616" t="s">
        <v>52</v>
      </c>
      <c r="B1616" s="3">
        <v>2018</v>
      </c>
      <c r="C1616">
        <v>11049</v>
      </c>
      <c r="D1616">
        <v>42832</v>
      </c>
      <c r="E1616" s="3">
        <v>3.8765499140193684</v>
      </c>
      <c r="F1616" s="3" t="str">
        <f>VLOOKUP(Exportacao[[#This Row],[País]],Tabela3[#All],4,FALSE)</f>
        <v>Chile</v>
      </c>
      <c r="G1616" s="3" t="str">
        <f>VLOOKUP(Exportacao[[#This Row],[País Corrigido]],'Conversor de países_Geral_UTF8_'!$A$2:$B$223,2,FALSE)</f>
        <v>América do Sul</v>
      </c>
      <c r="H16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17" spans="1:8" hidden="1">
      <c r="A1617" t="s">
        <v>52</v>
      </c>
      <c r="B1617" s="3">
        <v>2019</v>
      </c>
      <c r="C1617">
        <v>0</v>
      </c>
      <c r="D1617">
        <v>0</v>
      </c>
      <c r="E1617" s="3" t="e">
        <v>#NUM!</v>
      </c>
      <c r="F1617" s="3" t="str">
        <f>VLOOKUP(Exportacao[[#This Row],[País]],Tabela3[#All],4,FALSE)</f>
        <v>Chile</v>
      </c>
      <c r="G1617" s="3" t="str">
        <f>VLOOKUP(Exportacao[[#This Row],[País Corrigido]],'Conversor de países_Geral_UTF8_'!$A$2:$B$223,2,FALSE)</f>
        <v>América do Sul</v>
      </c>
      <c r="H16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18" spans="1:8" hidden="1">
      <c r="A1618" t="s">
        <v>52</v>
      </c>
      <c r="B1618" s="3">
        <v>2020</v>
      </c>
      <c r="C1618">
        <v>11</v>
      </c>
      <c r="D1618">
        <v>13</v>
      </c>
      <c r="E1618" s="3">
        <v>1.1818181818181819</v>
      </c>
      <c r="F1618" s="3" t="str">
        <f>VLOOKUP(Exportacao[[#This Row],[País]],Tabela3[#All],4,FALSE)</f>
        <v>Chile</v>
      </c>
      <c r="G1618" s="3" t="str">
        <f>VLOOKUP(Exportacao[[#This Row],[País Corrigido]],'Conversor de países_Geral_UTF8_'!$A$2:$B$223,2,FALSE)</f>
        <v>América do Sul</v>
      </c>
      <c r="H16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19" spans="1:8" hidden="1">
      <c r="A1619" t="s">
        <v>52</v>
      </c>
      <c r="B1619" s="3">
        <v>2021</v>
      </c>
      <c r="C1619">
        <v>26</v>
      </c>
      <c r="D1619">
        <v>6</v>
      </c>
      <c r="E1619" s="3">
        <v>0.23076923076923078</v>
      </c>
      <c r="F1619" s="3" t="str">
        <f>VLOOKUP(Exportacao[[#This Row],[País]],Tabela3[#All],4,FALSE)</f>
        <v>Chile</v>
      </c>
      <c r="G1619" s="3" t="str">
        <f>VLOOKUP(Exportacao[[#This Row],[País Corrigido]],'Conversor de países_Geral_UTF8_'!$A$2:$B$223,2,FALSE)</f>
        <v>América do Sul</v>
      </c>
      <c r="H16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20" spans="1:8" hidden="1">
      <c r="A1620" t="s">
        <v>52</v>
      </c>
      <c r="B1620" s="3">
        <v>2022</v>
      </c>
      <c r="C1620">
        <v>2094</v>
      </c>
      <c r="D1620">
        <v>7986</v>
      </c>
      <c r="E1620" s="3">
        <v>3.8137535816618913</v>
      </c>
      <c r="F1620" s="3" t="str">
        <f>VLOOKUP(Exportacao[[#This Row],[País]],Tabela3[#All],4,FALSE)</f>
        <v>Chile</v>
      </c>
      <c r="G1620" s="3" t="str">
        <f>VLOOKUP(Exportacao[[#This Row],[País Corrigido]],'Conversor de países_Geral_UTF8_'!$A$2:$B$223,2,FALSE)</f>
        <v>América do Sul</v>
      </c>
      <c r="H16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21" spans="1:8" hidden="1">
      <c r="A1621" t="s">
        <v>52</v>
      </c>
      <c r="B1621" s="3">
        <v>2023</v>
      </c>
      <c r="C1621">
        <v>9</v>
      </c>
      <c r="D1621">
        <v>63</v>
      </c>
      <c r="E1621" s="3">
        <v>7</v>
      </c>
      <c r="F1621" s="3" t="str">
        <f>VLOOKUP(Exportacao[[#This Row],[País]],Tabela3[#All],4,FALSE)</f>
        <v>Chile</v>
      </c>
      <c r="G1621" s="3" t="str">
        <f>VLOOKUP(Exportacao[[#This Row],[País Corrigido]],'Conversor de países_Geral_UTF8_'!$A$2:$B$223,2,FALSE)</f>
        <v>América do Sul</v>
      </c>
      <c r="H16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22" spans="1:8" hidden="1">
      <c r="A1622" t="s">
        <v>53</v>
      </c>
      <c r="B1622" s="3">
        <v>1970</v>
      </c>
      <c r="C1622">
        <v>0</v>
      </c>
      <c r="D1622">
        <v>0</v>
      </c>
      <c r="E1622" s="3" t="e">
        <v>#NUM!</v>
      </c>
      <c r="F1622" s="3" t="str">
        <f>VLOOKUP(Exportacao[[#This Row],[País]],Tabela3[#All],4,FALSE)</f>
        <v>China</v>
      </c>
      <c r="G1622" s="3" t="str">
        <f>VLOOKUP(Exportacao[[#This Row],[País Corrigido]],'Conversor de países_Geral_UTF8_'!$A$2:$B$223,2,FALSE)</f>
        <v>Ásia</v>
      </c>
      <c r="H16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23" spans="1:8" hidden="1">
      <c r="A1623" t="s">
        <v>53</v>
      </c>
      <c r="B1623" s="3">
        <v>1971</v>
      </c>
      <c r="C1623">
        <v>0</v>
      </c>
      <c r="D1623">
        <v>0</v>
      </c>
      <c r="E1623" s="3" t="e">
        <v>#NUM!</v>
      </c>
      <c r="F1623" s="3" t="str">
        <f>VLOOKUP(Exportacao[[#This Row],[País]],Tabela3[#All],4,FALSE)</f>
        <v>China</v>
      </c>
      <c r="G1623" s="3" t="str">
        <f>VLOOKUP(Exportacao[[#This Row],[País Corrigido]],'Conversor de países_Geral_UTF8_'!$A$2:$B$223,2,FALSE)</f>
        <v>Ásia</v>
      </c>
      <c r="H16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24" spans="1:8" hidden="1">
      <c r="A1624" t="s">
        <v>53</v>
      </c>
      <c r="B1624" s="3">
        <v>1972</v>
      </c>
      <c r="C1624">
        <v>0</v>
      </c>
      <c r="D1624">
        <v>0</v>
      </c>
      <c r="E1624" s="3" t="e">
        <v>#NUM!</v>
      </c>
      <c r="F1624" s="3" t="str">
        <f>VLOOKUP(Exportacao[[#This Row],[País]],Tabela3[#All],4,FALSE)</f>
        <v>China</v>
      </c>
      <c r="G1624" s="3" t="str">
        <f>VLOOKUP(Exportacao[[#This Row],[País Corrigido]],'Conversor de países_Geral_UTF8_'!$A$2:$B$223,2,FALSE)</f>
        <v>Ásia</v>
      </c>
      <c r="H16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25" spans="1:8" hidden="1">
      <c r="A1625" t="s">
        <v>53</v>
      </c>
      <c r="B1625" s="3">
        <v>1973</v>
      </c>
      <c r="C1625">
        <v>0</v>
      </c>
      <c r="D1625">
        <v>0</v>
      </c>
      <c r="E1625" s="3" t="e">
        <v>#NUM!</v>
      </c>
      <c r="F1625" s="3" t="str">
        <f>VLOOKUP(Exportacao[[#This Row],[País]],Tabela3[#All],4,FALSE)</f>
        <v>China</v>
      </c>
      <c r="G1625" s="3" t="str">
        <f>VLOOKUP(Exportacao[[#This Row],[País Corrigido]],'Conversor de países_Geral_UTF8_'!$A$2:$B$223,2,FALSE)</f>
        <v>Ásia</v>
      </c>
      <c r="H16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26" spans="1:8" hidden="1">
      <c r="A1626" t="s">
        <v>53</v>
      </c>
      <c r="B1626" s="3">
        <v>1974</v>
      </c>
      <c r="C1626">
        <v>0</v>
      </c>
      <c r="D1626">
        <v>0</v>
      </c>
      <c r="E1626" s="3" t="e">
        <v>#NUM!</v>
      </c>
      <c r="F1626" s="3" t="str">
        <f>VLOOKUP(Exportacao[[#This Row],[País]],Tabela3[#All],4,FALSE)</f>
        <v>China</v>
      </c>
      <c r="G1626" s="3" t="str">
        <f>VLOOKUP(Exportacao[[#This Row],[País Corrigido]],'Conversor de países_Geral_UTF8_'!$A$2:$B$223,2,FALSE)</f>
        <v>Ásia</v>
      </c>
      <c r="H16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27" spans="1:8" hidden="1">
      <c r="A1627" t="s">
        <v>53</v>
      </c>
      <c r="B1627" s="3">
        <v>1975</v>
      </c>
      <c r="C1627">
        <v>0</v>
      </c>
      <c r="D1627">
        <v>0</v>
      </c>
      <c r="E1627" s="3" t="e">
        <v>#NUM!</v>
      </c>
      <c r="F1627" s="3" t="str">
        <f>VLOOKUP(Exportacao[[#This Row],[País]],Tabela3[#All],4,FALSE)</f>
        <v>China</v>
      </c>
      <c r="G1627" s="3" t="str">
        <f>VLOOKUP(Exportacao[[#This Row],[País Corrigido]],'Conversor de países_Geral_UTF8_'!$A$2:$B$223,2,FALSE)</f>
        <v>Ásia</v>
      </c>
      <c r="H16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28" spans="1:8" hidden="1">
      <c r="A1628" t="s">
        <v>53</v>
      </c>
      <c r="B1628" s="3">
        <v>1976</v>
      </c>
      <c r="C1628">
        <v>0</v>
      </c>
      <c r="D1628">
        <v>0</v>
      </c>
      <c r="E1628" s="3" t="e">
        <v>#NUM!</v>
      </c>
      <c r="F1628" s="3" t="str">
        <f>VLOOKUP(Exportacao[[#This Row],[País]],Tabela3[#All],4,FALSE)</f>
        <v>China</v>
      </c>
      <c r="G1628" s="3" t="str">
        <f>VLOOKUP(Exportacao[[#This Row],[País Corrigido]],'Conversor de países_Geral_UTF8_'!$A$2:$B$223,2,FALSE)</f>
        <v>Ásia</v>
      </c>
      <c r="H16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29" spans="1:8" hidden="1">
      <c r="A1629" t="s">
        <v>53</v>
      </c>
      <c r="B1629" s="3">
        <v>1977</v>
      </c>
      <c r="C1629">
        <v>0</v>
      </c>
      <c r="D1629">
        <v>0</v>
      </c>
      <c r="E1629" s="3" t="e">
        <v>#NUM!</v>
      </c>
      <c r="F1629" s="3" t="str">
        <f>VLOOKUP(Exportacao[[#This Row],[País]],Tabela3[#All],4,FALSE)</f>
        <v>China</v>
      </c>
      <c r="G1629" s="3" t="str">
        <f>VLOOKUP(Exportacao[[#This Row],[País Corrigido]],'Conversor de países_Geral_UTF8_'!$A$2:$B$223,2,FALSE)</f>
        <v>Ásia</v>
      </c>
      <c r="H16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0" spans="1:8" hidden="1">
      <c r="A1630" t="s">
        <v>53</v>
      </c>
      <c r="B1630" s="3">
        <v>1978</v>
      </c>
      <c r="C1630">
        <v>0</v>
      </c>
      <c r="D1630">
        <v>0</v>
      </c>
      <c r="E1630" s="3" t="e">
        <v>#NUM!</v>
      </c>
      <c r="F1630" s="3" t="str">
        <f>VLOOKUP(Exportacao[[#This Row],[País]],Tabela3[#All],4,FALSE)</f>
        <v>China</v>
      </c>
      <c r="G1630" s="3" t="str">
        <f>VLOOKUP(Exportacao[[#This Row],[País Corrigido]],'Conversor de países_Geral_UTF8_'!$A$2:$B$223,2,FALSE)</f>
        <v>Ásia</v>
      </c>
      <c r="H16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1" spans="1:8" hidden="1">
      <c r="A1631" t="s">
        <v>53</v>
      </c>
      <c r="B1631" s="3">
        <v>1979</v>
      </c>
      <c r="C1631">
        <v>0</v>
      </c>
      <c r="D1631">
        <v>0</v>
      </c>
      <c r="E1631" s="3" t="e">
        <v>#NUM!</v>
      </c>
      <c r="F1631" s="3" t="str">
        <f>VLOOKUP(Exportacao[[#This Row],[País]],Tabela3[#All],4,FALSE)</f>
        <v>China</v>
      </c>
      <c r="G1631" s="3" t="str">
        <f>VLOOKUP(Exportacao[[#This Row],[País Corrigido]],'Conversor de países_Geral_UTF8_'!$A$2:$B$223,2,FALSE)</f>
        <v>Ásia</v>
      </c>
      <c r="H16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2" spans="1:8" hidden="1">
      <c r="A1632" t="s">
        <v>53</v>
      </c>
      <c r="B1632" s="3">
        <v>1980</v>
      </c>
      <c r="C1632">
        <v>0</v>
      </c>
      <c r="D1632">
        <v>0</v>
      </c>
      <c r="E1632" s="3" t="e">
        <v>#NUM!</v>
      </c>
      <c r="F1632" s="3" t="str">
        <f>VLOOKUP(Exportacao[[#This Row],[País]],Tabela3[#All],4,FALSE)</f>
        <v>China</v>
      </c>
      <c r="G1632" s="3" t="str">
        <f>VLOOKUP(Exportacao[[#This Row],[País Corrigido]],'Conversor de países_Geral_UTF8_'!$A$2:$B$223,2,FALSE)</f>
        <v>Ásia</v>
      </c>
      <c r="H16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3" spans="1:8" hidden="1">
      <c r="A1633" t="s">
        <v>53</v>
      </c>
      <c r="B1633" s="3">
        <v>1981</v>
      </c>
      <c r="C1633">
        <v>0</v>
      </c>
      <c r="D1633">
        <v>0</v>
      </c>
      <c r="E1633" s="3" t="e">
        <v>#NUM!</v>
      </c>
      <c r="F1633" s="3" t="str">
        <f>VLOOKUP(Exportacao[[#This Row],[País]],Tabela3[#All],4,FALSE)</f>
        <v>China</v>
      </c>
      <c r="G1633" s="3" t="str">
        <f>VLOOKUP(Exportacao[[#This Row],[País Corrigido]],'Conversor de países_Geral_UTF8_'!$A$2:$B$223,2,FALSE)</f>
        <v>Ásia</v>
      </c>
      <c r="H16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4" spans="1:8" hidden="1">
      <c r="A1634" t="s">
        <v>53</v>
      </c>
      <c r="B1634" s="3">
        <v>1982</v>
      </c>
      <c r="C1634">
        <v>0</v>
      </c>
      <c r="D1634">
        <v>0</v>
      </c>
      <c r="E1634" s="3" t="e">
        <v>#NUM!</v>
      </c>
      <c r="F1634" s="3" t="str">
        <f>VLOOKUP(Exportacao[[#This Row],[País]],Tabela3[#All],4,FALSE)</f>
        <v>China</v>
      </c>
      <c r="G1634" s="3" t="str">
        <f>VLOOKUP(Exportacao[[#This Row],[País Corrigido]],'Conversor de países_Geral_UTF8_'!$A$2:$B$223,2,FALSE)</f>
        <v>Ásia</v>
      </c>
      <c r="H16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5" spans="1:8" hidden="1">
      <c r="A1635" t="s">
        <v>53</v>
      </c>
      <c r="B1635" s="3">
        <v>1983</v>
      </c>
      <c r="C1635">
        <v>0</v>
      </c>
      <c r="D1635">
        <v>0</v>
      </c>
      <c r="E1635" s="3" t="e">
        <v>#NUM!</v>
      </c>
      <c r="F1635" s="3" t="str">
        <f>VLOOKUP(Exportacao[[#This Row],[País]],Tabela3[#All],4,FALSE)</f>
        <v>China</v>
      </c>
      <c r="G1635" s="3" t="str">
        <f>VLOOKUP(Exportacao[[#This Row],[País Corrigido]],'Conversor de países_Geral_UTF8_'!$A$2:$B$223,2,FALSE)</f>
        <v>Ásia</v>
      </c>
      <c r="H16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6" spans="1:8" hidden="1">
      <c r="A1636" t="s">
        <v>53</v>
      </c>
      <c r="B1636" s="3">
        <v>1984</v>
      </c>
      <c r="C1636">
        <v>0</v>
      </c>
      <c r="D1636">
        <v>0</v>
      </c>
      <c r="E1636" s="3" t="e">
        <v>#NUM!</v>
      </c>
      <c r="F1636" s="3" t="str">
        <f>VLOOKUP(Exportacao[[#This Row],[País]],Tabela3[#All],4,FALSE)</f>
        <v>China</v>
      </c>
      <c r="G1636" s="3" t="str">
        <f>VLOOKUP(Exportacao[[#This Row],[País Corrigido]],'Conversor de países_Geral_UTF8_'!$A$2:$B$223,2,FALSE)</f>
        <v>Ásia</v>
      </c>
      <c r="H16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7" spans="1:8" hidden="1">
      <c r="A1637" t="s">
        <v>53</v>
      </c>
      <c r="B1637" s="3">
        <v>1985</v>
      </c>
      <c r="C1637">
        <v>0</v>
      </c>
      <c r="D1637">
        <v>0</v>
      </c>
      <c r="E1637" s="3" t="e">
        <v>#NUM!</v>
      </c>
      <c r="F1637" s="3" t="str">
        <f>VLOOKUP(Exportacao[[#This Row],[País]],Tabela3[#All],4,FALSE)</f>
        <v>China</v>
      </c>
      <c r="G1637" s="3" t="str">
        <f>VLOOKUP(Exportacao[[#This Row],[País Corrigido]],'Conversor de países_Geral_UTF8_'!$A$2:$B$223,2,FALSE)</f>
        <v>Ásia</v>
      </c>
      <c r="H16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8" spans="1:8" hidden="1">
      <c r="A1638" t="s">
        <v>53</v>
      </c>
      <c r="B1638" s="3">
        <v>1986</v>
      </c>
      <c r="C1638">
        <v>0</v>
      </c>
      <c r="D1638">
        <v>0</v>
      </c>
      <c r="E1638" s="3" t="e">
        <v>#NUM!</v>
      </c>
      <c r="F1638" s="3" t="str">
        <f>VLOOKUP(Exportacao[[#This Row],[País]],Tabela3[#All],4,FALSE)</f>
        <v>China</v>
      </c>
      <c r="G1638" s="3" t="str">
        <f>VLOOKUP(Exportacao[[#This Row],[País Corrigido]],'Conversor de países_Geral_UTF8_'!$A$2:$B$223,2,FALSE)</f>
        <v>Ásia</v>
      </c>
      <c r="H16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39" spans="1:8" hidden="1">
      <c r="A1639" t="s">
        <v>53</v>
      </c>
      <c r="B1639" s="3">
        <v>1987</v>
      </c>
      <c r="C1639">
        <v>0</v>
      </c>
      <c r="D1639">
        <v>0</v>
      </c>
      <c r="E1639" s="3" t="e">
        <v>#NUM!</v>
      </c>
      <c r="F1639" s="3" t="str">
        <f>VLOOKUP(Exportacao[[#This Row],[País]],Tabela3[#All],4,FALSE)</f>
        <v>China</v>
      </c>
      <c r="G1639" s="3" t="str">
        <f>VLOOKUP(Exportacao[[#This Row],[País Corrigido]],'Conversor de países_Geral_UTF8_'!$A$2:$B$223,2,FALSE)</f>
        <v>Ásia</v>
      </c>
      <c r="H16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0" spans="1:8" hidden="1">
      <c r="A1640" t="s">
        <v>53</v>
      </c>
      <c r="B1640" s="3">
        <v>1988</v>
      </c>
      <c r="C1640">
        <v>0</v>
      </c>
      <c r="D1640">
        <v>0</v>
      </c>
      <c r="E1640" s="3" t="e">
        <v>#NUM!</v>
      </c>
      <c r="F1640" s="3" t="str">
        <f>VLOOKUP(Exportacao[[#This Row],[País]],Tabela3[#All],4,FALSE)</f>
        <v>China</v>
      </c>
      <c r="G1640" s="3" t="str">
        <f>VLOOKUP(Exportacao[[#This Row],[País Corrigido]],'Conversor de países_Geral_UTF8_'!$A$2:$B$223,2,FALSE)</f>
        <v>Ásia</v>
      </c>
      <c r="H16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1" spans="1:8" hidden="1">
      <c r="A1641" t="s">
        <v>53</v>
      </c>
      <c r="B1641" s="3">
        <v>1989</v>
      </c>
      <c r="C1641">
        <v>0</v>
      </c>
      <c r="D1641">
        <v>0</v>
      </c>
      <c r="E1641" s="3" t="e">
        <v>#NUM!</v>
      </c>
      <c r="F1641" s="3" t="str">
        <f>VLOOKUP(Exportacao[[#This Row],[País]],Tabela3[#All],4,FALSE)</f>
        <v>China</v>
      </c>
      <c r="G1641" s="3" t="str">
        <f>VLOOKUP(Exportacao[[#This Row],[País Corrigido]],'Conversor de países_Geral_UTF8_'!$A$2:$B$223,2,FALSE)</f>
        <v>Ásia</v>
      </c>
      <c r="H16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2" spans="1:8" hidden="1">
      <c r="A1642" t="s">
        <v>53</v>
      </c>
      <c r="B1642" s="3">
        <v>1990</v>
      </c>
      <c r="C1642">
        <v>0</v>
      </c>
      <c r="D1642">
        <v>0</v>
      </c>
      <c r="E1642" s="3" t="e">
        <v>#NUM!</v>
      </c>
      <c r="F1642" s="3" t="str">
        <f>VLOOKUP(Exportacao[[#This Row],[País]],Tabela3[#All],4,FALSE)</f>
        <v>China</v>
      </c>
      <c r="G1642" s="3" t="str">
        <f>VLOOKUP(Exportacao[[#This Row],[País Corrigido]],'Conversor de países_Geral_UTF8_'!$A$2:$B$223,2,FALSE)</f>
        <v>Ásia</v>
      </c>
      <c r="H16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3" spans="1:8" hidden="1">
      <c r="A1643" t="s">
        <v>53</v>
      </c>
      <c r="B1643" s="3">
        <v>1991</v>
      </c>
      <c r="C1643">
        <v>0</v>
      </c>
      <c r="D1643">
        <v>0</v>
      </c>
      <c r="E1643" s="3" t="e">
        <v>#NUM!</v>
      </c>
      <c r="F1643" s="3" t="str">
        <f>VLOOKUP(Exportacao[[#This Row],[País]],Tabela3[#All],4,FALSE)</f>
        <v>China</v>
      </c>
      <c r="G1643" s="3" t="str">
        <f>VLOOKUP(Exportacao[[#This Row],[País Corrigido]],'Conversor de países_Geral_UTF8_'!$A$2:$B$223,2,FALSE)</f>
        <v>Ásia</v>
      </c>
      <c r="H16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4" spans="1:8" hidden="1">
      <c r="A1644" t="s">
        <v>53</v>
      </c>
      <c r="B1644" s="3">
        <v>1992</v>
      </c>
      <c r="C1644">
        <v>0</v>
      </c>
      <c r="D1644">
        <v>0</v>
      </c>
      <c r="E1644" s="3" t="e">
        <v>#NUM!</v>
      </c>
      <c r="F1644" s="3" t="str">
        <f>VLOOKUP(Exportacao[[#This Row],[País]],Tabela3[#All],4,FALSE)</f>
        <v>China</v>
      </c>
      <c r="G1644" s="3" t="str">
        <f>VLOOKUP(Exportacao[[#This Row],[País Corrigido]],'Conversor de países_Geral_UTF8_'!$A$2:$B$223,2,FALSE)</f>
        <v>Ásia</v>
      </c>
      <c r="H16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5" spans="1:8" hidden="1">
      <c r="A1645" t="s">
        <v>53</v>
      </c>
      <c r="B1645" s="3">
        <v>1993</v>
      </c>
      <c r="C1645">
        <v>0</v>
      </c>
      <c r="D1645">
        <v>0</v>
      </c>
      <c r="E1645" s="3" t="e">
        <v>#NUM!</v>
      </c>
      <c r="F1645" s="3" t="str">
        <f>VLOOKUP(Exportacao[[#This Row],[País]],Tabela3[#All],4,FALSE)</f>
        <v>China</v>
      </c>
      <c r="G1645" s="3" t="str">
        <f>VLOOKUP(Exportacao[[#This Row],[País Corrigido]],'Conversor de países_Geral_UTF8_'!$A$2:$B$223,2,FALSE)</f>
        <v>Ásia</v>
      </c>
      <c r="H16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6" spans="1:8" hidden="1">
      <c r="A1646" t="s">
        <v>53</v>
      </c>
      <c r="B1646" s="3">
        <v>1994</v>
      </c>
      <c r="C1646">
        <v>0</v>
      </c>
      <c r="D1646">
        <v>0</v>
      </c>
      <c r="E1646" s="3" t="e">
        <v>#NUM!</v>
      </c>
      <c r="F1646" s="3" t="str">
        <f>VLOOKUP(Exportacao[[#This Row],[País]],Tabela3[#All],4,FALSE)</f>
        <v>China</v>
      </c>
      <c r="G1646" s="3" t="str">
        <f>VLOOKUP(Exportacao[[#This Row],[País Corrigido]],'Conversor de países_Geral_UTF8_'!$A$2:$B$223,2,FALSE)</f>
        <v>Ásia</v>
      </c>
      <c r="H16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7" spans="1:8" hidden="1">
      <c r="A1647" t="s">
        <v>53</v>
      </c>
      <c r="B1647" s="3">
        <v>1995</v>
      </c>
      <c r="C1647">
        <v>0</v>
      </c>
      <c r="D1647">
        <v>0</v>
      </c>
      <c r="E1647" s="3" t="e">
        <v>#NUM!</v>
      </c>
      <c r="F1647" s="3" t="str">
        <f>VLOOKUP(Exportacao[[#This Row],[País]],Tabela3[#All],4,FALSE)</f>
        <v>China</v>
      </c>
      <c r="G1647" s="3" t="str">
        <f>VLOOKUP(Exportacao[[#This Row],[País Corrigido]],'Conversor de países_Geral_UTF8_'!$A$2:$B$223,2,FALSE)</f>
        <v>Ásia</v>
      </c>
      <c r="H16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8" spans="1:8" hidden="1">
      <c r="A1648" t="s">
        <v>53</v>
      </c>
      <c r="B1648" s="3">
        <v>1996</v>
      </c>
      <c r="C1648">
        <v>0</v>
      </c>
      <c r="D1648">
        <v>0</v>
      </c>
      <c r="E1648" s="3" t="e">
        <v>#NUM!</v>
      </c>
      <c r="F1648" s="3" t="str">
        <f>VLOOKUP(Exportacao[[#This Row],[País]],Tabela3[#All],4,FALSE)</f>
        <v>China</v>
      </c>
      <c r="G1648" s="3" t="str">
        <f>VLOOKUP(Exportacao[[#This Row],[País Corrigido]],'Conversor de países_Geral_UTF8_'!$A$2:$B$223,2,FALSE)</f>
        <v>Ásia</v>
      </c>
      <c r="H16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49" spans="1:8" hidden="1">
      <c r="A1649" t="s">
        <v>53</v>
      </c>
      <c r="B1649" s="3">
        <v>1997</v>
      </c>
      <c r="C1649">
        <v>0</v>
      </c>
      <c r="D1649">
        <v>0</v>
      </c>
      <c r="E1649" s="3" t="e">
        <v>#NUM!</v>
      </c>
      <c r="F1649" s="3" t="str">
        <f>VLOOKUP(Exportacao[[#This Row],[País]],Tabela3[#All],4,FALSE)</f>
        <v>China</v>
      </c>
      <c r="G1649" s="3" t="str">
        <f>VLOOKUP(Exportacao[[#This Row],[País Corrigido]],'Conversor de países_Geral_UTF8_'!$A$2:$B$223,2,FALSE)</f>
        <v>Ásia</v>
      </c>
      <c r="H16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0" spans="1:8" hidden="1">
      <c r="A1650" t="s">
        <v>53</v>
      </c>
      <c r="B1650" s="3">
        <v>1998</v>
      </c>
      <c r="C1650">
        <v>0</v>
      </c>
      <c r="D1650">
        <v>0</v>
      </c>
      <c r="E1650" s="3" t="e">
        <v>#NUM!</v>
      </c>
      <c r="F1650" s="3" t="str">
        <f>VLOOKUP(Exportacao[[#This Row],[País]],Tabela3[#All],4,FALSE)</f>
        <v>China</v>
      </c>
      <c r="G1650" s="3" t="str">
        <f>VLOOKUP(Exportacao[[#This Row],[País Corrigido]],'Conversor de países_Geral_UTF8_'!$A$2:$B$223,2,FALSE)</f>
        <v>Ásia</v>
      </c>
      <c r="H16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1" spans="1:8" hidden="1">
      <c r="A1651" t="s">
        <v>53</v>
      </c>
      <c r="B1651" s="3">
        <v>1999</v>
      </c>
      <c r="C1651">
        <v>0</v>
      </c>
      <c r="D1651">
        <v>0</v>
      </c>
      <c r="E1651" s="3" t="e">
        <v>#NUM!</v>
      </c>
      <c r="F1651" s="3" t="str">
        <f>VLOOKUP(Exportacao[[#This Row],[País]],Tabela3[#All],4,FALSE)</f>
        <v>China</v>
      </c>
      <c r="G1651" s="3" t="str">
        <f>VLOOKUP(Exportacao[[#This Row],[País Corrigido]],'Conversor de países_Geral_UTF8_'!$A$2:$B$223,2,FALSE)</f>
        <v>Ásia</v>
      </c>
      <c r="H16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2" spans="1:8" hidden="1">
      <c r="A1652" t="s">
        <v>53</v>
      </c>
      <c r="B1652" s="3">
        <v>2000</v>
      </c>
      <c r="C1652">
        <v>0</v>
      </c>
      <c r="D1652">
        <v>0</v>
      </c>
      <c r="E1652" s="3" t="e">
        <v>#NUM!</v>
      </c>
      <c r="F1652" s="3" t="str">
        <f>VLOOKUP(Exportacao[[#This Row],[País]],Tabela3[#All],4,FALSE)</f>
        <v>China</v>
      </c>
      <c r="G1652" s="3" t="str">
        <f>VLOOKUP(Exportacao[[#This Row],[País Corrigido]],'Conversor de países_Geral_UTF8_'!$A$2:$B$223,2,FALSE)</f>
        <v>Ásia</v>
      </c>
      <c r="H16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3" spans="1:8" hidden="1">
      <c r="A1653" t="s">
        <v>53</v>
      </c>
      <c r="B1653" s="3">
        <v>2001</v>
      </c>
      <c r="C1653">
        <v>0</v>
      </c>
      <c r="D1653">
        <v>0</v>
      </c>
      <c r="E1653" s="3" t="e">
        <v>#NUM!</v>
      </c>
      <c r="F1653" s="3" t="str">
        <f>VLOOKUP(Exportacao[[#This Row],[País]],Tabela3[#All],4,FALSE)</f>
        <v>China</v>
      </c>
      <c r="G1653" s="3" t="str">
        <f>VLOOKUP(Exportacao[[#This Row],[País Corrigido]],'Conversor de países_Geral_UTF8_'!$A$2:$B$223,2,FALSE)</f>
        <v>Ásia</v>
      </c>
      <c r="H16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4" spans="1:8" hidden="1">
      <c r="A1654" t="s">
        <v>53</v>
      </c>
      <c r="B1654" s="3">
        <v>2002</v>
      </c>
      <c r="C1654">
        <v>0</v>
      </c>
      <c r="D1654">
        <v>0</v>
      </c>
      <c r="E1654" s="3" t="e">
        <v>#NUM!</v>
      </c>
      <c r="F1654" s="3" t="str">
        <f>VLOOKUP(Exportacao[[#This Row],[País]],Tabela3[#All],4,FALSE)</f>
        <v>China</v>
      </c>
      <c r="G1654" s="3" t="str">
        <f>VLOOKUP(Exportacao[[#This Row],[País Corrigido]],'Conversor de países_Geral_UTF8_'!$A$2:$B$223,2,FALSE)</f>
        <v>Ásia</v>
      </c>
      <c r="H16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5" spans="1:8" hidden="1">
      <c r="A1655" t="s">
        <v>53</v>
      </c>
      <c r="B1655" s="3">
        <v>2003</v>
      </c>
      <c r="C1655">
        <v>0</v>
      </c>
      <c r="D1655">
        <v>0</v>
      </c>
      <c r="E1655" s="3" t="e">
        <v>#NUM!</v>
      </c>
      <c r="F1655" s="3" t="str">
        <f>VLOOKUP(Exportacao[[#This Row],[País]],Tabela3[#All],4,FALSE)</f>
        <v>China</v>
      </c>
      <c r="G1655" s="3" t="str">
        <f>VLOOKUP(Exportacao[[#This Row],[País Corrigido]],'Conversor de países_Geral_UTF8_'!$A$2:$B$223,2,FALSE)</f>
        <v>Ásia</v>
      </c>
      <c r="H16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6" spans="1:8" hidden="1">
      <c r="A1656" t="s">
        <v>53</v>
      </c>
      <c r="B1656" s="3">
        <v>2004</v>
      </c>
      <c r="C1656">
        <v>404</v>
      </c>
      <c r="D1656">
        <v>1118</v>
      </c>
      <c r="E1656" s="3">
        <v>2.7673267326732671</v>
      </c>
      <c r="F1656" s="3" t="str">
        <f>VLOOKUP(Exportacao[[#This Row],[País]],Tabela3[#All],4,FALSE)</f>
        <v>China</v>
      </c>
      <c r="G1656" s="3" t="str">
        <f>VLOOKUP(Exportacao[[#This Row],[País Corrigido]],'Conversor de países_Geral_UTF8_'!$A$2:$B$223,2,FALSE)</f>
        <v>Ásia</v>
      </c>
      <c r="H16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57" spans="1:8" hidden="1">
      <c r="A1657" t="s">
        <v>53</v>
      </c>
      <c r="B1657" s="3">
        <v>2005</v>
      </c>
      <c r="C1657">
        <v>0</v>
      </c>
      <c r="D1657">
        <v>0</v>
      </c>
      <c r="E1657" s="3" t="e">
        <v>#NUM!</v>
      </c>
      <c r="F1657" s="3" t="str">
        <f>VLOOKUP(Exportacao[[#This Row],[País]],Tabela3[#All],4,FALSE)</f>
        <v>China</v>
      </c>
      <c r="G1657" s="3" t="str">
        <f>VLOOKUP(Exportacao[[#This Row],[País Corrigido]],'Conversor de países_Geral_UTF8_'!$A$2:$B$223,2,FALSE)</f>
        <v>Ásia</v>
      </c>
      <c r="H16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8" spans="1:8" hidden="1">
      <c r="A1658" t="s">
        <v>53</v>
      </c>
      <c r="B1658" s="3">
        <v>2006</v>
      </c>
      <c r="C1658">
        <v>0</v>
      </c>
      <c r="D1658">
        <v>0</v>
      </c>
      <c r="E1658" s="3" t="e">
        <v>#NUM!</v>
      </c>
      <c r="F1658" s="3" t="str">
        <f>VLOOKUP(Exportacao[[#This Row],[País]],Tabela3[#All],4,FALSE)</f>
        <v>China</v>
      </c>
      <c r="G1658" s="3" t="str">
        <f>VLOOKUP(Exportacao[[#This Row],[País Corrigido]],'Conversor de países_Geral_UTF8_'!$A$2:$B$223,2,FALSE)</f>
        <v>Ásia</v>
      </c>
      <c r="H16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59" spans="1:8" hidden="1">
      <c r="A1659" t="s">
        <v>53</v>
      </c>
      <c r="B1659" s="3">
        <v>2007</v>
      </c>
      <c r="C1659">
        <v>7638</v>
      </c>
      <c r="D1659">
        <v>30390</v>
      </c>
      <c r="E1659" s="3">
        <v>3.9787902592301649</v>
      </c>
      <c r="F1659" s="3" t="str">
        <f>VLOOKUP(Exportacao[[#This Row],[País]],Tabela3[#All],4,FALSE)</f>
        <v>China</v>
      </c>
      <c r="G1659" s="3" t="str">
        <f>VLOOKUP(Exportacao[[#This Row],[País Corrigido]],'Conversor de países_Geral_UTF8_'!$A$2:$B$223,2,FALSE)</f>
        <v>Ásia</v>
      </c>
      <c r="H16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0" spans="1:8" hidden="1">
      <c r="A1660" t="s">
        <v>53</v>
      </c>
      <c r="B1660" s="3">
        <v>2008</v>
      </c>
      <c r="C1660">
        <v>8689</v>
      </c>
      <c r="D1660">
        <v>25926</v>
      </c>
      <c r="E1660" s="3">
        <v>2.9837725860283117</v>
      </c>
      <c r="F1660" s="3" t="str">
        <f>VLOOKUP(Exportacao[[#This Row],[País]],Tabela3[#All],4,FALSE)</f>
        <v>China</v>
      </c>
      <c r="G1660" s="3" t="str">
        <f>VLOOKUP(Exportacao[[#This Row],[País Corrigido]],'Conversor de países_Geral_UTF8_'!$A$2:$B$223,2,FALSE)</f>
        <v>Ásia</v>
      </c>
      <c r="H16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1" spans="1:8" hidden="1">
      <c r="A1661" t="s">
        <v>53</v>
      </c>
      <c r="B1661" s="3">
        <v>2009</v>
      </c>
      <c r="C1661">
        <v>1553416</v>
      </c>
      <c r="D1661">
        <v>482400</v>
      </c>
      <c r="E1661" s="3">
        <v>0.310541413246677</v>
      </c>
      <c r="F1661" s="3" t="str">
        <f>VLOOKUP(Exportacao[[#This Row],[País]],Tabela3[#All],4,FALSE)</f>
        <v>China</v>
      </c>
      <c r="G1661" s="3" t="str">
        <f>VLOOKUP(Exportacao[[#This Row],[País Corrigido]],'Conversor de países_Geral_UTF8_'!$A$2:$B$223,2,FALSE)</f>
        <v>Ásia</v>
      </c>
      <c r="H16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2" spans="1:8" hidden="1">
      <c r="A1662" t="s">
        <v>53</v>
      </c>
      <c r="B1662" s="3">
        <v>2010</v>
      </c>
      <c r="C1662">
        <v>795</v>
      </c>
      <c r="D1662">
        <v>2358</v>
      </c>
      <c r="E1662" s="3">
        <v>2.9660377358490564</v>
      </c>
      <c r="F1662" s="3" t="str">
        <f>VLOOKUP(Exportacao[[#This Row],[País]],Tabela3[#All],4,FALSE)</f>
        <v>China</v>
      </c>
      <c r="G1662" s="3" t="str">
        <f>VLOOKUP(Exportacao[[#This Row],[País Corrigido]],'Conversor de países_Geral_UTF8_'!$A$2:$B$223,2,FALSE)</f>
        <v>Ásia</v>
      </c>
      <c r="H16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3" spans="1:8" hidden="1">
      <c r="A1663" t="s">
        <v>53</v>
      </c>
      <c r="B1663" s="3">
        <v>2011</v>
      </c>
      <c r="C1663">
        <v>54156</v>
      </c>
      <c r="D1663">
        <v>334867</v>
      </c>
      <c r="E1663" s="3">
        <v>6.1833776497525665</v>
      </c>
      <c r="F1663" s="3" t="str">
        <f>VLOOKUP(Exportacao[[#This Row],[País]],Tabela3[#All],4,FALSE)</f>
        <v>China</v>
      </c>
      <c r="G1663" s="3" t="str">
        <f>VLOOKUP(Exportacao[[#This Row],[País Corrigido]],'Conversor de países_Geral_UTF8_'!$A$2:$B$223,2,FALSE)</f>
        <v>Ásia</v>
      </c>
      <c r="H16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4" spans="1:8" hidden="1">
      <c r="A1664" t="s">
        <v>53</v>
      </c>
      <c r="B1664" s="3">
        <v>2012</v>
      </c>
      <c r="C1664">
        <v>87905</v>
      </c>
      <c r="D1664">
        <v>642177</v>
      </c>
      <c r="E1664" s="3">
        <v>7.305352369034753</v>
      </c>
      <c r="F1664" s="3" t="str">
        <f>VLOOKUP(Exportacao[[#This Row],[País]],Tabela3[#All],4,FALSE)</f>
        <v>China</v>
      </c>
      <c r="G1664" s="3" t="str">
        <f>VLOOKUP(Exportacao[[#This Row],[País Corrigido]],'Conversor de países_Geral_UTF8_'!$A$2:$B$223,2,FALSE)</f>
        <v>Ásia</v>
      </c>
      <c r="H16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5" spans="1:8" hidden="1">
      <c r="A1665" t="s">
        <v>53</v>
      </c>
      <c r="B1665" s="3">
        <v>2013</v>
      </c>
      <c r="C1665">
        <v>40929</v>
      </c>
      <c r="D1665">
        <v>279956</v>
      </c>
      <c r="E1665" s="3">
        <v>6.8400400693884533</v>
      </c>
      <c r="F1665" s="3" t="str">
        <f>VLOOKUP(Exportacao[[#This Row],[País]],Tabela3[#All],4,FALSE)</f>
        <v>China</v>
      </c>
      <c r="G1665" s="3" t="str">
        <f>VLOOKUP(Exportacao[[#This Row],[País Corrigido]],'Conversor de países_Geral_UTF8_'!$A$2:$B$223,2,FALSE)</f>
        <v>Ásia</v>
      </c>
      <c r="H16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6" spans="1:8" hidden="1">
      <c r="A1666" t="s">
        <v>53</v>
      </c>
      <c r="B1666" s="3">
        <v>2014</v>
      </c>
      <c r="C1666">
        <v>64040</v>
      </c>
      <c r="D1666">
        <v>455340</v>
      </c>
      <c r="E1666" s="3">
        <v>7.1102435977514054</v>
      </c>
      <c r="F1666" s="3" t="str">
        <f>VLOOKUP(Exportacao[[#This Row],[País]],Tabela3[#All],4,FALSE)</f>
        <v>China</v>
      </c>
      <c r="G1666" s="3" t="str">
        <f>VLOOKUP(Exportacao[[#This Row],[País Corrigido]],'Conversor de países_Geral_UTF8_'!$A$2:$B$223,2,FALSE)</f>
        <v>Ásia</v>
      </c>
      <c r="H16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7" spans="1:8" hidden="1">
      <c r="A1667" t="s">
        <v>53</v>
      </c>
      <c r="B1667" s="3">
        <v>2015</v>
      </c>
      <c r="C1667">
        <v>47609</v>
      </c>
      <c r="D1667">
        <v>222866</v>
      </c>
      <c r="E1667" s="3">
        <v>4.6811737276565353</v>
      </c>
      <c r="F1667" s="3" t="str">
        <f>VLOOKUP(Exportacao[[#This Row],[País]],Tabela3[#All],4,FALSE)</f>
        <v>China</v>
      </c>
      <c r="G1667" s="3" t="str">
        <f>VLOOKUP(Exportacao[[#This Row],[País Corrigido]],'Conversor de países_Geral_UTF8_'!$A$2:$B$223,2,FALSE)</f>
        <v>Ásia</v>
      </c>
      <c r="H16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8" spans="1:8" hidden="1">
      <c r="A1668" t="s">
        <v>53</v>
      </c>
      <c r="B1668" s="3">
        <v>2016</v>
      </c>
      <c r="C1668">
        <v>134106</v>
      </c>
      <c r="D1668">
        <v>499622</v>
      </c>
      <c r="E1668" s="3">
        <v>3.7255752911875679</v>
      </c>
      <c r="F1668" s="3" t="str">
        <f>VLOOKUP(Exportacao[[#This Row],[País]],Tabela3[#All],4,FALSE)</f>
        <v>China</v>
      </c>
      <c r="G1668" s="3" t="str">
        <f>VLOOKUP(Exportacao[[#This Row],[País Corrigido]],'Conversor de países_Geral_UTF8_'!$A$2:$B$223,2,FALSE)</f>
        <v>Ásia</v>
      </c>
      <c r="H16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69" spans="1:8" hidden="1">
      <c r="A1669" t="s">
        <v>53</v>
      </c>
      <c r="B1669" s="3">
        <v>2017</v>
      </c>
      <c r="C1669">
        <v>67594</v>
      </c>
      <c r="D1669">
        <v>266086</v>
      </c>
      <c r="E1669" s="3">
        <v>3.9365328283575467</v>
      </c>
      <c r="F1669" s="3" t="str">
        <f>VLOOKUP(Exportacao[[#This Row],[País]],Tabela3[#All],4,FALSE)</f>
        <v>China</v>
      </c>
      <c r="G1669" s="3" t="str">
        <f>VLOOKUP(Exportacao[[#This Row],[País Corrigido]],'Conversor de países_Geral_UTF8_'!$A$2:$B$223,2,FALSE)</f>
        <v>Ásia</v>
      </c>
      <c r="H16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70" spans="1:8" hidden="1">
      <c r="A1670" t="s">
        <v>53</v>
      </c>
      <c r="B1670" s="3">
        <v>2018</v>
      </c>
      <c r="C1670">
        <v>30835</v>
      </c>
      <c r="D1670">
        <v>126336</v>
      </c>
      <c r="E1670" s="3">
        <v>4.097162315550511</v>
      </c>
      <c r="F1670" s="3" t="str">
        <f>VLOOKUP(Exportacao[[#This Row],[País]],Tabela3[#All],4,FALSE)</f>
        <v>China</v>
      </c>
      <c r="G1670" s="3" t="str">
        <f>VLOOKUP(Exportacao[[#This Row],[País Corrigido]],'Conversor de países_Geral_UTF8_'!$A$2:$B$223,2,FALSE)</f>
        <v>Ásia</v>
      </c>
      <c r="H16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71" spans="1:8" hidden="1">
      <c r="A1671" t="s">
        <v>53</v>
      </c>
      <c r="B1671" s="3">
        <v>2019</v>
      </c>
      <c r="C1671">
        <v>129852</v>
      </c>
      <c r="D1671">
        <v>376828</v>
      </c>
      <c r="E1671" s="3">
        <v>2.9019807165080245</v>
      </c>
      <c r="F1671" s="3" t="str">
        <f>VLOOKUP(Exportacao[[#This Row],[País]],Tabela3[#All],4,FALSE)</f>
        <v>China</v>
      </c>
      <c r="G1671" s="3" t="str">
        <f>VLOOKUP(Exportacao[[#This Row],[País Corrigido]],'Conversor de países_Geral_UTF8_'!$A$2:$B$223,2,FALSE)</f>
        <v>Ásia</v>
      </c>
      <c r="H16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72" spans="1:8" hidden="1">
      <c r="A1672" t="s">
        <v>53</v>
      </c>
      <c r="B1672" s="3">
        <v>2020</v>
      </c>
      <c r="C1672">
        <v>122253</v>
      </c>
      <c r="D1672">
        <v>363000</v>
      </c>
      <c r="E1672" s="3">
        <v>2.9692522882874042</v>
      </c>
      <c r="F1672" s="3" t="str">
        <f>VLOOKUP(Exportacao[[#This Row],[País]],Tabela3[#All],4,FALSE)</f>
        <v>China</v>
      </c>
      <c r="G1672" s="3" t="str">
        <f>VLOOKUP(Exportacao[[#This Row],[País Corrigido]],'Conversor de países_Geral_UTF8_'!$A$2:$B$223,2,FALSE)</f>
        <v>Ásia</v>
      </c>
      <c r="H16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73" spans="1:8" hidden="1">
      <c r="A1673" t="s">
        <v>53</v>
      </c>
      <c r="B1673" s="3">
        <v>2021</v>
      </c>
      <c r="C1673">
        <v>61884</v>
      </c>
      <c r="D1673">
        <v>264116</v>
      </c>
      <c r="E1673" s="3">
        <v>4.2679206256867692</v>
      </c>
      <c r="F1673" s="3" t="str">
        <f>VLOOKUP(Exportacao[[#This Row],[País]],Tabela3[#All],4,FALSE)</f>
        <v>China</v>
      </c>
      <c r="G1673" s="3" t="str">
        <f>VLOOKUP(Exportacao[[#This Row],[País Corrigido]],'Conversor de países_Geral_UTF8_'!$A$2:$B$223,2,FALSE)</f>
        <v>Ásia</v>
      </c>
      <c r="H16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74" spans="1:8" hidden="1">
      <c r="A1674" t="s">
        <v>53</v>
      </c>
      <c r="B1674" s="3">
        <v>2022</v>
      </c>
      <c r="C1674">
        <v>105395</v>
      </c>
      <c r="D1674">
        <v>404647</v>
      </c>
      <c r="E1674" s="3">
        <v>3.8393377294938089</v>
      </c>
      <c r="F1674" s="3" t="str">
        <f>VLOOKUP(Exportacao[[#This Row],[País]],Tabela3[#All],4,FALSE)</f>
        <v>China</v>
      </c>
      <c r="G1674" s="3" t="str">
        <f>VLOOKUP(Exportacao[[#This Row],[País Corrigido]],'Conversor de países_Geral_UTF8_'!$A$2:$B$223,2,FALSE)</f>
        <v>Ásia</v>
      </c>
      <c r="H16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75" spans="1:8" hidden="1">
      <c r="A1675" t="s">
        <v>53</v>
      </c>
      <c r="B1675" s="3">
        <v>2023</v>
      </c>
      <c r="C1675">
        <v>73917</v>
      </c>
      <c r="D1675">
        <v>183096</v>
      </c>
      <c r="E1675" s="3">
        <v>2.4770485815171068</v>
      </c>
      <c r="F1675" s="3" t="str">
        <f>VLOOKUP(Exportacao[[#This Row],[País]],Tabela3[#All],4,FALSE)</f>
        <v>China</v>
      </c>
      <c r="G1675" s="3" t="str">
        <f>VLOOKUP(Exportacao[[#This Row],[País Corrigido]],'Conversor de países_Geral_UTF8_'!$A$2:$B$223,2,FALSE)</f>
        <v>Ásia</v>
      </c>
      <c r="H16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676" spans="1:8">
      <c r="A1676" t="s">
        <v>54</v>
      </c>
      <c r="B1676" s="3">
        <v>1970</v>
      </c>
      <c r="C1676">
        <v>0</v>
      </c>
      <c r="D1676">
        <v>0</v>
      </c>
      <c r="E1676" s="3" t="e">
        <v>#NUM!</v>
      </c>
      <c r="F1676" s="3" t="str">
        <f>VLOOKUP(Exportacao[[#This Row],[País]],Tabela3[#All],4,FALSE)</f>
        <v>Chipre</v>
      </c>
      <c r="G1676" s="3" t="str">
        <f>VLOOKUP(Exportacao[[#This Row],[País Corrigido]],'Conversor de países_Geral_UTF8_'!$A$2:$B$223,2,FALSE)</f>
        <v>Europa</v>
      </c>
      <c r="H16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77" spans="1:8">
      <c r="A1677" t="s">
        <v>54</v>
      </c>
      <c r="B1677" s="3">
        <v>1971</v>
      </c>
      <c r="C1677">
        <v>0</v>
      </c>
      <c r="D1677">
        <v>0</v>
      </c>
      <c r="E1677" s="3" t="e">
        <v>#NUM!</v>
      </c>
      <c r="F1677" s="3" t="str">
        <f>VLOOKUP(Exportacao[[#This Row],[País]],Tabela3[#All],4,FALSE)</f>
        <v>Chipre</v>
      </c>
      <c r="G1677" s="3" t="str">
        <f>VLOOKUP(Exportacao[[#This Row],[País Corrigido]],'Conversor de países_Geral_UTF8_'!$A$2:$B$223,2,FALSE)</f>
        <v>Europa</v>
      </c>
      <c r="H16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78" spans="1:8">
      <c r="A1678" t="s">
        <v>54</v>
      </c>
      <c r="B1678" s="3">
        <v>1972</v>
      </c>
      <c r="C1678">
        <v>0</v>
      </c>
      <c r="D1678">
        <v>0</v>
      </c>
      <c r="E1678" s="3" t="e">
        <v>#NUM!</v>
      </c>
      <c r="F1678" s="3" t="str">
        <f>VLOOKUP(Exportacao[[#This Row],[País]],Tabela3[#All],4,FALSE)</f>
        <v>Chipre</v>
      </c>
      <c r="G1678" s="3" t="str">
        <f>VLOOKUP(Exportacao[[#This Row],[País Corrigido]],'Conversor de países_Geral_UTF8_'!$A$2:$B$223,2,FALSE)</f>
        <v>Europa</v>
      </c>
      <c r="H16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79" spans="1:8">
      <c r="A1679" t="s">
        <v>54</v>
      </c>
      <c r="B1679" s="3">
        <v>1973</v>
      </c>
      <c r="C1679">
        <v>0</v>
      </c>
      <c r="D1679">
        <v>0</v>
      </c>
      <c r="E1679" s="3" t="e">
        <v>#NUM!</v>
      </c>
      <c r="F1679" s="3" t="str">
        <f>VLOOKUP(Exportacao[[#This Row],[País]],Tabela3[#All],4,FALSE)</f>
        <v>Chipre</v>
      </c>
      <c r="G1679" s="3" t="str">
        <f>VLOOKUP(Exportacao[[#This Row],[País Corrigido]],'Conversor de países_Geral_UTF8_'!$A$2:$B$223,2,FALSE)</f>
        <v>Europa</v>
      </c>
      <c r="H16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0" spans="1:8">
      <c r="A1680" t="s">
        <v>54</v>
      </c>
      <c r="B1680" s="3">
        <v>1974</v>
      </c>
      <c r="C1680">
        <v>0</v>
      </c>
      <c r="D1680">
        <v>0</v>
      </c>
      <c r="E1680" s="3" t="e">
        <v>#NUM!</v>
      </c>
      <c r="F1680" s="3" t="str">
        <f>VLOOKUP(Exportacao[[#This Row],[País]],Tabela3[#All],4,FALSE)</f>
        <v>Chipre</v>
      </c>
      <c r="G1680" s="3" t="str">
        <f>VLOOKUP(Exportacao[[#This Row],[País Corrigido]],'Conversor de países_Geral_UTF8_'!$A$2:$B$223,2,FALSE)</f>
        <v>Europa</v>
      </c>
      <c r="H16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1" spans="1:8">
      <c r="A1681" t="s">
        <v>54</v>
      </c>
      <c r="B1681" s="3">
        <v>1975</v>
      </c>
      <c r="C1681">
        <v>0</v>
      </c>
      <c r="D1681">
        <v>0</v>
      </c>
      <c r="E1681" s="3" t="e">
        <v>#NUM!</v>
      </c>
      <c r="F1681" s="3" t="str">
        <f>VLOOKUP(Exportacao[[#This Row],[País]],Tabela3[#All],4,FALSE)</f>
        <v>Chipre</v>
      </c>
      <c r="G1681" s="3" t="str">
        <f>VLOOKUP(Exportacao[[#This Row],[País Corrigido]],'Conversor de países_Geral_UTF8_'!$A$2:$B$223,2,FALSE)</f>
        <v>Europa</v>
      </c>
      <c r="H16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2" spans="1:8">
      <c r="A1682" t="s">
        <v>54</v>
      </c>
      <c r="B1682" s="3">
        <v>1976</v>
      </c>
      <c r="C1682">
        <v>0</v>
      </c>
      <c r="D1682">
        <v>0</v>
      </c>
      <c r="E1682" s="3" t="e">
        <v>#NUM!</v>
      </c>
      <c r="F1682" s="3" t="str">
        <f>VLOOKUP(Exportacao[[#This Row],[País]],Tabela3[#All],4,FALSE)</f>
        <v>Chipre</v>
      </c>
      <c r="G1682" s="3" t="str">
        <f>VLOOKUP(Exportacao[[#This Row],[País Corrigido]],'Conversor de países_Geral_UTF8_'!$A$2:$B$223,2,FALSE)</f>
        <v>Europa</v>
      </c>
      <c r="H16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3" spans="1:8">
      <c r="A1683" t="s">
        <v>54</v>
      </c>
      <c r="B1683" s="3">
        <v>1977</v>
      </c>
      <c r="C1683">
        <v>0</v>
      </c>
      <c r="D1683">
        <v>0</v>
      </c>
      <c r="E1683" s="3" t="e">
        <v>#NUM!</v>
      </c>
      <c r="F1683" s="3" t="str">
        <f>VLOOKUP(Exportacao[[#This Row],[País]],Tabela3[#All],4,FALSE)</f>
        <v>Chipre</v>
      </c>
      <c r="G1683" s="3" t="str">
        <f>VLOOKUP(Exportacao[[#This Row],[País Corrigido]],'Conversor de países_Geral_UTF8_'!$A$2:$B$223,2,FALSE)</f>
        <v>Europa</v>
      </c>
      <c r="H16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4" spans="1:8">
      <c r="A1684" t="s">
        <v>54</v>
      </c>
      <c r="B1684" s="3">
        <v>1978</v>
      </c>
      <c r="C1684">
        <v>0</v>
      </c>
      <c r="D1684">
        <v>0</v>
      </c>
      <c r="E1684" s="3" t="e">
        <v>#NUM!</v>
      </c>
      <c r="F1684" s="3" t="str">
        <f>VLOOKUP(Exportacao[[#This Row],[País]],Tabela3[#All],4,FALSE)</f>
        <v>Chipre</v>
      </c>
      <c r="G1684" s="3" t="str">
        <f>VLOOKUP(Exportacao[[#This Row],[País Corrigido]],'Conversor de países_Geral_UTF8_'!$A$2:$B$223,2,FALSE)</f>
        <v>Europa</v>
      </c>
      <c r="H16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5" spans="1:8">
      <c r="A1685" t="s">
        <v>54</v>
      </c>
      <c r="B1685" s="3">
        <v>1979</v>
      </c>
      <c r="C1685">
        <v>0</v>
      </c>
      <c r="D1685">
        <v>0</v>
      </c>
      <c r="E1685" s="3" t="e">
        <v>#NUM!</v>
      </c>
      <c r="F1685" s="3" t="str">
        <f>VLOOKUP(Exportacao[[#This Row],[País]],Tabela3[#All],4,FALSE)</f>
        <v>Chipre</v>
      </c>
      <c r="G1685" s="3" t="str">
        <f>VLOOKUP(Exportacao[[#This Row],[País Corrigido]],'Conversor de países_Geral_UTF8_'!$A$2:$B$223,2,FALSE)</f>
        <v>Europa</v>
      </c>
      <c r="H16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6" spans="1:8">
      <c r="A1686" t="s">
        <v>54</v>
      </c>
      <c r="B1686" s="3">
        <v>1980</v>
      </c>
      <c r="C1686">
        <v>0</v>
      </c>
      <c r="D1686">
        <v>0</v>
      </c>
      <c r="E1686" s="3" t="e">
        <v>#NUM!</v>
      </c>
      <c r="F1686" s="3" t="str">
        <f>VLOOKUP(Exportacao[[#This Row],[País]],Tabela3[#All],4,FALSE)</f>
        <v>Chipre</v>
      </c>
      <c r="G1686" s="3" t="str">
        <f>VLOOKUP(Exportacao[[#This Row],[País Corrigido]],'Conversor de países_Geral_UTF8_'!$A$2:$B$223,2,FALSE)</f>
        <v>Europa</v>
      </c>
      <c r="H16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7" spans="1:8">
      <c r="A1687" t="s">
        <v>54</v>
      </c>
      <c r="B1687" s="3">
        <v>1981</v>
      </c>
      <c r="C1687">
        <v>0</v>
      </c>
      <c r="D1687">
        <v>0</v>
      </c>
      <c r="E1687" s="3" t="e">
        <v>#NUM!</v>
      </c>
      <c r="F1687" s="3" t="str">
        <f>VLOOKUP(Exportacao[[#This Row],[País]],Tabela3[#All],4,FALSE)</f>
        <v>Chipre</v>
      </c>
      <c r="G1687" s="3" t="str">
        <f>VLOOKUP(Exportacao[[#This Row],[País Corrigido]],'Conversor de países_Geral_UTF8_'!$A$2:$B$223,2,FALSE)</f>
        <v>Europa</v>
      </c>
      <c r="H16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8" spans="1:8">
      <c r="A1688" t="s">
        <v>54</v>
      </c>
      <c r="B1688" s="3">
        <v>1982</v>
      </c>
      <c r="C1688">
        <v>0</v>
      </c>
      <c r="D1688">
        <v>0</v>
      </c>
      <c r="E1688" s="3" t="e">
        <v>#NUM!</v>
      </c>
      <c r="F1688" s="3" t="str">
        <f>VLOOKUP(Exportacao[[#This Row],[País]],Tabela3[#All],4,FALSE)</f>
        <v>Chipre</v>
      </c>
      <c r="G1688" s="3" t="str">
        <f>VLOOKUP(Exportacao[[#This Row],[País Corrigido]],'Conversor de países_Geral_UTF8_'!$A$2:$B$223,2,FALSE)</f>
        <v>Europa</v>
      </c>
      <c r="H16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89" spans="1:8">
      <c r="A1689" t="s">
        <v>54</v>
      </c>
      <c r="B1689" s="3">
        <v>1983</v>
      </c>
      <c r="C1689">
        <v>0</v>
      </c>
      <c r="D1689">
        <v>0</v>
      </c>
      <c r="E1689" s="3" t="e">
        <v>#NUM!</v>
      </c>
      <c r="F1689" s="3" t="str">
        <f>VLOOKUP(Exportacao[[#This Row],[País]],Tabela3[#All],4,FALSE)</f>
        <v>Chipre</v>
      </c>
      <c r="G1689" s="3" t="str">
        <f>VLOOKUP(Exportacao[[#This Row],[País Corrigido]],'Conversor de países_Geral_UTF8_'!$A$2:$B$223,2,FALSE)</f>
        <v>Europa</v>
      </c>
      <c r="H16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0" spans="1:8">
      <c r="A1690" t="s">
        <v>54</v>
      </c>
      <c r="B1690" s="3">
        <v>1984</v>
      </c>
      <c r="C1690">
        <v>0</v>
      </c>
      <c r="D1690">
        <v>0</v>
      </c>
      <c r="E1690" s="3" t="e">
        <v>#NUM!</v>
      </c>
      <c r="F1690" s="3" t="str">
        <f>VLOOKUP(Exportacao[[#This Row],[País]],Tabela3[#All],4,FALSE)</f>
        <v>Chipre</v>
      </c>
      <c r="G1690" s="3" t="str">
        <f>VLOOKUP(Exportacao[[#This Row],[País Corrigido]],'Conversor de países_Geral_UTF8_'!$A$2:$B$223,2,FALSE)</f>
        <v>Europa</v>
      </c>
      <c r="H16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1" spans="1:8">
      <c r="A1691" t="s">
        <v>54</v>
      </c>
      <c r="B1691" s="3">
        <v>1985</v>
      </c>
      <c r="C1691">
        <v>0</v>
      </c>
      <c r="D1691">
        <v>0</v>
      </c>
      <c r="E1691" s="3" t="e">
        <v>#NUM!</v>
      </c>
      <c r="F1691" s="3" t="str">
        <f>VLOOKUP(Exportacao[[#This Row],[País]],Tabela3[#All],4,FALSE)</f>
        <v>Chipre</v>
      </c>
      <c r="G1691" s="3" t="str">
        <f>VLOOKUP(Exportacao[[#This Row],[País Corrigido]],'Conversor de países_Geral_UTF8_'!$A$2:$B$223,2,FALSE)</f>
        <v>Europa</v>
      </c>
      <c r="H16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2" spans="1:8">
      <c r="A1692" t="s">
        <v>54</v>
      </c>
      <c r="B1692" s="3">
        <v>1986</v>
      </c>
      <c r="C1692">
        <v>0</v>
      </c>
      <c r="D1692">
        <v>0</v>
      </c>
      <c r="E1692" s="3" t="e">
        <v>#NUM!</v>
      </c>
      <c r="F1692" s="3" t="str">
        <f>VLOOKUP(Exportacao[[#This Row],[País]],Tabela3[#All],4,FALSE)</f>
        <v>Chipre</v>
      </c>
      <c r="G1692" s="3" t="str">
        <f>VLOOKUP(Exportacao[[#This Row],[País Corrigido]],'Conversor de países_Geral_UTF8_'!$A$2:$B$223,2,FALSE)</f>
        <v>Europa</v>
      </c>
      <c r="H16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3" spans="1:8">
      <c r="A1693" t="s">
        <v>54</v>
      </c>
      <c r="B1693" s="3">
        <v>1987</v>
      </c>
      <c r="C1693">
        <v>0</v>
      </c>
      <c r="D1693">
        <v>0</v>
      </c>
      <c r="E1693" s="3" t="e">
        <v>#NUM!</v>
      </c>
      <c r="F1693" s="3" t="str">
        <f>VLOOKUP(Exportacao[[#This Row],[País]],Tabela3[#All],4,FALSE)</f>
        <v>Chipre</v>
      </c>
      <c r="G1693" s="3" t="str">
        <f>VLOOKUP(Exportacao[[#This Row],[País Corrigido]],'Conversor de países_Geral_UTF8_'!$A$2:$B$223,2,FALSE)</f>
        <v>Europa</v>
      </c>
      <c r="H16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4" spans="1:8">
      <c r="A1694" t="s">
        <v>54</v>
      </c>
      <c r="B1694" s="3">
        <v>1988</v>
      </c>
      <c r="C1694">
        <v>0</v>
      </c>
      <c r="D1694">
        <v>0</v>
      </c>
      <c r="E1694" s="3" t="e">
        <v>#NUM!</v>
      </c>
      <c r="F1694" s="3" t="str">
        <f>VLOOKUP(Exportacao[[#This Row],[País]],Tabela3[#All],4,FALSE)</f>
        <v>Chipre</v>
      </c>
      <c r="G1694" s="3" t="str">
        <f>VLOOKUP(Exportacao[[#This Row],[País Corrigido]],'Conversor de países_Geral_UTF8_'!$A$2:$B$223,2,FALSE)</f>
        <v>Europa</v>
      </c>
      <c r="H16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5" spans="1:8">
      <c r="A1695" t="s">
        <v>54</v>
      </c>
      <c r="B1695" s="3">
        <v>1989</v>
      </c>
      <c r="C1695">
        <v>0</v>
      </c>
      <c r="D1695">
        <v>0</v>
      </c>
      <c r="E1695" s="3" t="e">
        <v>#NUM!</v>
      </c>
      <c r="F1695" s="3" t="str">
        <f>VLOOKUP(Exportacao[[#This Row],[País]],Tabela3[#All],4,FALSE)</f>
        <v>Chipre</v>
      </c>
      <c r="G1695" s="3" t="str">
        <f>VLOOKUP(Exportacao[[#This Row],[País Corrigido]],'Conversor de países_Geral_UTF8_'!$A$2:$B$223,2,FALSE)</f>
        <v>Europa</v>
      </c>
      <c r="H16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6" spans="1:8">
      <c r="A1696" t="s">
        <v>54</v>
      </c>
      <c r="B1696" s="3">
        <v>1990</v>
      </c>
      <c r="C1696">
        <v>0</v>
      </c>
      <c r="D1696">
        <v>0</v>
      </c>
      <c r="E1696" s="3" t="e">
        <v>#NUM!</v>
      </c>
      <c r="F1696" s="3" t="str">
        <f>VLOOKUP(Exportacao[[#This Row],[País]],Tabela3[#All],4,FALSE)</f>
        <v>Chipre</v>
      </c>
      <c r="G1696" s="3" t="str">
        <f>VLOOKUP(Exportacao[[#This Row],[País Corrigido]],'Conversor de países_Geral_UTF8_'!$A$2:$B$223,2,FALSE)</f>
        <v>Europa</v>
      </c>
      <c r="H16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7" spans="1:8">
      <c r="A1697" t="s">
        <v>54</v>
      </c>
      <c r="B1697" s="3">
        <v>1991</v>
      </c>
      <c r="C1697">
        <v>0</v>
      </c>
      <c r="D1697">
        <v>0</v>
      </c>
      <c r="E1697" s="3" t="e">
        <v>#NUM!</v>
      </c>
      <c r="F1697" s="3" t="str">
        <f>VLOOKUP(Exportacao[[#This Row],[País]],Tabela3[#All],4,FALSE)</f>
        <v>Chipre</v>
      </c>
      <c r="G1697" s="3" t="str">
        <f>VLOOKUP(Exportacao[[#This Row],[País Corrigido]],'Conversor de países_Geral_UTF8_'!$A$2:$B$223,2,FALSE)</f>
        <v>Europa</v>
      </c>
      <c r="H16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8" spans="1:8">
      <c r="A1698" t="s">
        <v>54</v>
      </c>
      <c r="B1698" s="3">
        <v>1992</v>
      </c>
      <c r="C1698">
        <v>0</v>
      </c>
      <c r="D1698">
        <v>0</v>
      </c>
      <c r="E1698" s="3" t="e">
        <v>#NUM!</v>
      </c>
      <c r="F1698" s="3" t="str">
        <f>VLOOKUP(Exportacao[[#This Row],[País]],Tabela3[#All],4,FALSE)</f>
        <v>Chipre</v>
      </c>
      <c r="G1698" s="3" t="str">
        <f>VLOOKUP(Exportacao[[#This Row],[País Corrigido]],'Conversor de países_Geral_UTF8_'!$A$2:$B$223,2,FALSE)</f>
        <v>Europa</v>
      </c>
      <c r="H16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699" spans="1:8">
      <c r="A1699" t="s">
        <v>54</v>
      </c>
      <c r="B1699" s="3">
        <v>1993</v>
      </c>
      <c r="C1699">
        <v>0</v>
      </c>
      <c r="D1699">
        <v>0</v>
      </c>
      <c r="E1699" s="3" t="e">
        <v>#NUM!</v>
      </c>
      <c r="F1699" s="3" t="str">
        <f>VLOOKUP(Exportacao[[#This Row],[País]],Tabela3[#All],4,FALSE)</f>
        <v>Chipre</v>
      </c>
      <c r="G1699" s="3" t="str">
        <f>VLOOKUP(Exportacao[[#This Row],[País Corrigido]],'Conversor de países_Geral_UTF8_'!$A$2:$B$223,2,FALSE)</f>
        <v>Europa</v>
      </c>
      <c r="H16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0" spans="1:8">
      <c r="A1700" t="s">
        <v>54</v>
      </c>
      <c r="B1700" s="3">
        <v>1994</v>
      </c>
      <c r="C1700">
        <v>0</v>
      </c>
      <c r="D1700">
        <v>0</v>
      </c>
      <c r="E1700" s="3" t="e">
        <v>#NUM!</v>
      </c>
      <c r="F1700" s="3" t="str">
        <f>VLOOKUP(Exportacao[[#This Row],[País]],Tabela3[#All],4,FALSE)</f>
        <v>Chipre</v>
      </c>
      <c r="G1700" s="3" t="str">
        <f>VLOOKUP(Exportacao[[#This Row],[País Corrigido]],'Conversor de países_Geral_UTF8_'!$A$2:$B$223,2,FALSE)</f>
        <v>Europa</v>
      </c>
      <c r="H17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1" spans="1:8">
      <c r="A1701" t="s">
        <v>54</v>
      </c>
      <c r="B1701" s="3">
        <v>1995</v>
      </c>
      <c r="C1701">
        <v>0</v>
      </c>
      <c r="D1701">
        <v>0</v>
      </c>
      <c r="E1701" s="3" t="e">
        <v>#NUM!</v>
      </c>
      <c r="F1701" s="3" t="str">
        <f>VLOOKUP(Exportacao[[#This Row],[País]],Tabela3[#All],4,FALSE)</f>
        <v>Chipre</v>
      </c>
      <c r="G1701" s="3" t="str">
        <f>VLOOKUP(Exportacao[[#This Row],[País Corrigido]],'Conversor de países_Geral_UTF8_'!$A$2:$B$223,2,FALSE)</f>
        <v>Europa</v>
      </c>
      <c r="H17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2" spans="1:8">
      <c r="A1702" t="s">
        <v>54</v>
      </c>
      <c r="B1702" s="3">
        <v>1996</v>
      </c>
      <c r="C1702">
        <v>0</v>
      </c>
      <c r="D1702">
        <v>0</v>
      </c>
      <c r="E1702" s="3" t="e">
        <v>#NUM!</v>
      </c>
      <c r="F1702" s="3" t="str">
        <f>VLOOKUP(Exportacao[[#This Row],[País]],Tabela3[#All],4,FALSE)</f>
        <v>Chipre</v>
      </c>
      <c r="G1702" s="3" t="str">
        <f>VLOOKUP(Exportacao[[#This Row],[País Corrigido]],'Conversor de países_Geral_UTF8_'!$A$2:$B$223,2,FALSE)</f>
        <v>Europa</v>
      </c>
      <c r="H17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3" spans="1:8">
      <c r="A1703" t="s">
        <v>54</v>
      </c>
      <c r="B1703" s="3">
        <v>1997</v>
      </c>
      <c r="C1703">
        <v>0</v>
      </c>
      <c r="D1703">
        <v>0</v>
      </c>
      <c r="E1703" s="3" t="e">
        <v>#NUM!</v>
      </c>
      <c r="F1703" s="3" t="str">
        <f>VLOOKUP(Exportacao[[#This Row],[País]],Tabela3[#All],4,FALSE)</f>
        <v>Chipre</v>
      </c>
      <c r="G1703" s="3" t="str">
        <f>VLOOKUP(Exportacao[[#This Row],[País Corrigido]],'Conversor de países_Geral_UTF8_'!$A$2:$B$223,2,FALSE)</f>
        <v>Europa</v>
      </c>
      <c r="H17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4" spans="1:8">
      <c r="A1704" t="s">
        <v>54</v>
      </c>
      <c r="B1704" s="3">
        <v>1998</v>
      </c>
      <c r="C1704">
        <v>0</v>
      </c>
      <c r="D1704">
        <v>0</v>
      </c>
      <c r="E1704" s="3" t="e">
        <v>#NUM!</v>
      </c>
      <c r="F1704" s="3" t="str">
        <f>VLOOKUP(Exportacao[[#This Row],[País]],Tabela3[#All],4,FALSE)</f>
        <v>Chipre</v>
      </c>
      <c r="G1704" s="3" t="str">
        <f>VLOOKUP(Exportacao[[#This Row],[País Corrigido]],'Conversor de países_Geral_UTF8_'!$A$2:$B$223,2,FALSE)</f>
        <v>Europa</v>
      </c>
      <c r="H17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5" spans="1:8">
      <c r="A1705" t="s">
        <v>54</v>
      </c>
      <c r="B1705" s="3">
        <v>1999</v>
      </c>
      <c r="C1705">
        <v>0</v>
      </c>
      <c r="D1705">
        <v>0</v>
      </c>
      <c r="E1705" s="3" t="e">
        <v>#NUM!</v>
      </c>
      <c r="F1705" s="3" t="str">
        <f>VLOOKUP(Exportacao[[#This Row],[País]],Tabela3[#All],4,FALSE)</f>
        <v>Chipre</v>
      </c>
      <c r="G1705" s="3" t="str">
        <f>VLOOKUP(Exportacao[[#This Row],[País Corrigido]],'Conversor de países_Geral_UTF8_'!$A$2:$B$223,2,FALSE)</f>
        <v>Europa</v>
      </c>
      <c r="H17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6" spans="1:8">
      <c r="A1706" t="s">
        <v>54</v>
      </c>
      <c r="B1706" s="3">
        <v>2000</v>
      </c>
      <c r="C1706">
        <v>0</v>
      </c>
      <c r="D1706">
        <v>0</v>
      </c>
      <c r="E1706" s="3" t="e">
        <v>#NUM!</v>
      </c>
      <c r="F1706" s="3" t="str">
        <f>VLOOKUP(Exportacao[[#This Row],[País]],Tabela3[#All],4,FALSE)</f>
        <v>Chipre</v>
      </c>
      <c r="G1706" s="3" t="str">
        <f>VLOOKUP(Exportacao[[#This Row],[País Corrigido]],'Conversor de países_Geral_UTF8_'!$A$2:$B$223,2,FALSE)</f>
        <v>Europa</v>
      </c>
      <c r="H17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7" spans="1:8">
      <c r="A1707" t="s">
        <v>54</v>
      </c>
      <c r="B1707" s="3">
        <v>2001</v>
      </c>
      <c r="C1707">
        <v>0</v>
      </c>
      <c r="D1707">
        <v>0</v>
      </c>
      <c r="E1707" s="3" t="e">
        <v>#NUM!</v>
      </c>
      <c r="F1707" s="3" t="str">
        <f>VLOOKUP(Exportacao[[#This Row],[País]],Tabela3[#All],4,FALSE)</f>
        <v>Chipre</v>
      </c>
      <c r="G1707" s="3" t="str">
        <f>VLOOKUP(Exportacao[[#This Row],[País Corrigido]],'Conversor de países_Geral_UTF8_'!$A$2:$B$223,2,FALSE)</f>
        <v>Europa</v>
      </c>
      <c r="H17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8" spans="1:8">
      <c r="A1708" t="s">
        <v>54</v>
      </c>
      <c r="B1708" s="3">
        <v>2002</v>
      </c>
      <c r="C1708">
        <v>0</v>
      </c>
      <c r="D1708">
        <v>0</v>
      </c>
      <c r="E1708" s="3" t="e">
        <v>#NUM!</v>
      </c>
      <c r="F1708" s="3" t="str">
        <f>VLOOKUP(Exportacao[[#This Row],[País]],Tabela3[#All],4,FALSE)</f>
        <v>Chipre</v>
      </c>
      <c r="G1708" s="3" t="str">
        <f>VLOOKUP(Exportacao[[#This Row],[País Corrigido]],'Conversor de países_Geral_UTF8_'!$A$2:$B$223,2,FALSE)</f>
        <v>Europa</v>
      </c>
      <c r="H17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09" spans="1:8">
      <c r="A1709" t="s">
        <v>54</v>
      </c>
      <c r="B1709" s="3">
        <v>2003</v>
      </c>
      <c r="C1709">
        <v>0</v>
      </c>
      <c r="D1709">
        <v>0</v>
      </c>
      <c r="E1709" s="3" t="e">
        <v>#NUM!</v>
      </c>
      <c r="F1709" s="3" t="str">
        <f>VLOOKUP(Exportacao[[#This Row],[País]],Tabela3[#All],4,FALSE)</f>
        <v>Chipre</v>
      </c>
      <c r="G1709" s="3" t="str">
        <f>VLOOKUP(Exportacao[[#This Row],[País Corrigido]],'Conversor de países_Geral_UTF8_'!$A$2:$B$223,2,FALSE)</f>
        <v>Europa</v>
      </c>
      <c r="H17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0" spans="1:8">
      <c r="A1710" t="s">
        <v>54</v>
      </c>
      <c r="B1710" s="3">
        <v>2004</v>
      </c>
      <c r="C1710">
        <v>0</v>
      </c>
      <c r="D1710">
        <v>0</v>
      </c>
      <c r="E1710" s="3" t="e">
        <v>#NUM!</v>
      </c>
      <c r="F1710" s="3" t="str">
        <f>VLOOKUP(Exportacao[[#This Row],[País]],Tabela3[#All],4,FALSE)</f>
        <v>Chipre</v>
      </c>
      <c r="G1710" s="3" t="str">
        <f>VLOOKUP(Exportacao[[#This Row],[País Corrigido]],'Conversor de países_Geral_UTF8_'!$A$2:$B$223,2,FALSE)</f>
        <v>Europa</v>
      </c>
      <c r="H17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1" spans="1:8">
      <c r="A1711" t="s">
        <v>54</v>
      </c>
      <c r="B1711" s="3">
        <v>2005</v>
      </c>
      <c r="C1711">
        <v>0</v>
      </c>
      <c r="D1711">
        <v>0</v>
      </c>
      <c r="E1711" s="3" t="e">
        <v>#NUM!</v>
      </c>
      <c r="F1711" s="3" t="str">
        <f>VLOOKUP(Exportacao[[#This Row],[País]],Tabela3[#All],4,FALSE)</f>
        <v>Chipre</v>
      </c>
      <c r="G1711" s="3" t="str">
        <f>VLOOKUP(Exportacao[[#This Row],[País Corrigido]],'Conversor de países_Geral_UTF8_'!$A$2:$B$223,2,FALSE)</f>
        <v>Europa</v>
      </c>
      <c r="H17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2" spans="1:8">
      <c r="A1712" t="s">
        <v>54</v>
      </c>
      <c r="B1712" s="3">
        <v>2006</v>
      </c>
      <c r="C1712">
        <v>134</v>
      </c>
      <c r="D1712">
        <v>96</v>
      </c>
      <c r="E1712" s="3">
        <v>0.71641791044776115</v>
      </c>
      <c r="F1712" s="3" t="str">
        <f>VLOOKUP(Exportacao[[#This Row],[País]],Tabela3[#All],4,FALSE)</f>
        <v>Chipre</v>
      </c>
      <c r="G1712" s="3" t="str">
        <f>VLOOKUP(Exportacao[[#This Row],[País Corrigido]],'Conversor de países_Geral_UTF8_'!$A$2:$B$223,2,FALSE)</f>
        <v>Europa</v>
      </c>
      <c r="H17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13" spans="1:8">
      <c r="A1713" t="s">
        <v>54</v>
      </c>
      <c r="B1713" s="3">
        <v>2007</v>
      </c>
      <c r="C1713">
        <v>0</v>
      </c>
      <c r="D1713">
        <v>0</v>
      </c>
      <c r="E1713" s="3" t="e">
        <v>#NUM!</v>
      </c>
      <c r="F1713" s="3" t="str">
        <f>VLOOKUP(Exportacao[[#This Row],[País]],Tabela3[#All],4,FALSE)</f>
        <v>Chipre</v>
      </c>
      <c r="G1713" s="3" t="str">
        <f>VLOOKUP(Exportacao[[#This Row],[País Corrigido]],'Conversor de países_Geral_UTF8_'!$A$2:$B$223,2,FALSE)</f>
        <v>Europa</v>
      </c>
      <c r="H17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4" spans="1:8">
      <c r="A1714" t="s">
        <v>54</v>
      </c>
      <c r="B1714" s="3">
        <v>2008</v>
      </c>
      <c r="C1714">
        <v>0</v>
      </c>
      <c r="D1714">
        <v>0</v>
      </c>
      <c r="E1714" s="3" t="e">
        <v>#NUM!</v>
      </c>
      <c r="F1714" s="3" t="str">
        <f>VLOOKUP(Exportacao[[#This Row],[País]],Tabela3[#All],4,FALSE)</f>
        <v>Chipre</v>
      </c>
      <c r="G1714" s="3" t="str">
        <f>VLOOKUP(Exportacao[[#This Row],[País Corrigido]],'Conversor de países_Geral_UTF8_'!$A$2:$B$223,2,FALSE)</f>
        <v>Europa</v>
      </c>
      <c r="H17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5" spans="1:8">
      <c r="A1715" t="s">
        <v>54</v>
      </c>
      <c r="B1715" s="3">
        <v>2009</v>
      </c>
      <c r="C1715">
        <v>0</v>
      </c>
      <c r="D1715">
        <v>0</v>
      </c>
      <c r="E1715" s="3" t="e">
        <v>#NUM!</v>
      </c>
      <c r="F1715" s="3" t="str">
        <f>VLOOKUP(Exportacao[[#This Row],[País]],Tabela3[#All],4,FALSE)</f>
        <v>Chipre</v>
      </c>
      <c r="G1715" s="3" t="str">
        <f>VLOOKUP(Exportacao[[#This Row],[País Corrigido]],'Conversor de países_Geral_UTF8_'!$A$2:$B$223,2,FALSE)</f>
        <v>Europa</v>
      </c>
      <c r="H17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6" spans="1:8">
      <c r="A1716" t="s">
        <v>54</v>
      </c>
      <c r="B1716" s="3">
        <v>2010</v>
      </c>
      <c r="C1716">
        <v>0</v>
      </c>
      <c r="D1716">
        <v>0</v>
      </c>
      <c r="E1716" s="3" t="e">
        <v>#NUM!</v>
      </c>
      <c r="F1716" s="3" t="str">
        <f>VLOOKUP(Exportacao[[#This Row],[País]],Tabela3[#All],4,FALSE)</f>
        <v>Chipre</v>
      </c>
      <c r="G1716" s="3" t="str">
        <f>VLOOKUP(Exportacao[[#This Row],[País Corrigido]],'Conversor de países_Geral_UTF8_'!$A$2:$B$223,2,FALSE)</f>
        <v>Europa</v>
      </c>
      <c r="H17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7" spans="1:8">
      <c r="A1717" t="s">
        <v>54</v>
      </c>
      <c r="B1717" s="3">
        <v>2011</v>
      </c>
      <c r="C1717">
        <v>0</v>
      </c>
      <c r="D1717">
        <v>0</v>
      </c>
      <c r="E1717" s="3" t="e">
        <v>#NUM!</v>
      </c>
      <c r="F1717" s="3" t="str">
        <f>VLOOKUP(Exportacao[[#This Row],[País]],Tabela3[#All],4,FALSE)</f>
        <v>Chipre</v>
      </c>
      <c r="G1717" s="3" t="str">
        <f>VLOOKUP(Exportacao[[#This Row],[País Corrigido]],'Conversor de países_Geral_UTF8_'!$A$2:$B$223,2,FALSE)</f>
        <v>Europa</v>
      </c>
      <c r="H17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8" spans="1:8">
      <c r="A1718" t="s">
        <v>54</v>
      </c>
      <c r="B1718" s="3">
        <v>2012</v>
      </c>
      <c r="C1718">
        <v>0</v>
      </c>
      <c r="D1718">
        <v>0</v>
      </c>
      <c r="E1718" s="3" t="e">
        <v>#NUM!</v>
      </c>
      <c r="F1718" s="3" t="str">
        <f>VLOOKUP(Exportacao[[#This Row],[País]],Tabela3[#All],4,FALSE)</f>
        <v>Chipre</v>
      </c>
      <c r="G1718" s="3" t="str">
        <f>VLOOKUP(Exportacao[[#This Row],[País Corrigido]],'Conversor de países_Geral_UTF8_'!$A$2:$B$223,2,FALSE)</f>
        <v>Europa</v>
      </c>
      <c r="H17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19" spans="1:8">
      <c r="A1719" t="s">
        <v>54</v>
      </c>
      <c r="B1719" s="3">
        <v>2013</v>
      </c>
      <c r="C1719">
        <v>0</v>
      </c>
      <c r="D1719">
        <v>0</v>
      </c>
      <c r="E1719" s="3" t="e">
        <v>#NUM!</v>
      </c>
      <c r="F1719" s="3" t="str">
        <f>VLOOKUP(Exportacao[[#This Row],[País]],Tabela3[#All],4,FALSE)</f>
        <v>Chipre</v>
      </c>
      <c r="G1719" s="3" t="str">
        <f>VLOOKUP(Exportacao[[#This Row],[País Corrigido]],'Conversor de países_Geral_UTF8_'!$A$2:$B$223,2,FALSE)</f>
        <v>Europa</v>
      </c>
      <c r="H17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20" spans="1:8">
      <c r="A1720" t="s">
        <v>54</v>
      </c>
      <c r="B1720" s="3">
        <v>2014</v>
      </c>
      <c r="C1720">
        <v>0</v>
      </c>
      <c r="D1720">
        <v>0</v>
      </c>
      <c r="E1720" s="3" t="e">
        <v>#NUM!</v>
      </c>
      <c r="F1720" s="3" t="str">
        <f>VLOOKUP(Exportacao[[#This Row],[País]],Tabela3[#All],4,FALSE)</f>
        <v>Chipre</v>
      </c>
      <c r="G1720" s="3" t="str">
        <f>VLOOKUP(Exportacao[[#This Row],[País Corrigido]],'Conversor de países_Geral_UTF8_'!$A$2:$B$223,2,FALSE)</f>
        <v>Europa</v>
      </c>
      <c r="H17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21" spans="1:8">
      <c r="A1721" t="s">
        <v>54</v>
      </c>
      <c r="B1721" s="3">
        <v>2015</v>
      </c>
      <c r="C1721">
        <v>0</v>
      </c>
      <c r="D1721">
        <v>0</v>
      </c>
      <c r="E1721" s="3" t="e">
        <v>#NUM!</v>
      </c>
      <c r="F1721" s="3" t="str">
        <f>VLOOKUP(Exportacao[[#This Row],[País]],Tabela3[#All],4,FALSE)</f>
        <v>Chipre</v>
      </c>
      <c r="G1721" s="3" t="str">
        <f>VLOOKUP(Exportacao[[#This Row],[País Corrigido]],'Conversor de países_Geral_UTF8_'!$A$2:$B$223,2,FALSE)</f>
        <v>Europa</v>
      </c>
      <c r="H17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22" spans="1:8">
      <c r="A1722" t="s">
        <v>54</v>
      </c>
      <c r="B1722" s="3">
        <v>2016</v>
      </c>
      <c r="C1722">
        <v>0</v>
      </c>
      <c r="D1722">
        <v>0</v>
      </c>
      <c r="E1722" s="3" t="e">
        <v>#NUM!</v>
      </c>
      <c r="F1722" s="3" t="str">
        <f>VLOOKUP(Exportacao[[#This Row],[País]],Tabela3[#All],4,FALSE)</f>
        <v>Chipre</v>
      </c>
      <c r="G1722" s="3" t="str">
        <f>VLOOKUP(Exportacao[[#This Row],[País Corrigido]],'Conversor de países_Geral_UTF8_'!$A$2:$B$223,2,FALSE)</f>
        <v>Europa</v>
      </c>
      <c r="H17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23" spans="1:8">
      <c r="A1723" t="s">
        <v>54</v>
      </c>
      <c r="B1723" s="3">
        <v>2017</v>
      </c>
      <c r="C1723">
        <v>0</v>
      </c>
      <c r="D1723">
        <v>0</v>
      </c>
      <c r="E1723" s="3" t="e">
        <v>#NUM!</v>
      </c>
      <c r="F1723" s="3" t="str">
        <f>VLOOKUP(Exportacao[[#This Row],[País]],Tabela3[#All],4,FALSE)</f>
        <v>Chipre</v>
      </c>
      <c r="G1723" s="3" t="str">
        <f>VLOOKUP(Exportacao[[#This Row],[País Corrigido]],'Conversor de países_Geral_UTF8_'!$A$2:$B$223,2,FALSE)</f>
        <v>Europa</v>
      </c>
      <c r="H17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24" spans="1:8">
      <c r="A1724" t="s">
        <v>54</v>
      </c>
      <c r="B1724" s="3">
        <v>2018</v>
      </c>
      <c r="C1724">
        <v>279</v>
      </c>
      <c r="D1724">
        <v>480</v>
      </c>
      <c r="E1724" s="3">
        <v>1.7204301075268817</v>
      </c>
      <c r="F1724" s="3" t="str">
        <f>VLOOKUP(Exportacao[[#This Row],[País]],Tabela3[#All],4,FALSE)</f>
        <v>Chipre</v>
      </c>
      <c r="G1724" s="3" t="str">
        <f>VLOOKUP(Exportacao[[#This Row],[País Corrigido]],'Conversor de países_Geral_UTF8_'!$A$2:$B$223,2,FALSE)</f>
        <v>Europa</v>
      </c>
      <c r="H17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25" spans="1:8">
      <c r="A1725" t="s">
        <v>54</v>
      </c>
      <c r="B1725" s="3">
        <v>2019</v>
      </c>
      <c r="C1725">
        <v>672</v>
      </c>
      <c r="D1725">
        <v>1843</v>
      </c>
      <c r="E1725" s="3">
        <v>2.7425595238095237</v>
      </c>
      <c r="F1725" s="3" t="str">
        <f>VLOOKUP(Exportacao[[#This Row],[País]],Tabela3[#All],4,FALSE)</f>
        <v>Chipre</v>
      </c>
      <c r="G1725" s="3" t="str">
        <f>VLOOKUP(Exportacao[[#This Row],[País Corrigido]],'Conversor de países_Geral_UTF8_'!$A$2:$B$223,2,FALSE)</f>
        <v>Europa</v>
      </c>
      <c r="H17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26" spans="1:8">
      <c r="A1726" t="s">
        <v>54</v>
      </c>
      <c r="B1726" s="3">
        <v>2020</v>
      </c>
      <c r="C1726">
        <v>2478</v>
      </c>
      <c r="D1726">
        <v>6785</v>
      </c>
      <c r="E1726" s="3">
        <v>2.7380952380952381</v>
      </c>
      <c r="F1726" s="3" t="str">
        <f>VLOOKUP(Exportacao[[#This Row],[País]],Tabela3[#All],4,FALSE)</f>
        <v>Chipre</v>
      </c>
      <c r="G1726" s="3" t="str">
        <f>VLOOKUP(Exportacao[[#This Row],[País Corrigido]],'Conversor de países_Geral_UTF8_'!$A$2:$B$223,2,FALSE)</f>
        <v>Europa</v>
      </c>
      <c r="H17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27" spans="1:8">
      <c r="A1727" t="s">
        <v>54</v>
      </c>
      <c r="B1727" s="3">
        <v>2021</v>
      </c>
      <c r="C1727">
        <v>1855</v>
      </c>
      <c r="D1727">
        <v>4530</v>
      </c>
      <c r="E1727" s="3">
        <v>2.4420485175202158</v>
      </c>
      <c r="F1727" s="3" t="str">
        <f>VLOOKUP(Exportacao[[#This Row],[País]],Tabela3[#All],4,FALSE)</f>
        <v>Chipre</v>
      </c>
      <c r="G1727" s="3" t="str">
        <f>VLOOKUP(Exportacao[[#This Row],[País Corrigido]],'Conversor de países_Geral_UTF8_'!$A$2:$B$223,2,FALSE)</f>
        <v>Europa</v>
      </c>
      <c r="H17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28" spans="1:8">
      <c r="A1728" t="s">
        <v>54</v>
      </c>
      <c r="B1728" s="3">
        <v>2022</v>
      </c>
      <c r="C1728">
        <v>1521</v>
      </c>
      <c r="D1728">
        <v>4458</v>
      </c>
      <c r="E1728" s="3">
        <v>2.9309664694280078</v>
      </c>
      <c r="F1728" s="3" t="str">
        <f>VLOOKUP(Exportacao[[#This Row],[País]],Tabela3[#All],4,FALSE)</f>
        <v>Chipre</v>
      </c>
      <c r="G1728" s="3" t="str">
        <f>VLOOKUP(Exportacao[[#This Row],[País Corrigido]],'Conversor de países_Geral_UTF8_'!$A$2:$B$223,2,FALSE)</f>
        <v>Europa</v>
      </c>
      <c r="H17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29" spans="1:8">
      <c r="A1729" t="s">
        <v>54</v>
      </c>
      <c r="B1729" s="3">
        <v>2023</v>
      </c>
      <c r="C1729">
        <v>524</v>
      </c>
      <c r="D1729">
        <v>2995</v>
      </c>
      <c r="E1729" s="3">
        <v>5.7156488549618318</v>
      </c>
      <c r="F1729" s="3" t="str">
        <f>VLOOKUP(Exportacao[[#This Row],[País]],Tabela3[#All],4,FALSE)</f>
        <v>Chipre</v>
      </c>
      <c r="G1729" s="3" t="str">
        <f>VLOOKUP(Exportacao[[#This Row],[País Corrigido]],'Conversor de países_Geral_UTF8_'!$A$2:$B$223,2,FALSE)</f>
        <v>Europa</v>
      </c>
      <c r="H17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30" spans="1:8" hidden="1">
      <c r="A1730" t="s">
        <v>272</v>
      </c>
      <c r="B1730" s="3">
        <v>1970</v>
      </c>
      <c r="C1730">
        <v>0</v>
      </c>
      <c r="D1730">
        <v>0</v>
      </c>
      <c r="E1730" s="3" t="e">
        <v>#NUM!</v>
      </c>
      <c r="F1730" s="3" t="str">
        <f>VLOOKUP(Exportacao[[#This Row],[País]],Tabela3[#All],4,FALSE)</f>
        <v>Singapura</v>
      </c>
      <c r="G1730" s="3" t="str">
        <f>VLOOKUP(Exportacao[[#This Row],[País Corrigido]],'Conversor de países_Geral_UTF8_'!$A$2:$B$223,2,FALSE)</f>
        <v>Ásia</v>
      </c>
      <c r="H17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1" spans="1:8" hidden="1">
      <c r="A1731" t="s">
        <v>272</v>
      </c>
      <c r="B1731" s="3">
        <v>1971</v>
      </c>
      <c r="C1731">
        <v>0</v>
      </c>
      <c r="D1731">
        <v>0</v>
      </c>
      <c r="E1731" s="3" t="e">
        <v>#NUM!</v>
      </c>
      <c r="F1731" s="3" t="str">
        <f>VLOOKUP(Exportacao[[#This Row],[País]],Tabela3[#All],4,FALSE)</f>
        <v>Singapura</v>
      </c>
      <c r="G1731" s="3" t="str">
        <f>VLOOKUP(Exportacao[[#This Row],[País Corrigido]],'Conversor de países_Geral_UTF8_'!$A$2:$B$223,2,FALSE)</f>
        <v>Ásia</v>
      </c>
      <c r="H17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2" spans="1:8" hidden="1">
      <c r="A1732" t="s">
        <v>272</v>
      </c>
      <c r="B1732" s="3">
        <v>1972</v>
      </c>
      <c r="C1732">
        <v>0</v>
      </c>
      <c r="D1732">
        <v>0</v>
      </c>
      <c r="E1732" s="3" t="e">
        <v>#NUM!</v>
      </c>
      <c r="F1732" s="3" t="str">
        <f>VLOOKUP(Exportacao[[#This Row],[País]],Tabela3[#All],4,FALSE)</f>
        <v>Singapura</v>
      </c>
      <c r="G1732" s="3" t="str">
        <f>VLOOKUP(Exportacao[[#This Row],[País Corrigido]],'Conversor de países_Geral_UTF8_'!$A$2:$B$223,2,FALSE)</f>
        <v>Ásia</v>
      </c>
      <c r="H17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3" spans="1:8" hidden="1">
      <c r="A1733" t="s">
        <v>272</v>
      </c>
      <c r="B1733" s="3">
        <v>1973</v>
      </c>
      <c r="C1733">
        <v>0</v>
      </c>
      <c r="D1733">
        <v>0</v>
      </c>
      <c r="E1733" s="3" t="e">
        <v>#NUM!</v>
      </c>
      <c r="F1733" s="3" t="str">
        <f>VLOOKUP(Exportacao[[#This Row],[País]],Tabela3[#All],4,FALSE)</f>
        <v>Singapura</v>
      </c>
      <c r="G1733" s="3" t="str">
        <f>VLOOKUP(Exportacao[[#This Row],[País Corrigido]],'Conversor de países_Geral_UTF8_'!$A$2:$B$223,2,FALSE)</f>
        <v>Ásia</v>
      </c>
      <c r="H17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4" spans="1:8" hidden="1">
      <c r="A1734" t="s">
        <v>272</v>
      </c>
      <c r="B1734" s="3">
        <v>1974</v>
      </c>
      <c r="C1734">
        <v>0</v>
      </c>
      <c r="D1734">
        <v>0</v>
      </c>
      <c r="E1734" s="3" t="e">
        <v>#NUM!</v>
      </c>
      <c r="F1734" s="3" t="str">
        <f>VLOOKUP(Exportacao[[#This Row],[País]],Tabela3[#All],4,FALSE)</f>
        <v>Singapura</v>
      </c>
      <c r="G1734" s="3" t="str">
        <f>VLOOKUP(Exportacao[[#This Row],[País Corrigido]],'Conversor de países_Geral_UTF8_'!$A$2:$B$223,2,FALSE)</f>
        <v>Ásia</v>
      </c>
      <c r="H17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5" spans="1:8" hidden="1">
      <c r="A1735" t="s">
        <v>272</v>
      </c>
      <c r="B1735" s="3">
        <v>1975</v>
      </c>
      <c r="C1735">
        <v>0</v>
      </c>
      <c r="D1735">
        <v>0</v>
      </c>
      <c r="E1735" s="3" t="e">
        <v>#NUM!</v>
      </c>
      <c r="F1735" s="3" t="str">
        <f>VLOOKUP(Exportacao[[#This Row],[País]],Tabela3[#All],4,FALSE)</f>
        <v>Singapura</v>
      </c>
      <c r="G1735" s="3" t="str">
        <f>VLOOKUP(Exportacao[[#This Row],[País Corrigido]],'Conversor de países_Geral_UTF8_'!$A$2:$B$223,2,FALSE)</f>
        <v>Ásia</v>
      </c>
      <c r="H17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6" spans="1:8" hidden="1">
      <c r="A1736" t="s">
        <v>272</v>
      </c>
      <c r="B1736" s="3">
        <v>1976</v>
      </c>
      <c r="C1736">
        <v>0</v>
      </c>
      <c r="D1736">
        <v>0</v>
      </c>
      <c r="E1736" s="3" t="e">
        <v>#NUM!</v>
      </c>
      <c r="F1736" s="3" t="str">
        <f>VLOOKUP(Exportacao[[#This Row],[País]],Tabela3[#All],4,FALSE)</f>
        <v>Singapura</v>
      </c>
      <c r="G1736" s="3" t="str">
        <f>VLOOKUP(Exportacao[[#This Row],[País Corrigido]],'Conversor de países_Geral_UTF8_'!$A$2:$B$223,2,FALSE)</f>
        <v>Ásia</v>
      </c>
      <c r="H17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7" spans="1:8" hidden="1">
      <c r="A1737" t="s">
        <v>272</v>
      </c>
      <c r="B1737" s="3">
        <v>1977</v>
      </c>
      <c r="C1737">
        <v>0</v>
      </c>
      <c r="D1737">
        <v>0</v>
      </c>
      <c r="E1737" s="3" t="e">
        <v>#NUM!</v>
      </c>
      <c r="F1737" s="3" t="str">
        <f>VLOOKUP(Exportacao[[#This Row],[País]],Tabela3[#All],4,FALSE)</f>
        <v>Singapura</v>
      </c>
      <c r="G1737" s="3" t="str">
        <f>VLOOKUP(Exportacao[[#This Row],[País Corrigido]],'Conversor de países_Geral_UTF8_'!$A$2:$B$223,2,FALSE)</f>
        <v>Ásia</v>
      </c>
      <c r="H17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8" spans="1:8" hidden="1">
      <c r="A1738" t="s">
        <v>272</v>
      </c>
      <c r="B1738" s="3">
        <v>1978</v>
      </c>
      <c r="C1738">
        <v>0</v>
      </c>
      <c r="D1738">
        <v>0</v>
      </c>
      <c r="E1738" s="3" t="e">
        <v>#NUM!</v>
      </c>
      <c r="F1738" s="3" t="str">
        <f>VLOOKUP(Exportacao[[#This Row],[País]],Tabela3[#All],4,FALSE)</f>
        <v>Singapura</v>
      </c>
      <c r="G1738" s="3" t="str">
        <f>VLOOKUP(Exportacao[[#This Row],[País Corrigido]],'Conversor de países_Geral_UTF8_'!$A$2:$B$223,2,FALSE)</f>
        <v>Ásia</v>
      </c>
      <c r="H17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39" spans="1:8" hidden="1">
      <c r="A1739" t="s">
        <v>272</v>
      </c>
      <c r="B1739" s="3">
        <v>1979</v>
      </c>
      <c r="C1739">
        <v>0</v>
      </c>
      <c r="D1739">
        <v>0</v>
      </c>
      <c r="E1739" s="3" t="e">
        <v>#NUM!</v>
      </c>
      <c r="F1739" s="3" t="str">
        <f>VLOOKUP(Exportacao[[#This Row],[País]],Tabela3[#All],4,FALSE)</f>
        <v>Singapura</v>
      </c>
      <c r="G1739" s="3" t="str">
        <f>VLOOKUP(Exportacao[[#This Row],[País Corrigido]],'Conversor de países_Geral_UTF8_'!$A$2:$B$223,2,FALSE)</f>
        <v>Ásia</v>
      </c>
      <c r="H17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0" spans="1:8" hidden="1">
      <c r="A1740" t="s">
        <v>272</v>
      </c>
      <c r="B1740" s="3">
        <v>1980</v>
      </c>
      <c r="C1740">
        <v>0</v>
      </c>
      <c r="D1740">
        <v>0</v>
      </c>
      <c r="E1740" s="3" t="e">
        <v>#NUM!</v>
      </c>
      <c r="F1740" s="3" t="str">
        <f>VLOOKUP(Exportacao[[#This Row],[País]],Tabela3[#All],4,FALSE)</f>
        <v>Singapura</v>
      </c>
      <c r="G1740" s="3" t="str">
        <f>VLOOKUP(Exportacao[[#This Row],[País Corrigido]],'Conversor de países_Geral_UTF8_'!$A$2:$B$223,2,FALSE)</f>
        <v>Ásia</v>
      </c>
      <c r="H17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1" spans="1:8" hidden="1">
      <c r="A1741" t="s">
        <v>272</v>
      </c>
      <c r="B1741" s="3">
        <v>1981</v>
      </c>
      <c r="C1741">
        <v>0</v>
      </c>
      <c r="D1741">
        <v>0</v>
      </c>
      <c r="E1741" s="3" t="e">
        <v>#NUM!</v>
      </c>
      <c r="F1741" s="3" t="str">
        <f>VLOOKUP(Exportacao[[#This Row],[País]],Tabela3[#All],4,FALSE)</f>
        <v>Singapura</v>
      </c>
      <c r="G1741" s="3" t="str">
        <f>VLOOKUP(Exportacao[[#This Row],[País Corrigido]],'Conversor de países_Geral_UTF8_'!$A$2:$B$223,2,FALSE)</f>
        <v>Ásia</v>
      </c>
      <c r="H17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2" spans="1:8" hidden="1">
      <c r="A1742" t="s">
        <v>272</v>
      </c>
      <c r="B1742" s="3">
        <v>1982</v>
      </c>
      <c r="C1742">
        <v>0</v>
      </c>
      <c r="D1742">
        <v>0</v>
      </c>
      <c r="E1742" s="3" t="e">
        <v>#NUM!</v>
      </c>
      <c r="F1742" s="3" t="str">
        <f>VLOOKUP(Exportacao[[#This Row],[País]],Tabela3[#All],4,FALSE)</f>
        <v>Singapura</v>
      </c>
      <c r="G1742" s="3" t="str">
        <f>VLOOKUP(Exportacao[[#This Row],[País Corrigido]],'Conversor de países_Geral_UTF8_'!$A$2:$B$223,2,FALSE)</f>
        <v>Ásia</v>
      </c>
      <c r="H17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3" spans="1:8" hidden="1">
      <c r="A1743" t="s">
        <v>272</v>
      </c>
      <c r="B1743" s="3">
        <v>1983</v>
      </c>
      <c r="C1743">
        <v>0</v>
      </c>
      <c r="D1743">
        <v>0</v>
      </c>
      <c r="E1743" s="3" t="e">
        <v>#NUM!</v>
      </c>
      <c r="F1743" s="3" t="str">
        <f>VLOOKUP(Exportacao[[#This Row],[País]],Tabela3[#All],4,FALSE)</f>
        <v>Singapura</v>
      </c>
      <c r="G1743" s="3" t="str">
        <f>VLOOKUP(Exportacao[[#This Row],[País Corrigido]],'Conversor de países_Geral_UTF8_'!$A$2:$B$223,2,FALSE)</f>
        <v>Ásia</v>
      </c>
      <c r="H17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4" spans="1:8" hidden="1">
      <c r="A1744" t="s">
        <v>272</v>
      </c>
      <c r="B1744" s="3">
        <v>1984</v>
      </c>
      <c r="C1744">
        <v>0</v>
      </c>
      <c r="D1744">
        <v>0</v>
      </c>
      <c r="E1744" s="3" t="e">
        <v>#NUM!</v>
      </c>
      <c r="F1744" s="3" t="str">
        <f>VLOOKUP(Exportacao[[#This Row],[País]],Tabela3[#All],4,FALSE)</f>
        <v>Singapura</v>
      </c>
      <c r="G1744" s="3" t="str">
        <f>VLOOKUP(Exportacao[[#This Row],[País Corrigido]],'Conversor de países_Geral_UTF8_'!$A$2:$B$223,2,FALSE)</f>
        <v>Ásia</v>
      </c>
      <c r="H17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5" spans="1:8" hidden="1">
      <c r="A1745" t="s">
        <v>272</v>
      </c>
      <c r="B1745" s="3">
        <v>1985</v>
      </c>
      <c r="C1745">
        <v>0</v>
      </c>
      <c r="D1745">
        <v>0</v>
      </c>
      <c r="E1745" s="3" t="e">
        <v>#NUM!</v>
      </c>
      <c r="F1745" s="3" t="str">
        <f>VLOOKUP(Exportacao[[#This Row],[País]],Tabela3[#All],4,FALSE)</f>
        <v>Singapura</v>
      </c>
      <c r="G1745" s="3" t="str">
        <f>VLOOKUP(Exportacao[[#This Row],[País Corrigido]],'Conversor de países_Geral_UTF8_'!$A$2:$B$223,2,FALSE)</f>
        <v>Ásia</v>
      </c>
      <c r="H17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6" spans="1:8" hidden="1">
      <c r="A1746" t="s">
        <v>272</v>
      </c>
      <c r="B1746" s="3">
        <v>1986</v>
      </c>
      <c r="C1746">
        <v>0</v>
      </c>
      <c r="D1746">
        <v>0</v>
      </c>
      <c r="E1746" s="3" t="e">
        <v>#NUM!</v>
      </c>
      <c r="F1746" s="3" t="str">
        <f>VLOOKUP(Exportacao[[#This Row],[País]],Tabela3[#All],4,FALSE)</f>
        <v>Singapura</v>
      </c>
      <c r="G1746" s="3" t="str">
        <f>VLOOKUP(Exportacao[[#This Row],[País Corrigido]],'Conversor de países_Geral_UTF8_'!$A$2:$B$223,2,FALSE)</f>
        <v>Ásia</v>
      </c>
      <c r="H17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7" spans="1:8" hidden="1">
      <c r="A1747" t="s">
        <v>272</v>
      </c>
      <c r="B1747" s="3">
        <v>1987</v>
      </c>
      <c r="C1747">
        <v>0</v>
      </c>
      <c r="D1747">
        <v>0</v>
      </c>
      <c r="E1747" s="3" t="e">
        <v>#NUM!</v>
      </c>
      <c r="F1747" s="3" t="str">
        <f>VLOOKUP(Exportacao[[#This Row],[País]],Tabela3[#All],4,FALSE)</f>
        <v>Singapura</v>
      </c>
      <c r="G1747" s="3" t="str">
        <f>VLOOKUP(Exportacao[[#This Row],[País Corrigido]],'Conversor de países_Geral_UTF8_'!$A$2:$B$223,2,FALSE)</f>
        <v>Ásia</v>
      </c>
      <c r="H17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8" spans="1:8" hidden="1">
      <c r="A1748" t="s">
        <v>272</v>
      </c>
      <c r="B1748" s="3">
        <v>1988</v>
      </c>
      <c r="C1748">
        <v>0</v>
      </c>
      <c r="D1748">
        <v>0</v>
      </c>
      <c r="E1748" s="3" t="e">
        <v>#NUM!</v>
      </c>
      <c r="F1748" s="3" t="str">
        <f>VLOOKUP(Exportacao[[#This Row],[País]],Tabela3[#All],4,FALSE)</f>
        <v>Singapura</v>
      </c>
      <c r="G1748" s="3" t="str">
        <f>VLOOKUP(Exportacao[[#This Row],[País Corrigido]],'Conversor de países_Geral_UTF8_'!$A$2:$B$223,2,FALSE)</f>
        <v>Ásia</v>
      </c>
      <c r="H17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49" spans="1:8" hidden="1">
      <c r="A1749" t="s">
        <v>272</v>
      </c>
      <c r="B1749" s="3">
        <v>1989</v>
      </c>
      <c r="C1749">
        <v>0</v>
      </c>
      <c r="D1749">
        <v>0</v>
      </c>
      <c r="E1749" s="3" t="e">
        <v>#NUM!</v>
      </c>
      <c r="F1749" s="3" t="str">
        <f>VLOOKUP(Exportacao[[#This Row],[País]],Tabela3[#All],4,FALSE)</f>
        <v>Singapura</v>
      </c>
      <c r="G1749" s="3" t="str">
        <f>VLOOKUP(Exportacao[[#This Row],[País Corrigido]],'Conversor de países_Geral_UTF8_'!$A$2:$B$223,2,FALSE)</f>
        <v>Ásia</v>
      </c>
      <c r="H17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0" spans="1:8" hidden="1">
      <c r="A1750" t="s">
        <v>272</v>
      </c>
      <c r="B1750" s="3">
        <v>1990</v>
      </c>
      <c r="C1750">
        <v>0</v>
      </c>
      <c r="D1750">
        <v>0</v>
      </c>
      <c r="E1750" s="3" t="e">
        <v>#NUM!</v>
      </c>
      <c r="F1750" s="3" t="str">
        <f>VLOOKUP(Exportacao[[#This Row],[País]],Tabela3[#All],4,FALSE)</f>
        <v>Singapura</v>
      </c>
      <c r="G1750" s="3" t="str">
        <f>VLOOKUP(Exportacao[[#This Row],[País Corrigido]],'Conversor de países_Geral_UTF8_'!$A$2:$B$223,2,FALSE)</f>
        <v>Ásia</v>
      </c>
      <c r="H17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1" spans="1:8" hidden="1">
      <c r="A1751" t="s">
        <v>272</v>
      </c>
      <c r="B1751" s="3">
        <v>1991</v>
      </c>
      <c r="C1751">
        <v>0</v>
      </c>
      <c r="D1751">
        <v>0</v>
      </c>
      <c r="E1751" s="3" t="e">
        <v>#NUM!</v>
      </c>
      <c r="F1751" s="3" t="str">
        <f>VLOOKUP(Exportacao[[#This Row],[País]],Tabela3[#All],4,FALSE)</f>
        <v>Singapura</v>
      </c>
      <c r="G1751" s="3" t="str">
        <f>VLOOKUP(Exportacao[[#This Row],[País Corrigido]],'Conversor de países_Geral_UTF8_'!$A$2:$B$223,2,FALSE)</f>
        <v>Ásia</v>
      </c>
      <c r="H17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2" spans="1:8" hidden="1">
      <c r="A1752" t="s">
        <v>272</v>
      </c>
      <c r="B1752" s="3">
        <v>1992</v>
      </c>
      <c r="C1752">
        <v>0</v>
      </c>
      <c r="D1752">
        <v>0</v>
      </c>
      <c r="E1752" s="3" t="e">
        <v>#NUM!</v>
      </c>
      <c r="F1752" s="3" t="str">
        <f>VLOOKUP(Exportacao[[#This Row],[País]],Tabela3[#All],4,FALSE)</f>
        <v>Singapura</v>
      </c>
      <c r="G1752" s="3" t="str">
        <f>VLOOKUP(Exportacao[[#This Row],[País Corrigido]],'Conversor de países_Geral_UTF8_'!$A$2:$B$223,2,FALSE)</f>
        <v>Ásia</v>
      </c>
      <c r="H17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3" spans="1:8" hidden="1">
      <c r="A1753" t="s">
        <v>272</v>
      </c>
      <c r="B1753" s="3">
        <v>1993</v>
      </c>
      <c r="C1753">
        <v>0</v>
      </c>
      <c r="D1753">
        <v>0</v>
      </c>
      <c r="E1753" s="3" t="e">
        <v>#NUM!</v>
      </c>
      <c r="F1753" s="3" t="str">
        <f>VLOOKUP(Exportacao[[#This Row],[País]],Tabela3[#All],4,FALSE)</f>
        <v>Singapura</v>
      </c>
      <c r="G1753" s="3" t="str">
        <f>VLOOKUP(Exportacao[[#This Row],[País Corrigido]],'Conversor de países_Geral_UTF8_'!$A$2:$B$223,2,FALSE)</f>
        <v>Ásia</v>
      </c>
      <c r="H17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4" spans="1:8" hidden="1">
      <c r="A1754" t="s">
        <v>272</v>
      </c>
      <c r="B1754" s="3">
        <v>1994</v>
      </c>
      <c r="C1754">
        <v>0</v>
      </c>
      <c r="D1754">
        <v>0</v>
      </c>
      <c r="E1754" s="3" t="e">
        <v>#NUM!</v>
      </c>
      <c r="F1754" s="3" t="str">
        <f>VLOOKUP(Exportacao[[#This Row],[País]],Tabela3[#All],4,FALSE)</f>
        <v>Singapura</v>
      </c>
      <c r="G1754" s="3" t="str">
        <f>VLOOKUP(Exportacao[[#This Row],[País Corrigido]],'Conversor de países_Geral_UTF8_'!$A$2:$B$223,2,FALSE)</f>
        <v>Ásia</v>
      </c>
      <c r="H17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5" spans="1:8" hidden="1">
      <c r="A1755" t="s">
        <v>272</v>
      </c>
      <c r="B1755" s="3">
        <v>1995</v>
      </c>
      <c r="C1755">
        <v>0</v>
      </c>
      <c r="D1755">
        <v>0</v>
      </c>
      <c r="E1755" s="3" t="e">
        <v>#NUM!</v>
      </c>
      <c r="F1755" s="3" t="str">
        <f>VLOOKUP(Exportacao[[#This Row],[País]],Tabela3[#All],4,FALSE)</f>
        <v>Singapura</v>
      </c>
      <c r="G1755" s="3" t="str">
        <f>VLOOKUP(Exportacao[[#This Row],[País Corrigido]],'Conversor de países_Geral_UTF8_'!$A$2:$B$223,2,FALSE)</f>
        <v>Ásia</v>
      </c>
      <c r="H17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6" spans="1:8" hidden="1">
      <c r="A1756" t="s">
        <v>272</v>
      </c>
      <c r="B1756" s="3">
        <v>1996</v>
      </c>
      <c r="C1756">
        <v>0</v>
      </c>
      <c r="D1756">
        <v>0</v>
      </c>
      <c r="E1756" s="3" t="e">
        <v>#NUM!</v>
      </c>
      <c r="F1756" s="3" t="str">
        <f>VLOOKUP(Exportacao[[#This Row],[País]],Tabela3[#All],4,FALSE)</f>
        <v>Singapura</v>
      </c>
      <c r="G1756" s="3" t="str">
        <f>VLOOKUP(Exportacao[[#This Row],[País Corrigido]],'Conversor de países_Geral_UTF8_'!$A$2:$B$223,2,FALSE)</f>
        <v>Ásia</v>
      </c>
      <c r="H17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7" spans="1:8" hidden="1">
      <c r="A1757" t="s">
        <v>272</v>
      </c>
      <c r="B1757" s="3">
        <v>1997</v>
      </c>
      <c r="C1757">
        <v>0</v>
      </c>
      <c r="D1757">
        <v>0</v>
      </c>
      <c r="E1757" s="3" t="e">
        <v>#NUM!</v>
      </c>
      <c r="F1757" s="3" t="str">
        <f>VLOOKUP(Exportacao[[#This Row],[País]],Tabela3[#All],4,FALSE)</f>
        <v>Singapura</v>
      </c>
      <c r="G1757" s="3" t="str">
        <f>VLOOKUP(Exportacao[[#This Row],[País Corrigido]],'Conversor de países_Geral_UTF8_'!$A$2:$B$223,2,FALSE)</f>
        <v>Ásia</v>
      </c>
      <c r="H17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8" spans="1:8" hidden="1">
      <c r="A1758" t="s">
        <v>272</v>
      </c>
      <c r="B1758" s="3">
        <v>1998</v>
      </c>
      <c r="C1758">
        <v>0</v>
      </c>
      <c r="D1758">
        <v>0</v>
      </c>
      <c r="E1758" s="3" t="e">
        <v>#NUM!</v>
      </c>
      <c r="F1758" s="3" t="str">
        <f>VLOOKUP(Exportacao[[#This Row],[País]],Tabela3[#All],4,FALSE)</f>
        <v>Singapura</v>
      </c>
      <c r="G1758" s="3" t="str">
        <f>VLOOKUP(Exportacao[[#This Row],[País Corrigido]],'Conversor de países_Geral_UTF8_'!$A$2:$B$223,2,FALSE)</f>
        <v>Ásia</v>
      </c>
      <c r="H17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59" spans="1:8" hidden="1">
      <c r="A1759" t="s">
        <v>272</v>
      </c>
      <c r="B1759" s="3">
        <v>1999</v>
      </c>
      <c r="C1759">
        <v>0</v>
      </c>
      <c r="D1759">
        <v>0</v>
      </c>
      <c r="E1759" s="3" t="e">
        <v>#NUM!</v>
      </c>
      <c r="F1759" s="3" t="str">
        <f>VLOOKUP(Exportacao[[#This Row],[País]],Tabela3[#All],4,FALSE)</f>
        <v>Singapura</v>
      </c>
      <c r="G1759" s="3" t="str">
        <f>VLOOKUP(Exportacao[[#This Row],[País Corrigido]],'Conversor de países_Geral_UTF8_'!$A$2:$B$223,2,FALSE)</f>
        <v>Ásia</v>
      </c>
      <c r="H17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60" spans="1:8" hidden="1">
      <c r="A1760" t="s">
        <v>272</v>
      </c>
      <c r="B1760" s="3">
        <v>2000</v>
      </c>
      <c r="C1760">
        <v>0</v>
      </c>
      <c r="D1760">
        <v>0</v>
      </c>
      <c r="E1760" s="3" t="e">
        <v>#NUM!</v>
      </c>
      <c r="F1760" s="3" t="str">
        <f>VLOOKUP(Exportacao[[#This Row],[País]],Tabela3[#All],4,FALSE)</f>
        <v>Singapura</v>
      </c>
      <c r="G1760" s="3" t="str">
        <f>VLOOKUP(Exportacao[[#This Row],[País Corrigido]],'Conversor de países_Geral_UTF8_'!$A$2:$B$223,2,FALSE)</f>
        <v>Ásia</v>
      </c>
      <c r="H17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61" spans="1:8" hidden="1">
      <c r="A1761" t="s">
        <v>272</v>
      </c>
      <c r="B1761" s="3">
        <v>2001</v>
      </c>
      <c r="C1761">
        <v>0</v>
      </c>
      <c r="D1761">
        <v>0</v>
      </c>
      <c r="E1761" s="3" t="e">
        <v>#NUM!</v>
      </c>
      <c r="F1761" s="3" t="str">
        <f>VLOOKUP(Exportacao[[#This Row],[País]],Tabela3[#All],4,FALSE)</f>
        <v>Singapura</v>
      </c>
      <c r="G1761" s="3" t="str">
        <f>VLOOKUP(Exportacao[[#This Row],[País Corrigido]],'Conversor de países_Geral_UTF8_'!$A$2:$B$223,2,FALSE)</f>
        <v>Ásia</v>
      </c>
      <c r="H17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62" spans="1:8" hidden="1">
      <c r="A1762" t="s">
        <v>272</v>
      </c>
      <c r="B1762" s="3">
        <v>2002</v>
      </c>
      <c r="C1762">
        <v>0</v>
      </c>
      <c r="D1762">
        <v>0</v>
      </c>
      <c r="E1762" s="3" t="e">
        <v>#NUM!</v>
      </c>
      <c r="F1762" s="3" t="str">
        <f>VLOOKUP(Exportacao[[#This Row],[País]],Tabela3[#All],4,FALSE)</f>
        <v>Singapura</v>
      </c>
      <c r="G1762" s="3" t="str">
        <f>VLOOKUP(Exportacao[[#This Row],[País Corrigido]],'Conversor de países_Geral_UTF8_'!$A$2:$B$223,2,FALSE)</f>
        <v>Ásia</v>
      </c>
      <c r="H17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63" spans="1:8" hidden="1">
      <c r="A1763" t="s">
        <v>272</v>
      </c>
      <c r="B1763" s="3">
        <v>2003</v>
      </c>
      <c r="C1763">
        <v>0</v>
      </c>
      <c r="D1763">
        <v>0</v>
      </c>
      <c r="E1763" s="3" t="e">
        <v>#NUM!</v>
      </c>
      <c r="F1763" s="3" t="str">
        <f>VLOOKUP(Exportacao[[#This Row],[País]],Tabela3[#All],4,FALSE)</f>
        <v>Singapura</v>
      </c>
      <c r="G1763" s="3" t="str">
        <f>VLOOKUP(Exportacao[[#This Row],[País Corrigido]],'Conversor de países_Geral_UTF8_'!$A$2:$B$223,2,FALSE)</f>
        <v>Ásia</v>
      </c>
      <c r="H17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64" spans="1:8" hidden="1">
      <c r="A1764" t="s">
        <v>272</v>
      </c>
      <c r="B1764" s="3">
        <v>2004</v>
      </c>
      <c r="C1764">
        <v>31</v>
      </c>
      <c r="D1764">
        <v>369</v>
      </c>
      <c r="E1764" s="3">
        <v>11.903225806451612</v>
      </c>
      <c r="F1764" s="3" t="str">
        <f>VLOOKUP(Exportacao[[#This Row],[País]],Tabela3[#All],4,FALSE)</f>
        <v>Singapura</v>
      </c>
      <c r="G1764" s="3" t="str">
        <f>VLOOKUP(Exportacao[[#This Row],[País Corrigido]],'Conversor de países_Geral_UTF8_'!$A$2:$B$223,2,FALSE)</f>
        <v>Ásia</v>
      </c>
      <c r="H17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65" spans="1:8" hidden="1">
      <c r="A1765" t="s">
        <v>272</v>
      </c>
      <c r="B1765" s="3">
        <v>2005</v>
      </c>
      <c r="C1765">
        <v>0</v>
      </c>
      <c r="D1765">
        <v>0</v>
      </c>
      <c r="E1765" s="3" t="e">
        <v>#NUM!</v>
      </c>
      <c r="F1765" s="3" t="str">
        <f>VLOOKUP(Exportacao[[#This Row],[País]],Tabela3[#All],4,FALSE)</f>
        <v>Singapura</v>
      </c>
      <c r="G1765" s="3" t="str">
        <f>VLOOKUP(Exportacao[[#This Row],[País Corrigido]],'Conversor de países_Geral_UTF8_'!$A$2:$B$223,2,FALSE)</f>
        <v>Ásia</v>
      </c>
      <c r="H17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66" spans="1:8" hidden="1">
      <c r="A1766" t="s">
        <v>272</v>
      </c>
      <c r="B1766" s="3">
        <v>2006</v>
      </c>
      <c r="C1766">
        <v>0</v>
      </c>
      <c r="D1766">
        <v>0</v>
      </c>
      <c r="E1766" s="3" t="e">
        <v>#NUM!</v>
      </c>
      <c r="F1766" s="3" t="str">
        <f>VLOOKUP(Exportacao[[#This Row],[País]],Tabela3[#All],4,FALSE)</f>
        <v>Singapura</v>
      </c>
      <c r="G1766" s="3" t="str">
        <f>VLOOKUP(Exportacao[[#This Row],[País Corrigido]],'Conversor de países_Geral_UTF8_'!$A$2:$B$223,2,FALSE)</f>
        <v>Ásia</v>
      </c>
      <c r="H17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67" spans="1:8" hidden="1">
      <c r="A1767" t="s">
        <v>272</v>
      </c>
      <c r="B1767" s="3">
        <v>2007</v>
      </c>
      <c r="C1767">
        <v>7270</v>
      </c>
      <c r="D1767">
        <v>17864</v>
      </c>
      <c r="E1767" s="3">
        <v>2.4572214580467677</v>
      </c>
      <c r="F1767" s="3" t="str">
        <f>VLOOKUP(Exportacao[[#This Row],[País]],Tabela3[#All],4,FALSE)</f>
        <v>Singapura</v>
      </c>
      <c r="G1767" s="3" t="str">
        <f>VLOOKUP(Exportacao[[#This Row],[País Corrigido]],'Conversor de países_Geral_UTF8_'!$A$2:$B$223,2,FALSE)</f>
        <v>Ásia</v>
      </c>
      <c r="H17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68" spans="1:8" hidden="1">
      <c r="A1768" t="s">
        <v>272</v>
      </c>
      <c r="B1768" s="3">
        <v>2008</v>
      </c>
      <c r="C1768">
        <v>1233</v>
      </c>
      <c r="D1768">
        <v>4699</v>
      </c>
      <c r="E1768" s="3">
        <v>3.8110300081103001</v>
      </c>
      <c r="F1768" s="3" t="str">
        <f>VLOOKUP(Exportacao[[#This Row],[País]],Tabela3[#All],4,FALSE)</f>
        <v>Singapura</v>
      </c>
      <c r="G1768" s="3" t="str">
        <f>VLOOKUP(Exportacao[[#This Row],[País Corrigido]],'Conversor de países_Geral_UTF8_'!$A$2:$B$223,2,FALSE)</f>
        <v>Ásia</v>
      </c>
      <c r="H17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69" spans="1:8" hidden="1">
      <c r="A1769" t="s">
        <v>272</v>
      </c>
      <c r="B1769" s="3">
        <v>2009</v>
      </c>
      <c r="C1769">
        <v>2419</v>
      </c>
      <c r="D1769">
        <v>6110</v>
      </c>
      <c r="E1769" s="3">
        <v>2.5258371227780074</v>
      </c>
      <c r="F1769" s="3" t="str">
        <f>VLOOKUP(Exportacao[[#This Row],[País]],Tabela3[#All],4,FALSE)</f>
        <v>Singapura</v>
      </c>
      <c r="G1769" s="3" t="str">
        <f>VLOOKUP(Exportacao[[#This Row],[País Corrigido]],'Conversor de países_Geral_UTF8_'!$A$2:$B$223,2,FALSE)</f>
        <v>Ásia</v>
      </c>
      <c r="H17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70" spans="1:8" hidden="1">
      <c r="A1770" t="s">
        <v>272</v>
      </c>
      <c r="B1770" s="3">
        <v>2010</v>
      </c>
      <c r="C1770">
        <v>1533</v>
      </c>
      <c r="D1770">
        <v>5504</v>
      </c>
      <c r="E1770" s="3">
        <v>3.5903457273320285</v>
      </c>
      <c r="F1770" s="3" t="str">
        <f>VLOOKUP(Exportacao[[#This Row],[País]],Tabela3[#All],4,FALSE)</f>
        <v>Singapura</v>
      </c>
      <c r="G1770" s="3" t="str">
        <f>VLOOKUP(Exportacao[[#This Row],[País Corrigido]],'Conversor de países_Geral_UTF8_'!$A$2:$B$223,2,FALSE)</f>
        <v>Ásia</v>
      </c>
      <c r="H17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71" spans="1:8" hidden="1">
      <c r="A1771" t="s">
        <v>272</v>
      </c>
      <c r="B1771" s="3">
        <v>2011</v>
      </c>
      <c r="C1771">
        <v>911</v>
      </c>
      <c r="D1771">
        <v>3317</v>
      </c>
      <c r="E1771" s="3">
        <v>3.6410537870472011</v>
      </c>
      <c r="F1771" s="3" t="str">
        <f>VLOOKUP(Exportacao[[#This Row],[País]],Tabela3[#All],4,FALSE)</f>
        <v>Singapura</v>
      </c>
      <c r="G1771" s="3" t="str">
        <f>VLOOKUP(Exportacao[[#This Row],[País Corrigido]],'Conversor de países_Geral_UTF8_'!$A$2:$B$223,2,FALSE)</f>
        <v>Ásia</v>
      </c>
      <c r="H17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72" spans="1:8" hidden="1">
      <c r="A1772" t="s">
        <v>272</v>
      </c>
      <c r="B1772" s="3">
        <v>2012</v>
      </c>
      <c r="C1772">
        <v>1212</v>
      </c>
      <c r="D1772">
        <v>5310</v>
      </c>
      <c r="E1772" s="3">
        <v>4.3811881188118811</v>
      </c>
      <c r="F1772" s="3" t="str">
        <f>VLOOKUP(Exportacao[[#This Row],[País]],Tabela3[#All],4,FALSE)</f>
        <v>Singapura</v>
      </c>
      <c r="G1772" s="3" t="str">
        <f>VLOOKUP(Exportacao[[#This Row],[País Corrigido]],'Conversor de países_Geral_UTF8_'!$A$2:$B$223,2,FALSE)</f>
        <v>Ásia</v>
      </c>
      <c r="H17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73" spans="1:8" hidden="1">
      <c r="A1773" t="s">
        <v>272</v>
      </c>
      <c r="B1773" s="3">
        <v>2013</v>
      </c>
      <c r="C1773">
        <v>766</v>
      </c>
      <c r="D1773">
        <v>5779</v>
      </c>
      <c r="E1773" s="3">
        <v>7.5443864229765012</v>
      </c>
      <c r="F1773" s="3" t="str">
        <f>VLOOKUP(Exportacao[[#This Row],[País]],Tabela3[#All],4,FALSE)</f>
        <v>Singapura</v>
      </c>
      <c r="G1773" s="3" t="str">
        <f>VLOOKUP(Exportacao[[#This Row],[País Corrigido]],'Conversor de países_Geral_UTF8_'!$A$2:$B$223,2,FALSE)</f>
        <v>Ásia</v>
      </c>
      <c r="H17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74" spans="1:8" hidden="1">
      <c r="A1774" t="s">
        <v>272</v>
      </c>
      <c r="B1774" s="3">
        <v>2014</v>
      </c>
      <c r="C1774">
        <v>541</v>
      </c>
      <c r="D1774">
        <v>3887</v>
      </c>
      <c r="E1774" s="3">
        <v>7.184842883548983</v>
      </c>
      <c r="F1774" s="3" t="str">
        <f>VLOOKUP(Exportacao[[#This Row],[País]],Tabela3[#All],4,FALSE)</f>
        <v>Singapura</v>
      </c>
      <c r="G1774" s="3" t="str">
        <f>VLOOKUP(Exportacao[[#This Row],[País Corrigido]],'Conversor de países_Geral_UTF8_'!$A$2:$B$223,2,FALSE)</f>
        <v>Ásia</v>
      </c>
      <c r="H17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75" spans="1:8" hidden="1">
      <c r="A1775" t="s">
        <v>272</v>
      </c>
      <c r="B1775" s="3">
        <v>2015</v>
      </c>
      <c r="C1775">
        <v>1116</v>
      </c>
      <c r="D1775">
        <v>2774</v>
      </c>
      <c r="E1775" s="3">
        <v>2.4856630824372759</v>
      </c>
      <c r="F1775" s="3" t="str">
        <f>VLOOKUP(Exportacao[[#This Row],[País]],Tabela3[#All],4,FALSE)</f>
        <v>Singapura</v>
      </c>
      <c r="G1775" s="3" t="str">
        <f>VLOOKUP(Exportacao[[#This Row],[País Corrigido]],'Conversor de países_Geral_UTF8_'!$A$2:$B$223,2,FALSE)</f>
        <v>Ásia</v>
      </c>
      <c r="H17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76" spans="1:8" hidden="1">
      <c r="A1776" t="s">
        <v>272</v>
      </c>
      <c r="B1776" s="3">
        <v>2016</v>
      </c>
      <c r="C1776">
        <v>5445</v>
      </c>
      <c r="D1776">
        <v>13199</v>
      </c>
      <c r="E1776" s="3">
        <v>2.4240587695133149</v>
      </c>
      <c r="F1776" s="3" t="str">
        <f>VLOOKUP(Exportacao[[#This Row],[País]],Tabela3[#All],4,FALSE)</f>
        <v>Singapura</v>
      </c>
      <c r="G1776" s="3" t="str">
        <f>VLOOKUP(Exportacao[[#This Row],[País Corrigido]],'Conversor de países_Geral_UTF8_'!$A$2:$B$223,2,FALSE)</f>
        <v>Ásia</v>
      </c>
      <c r="H17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77" spans="1:8" hidden="1">
      <c r="A1777" t="s">
        <v>272</v>
      </c>
      <c r="B1777" s="3">
        <v>2017</v>
      </c>
      <c r="C1777">
        <v>0</v>
      </c>
      <c r="D1777">
        <v>0</v>
      </c>
      <c r="E1777" s="3" t="e">
        <v>#NUM!</v>
      </c>
      <c r="F1777" s="3" t="str">
        <f>VLOOKUP(Exportacao[[#This Row],[País]],Tabela3[#All],4,FALSE)</f>
        <v>Singapura</v>
      </c>
      <c r="G1777" s="3" t="str">
        <f>VLOOKUP(Exportacao[[#This Row],[País Corrigido]],'Conversor de países_Geral_UTF8_'!$A$2:$B$223,2,FALSE)</f>
        <v>Ásia</v>
      </c>
      <c r="H17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78" spans="1:8" hidden="1">
      <c r="A1778" t="s">
        <v>272</v>
      </c>
      <c r="B1778" s="3">
        <v>2018</v>
      </c>
      <c r="C1778">
        <v>3298</v>
      </c>
      <c r="D1778">
        <v>11616</v>
      </c>
      <c r="E1778" s="3">
        <v>3.5221346270466949</v>
      </c>
      <c r="F1778" s="3" t="str">
        <f>VLOOKUP(Exportacao[[#This Row],[País]],Tabela3[#All],4,FALSE)</f>
        <v>Singapura</v>
      </c>
      <c r="G1778" s="3" t="str">
        <f>VLOOKUP(Exportacao[[#This Row],[País Corrigido]],'Conversor de países_Geral_UTF8_'!$A$2:$B$223,2,FALSE)</f>
        <v>Ásia</v>
      </c>
      <c r="H17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79" spans="1:8" hidden="1">
      <c r="A1779" t="s">
        <v>272</v>
      </c>
      <c r="B1779" s="3">
        <v>2019</v>
      </c>
      <c r="C1779">
        <v>5044</v>
      </c>
      <c r="D1779">
        <v>19099</v>
      </c>
      <c r="E1779" s="3">
        <v>3.7864789849325931</v>
      </c>
      <c r="F1779" s="3" t="str">
        <f>VLOOKUP(Exportacao[[#This Row],[País]],Tabela3[#All],4,FALSE)</f>
        <v>Singapura</v>
      </c>
      <c r="G1779" s="3" t="str">
        <f>VLOOKUP(Exportacao[[#This Row],[País Corrigido]],'Conversor de países_Geral_UTF8_'!$A$2:$B$223,2,FALSE)</f>
        <v>Ásia</v>
      </c>
      <c r="H17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80" spans="1:8" hidden="1">
      <c r="A1780" t="s">
        <v>272</v>
      </c>
      <c r="B1780" s="3">
        <v>2020</v>
      </c>
      <c r="C1780">
        <v>4049</v>
      </c>
      <c r="D1780">
        <v>9316</v>
      </c>
      <c r="E1780" s="3">
        <v>2.3008150160533467</v>
      </c>
      <c r="F1780" s="3" t="str">
        <f>VLOOKUP(Exportacao[[#This Row],[País]],Tabela3[#All],4,FALSE)</f>
        <v>Singapura</v>
      </c>
      <c r="G1780" s="3" t="str">
        <f>VLOOKUP(Exportacao[[#This Row],[País Corrigido]],'Conversor de países_Geral_UTF8_'!$A$2:$B$223,2,FALSE)</f>
        <v>Ásia</v>
      </c>
      <c r="H17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781" spans="1:8" hidden="1">
      <c r="A1781" t="s">
        <v>272</v>
      </c>
      <c r="B1781" s="3">
        <v>2021</v>
      </c>
      <c r="C1781">
        <v>0</v>
      </c>
      <c r="D1781">
        <v>0</v>
      </c>
      <c r="E1781" s="3" t="e">
        <v>#NUM!</v>
      </c>
      <c r="F1781" s="3" t="str">
        <f>VLOOKUP(Exportacao[[#This Row],[País]],Tabela3[#All],4,FALSE)</f>
        <v>Singapura</v>
      </c>
      <c r="G1781" s="3" t="str">
        <f>VLOOKUP(Exportacao[[#This Row],[País Corrigido]],'Conversor de países_Geral_UTF8_'!$A$2:$B$223,2,FALSE)</f>
        <v>Ásia</v>
      </c>
      <c r="H17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82" spans="1:8" hidden="1">
      <c r="A1782" t="s">
        <v>272</v>
      </c>
      <c r="B1782" s="3">
        <v>2022</v>
      </c>
      <c r="C1782">
        <v>0</v>
      </c>
      <c r="D1782">
        <v>0</v>
      </c>
      <c r="E1782" s="3" t="e">
        <v>#NUM!</v>
      </c>
      <c r="F1782" s="3" t="str">
        <f>VLOOKUP(Exportacao[[#This Row],[País]],Tabela3[#All],4,FALSE)</f>
        <v>Singapura</v>
      </c>
      <c r="G1782" s="3" t="str">
        <f>VLOOKUP(Exportacao[[#This Row],[País Corrigido]],'Conversor de países_Geral_UTF8_'!$A$2:$B$223,2,FALSE)</f>
        <v>Ásia</v>
      </c>
      <c r="H17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83" spans="1:8" hidden="1">
      <c r="A1783" t="s">
        <v>272</v>
      </c>
      <c r="B1783" s="3">
        <v>2023</v>
      </c>
      <c r="C1783">
        <v>0</v>
      </c>
      <c r="D1783">
        <v>0</v>
      </c>
      <c r="E1783" s="3" t="e">
        <v>#NUM!</v>
      </c>
      <c r="F1783" s="3" t="str">
        <f>VLOOKUP(Exportacao[[#This Row],[País]],Tabela3[#All],4,FALSE)</f>
        <v>Singapura</v>
      </c>
      <c r="G1783" s="3" t="str">
        <f>VLOOKUP(Exportacao[[#This Row],[País Corrigido]],'Conversor de países_Geral_UTF8_'!$A$2:$B$223,2,FALSE)</f>
        <v>Ásia</v>
      </c>
      <c r="H17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84" spans="1:8" hidden="1">
      <c r="A1784" t="s">
        <v>273</v>
      </c>
      <c r="B1784" s="3">
        <v>1970</v>
      </c>
      <c r="C1784">
        <v>0</v>
      </c>
      <c r="D1784">
        <v>0</v>
      </c>
      <c r="E1784" s="3" t="e">
        <v>#NUM!</v>
      </c>
      <c r="F1784" s="3" t="str">
        <f>VLOOKUP(Exportacao[[#This Row],[País]],Tabela3[#All],4,FALSE)</f>
        <v>Ilhas Cocos (Keeling)</v>
      </c>
      <c r="G1784" s="3" t="str">
        <f>VLOOKUP(Exportacao[[#This Row],[País Corrigido]],'Conversor de países_Geral_UTF8_'!$A$2:$B$223,2,FALSE)</f>
        <v>Oceania</v>
      </c>
      <c r="H17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85" spans="1:8" hidden="1">
      <c r="A1785" t="s">
        <v>273</v>
      </c>
      <c r="B1785" s="3">
        <v>1971</v>
      </c>
      <c r="C1785">
        <v>0</v>
      </c>
      <c r="D1785">
        <v>0</v>
      </c>
      <c r="E1785" s="3" t="e">
        <v>#NUM!</v>
      </c>
      <c r="F1785" s="3" t="str">
        <f>VLOOKUP(Exportacao[[#This Row],[País]],Tabela3[#All],4,FALSE)</f>
        <v>Ilhas Cocos (Keeling)</v>
      </c>
      <c r="G1785" s="3" t="str">
        <f>VLOOKUP(Exportacao[[#This Row],[País Corrigido]],'Conversor de países_Geral_UTF8_'!$A$2:$B$223,2,FALSE)</f>
        <v>Oceania</v>
      </c>
      <c r="H17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86" spans="1:8" hidden="1">
      <c r="A1786" t="s">
        <v>273</v>
      </c>
      <c r="B1786" s="3">
        <v>1972</v>
      </c>
      <c r="C1786">
        <v>0</v>
      </c>
      <c r="D1786">
        <v>0</v>
      </c>
      <c r="E1786" s="3" t="e">
        <v>#NUM!</v>
      </c>
      <c r="F1786" s="3" t="str">
        <f>VLOOKUP(Exportacao[[#This Row],[País]],Tabela3[#All],4,FALSE)</f>
        <v>Ilhas Cocos (Keeling)</v>
      </c>
      <c r="G1786" s="3" t="str">
        <f>VLOOKUP(Exportacao[[#This Row],[País Corrigido]],'Conversor de países_Geral_UTF8_'!$A$2:$B$223,2,FALSE)</f>
        <v>Oceania</v>
      </c>
      <c r="H17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87" spans="1:8" hidden="1">
      <c r="A1787" t="s">
        <v>273</v>
      </c>
      <c r="B1787" s="3">
        <v>1973</v>
      </c>
      <c r="C1787">
        <v>0</v>
      </c>
      <c r="D1787">
        <v>0</v>
      </c>
      <c r="E1787" s="3" t="e">
        <v>#NUM!</v>
      </c>
      <c r="F1787" s="3" t="str">
        <f>VLOOKUP(Exportacao[[#This Row],[País]],Tabela3[#All],4,FALSE)</f>
        <v>Ilhas Cocos (Keeling)</v>
      </c>
      <c r="G1787" s="3" t="str">
        <f>VLOOKUP(Exportacao[[#This Row],[País Corrigido]],'Conversor de países_Geral_UTF8_'!$A$2:$B$223,2,FALSE)</f>
        <v>Oceania</v>
      </c>
      <c r="H17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88" spans="1:8" hidden="1">
      <c r="A1788" t="s">
        <v>273</v>
      </c>
      <c r="B1788" s="3">
        <v>1974</v>
      </c>
      <c r="C1788">
        <v>0</v>
      </c>
      <c r="D1788">
        <v>0</v>
      </c>
      <c r="E1788" s="3" t="e">
        <v>#NUM!</v>
      </c>
      <c r="F1788" s="3" t="str">
        <f>VLOOKUP(Exportacao[[#This Row],[País]],Tabela3[#All],4,FALSE)</f>
        <v>Ilhas Cocos (Keeling)</v>
      </c>
      <c r="G1788" s="3" t="str">
        <f>VLOOKUP(Exportacao[[#This Row],[País Corrigido]],'Conversor de países_Geral_UTF8_'!$A$2:$B$223,2,FALSE)</f>
        <v>Oceania</v>
      </c>
      <c r="H17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89" spans="1:8" hidden="1">
      <c r="A1789" t="s">
        <v>273</v>
      </c>
      <c r="B1789" s="3">
        <v>1975</v>
      </c>
      <c r="C1789">
        <v>0</v>
      </c>
      <c r="D1789">
        <v>0</v>
      </c>
      <c r="E1789" s="3" t="e">
        <v>#NUM!</v>
      </c>
      <c r="F1789" s="3" t="str">
        <f>VLOOKUP(Exportacao[[#This Row],[País]],Tabela3[#All],4,FALSE)</f>
        <v>Ilhas Cocos (Keeling)</v>
      </c>
      <c r="G1789" s="3" t="str">
        <f>VLOOKUP(Exportacao[[#This Row],[País Corrigido]],'Conversor de países_Geral_UTF8_'!$A$2:$B$223,2,FALSE)</f>
        <v>Oceania</v>
      </c>
      <c r="H17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0" spans="1:8" hidden="1">
      <c r="A1790" t="s">
        <v>273</v>
      </c>
      <c r="B1790" s="3">
        <v>1976</v>
      </c>
      <c r="C1790">
        <v>0</v>
      </c>
      <c r="D1790">
        <v>0</v>
      </c>
      <c r="E1790" s="3" t="e">
        <v>#NUM!</v>
      </c>
      <c r="F1790" s="3" t="str">
        <f>VLOOKUP(Exportacao[[#This Row],[País]],Tabela3[#All],4,FALSE)</f>
        <v>Ilhas Cocos (Keeling)</v>
      </c>
      <c r="G1790" s="3" t="str">
        <f>VLOOKUP(Exportacao[[#This Row],[País Corrigido]],'Conversor de países_Geral_UTF8_'!$A$2:$B$223,2,FALSE)</f>
        <v>Oceania</v>
      </c>
      <c r="H17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1" spans="1:8" hidden="1">
      <c r="A1791" t="s">
        <v>273</v>
      </c>
      <c r="B1791" s="3">
        <v>1977</v>
      </c>
      <c r="C1791">
        <v>0</v>
      </c>
      <c r="D1791">
        <v>0</v>
      </c>
      <c r="E1791" s="3" t="e">
        <v>#NUM!</v>
      </c>
      <c r="F1791" s="3" t="str">
        <f>VLOOKUP(Exportacao[[#This Row],[País]],Tabela3[#All],4,FALSE)</f>
        <v>Ilhas Cocos (Keeling)</v>
      </c>
      <c r="G1791" s="3" t="str">
        <f>VLOOKUP(Exportacao[[#This Row],[País Corrigido]],'Conversor de países_Geral_UTF8_'!$A$2:$B$223,2,FALSE)</f>
        <v>Oceania</v>
      </c>
      <c r="H17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2" spans="1:8" hidden="1">
      <c r="A1792" t="s">
        <v>273</v>
      </c>
      <c r="B1792" s="3">
        <v>1978</v>
      </c>
      <c r="C1792">
        <v>0</v>
      </c>
      <c r="D1792">
        <v>0</v>
      </c>
      <c r="E1792" s="3" t="e">
        <v>#NUM!</v>
      </c>
      <c r="F1792" s="3" t="str">
        <f>VLOOKUP(Exportacao[[#This Row],[País]],Tabela3[#All],4,FALSE)</f>
        <v>Ilhas Cocos (Keeling)</v>
      </c>
      <c r="G1792" s="3" t="str">
        <f>VLOOKUP(Exportacao[[#This Row],[País Corrigido]],'Conversor de países_Geral_UTF8_'!$A$2:$B$223,2,FALSE)</f>
        <v>Oceania</v>
      </c>
      <c r="H17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3" spans="1:8" hidden="1">
      <c r="A1793" t="s">
        <v>273</v>
      </c>
      <c r="B1793" s="3">
        <v>1979</v>
      </c>
      <c r="C1793">
        <v>0</v>
      </c>
      <c r="D1793">
        <v>0</v>
      </c>
      <c r="E1793" s="3" t="e">
        <v>#NUM!</v>
      </c>
      <c r="F1793" s="3" t="str">
        <f>VLOOKUP(Exportacao[[#This Row],[País]],Tabela3[#All],4,FALSE)</f>
        <v>Ilhas Cocos (Keeling)</v>
      </c>
      <c r="G1793" s="3" t="str">
        <f>VLOOKUP(Exportacao[[#This Row],[País Corrigido]],'Conversor de países_Geral_UTF8_'!$A$2:$B$223,2,FALSE)</f>
        <v>Oceania</v>
      </c>
      <c r="H17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4" spans="1:8" hidden="1">
      <c r="A1794" t="s">
        <v>273</v>
      </c>
      <c r="B1794" s="3">
        <v>1980</v>
      </c>
      <c r="C1794">
        <v>0</v>
      </c>
      <c r="D1794">
        <v>0</v>
      </c>
      <c r="E1794" s="3" t="e">
        <v>#NUM!</v>
      </c>
      <c r="F1794" s="3" t="str">
        <f>VLOOKUP(Exportacao[[#This Row],[País]],Tabela3[#All],4,FALSE)</f>
        <v>Ilhas Cocos (Keeling)</v>
      </c>
      <c r="G1794" s="3" t="str">
        <f>VLOOKUP(Exportacao[[#This Row],[País Corrigido]],'Conversor de países_Geral_UTF8_'!$A$2:$B$223,2,FALSE)</f>
        <v>Oceania</v>
      </c>
      <c r="H17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5" spans="1:8" hidden="1">
      <c r="A1795" t="s">
        <v>273</v>
      </c>
      <c r="B1795" s="3">
        <v>1981</v>
      </c>
      <c r="C1795">
        <v>0</v>
      </c>
      <c r="D1795">
        <v>0</v>
      </c>
      <c r="E1795" s="3" t="e">
        <v>#NUM!</v>
      </c>
      <c r="F1795" s="3" t="str">
        <f>VLOOKUP(Exportacao[[#This Row],[País]],Tabela3[#All],4,FALSE)</f>
        <v>Ilhas Cocos (Keeling)</v>
      </c>
      <c r="G1795" s="3" t="str">
        <f>VLOOKUP(Exportacao[[#This Row],[País Corrigido]],'Conversor de países_Geral_UTF8_'!$A$2:$B$223,2,FALSE)</f>
        <v>Oceania</v>
      </c>
      <c r="H17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6" spans="1:8" hidden="1">
      <c r="A1796" t="s">
        <v>273</v>
      </c>
      <c r="B1796" s="3">
        <v>1982</v>
      </c>
      <c r="C1796">
        <v>0</v>
      </c>
      <c r="D1796">
        <v>0</v>
      </c>
      <c r="E1796" s="3" t="e">
        <v>#NUM!</v>
      </c>
      <c r="F1796" s="3" t="str">
        <f>VLOOKUP(Exportacao[[#This Row],[País]],Tabela3[#All],4,FALSE)</f>
        <v>Ilhas Cocos (Keeling)</v>
      </c>
      <c r="G1796" s="3" t="str">
        <f>VLOOKUP(Exportacao[[#This Row],[País Corrigido]],'Conversor de países_Geral_UTF8_'!$A$2:$B$223,2,FALSE)</f>
        <v>Oceania</v>
      </c>
      <c r="H17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7" spans="1:8" hidden="1">
      <c r="A1797" t="s">
        <v>273</v>
      </c>
      <c r="B1797" s="3">
        <v>1983</v>
      </c>
      <c r="C1797">
        <v>0</v>
      </c>
      <c r="D1797">
        <v>0</v>
      </c>
      <c r="E1797" s="3" t="e">
        <v>#NUM!</v>
      </c>
      <c r="F1797" s="3" t="str">
        <f>VLOOKUP(Exportacao[[#This Row],[País]],Tabela3[#All],4,FALSE)</f>
        <v>Ilhas Cocos (Keeling)</v>
      </c>
      <c r="G1797" s="3" t="str">
        <f>VLOOKUP(Exportacao[[#This Row],[País Corrigido]],'Conversor de países_Geral_UTF8_'!$A$2:$B$223,2,FALSE)</f>
        <v>Oceania</v>
      </c>
      <c r="H17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8" spans="1:8" hidden="1">
      <c r="A1798" t="s">
        <v>273</v>
      </c>
      <c r="B1798" s="3">
        <v>1984</v>
      </c>
      <c r="C1798">
        <v>0</v>
      </c>
      <c r="D1798">
        <v>0</v>
      </c>
      <c r="E1798" s="3" t="e">
        <v>#NUM!</v>
      </c>
      <c r="F1798" s="3" t="str">
        <f>VLOOKUP(Exportacao[[#This Row],[País]],Tabela3[#All],4,FALSE)</f>
        <v>Ilhas Cocos (Keeling)</v>
      </c>
      <c r="G1798" s="3" t="str">
        <f>VLOOKUP(Exportacao[[#This Row],[País Corrigido]],'Conversor de países_Geral_UTF8_'!$A$2:$B$223,2,FALSE)</f>
        <v>Oceania</v>
      </c>
      <c r="H17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799" spans="1:8" hidden="1">
      <c r="A1799" t="s">
        <v>273</v>
      </c>
      <c r="B1799" s="3">
        <v>1985</v>
      </c>
      <c r="C1799">
        <v>0</v>
      </c>
      <c r="D1799">
        <v>0</v>
      </c>
      <c r="E1799" s="3" t="e">
        <v>#NUM!</v>
      </c>
      <c r="F1799" s="3" t="str">
        <f>VLOOKUP(Exportacao[[#This Row],[País]],Tabela3[#All],4,FALSE)</f>
        <v>Ilhas Cocos (Keeling)</v>
      </c>
      <c r="G1799" s="3" t="str">
        <f>VLOOKUP(Exportacao[[#This Row],[País Corrigido]],'Conversor de países_Geral_UTF8_'!$A$2:$B$223,2,FALSE)</f>
        <v>Oceania</v>
      </c>
      <c r="H17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0" spans="1:8" hidden="1">
      <c r="A1800" t="s">
        <v>273</v>
      </c>
      <c r="B1800" s="3">
        <v>1986</v>
      </c>
      <c r="C1800">
        <v>0</v>
      </c>
      <c r="D1800">
        <v>0</v>
      </c>
      <c r="E1800" s="3" t="e">
        <v>#NUM!</v>
      </c>
      <c r="F1800" s="3" t="str">
        <f>VLOOKUP(Exportacao[[#This Row],[País]],Tabela3[#All],4,FALSE)</f>
        <v>Ilhas Cocos (Keeling)</v>
      </c>
      <c r="G1800" s="3" t="str">
        <f>VLOOKUP(Exportacao[[#This Row],[País Corrigido]],'Conversor de países_Geral_UTF8_'!$A$2:$B$223,2,FALSE)</f>
        <v>Oceania</v>
      </c>
      <c r="H18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1" spans="1:8" hidden="1">
      <c r="A1801" t="s">
        <v>273</v>
      </c>
      <c r="B1801" s="3">
        <v>1987</v>
      </c>
      <c r="C1801">
        <v>0</v>
      </c>
      <c r="D1801">
        <v>0</v>
      </c>
      <c r="E1801" s="3" t="e">
        <v>#NUM!</v>
      </c>
      <c r="F1801" s="3" t="str">
        <f>VLOOKUP(Exportacao[[#This Row],[País]],Tabela3[#All],4,FALSE)</f>
        <v>Ilhas Cocos (Keeling)</v>
      </c>
      <c r="G1801" s="3" t="str">
        <f>VLOOKUP(Exportacao[[#This Row],[País Corrigido]],'Conversor de países_Geral_UTF8_'!$A$2:$B$223,2,FALSE)</f>
        <v>Oceania</v>
      </c>
      <c r="H18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2" spans="1:8" hidden="1">
      <c r="A1802" t="s">
        <v>273</v>
      </c>
      <c r="B1802" s="3">
        <v>1988</v>
      </c>
      <c r="C1802">
        <v>0</v>
      </c>
      <c r="D1802">
        <v>0</v>
      </c>
      <c r="E1802" s="3" t="e">
        <v>#NUM!</v>
      </c>
      <c r="F1802" s="3" t="str">
        <f>VLOOKUP(Exportacao[[#This Row],[País]],Tabela3[#All],4,FALSE)</f>
        <v>Ilhas Cocos (Keeling)</v>
      </c>
      <c r="G1802" s="3" t="str">
        <f>VLOOKUP(Exportacao[[#This Row],[País Corrigido]],'Conversor de países_Geral_UTF8_'!$A$2:$B$223,2,FALSE)</f>
        <v>Oceania</v>
      </c>
      <c r="H18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3" spans="1:8" hidden="1">
      <c r="A1803" t="s">
        <v>273</v>
      </c>
      <c r="B1803" s="3">
        <v>1989</v>
      </c>
      <c r="C1803">
        <v>0</v>
      </c>
      <c r="D1803">
        <v>0</v>
      </c>
      <c r="E1803" s="3" t="e">
        <v>#NUM!</v>
      </c>
      <c r="F1803" s="3" t="str">
        <f>VLOOKUP(Exportacao[[#This Row],[País]],Tabela3[#All],4,FALSE)</f>
        <v>Ilhas Cocos (Keeling)</v>
      </c>
      <c r="G1803" s="3" t="str">
        <f>VLOOKUP(Exportacao[[#This Row],[País Corrigido]],'Conversor de países_Geral_UTF8_'!$A$2:$B$223,2,FALSE)</f>
        <v>Oceania</v>
      </c>
      <c r="H18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4" spans="1:8" hidden="1">
      <c r="A1804" t="s">
        <v>273</v>
      </c>
      <c r="B1804" s="3">
        <v>1990</v>
      </c>
      <c r="C1804">
        <v>0</v>
      </c>
      <c r="D1804">
        <v>0</v>
      </c>
      <c r="E1804" s="3" t="e">
        <v>#NUM!</v>
      </c>
      <c r="F1804" s="3" t="str">
        <f>VLOOKUP(Exportacao[[#This Row],[País]],Tabela3[#All],4,FALSE)</f>
        <v>Ilhas Cocos (Keeling)</v>
      </c>
      <c r="G1804" s="3" t="str">
        <f>VLOOKUP(Exportacao[[#This Row],[País Corrigido]],'Conversor de países_Geral_UTF8_'!$A$2:$B$223,2,FALSE)</f>
        <v>Oceania</v>
      </c>
      <c r="H18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5" spans="1:8" hidden="1">
      <c r="A1805" t="s">
        <v>273</v>
      </c>
      <c r="B1805" s="3">
        <v>1991</v>
      </c>
      <c r="C1805">
        <v>0</v>
      </c>
      <c r="D1805">
        <v>0</v>
      </c>
      <c r="E1805" s="3" t="e">
        <v>#NUM!</v>
      </c>
      <c r="F1805" s="3" t="str">
        <f>VLOOKUP(Exportacao[[#This Row],[País]],Tabela3[#All],4,FALSE)</f>
        <v>Ilhas Cocos (Keeling)</v>
      </c>
      <c r="G1805" s="3" t="str">
        <f>VLOOKUP(Exportacao[[#This Row],[País Corrigido]],'Conversor de países_Geral_UTF8_'!$A$2:$B$223,2,FALSE)</f>
        <v>Oceania</v>
      </c>
      <c r="H18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6" spans="1:8" hidden="1">
      <c r="A1806" t="s">
        <v>273</v>
      </c>
      <c r="B1806" s="3">
        <v>1992</v>
      </c>
      <c r="C1806">
        <v>0</v>
      </c>
      <c r="D1806">
        <v>0</v>
      </c>
      <c r="E1806" s="3" t="e">
        <v>#NUM!</v>
      </c>
      <c r="F1806" s="3" t="str">
        <f>VLOOKUP(Exportacao[[#This Row],[País]],Tabela3[#All],4,FALSE)</f>
        <v>Ilhas Cocos (Keeling)</v>
      </c>
      <c r="G1806" s="3" t="str">
        <f>VLOOKUP(Exportacao[[#This Row],[País Corrigido]],'Conversor de países_Geral_UTF8_'!$A$2:$B$223,2,FALSE)</f>
        <v>Oceania</v>
      </c>
      <c r="H18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7" spans="1:8" hidden="1">
      <c r="A1807" t="s">
        <v>273</v>
      </c>
      <c r="B1807" s="3">
        <v>1993</v>
      </c>
      <c r="C1807">
        <v>0</v>
      </c>
      <c r="D1807">
        <v>0</v>
      </c>
      <c r="E1807" s="3" t="e">
        <v>#NUM!</v>
      </c>
      <c r="F1807" s="3" t="str">
        <f>VLOOKUP(Exportacao[[#This Row],[País]],Tabela3[#All],4,FALSE)</f>
        <v>Ilhas Cocos (Keeling)</v>
      </c>
      <c r="G1807" s="3" t="str">
        <f>VLOOKUP(Exportacao[[#This Row],[País Corrigido]],'Conversor de países_Geral_UTF8_'!$A$2:$B$223,2,FALSE)</f>
        <v>Oceania</v>
      </c>
      <c r="H18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8" spans="1:8" hidden="1">
      <c r="A1808" t="s">
        <v>273</v>
      </c>
      <c r="B1808" s="3">
        <v>1994</v>
      </c>
      <c r="C1808">
        <v>0</v>
      </c>
      <c r="D1808">
        <v>0</v>
      </c>
      <c r="E1808" s="3" t="e">
        <v>#NUM!</v>
      </c>
      <c r="F1808" s="3" t="str">
        <f>VLOOKUP(Exportacao[[#This Row],[País]],Tabela3[#All],4,FALSE)</f>
        <v>Ilhas Cocos (Keeling)</v>
      </c>
      <c r="G1808" s="3" t="str">
        <f>VLOOKUP(Exportacao[[#This Row],[País Corrigido]],'Conversor de países_Geral_UTF8_'!$A$2:$B$223,2,FALSE)</f>
        <v>Oceania</v>
      </c>
      <c r="H18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09" spans="1:8" hidden="1">
      <c r="A1809" t="s">
        <v>273</v>
      </c>
      <c r="B1809" s="3">
        <v>1995</v>
      </c>
      <c r="C1809">
        <v>0</v>
      </c>
      <c r="D1809">
        <v>0</v>
      </c>
      <c r="E1809" s="3" t="e">
        <v>#NUM!</v>
      </c>
      <c r="F1809" s="3" t="str">
        <f>VLOOKUP(Exportacao[[#This Row],[País]],Tabela3[#All],4,FALSE)</f>
        <v>Ilhas Cocos (Keeling)</v>
      </c>
      <c r="G1809" s="3" t="str">
        <f>VLOOKUP(Exportacao[[#This Row],[País Corrigido]],'Conversor de países_Geral_UTF8_'!$A$2:$B$223,2,FALSE)</f>
        <v>Oceania</v>
      </c>
      <c r="H18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0" spans="1:8" hidden="1">
      <c r="A1810" t="s">
        <v>273</v>
      </c>
      <c r="B1810" s="3">
        <v>1996</v>
      </c>
      <c r="C1810">
        <v>0</v>
      </c>
      <c r="D1810">
        <v>0</v>
      </c>
      <c r="E1810" s="3" t="e">
        <v>#NUM!</v>
      </c>
      <c r="F1810" s="3" t="str">
        <f>VLOOKUP(Exportacao[[#This Row],[País]],Tabela3[#All],4,FALSE)</f>
        <v>Ilhas Cocos (Keeling)</v>
      </c>
      <c r="G1810" s="3" t="str">
        <f>VLOOKUP(Exportacao[[#This Row],[País Corrigido]],'Conversor de países_Geral_UTF8_'!$A$2:$B$223,2,FALSE)</f>
        <v>Oceania</v>
      </c>
      <c r="H18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1" spans="1:8" hidden="1">
      <c r="A1811" t="s">
        <v>273</v>
      </c>
      <c r="B1811" s="3">
        <v>1997</v>
      </c>
      <c r="C1811">
        <v>0</v>
      </c>
      <c r="D1811">
        <v>0</v>
      </c>
      <c r="E1811" s="3" t="e">
        <v>#NUM!</v>
      </c>
      <c r="F1811" s="3" t="str">
        <f>VLOOKUP(Exportacao[[#This Row],[País]],Tabela3[#All],4,FALSE)</f>
        <v>Ilhas Cocos (Keeling)</v>
      </c>
      <c r="G1811" s="3" t="str">
        <f>VLOOKUP(Exportacao[[#This Row],[País Corrigido]],'Conversor de países_Geral_UTF8_'!$A$2:$B$223,2,FALSE)</f>
        <v>Oceania</v>
      </c>
      <c r="H18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2" spans="1:8" hidden="1">
      <c r="A1812" t="s">
        <v>273</v>
      </c>
      <c r="B1812" s="3">
        <v>1998</v>
      </c>
      <c r="C1812">
        <v>0</v>
      </c>
      <c r="D1812">
        <v>0</v>
      </c>
      <c r="E1812" s="3" t="e">
        <v>#NUM!</v>
      </c>
      <c r="F1812" s="3" t="str">
        <f>VLOOKUP(Exportacao[[#This Row],[País]],Tabela3[#All],4,FALSE)</f>
        <v>Ilhas Cocos (Keeling)</v>
      </c>
      <c r="G1812" s="3" t="str">
        <f>VLOOKUP(Exportacao[[#This Row],[País Corrigido]],'Conversor de países_Geral_UTF8_'!$A$2:$B$223,2,FALSE)</f>
        <v>Oceania</v>
      </c>
      <c r="H18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3" spans="1:8" hidden="1">
      <c r="A1813" t="s">
        <v>273</v>
      </c>
      <c r="B1813" s="3">
        <v>1999</v>
      </c>
      <c r="C1813">
        <v>0</v>
      </c>
      <c r="D1813">
        <v>0</v>
      </c>
      <c r="E1813" s="3" t="e">
        <v>#NUM!</v>
      </c>
      <c r="F1813" s="3" t="str">
        <f>VLOOKUP(Exportacao[[#This Row],[País]],Tabela3[#All],4,FALSE)</f>
        <v>Ilhas Cocos (Keeling)</v>
      </c>
      <c r="G1813" s="3" t="str">
        <f>VLOOKUP(Exportacao[[#This Row],[País Corrigido]],'Conversor de países_Geral_UTF8_'!$A$2:$B$223,2,FALSE)</f>
        <v>Oceania</v>
      </c>
      <c r="H18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4" spans="1:8" hidden="1">
      <c r="A1814" t="s">
        <v>273</v>
      </c>
      <c r="B1814" s="3">
        <v>2000</v>
      </c>
      <c r="C1814">
        <v>0</v>
      </c>
      <c r="D1814">
        <v>0</v>
      </c>
      <c r="E1814" s="3" t="e">
        <v>#NUM!</v>
      </c>
      <c r="F1814" s="3" t="str">
        <f>VLOOKUP(Exportacao[[#This Row],[País]],Tabela3[#All],4,FALSE)</f>
        <v>Ilhas Cocos (Keeling)</v>
      </c>
      <c r="G1814" s="3" t="str">
        <f>VLOOKUP(Exportacao[[#This Row],[País Corrigido]],'Conversor de países_Geral_UTF8_'!$A$2:$B$223,2,FALSE)</f>
        <v>Oceania</v>
      </c>
      <c r="H18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5" spans="1:8" hidden="1">
      <c r="A1815" t="s">
        <v>273</v>
      </c>
      <c r="B1815" s="3">
        <v>2001</v>
      </c>
      <c r="C1815">
        <v>0</v>
      </c>
      <c r="D1815">
        <v>0</v>
      </c>
      <c r="E1815" s="3" t="e">
        <v>#NUM!</v>
      </c>
      <c r="F1815" s="3" t="str">
        <f>VLOOKUP(Exportacao[[#This Row],[País]],Tabela3[#All],4,FALSE)</f>
        <v>Ilhas Cocos (Keeling)</v>
      </c>
      <c r="G1815" s="3" t="str">
        <f>VLOOKUP(Exportacao[[#This Row],[País Corrigido]],'Conversor de países_Geral_UTF8_'!$A$2:$B$223,2,FALSE)</f>
        <v>Oceania</v>
      </c>
      <c r="H18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6" spans="1:8" hidden="1">
      <c r="A1816" t="s">
        <v>273</v>
      </c>
      <c r="B1816" s="3">
        <v>2002</v>
      </c>
      <c r="C1816">
        <v>0</v>
      </c>
      <c r="D1816">
        <v>0</v>
      </c>
      <c r="E1816" s="3" t="e">
        <v>#NUM!</v>
      </c>
      <c r="F1816" s="3" t="str">
        <f>VLOOKUP(Exportacao[[#This Row],[País]],Tabela3[#All],4,FALSE)</f>
        <v>Ilhas Cocos (Keeling)</v>
      </c>
      <c r="G1816" s="3" t="str">
        <f>VLOOKUP(Exportacao[[#This Row],[País Corrigido]],'Conversor de países_Geral_UTF8_'!$A$2:$B$223,2,FALSE)</f>
        <v>Oceania</v>
      </c>
      <c r="H18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7" spans="1:8" hidden="1">
      <c r="A1817" t="s">
        <v>273</v>
      </c>
      <c r="B1817" s="3">
        <v>2003</v>
      </c>
      <c r="C1817">
        <v>0</v>
      </c>
      <c r="D1817">
        <v>0</v>
      </c>
      <c r="E1817" s="3" t="e">
        <v>#NUM!</v>
      </c>
      <c r="F1817" s="3" t="str">
        <f>VLOOKUP(Exportacao[[#This Row],[País]],Tabela3[#All],4,FALSE)</f>
        <v>Ilhas Cocos (Keeling)</v>
      </c>
      <c r="G1817" s="3" t="str">
        <f>VLOOKUP(Exportacao[[#This Row],[País Corrigido]],'Conversor de países_Geral_UTF8_'!$A$2:$B$223,2,FALSE)</f>
        <v>Oceania</v>
      </c>
      <c r="H18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8" spans="1:8" hidden="1">
      <c r="A1818" t="s">
        <v>273</v>
      </c>
      <c r="B1818" s="3">
        <v>2004</v>
      </c>
      <c r="C1818">
        <v>0</v>
      </c>
      <c r="D1818">
        <v>0</v>
      </c>
      <c r="E1818" s="3" t="e">
        <v>#NUM!</v>
      </c>
      <c r="F1818" s="3" t="str">
        <f>VLOOKUP(Exportacao[[#This Row],[País]],Tabela3[#All],4,FALSE)</f>
        <v>Ilhas Cocos (Keeling)</v>
      </c>
      <c r="G1818" s="3" t="str">
        <f>VLOOKUP(Exportacao[[#This Row],[País Corrigido]],'Conversor de países_Geral_UTF8_'!$A$2:$B$223,2,FALSE)</f>
        <v>Oceania</v>
      </c>
      <c r="H18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19" spans="1:8" hidden="1">
      <c r="A1819" t="s">
        <v>273</v>
      </c>
      <c r="B1819" s="3">
        <v>2005</v>
      </c>
      <c r="C1819">
        <v>0</v>
      </c>
      <c r="D1819">
        <v>0</v>
      </c>
      <c r="E1819" s="3" t="e">
        <v>#NUM!</v>
      </c>
      <c r="F1819" s="3" t="str">
        <f>VLOOKUP(Exportacao[[#This Row],[País]],Tabela3[#All],4,FALSE)</f>
        <v>Ilhas Cocos (Keeling)</v>
      </c>
      <c r="G1819" s="3" t="str">
        <f>VLOOKUP(Exportacao[[#This Row],[País Corrigido]],'Conversor de países_Geral_UTF8_'!$A$2:$B$223,2,FALSE)</f>
        <v>Oceania</v>
      </c>
      <c r="H18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0" spans="1:8" hidden="1">
      <c r="A1820" t="s">
        <v>273</v>
      </c>
      <c r="B1820" s="3">
        <v>2006</v>
      </c>
      <c r="C1820">
        <v>0</v>
      </c>
      <c r="D1820">
        <v>0</v>
      </c>
      <c r="E1820" s="3" t="e">
        <v>#NUM!</v>
      </c>
      <c r="F1820" s="3" t="str">
        <f>VLOOKUP(Exportacao[[#This Row],[País]],Tabela3[#All],4,FALSE)</f>
        <v>Ilhas Cocos (Keeling)</v>
      </c>
      <c r="G1820" s="3" t="str">
        <f>VLOOKUP(Exportacao[[#This Row],[País Corrigido]],'Conversor de países_Geral_UTF8_'!$A$2:$B$223,2,FALSE)</f>
        <v>Oceania</v>
      </c>
      <c r="H18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1" spans="1:8" hidden="1">
      <c r="A1821" t="s">
        <v>273</v>
      </c>
      <c r="B1821" s="3">
        <v>2007</v>
      </c>
      <c r="C1821">
        <v>0</v>
      </c>
      <c r="D1821">
        <v>0</v>
      </c>
      <c r="E1821" s="3" t="e">
        <v>#NUM!</v>
      </c>
      <c r="F1821" s="3" t="str">
        <f>VLOOKUP(Exportacao[[#This Row],[País]],Tabela3[#All],4,FALSE)</f>
        <v>Ilhas Cocos (Keeling)</v>
      </c>
      <c r="G1821" s="3" t="str">
        <f>VLOOKUP(Exportacao[[#This Row],[País Corrigido]],'Conversor de países_Geral_UTF8_'!$A$2:$B$223,2,FALSE)</f>
        <v>Oceania</v>
      </c>
      <c r="H18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2" spans="1:8" hidden="1">
      <c r="A1822" t="s">
        <v>273</v>
      </c>
      <c r="B1822" s="3">
        <v>2008</v>
      </c>
      <c r="C1822">
        <v>0</v>
      </c>
      <c r="D1822">
        <v>0</v>
      </c>
      <c r="E1822" s="3" t="e">
        <v>#NUM!</v>
      </c>
      <c r="F1822" s="3" t="str">
        <f>VLOOKUP(Exportacao[[#This Row],[País]],Tabela3[#All],4,FALSE)</f>
        <v>Ilhas Cocos (Keeling)</v>
      </c>
      <c r="G1822" s="3" t="str">
        <f>VLOOKUP(Exportacao[[#This Row],[País Corrigido]],'Conversor de países_Geral_UTF8_'!$A$2:$B$223,2,FALSE)</f>
        <v>Oceania</v>
      </c>
      <c r="H18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3" spans="1:8" hidden="1">
      <c r="A1823" t="s">
        <v>273</v>
      </c>
      <c r="B1823" s="3">
        <v>2009</v>
      </c>
      <c r="C1823">
        <v>0</v>
      </c>
      <c r="D1823">
        <v>0</v>
      </c>
      <c r="E1823" s="3" t="e">
        <v>#NUM!</v>
      </c>
      <c r="F1823" s="3" t="str">
        <f>VLOOKUP(Exportacao[[#This Row],[País]],Tabela3[#All],4,FALSE)</f>
        <v>Ilhas Cocos (Keeling)</v>
      </c>
      <c r="G1823" s="3" t="str">
        <f>VLOOKUP(Exportacao[[#This Row],[País Corrigido]],'Conversor de países_Geral_UTF8_'!$A$2:$B$223,2,FALSE)</f>
        <v>Oceania</v>
      </c>
      <c r="H18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4" spans="1:8" hidden="1">
      <c r="A1824" t="s">
        <v>273</v>
      </c>
      <c r="B1824" s="3">
        <v>2010</v>
      </c>
      <c r="C1824">
        <v>0</v>
      </c>
      <c r="D1824">
        <v>0</v>
      </c>
      <c r="E1824" s="3" t="e">
        <v>#NUM!</v>
      </c>
      <c r="F1824" s="3" t="str">
        <f>VLOOKUP(Exportacao[[#This Row],[País]],Tabela3[#All],4,FALSE)</f>
        <v>Ilhas Cocos (Keeling)</v>
      </c>
      <c r="G1824" s="3" t="str">
        <f>VLOOKUP(Exportacao[[#This Row],[País Corrigido]],'Conversor de países_Geral_UTF8_'!$A$2:$B$223,2,FALSE)</f>
        <v>Oceania</v>
      </c>
      <c r="H18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5" spans="1:8" hidden="1">
      <c r="A1825" t="s">
        <v>273</v>
      </c>
      <c r="B1825" s="3">
        <v>2011</v>
      </c>
      <c r="C1825">
        <v>0</v>
      </c>
      <c r="D1825">
        <v>0</v>
      </c>
      <c r="E1825" s="3" t="e">
        <v>#NUM!</v>
      </c>
      <c r="F1825" s="3" t="str">
        <f>VLOOKUP(Exportacao[[#This Row],[País]],Tabela3[#All],4,FALSE)</f>
        <v>Ilhas Cocos (Keeling)</v>
      </c>
      <c r="G1825" s="3" t="str">
        <f>VLOOKUP(Exportacao[[#This Row],[País Corrigido]],'Conversor de países_Geral_UTF8_'!$A$2:$B$223,2,FALSE)</f>
        <v>Oceania</v>
      </c>
      <c r="H18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6" spans="1:8" hidden="1">
      <c r="A1826" t="s">
        <v>273</v>
      </c>
      <c r="B1826" s="3">
        <v>2012</v>
      </c>
      <c r="C1826">
        <v>0</v>
      </c>
      <c r="D1826">
        <v>0</v>
      </c>
      <c r="E1826" s="3" t="e">
        <v>#NUM!</v>
      </c>
      <c r="F1826" s="3" t="str">
        <f>VLOOKUP(Exportacao[[#This Row],[País]],Tabela3[#All],4,FALSE)</f>
        <v>Ilhas Cocos (Keeling)</v>
      </c>
      <c r="G1826" s="3" t="str">
        <f>VLOOKUP(Exportacao[[#This Row],[País Corrigido]],'Conversor de países_Geral_UTF8_'!$A$2:$B$223,2,FALSE)</f>
        <v>Oceania</v>
      </c>
      <c r="H18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7" spans="1:8" hidden="1">
      <c r="A1827" t="s">
        <v>273</v>
      </c>
      <c r="B1827" s="3">
        <v>2013</v>
      </c>
      <c r="C1827">
        <v>0</v>
      </c>
      <c r="D1827">
        <v>0</v>
      </c>
      <c r="E1827" s="3" t="e">
        <v>#NUM!</v>
      </c>
      <c r="F1827" s="3" t="str">
        <f>VLOOKUP(Exportacao[[#This Row],[País]],Tabela3[#All],4,FALSE)</f>
        <v>Ilhas Cocos (Keeling)</v>
      </c>
      <c r="G1827" s="3" t="str">
        <f>VLOOKUP(Exportacao[[#This Row],[País Corrigido]],'Conversor de países_Geral_UTF8_'!$A$2:$B$223,2,FALSE)</f>
        <v>Oceania</v>
      </c>
      <c r="H18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8" spans="1:8" hidden="1">
      <c r="A1828" t="s">
        <v>273</v>
      </c>
      <c r="B1828" s="3">
        <v>2014</v>
      </c>
      <c r="C1828">
        <v>0</v>
      </c>
      <c r="D1828">
        <v>0</v>
      </c>
      <c r="E1828" s="3" t="e">
        <v>#NUM!</v>
      </c>
      <c r="F1828" s="3" t="str">
        <f>VLOOKUP(Exportacao[[#This Row],[País]],Tabela3[#All],4,FALSE)</f>
        <v>Ilhas Cocos (Keeling)</v>
      </c>
      <c r="G1828" s="3" t="str">
        <f>VLOOKUP(Exportacao[[#This Row],[País Corrigido]],'Conversor de países_Geral_UTF8_'!$A$2:$B$223,2,FALSE)</f>
        <v>Oceania</v>
      </c>
      <c r="H18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29" spans="1:8" hidden="1">
      <c r="A1829" t="s">
        <v>273</v>
      </c>
      <c r="B1829" s="3">
        <v>2015</v>
      </c>
      <c r="C1829">
        <v>0</v>
      </c>
      <c r="D1829">
        <v>0</v>
      </c>
      <c r="E1829" s="3" t="e">
        <v>#NUM!</v>
      </c>
      <c r="F1829" s="3" t="str">
        <f>VLOOKUP(Exportacao[[#This Row],[País]],Tabela3[#All],4,FALSE)</f>
        <v>Ilhas Cocos (Keeling)</v>
      </c>
      <c r="G1829" s="3" t="str">
        <f>VLOOKUP(Exportacao[[#This Row],[País Corrigido]],'Conversor de países_Geral_UTF8_'!$A$2:$B$223,2,FALSE)</f>
        <v>Oceania</v>
      </c>
      <c r="H18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30" spans="1:8" hidden="1">
      <c r="A1830" t="s">
        <v>273</v>
      </c>
      <c r="B1830" s="3">
        <v>2016</v>
      </c>
      <c r="C1830">
        <v>0</v>
      </c>
      <c r="D1830">
        <v>0</v>
      </c>
      <c r="E1830" s="3" t="e">
        <v>#NUM!</v>
      </c>
      <c r="F1830" s="3" t="str">
        <f>VLOOKUP(Exportacao[[#This Row],[País]],Tabela3[#All],4,FALSE)</f>
        <v>Ilhas Cocos (Keeling)</v>
      </c>
      <c r="G1830" s="3" t="str">
        <f>VLOOKUP(Exportacao[[#This Row],[País Corrigido]],'Conversor de países_Geral_UTF8_'!$A$2:$B$223,2,FALSE)</f>
        <v>Oceania</v>
      </c>
      <c r="H18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31" spans="1:8" hidden="1">
      <c r="A1831" t="s">
        <v>273</v>
      </c>
      <c r="B1831" s="3">
        <v>2017</v>
      </c>
      <c r="C1831">
        <v>0</v>
      </c>
      <c r="D1831">
        <v>0</v>
      </c>
      <c r="E1831" s="3" t="e">
        <v>#NUM!</v>
      </c>
      <c r="F1831" s="3" t="str">
        <f>VLOOKUP(Exportacao[[#This Row],[País]],Tabela3[#All],4,FALSE)</f>
        <v>Ilhas Cocos (Keeling)</v>
      </c>
      <c r="G1831" s="3" t="str">
        <f>VLOOKUP(Exportacao[[#This Row],[País Corrigido]],'Conversor de países_Geral_UTF8_'!$A$2:$B$223,2,FALSE)</f>
        <v>Oceania</v>
      </c>
      <c r="H18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32" spans="1:8" hidden="1">
      <c r="A1832" t="s">
        <v>273</v>
      </c>
      <c r="B1832" s="3">
        <v>2018</v>
      </c>
      <c r="C1832">
        <v>0</v>
      </c>
      <c r="D1832">
        <v>0</v>
      </c>
      <c r="E1832" s="3" t="e">
        <v>#NUM!</v>
      </c>
      <c r="F1832" s="3" t="str">
        <f>VLOOKUP(Exportacao[[#This Row],[País]],Tabela3[#All],4,FALSE)</f>
        <v>Ilhas Cocos (Keeling)</v>
      </c>
      <c r="G1832" s="3" t="str">
        <f>VLOOKUP(Exportacao[[#This Row],[País Corrigido]],'Conversor de países_Geral_UTF8_'!$A$2:$B$223,2,FALSE)</f>
        <v>Oceania</v>
      </c>
      <c r="H18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33" spans="1:8" hidden="1">
      <c r="A1833" t="s">
        <v>273</v>
      </c>
      <c r="B1833" s="3">
        <v>2019</v>
      </c>
      <c r="C1833">
        <v>0</v>
      </c>
      <c r="D1833">
        <v>0</v>
      </c>
      <c r="E1833" s="3" t="e">
        <v>#NUM!</v>
      </c>
      <c r="F1833" s="3" t="str">
        <f>VLOOKUP(Exportacao[[#This Row],[País]],Tabela3[#All],4,FALSE)</f>
        <v>Ilhas Cocos (Keeling)</v>
      </c>
      <c r="G1833" s="3" t="str">
        <f>VLOOKUP(Exportacao[[#This Row],[País Corrigido]],'Conversor de países_Geral_UTF8_'!$A$2:$B$223,2,FALSE)</f>
        <v>Oceania</v>
      </c>
      <c r="H18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34" spans="1:8" hidden="1">
      <c r="A1834" t="s">
        <v>273</v>
      </c>
      <c r="B1834" s="3">
        <v>2020</v>
      </c>
      <c r="C1834">
        <v>0</v>
      </c>
      <c r="D1834">
        <v>0</v>
      </c>
      <c r="E1834" s="3" t="e">
        <v>#NUM!</v>
      </c>
      <c r="F1834" s="3" t="str">
        <f>VLOOKUP(Exportacao[[#This Row],[País]],Tabela3[#All],4,FALSE)</f>
        <v>Ilhas Cocos (Keeling)</v>
      </c>
      <c r="G1834" s="3" t="str">
        <f>VLOOKUP(Exportacao[[#This Row],[País Corrigido]],'Conversor de países_Geral_UTF8_'!$A$2:$B$223,2,FALSE)</f>
        <v>Oceania</v>
      </c>
      <c r="H18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35" spans="1:8" hidden="1">
      <c r="A1835" t="s">
        <v>273</v>
      </c>
      <c r="B1835" s="3">
        <v>2021</v>
      </c>
      <c r="C1835">
        <v>0</v>
      </c>
      <c r="D1835">
        <v>0</v>
      </c>
      <c r="E1835" s="3" t="e">
        <v>#NUM!</v>
      </c>
      <c r="F1835" s="3" t="str">
        <f>VLOOKUP(Exportacao[[#This Row],[País]],Tabela3[#All],4,FALSE)</f>
        <v>Ilhas Cocos (Keeling)</v>
      </c>
      <c r="G1835" s="3" t="str">
        <f>VLOOKUP(Exportacao[[#This Row],[País Corrigido]],'Conversor de países_Geral_UTF8_'!$A$2:$B$223,2,FALSE)</f>
        <v>Oceania</v>
      </c>
      <c r="H18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36" spans="1:8" hidden="1">
      <c r="A1836" t="s">
        <v>273</v>
      </c>
      <c r="B1836" s="3">
        <v>2022</v>
      </c>
      <c r="C1836">
        <v>26</v>
      </c>
      <c r="D1836">
        <v>60</v>
      </c>
      <c r="E1836" s="3">
        <v>2.3076923076923075</v>
      </c>
      <c r="F1836" s="3" t="str">
        <f>VLOOKUP(Exportacao[[#This Row],[País]],Tabela3[#All],4,FALSE)</f>
        <v>Ilhas Cocos (Keeling)</v>
      </c>
      <c r="G1836" s="3" t="str">
        <f>VLOOKUP(Exportacao[[#This Row],[País Corrigido]],'Conversor de países_Geral_UTF8_'!$A$2:$B$223,2,FALSE)</f>
        <v>Oceania</v>
      </c>
      <c r="H18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37" spans="1:8" hidden="1">
      <c r="A1837" t="s">
        <v>273</v>
      </c>
      <c r="B1837" s="3">
        <v>2023</v>
      </c>
      <c r="C1837">
        <v>0</v>
      </c>
      <c r="D1837">
        <v>0</v>
      </c>
      <c r="E1837" s="3" t="e">
        <v>#NUM!</v>
      </c>
      <c r="F1837" s="3" t="str">
        <f>VLOOKUP(Exportacao[[#This Row],[País]],Tabela3[#All],4,FALSE)</f>
        <v>Ilhas Cocos (Keeling)</v>
      </c>
      <c r="G1837" s="3" t="str">
        <f>VLOOKUP(Exportacao[[#This Row],[País Corrigido]],'Conversor de países_Geral_UTF8_'!$A$2:$B$223,2,FALSE)</f>
        <v>Oceania</v>
      </c>
      <c r="H18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38" spans="1:8" hidden="1">
      <c r="A1838" t="s">
        <v>55</v>
      </c>
      <c r="B1838" s="3">
        <v>1970</v>
      </c>
      <c r="C1838">
        <v>14205</v>
      </c>
      <c r="D1838">
        <v>6650</v>
      </c>
      <c r="E1838" s="3">
        <v>0.46814501935938052</v>
      </c>
      <c r="F1838" s="3" t="str">
        <f>VLOOKUP(Exportacao[[#This Row],[País]],Tabela3[#All],4,FALSE)</f>
        <v>Colômbia</v>
      </c>
      <c r="G1838" s="3" t="str">
        <f>VLOOKUP(Exportacao[[#This Row],[País Corrigido]],'Conversor de países_Geral_UTF8_'!$A$2:$B$223,2,FALSE)</f>
        <v>América do Sul</v>
      </c>
      <c r="H18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39" spans="1:8" hidden="1">
      <c r="A1839" t="s">
        <v>55</v>
      </c>
      <c r="B1839" s="3">
        <v>1971</v>
      </c>
      <c r="C1839">
        <v>3780</v>
      </c>
      <c r="D1839">
        <v>2475</v>
      </c>
      <c r="E1839" s="3">
        <v>0.65476190476190477</v>
      </c>
      <c r="F1839" s="3" t="str">
        <f>VLOOKUP(Exportacao[[#This Row],[País]],Tabela3[#All],4,FALSE)</f>
        <v>Colômbia</v>
      </c>
      <c r="G1839" s="3" t="str">
        <f>VLOOKUP(Exportacao[[#This Row],[País Corrigido]],'Conversor de países_Geral_UTF8_'!$A$2:$B$223,2,FALSE)</f>
        <v>América do Sul</v>
      </c>
      <c r="H18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40" spans="1:8" hidden="1">
      <c r="A1840" t="s">
        <v>55</v>
      </c>
      <c r="B1840" s="3">
        <v>1972</v>
      </c>
      <c r="C1840">
        <v>1294</v>
      </c>
      <c r="D1840">
        <v>771</v>
      </c>
      <c r="E1840" s="3">
        <v>0.59582689335394123</v>
      </c>
      <c r="F1840" s="3" t="str">
        <f>VLOOKUP(Exportacao[[#This Row],[País]],Tabela3[#All],4,FALSE)</f>
        <v>Colômbia</v>
      </c>
      <c r="G1840" s="3" t="str">
        <f>VLOOKUP(Exportacao[[#This Row],[País Corrigido]],'Conversor de países_Geral_UTF8_'!$A$2:$B$223,2,FALSE)</f>
        <v>América do Sul</v>
      </c>
      <c r="H18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41" spans="1:8" hidden="1">
      <c r="A1841" t="s">
        <v>55</v>
      </c>
      <c r="B1841" s="3">
        <v>1973</v>
      </c>
      <c r="C1841">
        <v>3050</v>
      </c>
      <c r="D1841">
        <v>2370</v>
      </c>
      <c r="E1841" s="3">
        <v>0.77704918032786885</v>
      </c>
      <c r="F1841" s="3" t="str">
        <f>VLOOKUP(Exportacao[[#This Row],[País]],Tabela3[#All],4,FALSE)</f>
        <v>Colômbia</v>
      </c>
      <c r="G1841" s="3" t="str">
        <f>VLOOKUP(Exportacao[[#This Row],[País Corrigido]],'Conversor de países_Geral_UTF8_'!$A$2:$B$223,2,FALSE)</f>
        <v>América do Sul</v>
      </c>
      <c r="H18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42" spans="1:8" hidden="1">
      <c r="A1842" t="s">
        <v>55</v>
      </c>
      <c r="B1842" s="3">
        <v>1974</v>
      </c>
      <c r="C1842">
        <v>4752</v>
      </c>
      <c r="D1842">
        <v>5220</v>
      </c>
      <c r="E1842" s="3">
        <v>1.0984848484848484</v>
      </c>
      <c r="F1842" s="3" t="str">
        <f>VLOOKUP(Exportacao[[#This Row],[País]],Tabela3[#All],4,FALSE)</f>
        <v>Colômbia</v>
      </c>
      <c r="G1842" s="3" t="str">
        <f>VLOOKUP(Exportacao[[#This Row],[País Corrigido]],'Conversor de países_Geral_UTF8_'!$A$2:$B$223,2,FALSE)</f>
        <v>América do Sul</v>
      </c>
      <c r="H18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43" spans="1:8" hidden="1">
      <c r="A1843" t="s">
        <v>55</v>
      </c>
      <c r="B1843" s="3">
        <v>1975</v>
      </c>
      <c r="C1843">
        <v>0</v>
      </c>
      <c r="D1843">
        <v>0</v>
      </c>
      <c r="E1843" s="3" t="e">
        <v>#NUM!</v>
      </c>
      <c r="F1843" s="3" t="str">
        <f>VLOOKUP(Exportacao[[#This Row],[País]],Tabela3[#All],4,FALSE)</f>
        <v>Colômbia</v>
      </c>
      <c r="G1843" s="3" t="str">
        <f>VLOOKUP(Exportacao[[#This Row],[País Corrigido]],'Conversor de países_Geral_UTF8_'!$A$2:$B$223,2,FALSE)</f>
        <v>América do Sul</v>
      </c>
      <c r="H18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44" spans="1:8" hidden="1">
      <c r="A1844" t="s">
        <v>55</v>
      </c>
      <c r="B1844" s="3">
        <v>1976</v>
      </c>
      <c r="C1844">
        <v>0</v>
      </c>
      <c r="D1844">
        <v>0</v>
      </c>
      <c r="E1844" s="3" t="e">
        <v>#NUM!</v>
      </c>
      <c r="F1844" s="3" t="str">
        <f>VLOOKUP(Exportacao[[#This Row],[País]],Tabela3[#All],4,FALSE)</f>
        <v>Colômbia</v>
      </c>
      <c r="G1844" s="3" t="str">
        <f>VLOOKUP(Exportacao[[#This Row],[País Corrigido]],'Conversor de países_Geral_UTF8_'!$A$2:$B$223,2,FALSE)</f>
        <v>América do Sul</v>
      </c>
      <c r="H18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45" spans="1:8" hidden="1">
      <c r="A1845" t="s">
        <v>55</v>
      </c>
      <c r="B1845" s="3">
        <v>1977</v>
      </c>
      <c r="C1845">
        <v>0</v>
      </c>
      <c r="D1845">
        <v>0</v>
      </c>
      <c r="E1845" s="3" t="e">
        <v>#NUM!</v>
      </c>
      <c r="F1845" s="3" t="str">
        <f>VLOOKUP(Exportacao[[#This Row],[País]],Tabela3[#All],4,FALSE)</f>
        <v>Colômbia</v>
      </c>
      <c r="G1845" s="3" t="str">
        <f>VLOOKUP(Exportacao[[#This Row],[País Corrigido]],'Conversor de países_Geral_UTF8_'!$A$2:$B$223,2,FALSE)</f>
        <v>América do Sul</v>
      </c>
      <c r="H18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46" spans="1:8" hidden="1">
      <c r="A1846" t="s">
        <v>55</v>
      </c>
      <c r="B1846" s="3">
        <v>1978</v>
      </c>
      <c r="C1846">
        <v>0</v>
      </c>
      <c r="D1846">
        <v>0</v>
      </c>
      <c r="E1846" s="3" t="e">
        <v>#NUM!</v>
      </c>
      <c r="F1846" s="3" t="str">
        <f>VLOOKUP(Exportacao[[#This Row],[País]],Tabela3[#All],4,FALSE)</f>
        <v>Colômbia</v>
      </c>
      <c r="G1846" s="3" t="str">
        <f>VLOOKUP(Exportacao[[#This Row],[País Corrigido]],'Conversor de países_Geral_UTF8_'!$A$2:$B$223,2,FALSE)</f>
        <v>América do Sul</v>
      </c>
      <c r="H18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47" spans="1:8" hidden="1">
      <c r="A1847" t="s">
        <v>55</v>
      </c>
      <c r="B1847" s="3">
        <v>1979</v>
      </c>
      <c r="C1847">
        <v>0</v>
      </c>
      <c r="D1847">
        <v>0</v>
      </c>
      <c r="E1847" s="3" t="e">
        <v>#NUM!</v>
      </c>
      <c r="F1847" s="3" t="str">
        <f>VLOOKUP(Exportacao[[#This Row],[País]],Tabela3[#All],4,FALSE)</f>
        <v>Colômbia</v>
      </c>
      <c r="G1847" s="3" t="str">
        <f>VLOOKUP(Exportacao[[#This Row],[País Corrigido]],'Conversor de países_Geral_UTF8_'!$A$2:$B$223,2,FALSE)</f>
        <v>América do Sul</v>
      </c>
      <c r="H18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48" spans="1:8" hidden="1">
      <c r="A1848" t="s">
        <v>55</v>
      </c>
      <c r="B1848" s="3">
        <v>1980</v>
      </c>
      <c r="C1848">
        <v>0</v>
      </c>
      <c r="D1848">
        <v>0</v>
      </c>
      <c r="E1848" s="3" t="e">
        <v>#NUM!</v>
      </c>
      <c r="F1848" s="3" t="str">
        <f>VLOOKUP(Exportacao[[#This Row],[País]],Tabela3[#All],4,FALSE)</f>
        <v>Colômbia</v>
      </c>
      <c r="G1848" s="3" t="str">
        <f>VLOOKUP(Exportacao[[#This Row],[País Corrigido]],'Conversor de países_Geral_UTF8_'!$A$2:$B$223,2,FALSE)</f>
        <v>América do Sul</v>
      </c>
      <c r="H18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49" spans="1:8" hidden="1">
      <c r="A1849" t="s">
        <v>55</v>
      </c>
      <c r="B1849" s="3">
        <v>1981</v>
      </c>
      <c r="C1849">
        <v>0</v>
      </c>
      <c r="D1849">
        <v>0</v>
      </c>
      <c r="E1849" s="3" t="e">
        <v>#NUM!</v>
      </c>
      <c r="F1849" s="3" t="str">
        <f>VLOOKUP(Exportacao[[#This Row],[País]],Tabela3[#All],4,FALSE)</f>
        <v>Colômbia</v>
      </c>
      <c r="G1849" s="3" t="str">
        <f>VLOOKUP(Exportacao[[#This Row],[País Corrigido]],'Conversor de países_Geral_UTF8_'!$A$2:$B$223,2,FALSE)</f>
        <v>América do Sul</v>
      </c>
      <c r="H18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0" spans="1:8" hidden="1">
      <c r="A1850" t="s">
        <v>55</v>
      </c>
      <c r="B1850" s="3">
        <v>1982</v>
      </c>
      <c r="C1850">
        <v>0</v>
      </c>
      <c r="D1850">
        <v>0</v>
      </c>
      <c r="E1850" s="3" t="e">
        <v>#NUM!</v>
      </c>
      <c r="F1850" s="3" t="str">
        <f>VLOOKUP(Exportacao[[#This Row],[País]],Tabela3[#All],4,FALSE)</f>
        <v>Colômbia</v>
      </c>
      <c r="G1850" s="3" t="str">
        <f>VLOOKUP(Exportacao[[#This Row],[País Corrigido]],'Conversor de países_Geral_UTF8_'!$A$2:$B$223,2,FALSE)</f>
        <v>América do Sul</v>
      </c>
      <c r="H18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1" spans="1:8" hidden="1">
      <c r="A1851" t="s">
        <v>55</v>
      </c>
      <c r="B1851" s="3">
        <v>1983</v>
      </c>
      <c r="C1851">
        <v>0</v>
      </c>
      <c r="D1851">
        <v>0</v>
      </c>
      <c r="E1851" s="3" t="e">
        <v>#NUM!</v>
      </c>
      <c r="F1851" s="3" t="str">
        <f>VLOOKUP(Exportacao[[#This Row],[País]],Tabela3[#All],4,FALSE)</f>
        <v>Colômbia</v>
      </c>
      <c r="G1851" s="3" t="str">
        <f>VLOOKUP(Exportacao[[#This Row],[País Corrigido]],'Conversor de países_Geral_UTF8_'!$A$2:$B$223,2,FALSE)</f>
        <v>América do Sul</v>
      </c>
      <c r="H18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2" spans="1:8" hidden="1">
      <c r="A1852" t="s">
        <v>55</v>
      </c>
      <c r="B1852" s="3">
        <v>1984</v>
      </c>
      <c r="C1852">
        <v>0</v>
      </c>
      <c r="D1852">
        <v>0</v>
      </c>
      <c r="E1852" s="3" t="e">
        <v>#NUM!</v>
      </c>
      <c r="F1852" s="3" t="str">
        <f>VLOOKUP(Exportacao[[#This Row],[País]],Tabela3[#All],4,FALSE)</f>
        <v>Colômbia</v>
      </c>
      <c r="G1852" s="3" t="str">
        <f>VLOOKUP(Exportacao[[#This Row],[País Corrigido]],'Conversor de países_Geral_UTF8_'!$A$2:$B$223,2,FALSE)</f>
        <v>América do Sul</v>
      </c>
      <c r="H18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3" spans="1:8" hidden="1">
      <c r="A1853" t="s">
        <v>55</v>
      </c>
      <c r="B1853" s="3">
        <v>1985</v>
      </c>
      <c r="C1853">
        <v>0</v>
      </c>
      <c r="D1853">
        <v>0</v>
      </c>
      <c r="E1853" s="3" t="e">
        <v>#NUM!</v>
      </c>
      <c r="F1853" s="3" t="str">
        <f>VLOOKUP(Exportacao[[#This Row],[País]],Tabela3[#All],4,FALSE)</f>
        <v>Colômbia</v>
      </c>
      <c r="G1853" s="3" t="str">
        <f>VLOOKUP(Exportacao[[#This Row],[País Corrigido]],'Conversor de países_Geral_UTF8_'!$A$2:$B$223,2,FALSE)</f>
        <v>América do Sul</v>
      </c>
      <c r="H18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4" spans="1:8" hidden="1">
      <c r="A1854" t="s">
        <v>55</v>
      </c>
      <c r="B1854" s="3">
        <v>1986</v>
      </c>
      <c r="C1854">
        <v>0</v>
      </c>
      <c r="D1854">
        <v>0</v>
      </c>
      <c r="E1854" s="3" t="e">
        <v>#NUM!</v>
      </c>
      <c r="F1854" s="3" t="str">
        <f>VLOOKUP(Exportacao[[#This Row],[País]],Tabela3[#All],4,FALSE)</f>
        <v>Colômbia</v>
      </c>
      <c r="G1854" s="3" t="str">
        <f>VLOOKUP(Exportacao[[#This Row],[País Corrigido]],'Conversor de países_Geral_UTF8_'!$A$2:$B$223,2,FALSE)</f>
        <v>América do Sul</v>
      </c>
      <c r="H18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5" spans="1:8" hidden="1">
      <c r="A1855" t="s">
        <v>55</v>
      </c>
      <c r="B1855" s="3">
        <v>1987</v>
      </c>
      <c r="C1855">
        <v>0</v>
      </c>
      <c r="D1855">
        <v>0</v>
      </c>
      <c r="E1855" s="3" t="e">
        <v>#NUM!</v>
      </c>
      <c r="F1855" s="3" t="str">
        <f>VLOOKUP(Exportacao[[#This Row],[País]],Tabela3[#All],4,FALSE)</f>
        <v>Colômbia</v>
      </c>
      <c r="G1855" s="3" t="str">
        <f>VLOOKUP(Exportacao[[#This Row],[País Corrigido]],'Conversor de países_Geral_UTF8_'!$A$2:$B$223,2,FALSE)</f>
        <v>América do Sul</v>
      </c>
      <c r="H18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6" spans="1:8" hidden="1">
      <c r="A1856" t="s">
        <v>55</v>
      </c>
      <c r="B1856" s="3">
        <v>1988</v>
      </c>
      <c r="C1856">
        <v>0</v>
      </c>
      <c r="D1856">
        <v>0</v>
      </c>
      <c r="E1856" s="3" t="e">
        <v>#NUM!</v>
      </c>
      <c r="F1856" s="3" t="str">
        <f>VLOOKUP(Exportacao[[#This Row],[País]],Tabela3[#All],4,FALSE)</f>
        <v>Colômbia</v>
      </c>
      <c r="G1856" s="3" t="str">
        <f>VLOOKUP(Exportacao[[#This Row],[País Corrigido]],'Conversor de países_Geral_UTF8_'!$A$2:$B$223,2,FALSE)</f>
        <v>América do Sul</v>
      </c>
      <c r="H18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7" spans="1:8" hidden="1">
      <c r="A1857" t="s">
        <v>55</v>
      </c>
      <c r="B1857" s="3">
        <v>1989</v>
      </c>
      <c r="C1857">
        <v>0</v>
      </c>
      <c r="D1857">
        <v>0</v>
      </c>
      <c r="E1857" s="3" t="e">
        <v>#NUM!</v>
      </c>
      <c r="F1857" s="3" t="str">
        <f>VLOOKUP(Exportacao[[#This Row],[País]],Tabela3[#All],4,FALSE)</f>
        <v>Colômbia</v>
      </c>
      <c r="G1857" s="3" t="str">
        <f>VLOOKUP(Exportacao[[#This Row],[País Corrigido]],'Conversor de países_Geral_UTF8_'!$A$2:$B$223,2,FALSE)</f>
        <v>América do Sul</v>
      </c>
      <c r="H18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8" spans="1:8" hidden="1">
      <c r="A1858" t="s">
        <v>55</v>
      </c>
      <c r="B1858" s="3">
        <v>1990</v>
      </c>
      <c r="C1858">
        <v>0</v>
      </c>
      <c r="D1858">
        <v>0</v>
      </c>
      <c r="E1858" s="3" t="e">
        <v>#NUM!</v>
      </c>
      <c r="F1858" s="3" t="str">
        <f>VLOOKUP(Exportacao[[#This Row],[País]],Tabela3[#All],4,FALSE)</f>
        <v>Colômbia</v>
      </c>
      <c r="G1858" s="3" t="str">
        <f>VLOOKUP(Exportacao[[#This Row],[País Corrigido]],'Conversor de países_Geral_UTF8_'!$A$2:$B$223,2,FALSE)</f>
        <v>América do Sul</v>
      </c>
      <c r="H18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59" spans="1:8" hidden="1">
      <c r="A1859" t="s">
        <v>55</v>
      </c>
      <c r="B1859" s="3">
        <v>1991</v>
      </c>
      <c r="C1859">
        <v>0</v>
      </c>
      <c r="D1859">
        <v>0</v>
      </c>
      <c r="E1859" s="3" t="e">
        <v>#NUM!</v>
      </c>
      <c r="F1859" s="3" t="str">
        <f>VLOOKUP(Exportacao[[#This Row],[País]],Tabela3[#All],4,FALSE)</f>
        <v>Colômbia</v>
      </c>
      <c r="G1859" s="3" t="str">
        <f>VLOOKUP(Exportacao[[#This Row],[País Corrigido]],'Conversor de países_Geral_UTF8_'!$A$2:$B$223,2,FALSE)</f>
        <v>América do Sul</v>
      </c>
      <c r="H18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0" spans="1:8" hidden="1">
      <c r="A1860" t="s">
        <v>55</v>
      </c>
      <c r="B1860" s="3">
        <v>1992</v>
      </c>
      <c r="C1860">
        <v>0</v>
      </c>
      <c r="D1860">
        <v>0</v>
      </c>
      <c r="E1860" s="3" t="e">
        <v>#NUM!</v>
      </c>
      <c r="F1860" s="3" t="str">
        <f>VLOOKUP(Exportacao[[#This Row],[País]],Tabela3[#All],4,FALSE)</f>
        <v>Colômbia</v>
      </c>
      <c r="G1860" s="3" t="str">
        <f>VLOOKUP(Exportacao[[#This Row],[País Corrigido]],'Conversor de países_Geral_UTF8_'!$A$2:$B$223,2,FALSE)</f>
        <v>América do Sul</v>
      </c>
      <c r="H18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1" spans="1:8" hidden="1">
      <c r="A1861" t="s">
        <v>55</v>
      </c>
      <c r="B1861" s="3">
        <v>1993</v>
      </c>
      <c r="C1861">
        <v>0</v>
      </c>
      <c r="D1861">
        <v>0</v>
      </c>
      <c r="E1861" s="3" t="e">
        <v>#NUM!</v>
      </c>
      <c r="F1861" s="3" t="str">
        <f>VLOOKUP(Exportacao[[#This Row],[País]],Tabela3[#All],4,FALSE)</f>
        <v>Colômbia</v>
      </c>
      <c r="G1861" s="3" t="str">
        <f>VLOOKUP(Exportacao[[#This Row],[País Corrigido]],'Conversor de países_Geral_UTF8_'!$A$2:$B$223,2,FALSE)</f>
        <v>América do Sul</v>
      </c>
      <c r="H18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2" spans="1:8" hidden="1">
      <c r="A1862" t="s">
        <v>55</v>
      </c>
      <c r="B1862" s="3">
        <v>1994</v>
      </c>
      <c r="C1862">
        <v>0</v>
      </c>
      <c r="D1862">
        <v>0</v>
      </c>
      <c r="E1862" s="3" t="e">
        <v>#NUM!</v>
      </c>
      <c r="F1862" s="3" t="str">
        <f>VLOOKUP(Exportacao[[#This Row],[País]],Tabela3[#All],4,FALSE)</f>
        <v>Colômbia</v>
      </c>
      <c r="G1862" s="3" t="str">
        <f>VLOOKUP(Exportacao[[#This Row],[País Corrigido]],'Conversor de países_Geral_UTF8_'!$A$2:$B$223,2,FALSE)</f>
        <v>América do Sul</v>
      </c>
      <c r="H18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3" spans="1:8" hidden="1">
      <c r="A1863" t="s">
        <v>55</v>
      </c>
      <c r="B1863" s="3">
        <v>1995</v>
      </c>
      <c r="C1863">
        <v>0</v>
      </c>
      <c r="D1863">
        <v>0</v>
      </c>
      <c r="E1863" s="3" t="e">
        <v>#NUM!</v>
      </c>
      <c r="F1863" s="3" t="str">
        <f>VLOOKUP(Exportacao[[#This Row],[País]],Tabela3[#All],4,FALSE)</f>
        <v>Colômbia</v>
      </c>
      <c r="G1863" s="3" t="str">
        <f>VLOOKUP(Exportacao[[#This Row],[País Corrigido]],'Conversor de países_Geral_UTF8_'!$A$2:$B$223,2,FALSE)</f>
        <v>América do Sul</v>
      </c>
      <c r="H18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4" spans="1:8" hidden="1">
      <c r="A1864" t="s">
        <v>55</v>
      </c>
      <c r="B1864" s="3">
        <v>1996</v>
      </c>
      <c r="C1864">
        <v>0</v>
      </c>
      <c r="D1864">
        <v>0</v>
      </c>
      <c r="E1864" s="3" t="e">
        <v>#NUM!</v>
      </c>
      <c r="F1864" s="3" t="str">
        <f>VLOOKUP(Exportacao[[#This Row],[País]],Tabela3[#All],4,FALSE)</f>
        <v>Colômbia</v>
      </c>
      <c r="G1864" s="3" t="str">
        <f>VLOOKUP(Exportacao[[#This Row],[País Corrigido]],'Conversor de países_Geral_UTF8_'!$A$2:$B$223,2,FALSE)</f>
        <v>América do Sul</v>
      </c>
      <c r="H18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5" spans="1:8" hidden="1">
      <c r="A1865" t="s">
        <v>55</v>
      </c>
      <c r="B1865" s="3">
        <v>1997</v>
      </c>
      <c r="C1865">
        <v>0</v>
      </c>
      <c r="D1865">
        <v>0</v>
      </c>
      <c r="E1865" s="3" t="e">
        <v>#NUM!</v>
      </c>
      <c r="F1865" s="3" t="str">
        <f>VLOOKUP(Exportacao[[#This Row],[País]],Tabela3[#All],4,FALSE)</f>
        <v>Colômbia</v>
      </c>
      <c r="G1865" s="3" t="str">
        <f>VLOOKUP(Exportacao[[#This Row],[País Corrigido]],'Conversor de países_Geral_UTF8_'!$A$2:$B$223,2,FALSE)</f>
        <v>América do Sul</v>
      </c>
      <c r="H18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6" spans="1:8" hidden="1">
      <c r="A1866" t="s">
        <v>55</v>
      </c>
      <c r="B1866" s="3">
        <v>1998</v>
      </c>
      <c r="C1866">
        <v>0</v>
      </c>
      <c r="D1866">
        <v>0</v>
      </c>
      <c r="E1866" s="3" t="e">
        <v>#NUM!</v>
      </c>
      <c r="F1866" s="3" t="str">
        <f>VLOOKUP(Exportacao[[#This Row],[País]],Tabela3[#All],4,FALSE)</f>
        <v>Colômbia</v>
      </c>
      <c r="G1866" s="3" t="str">
        <f>VLOOKUP(Exportacao[[#This Row],[País Corrigido]],'Conversor de países_Geral_UTF8_'!$A$2:$B$223,2,FALSE)</f>
        <v>América do Sul</v>
      </c>
      <c r="H18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7" spans="1:8" hidden="1">
      <c r="A1867" t="s">
        <v>55</v>
      </c>
      <c r="B1867" s="3">
        <v>1999</v>
      </c>
      <c r="C1867">
        <v>0</v>
      </c>
      <c r="D1867">
        <v>0</v>
      </c>
      <c r="E1867" s="3" t="e">
        <v>#NUM!</v>
      </c>
      <c r="F1867" s="3" t="str">
        <f>VLOOKUP(Exportacao[[#This Row],[País]],Tabela3[#All],4,FALSE)</f>
        <v>Colômbia</v>
      </c>
      <c r="G1867" s="3" t="str">
        <f>VLOOKUP(Exportacao[[#This Row],[País Corrigido]],'Conversor de países_Geral_UTF8_'!$A$2:$B$223,2,FALSE)</f>
        <v>América do Sul</v>
      </c>
      <c r="H18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8" spans="1:8" hidden="1">
      <c r="A1868" t="s">
        <v>55</v>
      </c>
      <c r="B1868" s="3">
        <v>2000</v>
      </c>
      <c r="C1868">
        <v>0</v>
      </c>
      <c r="D1868">
        <v>0</v>
      </c>
      <c r="E1868" s="3" t="e">
        <v>#NUM!</v>
      </c>
      <c r="F1868" s="3" t="str">
        <f>VLOOKUP(Exportacao[[#This Row],[País]],Tabela3[#All],4,FALSE)</f>
        <v>Colômbia</v>
      </c>
      <c r="G1868" s="3" t="str">
        <f>VLOOKUP(Exportacao[[#This Row],[País Corrigido]],'Conversor de países_Geral_UTF8_'!$A$2:$B$223,2,FALSE)</f>
        <v>América do Sul</v>
      </c>
      <c r="H18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69" spans="1:8" hidden="1">
      <c r="A1869" t="s">
        <v>55</v>
      </c>
      <c r="B1869" s="3">
        <v>2001</v>
      </c>
      <c r="C1869">
        <v>0</v>
      </c>
      <c r="D1869">
        <v>0</v>
      </c>
      <c r="E1869" s="3" t="e">
        <v>#NUM!</v>
      </c>
      <c r="F1869" s="3" t="str">
        <f>VLOOKUP(Exportacao[[#This Row],[País]],Tabela3[#All],4,FALSE)</f>
        <v>Colômbia</v>
      </c>
      <c r="G1869" s="3" t="str">
        <f>VLOOKUP(Exportacao[[#This Row],[País Corrigido]],'Conversor de países_Geral_UTF8_'!$A$2:$B$223,2,FALSE)</f>
        <v>América do Sul</v>
      </c>
      <c r="H18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70" spans="1:8" hidden="1">
      <c r="A1870" t="s">
        <v>55</v>
      </c>
      <c r="B1870" s="3">
        <v>2002</v>
      </c>
      <c r="C1870">
        <v>0</v>
      </c>
      <c r="D1870">
        <v>0</v>
      </c>
      <c r="E1870" s="3" t="e">
        <v>#NUM!</v>
      </c>
      <c r="F1870" s="3" t="str">
        <f>VLOOKUP(Exportacao[[#This Row],[País]],Tabela3[#All],4,FALSE)</f>
        <v>Colômbia</v>
      </c>
      <c r="G1870" s="3" t="str">
        <f>VLOOKUP(Exportacao[[#This Row],[País Corrigido]],'Conversor de países_Geral_UTF8_'!$A$2:$B$223,2,FALSE)</f>
        <v>América do Sul</v>
      </c>
      <c r="H18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71" spans="1:8" hidden="1">
      <c r="A1871" t="s">
        <v>55</v>
      </c>
      <c r="B1871" s="3">
        <v>2003</v>
      </c>
      <c r="C1871">
        <v>0</v>
      </c>
      <c r="D1871">
        <v>0</v>
      </c>
      <c r="E1871" s="3" t="e">
        <v>#NUM!</v>
      </c>
      <c r="F1871" s="3" t="str">
        <f>VLOOKUP(Exportacao[[#This Row],[País]],Tabela3[#All],4,FALSE)</f>
        <v>Colômbia</v>
      </c>
      <c r="G1871" s="3" t="str">
        <f>VLOOKUP(Exportacao[[#This Row],[País Corrigido]],'Conversor de países_Geral_UTF8_'!$A$2:$B$223,2,FALSE)</f>
        <v>América do Sul</v>
      </c>
      <c r="H18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72" spans="1:8" hidden="1">
      <c r="A1872" t="s">
        <v>55</v>
      </c>
      <c r="B1872" s="3">
        <v>2004</v>
      </c>
      <c r="C1872">
        <v>280</v>
      </c>
      <c r="D1872">
        <v>595</v>
      </c>
      <c r="E1872" s="3">
        <v>2.125</v>
      </c>
      <c r="F1872" s="3" t="str">
        <f>VLOOKUP(Exportacao[[#This Row],[País]],Tabela3[#All],4,FALSE)</f>
        <v>Colômbia</v>
      </c>
      <c r="G1872" s="3" t="str">
        <f>VLOOKUP(Exportacao[[#This Row],[País Corrigido]],'Conversor de países_Geral_UTF8_'!$A$2:$B$223,2,FALSE)</f>
        <v>América do Sul</v>
      </c>
      <c r="H18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73" spans="1:8" hidden="1">
      <c r="A1873" t="s">
        <v>55</v>
      </c>
      <c r="B1873" s="3">
        <v>2005</v>
      </c>
      <c r="C1873">
        <v>312</v>
      </c>
      <c r="D1873">
        <v>463</v>
      </c>
      <c r="E1873" s="3">
        <v>1.483974358974359</v>
      </c>
      <c r="F1873" s="3" t="str">
        <f>VLOOKUP(Exportacao[[#This Row],[País]],Tabela3[#All],4,FALSE)</f>
        <v>Colômbia</v>
      </c>
      <c r="G1873" s="3" t="str">
        <f>VLOOKUP(Exportacao[[#This Row],[País Corrigido]],'Conversor de países_Geral_UTF8_'!$A$2:$B$223,2,FALSE)</f>
        <v>América do Sul</v>
      </c>
      <c r="H18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74" spans="1:8" hidden="1">
      <c r="A1874" t="s">
        <v>55</v>
      </c>
      <c r="B1874" s="3">
        <v>2006</v>
      </c>
      <c r="C1874">
        <v>0</v>
      </c>
      <c r="D1874">
        <v>0</v>
      </c>
      <c r="E1874" s="3" t="e">
        <v>#NUM!</v>
      </c>
      <c r="F1874" s="3" t="str">
        <f>VLOOKUP(Exportacao[[#This Row],[País]],Tabela3[#All],4,FALSE)</f>
        <v>Colômbia</v>
      </c>
      <c r="G1874" s="3" t="str">
        <f>VLOOKUP(Exportacao[[#This Row],[País Corrigido]],'Conversor de países_Geral_UTF8_'!$A$2:$B$223,2,FALSE)</f>
        <v>América do Sul</v>
      </c>
      <c r="H18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75" spans="1:8" hidden="1">
      <c r="A1875" t="s">
        <v>55</v>
      </c>
      <c r="B1875" s="3">
        <v>2007</v>
      </c>
      <c r="C1875">
        <v>0</v>
      </c>
      <c r="D1875">
        <v>0</v>
      </c>
      <c r="E1875" s="3" t="e">
        <v>#NUM!</v>
      </c>
      <c r="F1875" s="3" t="str">
        <f>VLOOKUP(Exportacao[[#This Row],[País]],Tabela3[#All],4,FALSE)</f>
        <v>Colômbia</v>
      </c>
      <c r="G1875" s="3" t="str">
        <f>VLOOKUP(Exportacao[[#This Row],[País Corrigido]],'Conversor de países_Geral_UTF8_'!$A$2:$B$223,2,FALSE)</f>
        <v>América do Sul</v>
      </c>
      <c r="H18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76" spans="1:8" hidden="1">
      <c r="A1876" t="s">
        <v>55</v>
      </c>
      <c r="B1876" s="3">
        <v>2008</v>
      </c>
      <c r="C1876">
        <v>0</v>
      </c>
      <c r="D1876">
        <v>0</v>
      </c>
      <c r="E1876" s="3" t="e">
        <v>#NUM!</v>
      </c>
      <c r="F1876" s="3" t="str">
        <f>VLOOKUP(Exportacao[[#This Row],[País]],Tabela3[#All],4,FALSE)</f>
        <v>Colômbia</v>
      </c>
      <c r="G1876" s="3" t="str">
        <f>VLOOKUP(Exportacao[[#This Row],[País Corrigido]],'Conversor de países_Geral_UTF8_'!$A$2:$B$223,2,FALSE)</f>
        <v>América do Sul</v>
      </c>
      <c r="H18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77" spans="1:8" hidden="1">
      <c r="A1877" t="s">
        <v>55</v>
      </c>
      <c r="B1877" s="3">
        <v>2009</v>
      </c>
      <c r="C1877">
        <v>0</v>
      </c>
      <c r="D1877">
        <v>0</v>
      </c>
      <c r="E1877" s="3" t="e">
        <v>#NUM!</v>
      </c>
      <c r="F1877" s="3" t="str">
        <f>VLOOKUP(Exportacao[[#This Row],[País]],Tabela3[#All],4,FALSE)</f>
        <v>Colômbia</v>
      </c>
      <c r="G1877" s="3" t="str">
        <f>VLOOKUP(Exportacao[[#This Row],[País Corrigido]],'Conversor de países_Geral_UTF8_'!$A$2:$B$223,2,FALSE)</f>
        <v>América do Sul</v>
      </c>
      <c r="H18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78" spans="1:8" hidden="1">
      <c r="A1878" t="s">
        <v>55</v>
      </c>
      <c r="B1878" s="3">
        <v>2010</v>
      </c>
      <c r="C1878">
        <v>0</v>
      </c>
      <c r="D1878">
        <v>0</v>
      </c>
      <c r="E1878" s="3" t="e">
        <v>#NUM!</v>
      </c>
      <c r="F1878" s="3" t="str">
        <f>VLOOKUP(Exportacao[[#This Row],[País]],Tabela3[#All],4,FALSE)</f>
        <v>Colômbia</v>
      </c>
      <c r="G1878" s="3" t="str">
        <f>VLOOKUP(Exportacao[[#This Row],[País Corrigido]],'Conversor de países_Geral_UTF8_'!$A$2:$B$223,2,FALSE)</f>
        <v>América do Sul</v>
      </c>
      <c r="H18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79" spans="1:8" hidden="1">
      <c r="A1879" t="s">
        <v>55</v>
      </c>
      <c r="B1879" s="3">
        <v>2011</v>
      </c>
      <c r="C1879">
        <v>0</v>
      </c>
      <c r="D1879">
        <v>0</v>
      </c>
      <c r="E1879" s="3" t="e">
        <v>#NUM!</v>
      </c>
      <c r="F1879" s="3" t="str">
        <f>VLOOKUP(Exportacao[[#This Row],[País]],Tabela3[#All],4,FALSE)</f>
        <v>Colômbia</v>
      </c>
      <c r="G1879" s="3" t="str">
        <f>VLOOKUP(Exportacao[[#This Row],[País Corrigido]],'Conversor de países_Geral_UTF8_'!$A$2:$B$223,2,FALSE)</f>
        <v>América do Sul</v>
      </c>
      <c r="H18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80" spans="1:8" hidden="1">
      <c r="A1880" t="s">
        <v>55</v>
      </c>
      <c r="B1880" s="3">
        <v>2012</v>
      </c>
      <c r="C1880">
        <v>0</v>
      </c>
      <c r="D1880">
        <v>0</v>
      </c>
      <c r="E1880" s="3" t="e">
        <v>#NUM!</v>
      </c>
      <c r="F1880" s="3" t="str">
        <f>VLOOKUP(Exportacao[[#This Row],[País]],Tabela3[#All],4,FALSE)</f>
        <v>Colômbia</v>
      </c>
      <c r="G1880" s="3" t="str">
        <f>VLOOKUP(Exportacao[[#This Row],[País Corrigido]],'Conversor de países_Geral_UTF8_'!$A$2:$B$223,2,FALSE)</f>
        <v>América do Sul</v>
      </c>
      <c r="H18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81" spans="1:8" hidden="1">
      <c r="A1881" t="s">
        <v>55</v>
      </c>
      <c r="B1881" s="3">
        <v>2013</v>
      </c>
      <c r="C1881">
        <v>8</v>
      </c>
      <c r="D1881">
        <v>30</v>
      </c>
      <c r="E1881" s="3">
        <v>3.75</v>
      </c>
      <c r="F1881" s="3" t="str">
        <f>VLOOKUP(Exportacao[[#This Row],[País]],Tabela3[#All],4,FALSE)</f>
        <v>Colômbia</v>
      </c>
      <c r="G1881" s="3" t="str">
        <f>VLOOKUP(Exportacao[[#This Row],[País Corrigido]],'Conversor de países_Geral_UTF8_'!$A$2:$B$223,2,FALSE)</f>
        <v>América do Sul</v>
      </c>
      <c r="H18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82" spans="1:8" hidden="1">
      <c r="A1882" t="s">
        <v>55</v>
      </c>
      <c r="B1882" s="3">
        <v>2014</v>
      </c>
      <c r="C1882">
        <v>0</v>
      </c>
      <c r="D1882">
        <v>0</v>
      </c>
      <c r="E1882" s="3" t="e">
        <v>#NUM!</v>
      </c>
      <c r="F1882" s="3" t="str">
        <f>VLOOKUP(Exportacao[[#This Row],[País]],Tabela3[#All],4,FALSE)</f>
        <v>Colômbia</v>
      </c>
      <c r="G1882" s="3" t="str">
        <f>VLOOKUP(Exportacao[[#This Row],[País Corrigido]],'Conversor de países_Geral_UTF8_'!$A$2:$B$223,2,FALSE)</f>
        <v>América do Sul</v>
      </c>
      <c r="H18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83" spans="1:8" hidden="1">
      <c r="A1883" t="s">
        <v>55</v>
      </c>
      <c r="B1883" s="3">
        <v>2015</v>
      </c>
      <c r="C1883">
        <v>0</v>
      </c>
      <c r="D1883">
        <v>0</v>
      </c>
      <c r="E1883" s="3" t="e">
        <v>#NUM!</v>
      </c>
      <c r="F1883" s="3" t="str">
        <f>VLOOKUP(Exportacao[[#This Row],[País]],Tabela3[#All],4,FALSE)</f>
        <v>Colômbia</v>
      </c>
      <c r="G1883" s="3" t="str">
        <f>VLOOKUP(Exportacao[[#This Row],[País Corrigido]],'Conversor de países_Geral_UTF8_'!$A$2:$B$223,2,FALSE)</f>
        <v>América do Sul</v>
      </c>
      <c r="H18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84" spans="1:8" hidden="1">
      <c r="A1884" t="s">
        <v>55</v>
      </c>
      <c r="B1884" s="3">
        <v>2016</v>
      </c>
      <c r="C1884">
        <v>0</v>
      </c>
      <c r="D1884">
        <v>0</v>
      </c>
      <c r="E1884" s="3" t="e">
        <v>#NUM!</v>
      </c>
      <c r="F1884" s="3" t="str">
        <f>VLOOKUP(Exportacao[[#This Row],[País]],Tabela3[#All],4,FALSE)</f>
        <v>Colômbia</v>
      </c>
      <c r="G1884" s="3" t="str">
        <f>VLOOKUP(Exportacao[[#This Row],[País Corrigido]],'Conversor de países_Geral_UTF8_'!$A$2:$B$223,2,FALSE)</f>
        <v>América do Sul</v>
      </c>
      <c r="H18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85" spans="1:8" hidden="1">
      <c r="A1885" t="s">
        <v>55</v>
      </c>
      <c r="B1885" s="3">
        <v>2017</v>
      </c>
      <c r="C1885">
        <v>0</v>
      </c>
      <c r="D1885">
        <v>0</v>
      </c>
      <c r="E1885" s="3" t="e">
        <v>#NUM!</v>
      </c>
      <c r="F1885" s="3" t="str">
        <f>VLOOKUP(Exportacao[[#This Row],[País]],Tabela3[#All],4,FALSE)</f>
        <v>Colômbia</v>
      </c>
      <c r="G1885" s="3" t="str">
        <f>VLOOKUP(Exportacao[[#This Row],[País Corrigido]],'Conversor de países_Geral_UTF8_'!$A$2:$B$223,2,FALSE)</f>
        <v>América do Sul</v>
      </c>
      <c r="H18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86" spans="1:8" hidden="1">
      <c r="A1886" t="s">
        <v>55</v>
      </c>
      <c r="B1886" s="3">
        <v>2018</v>
      </c>
      <c r="C1886">
        <v>6944</v>
      </c>
      <c r="D1886">
        <v>26273</v>
      </c>
      <c r="E1886" s="3">
        <v>3.7835541474654377</v>
      </c>
      <c r="F1886" s="3" t="str">
        <f>VLOOKUP(Exportacao[[#This Row],[País]],Tabela3[#All],4,FALSE)</f>
        <v>Colômbia</v>
      </c>
      <c r="G1886" s="3" t="str">
        <f>VLOOKUP(Exportacao[[#This Row],[País Corrigido]],'Conversor de países_Geral_UTF8_'!$A$2:$B$223,2,FALSE)</f>
        <v>América do Sul</v>
      </c>
      <c r="H18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87" spans="1:8" hidden="1">
      <c r="A1887" t="s">
        <v>55</v>
      </c>
      <c r="B1887" s="3">
        <v>2019</v>
      </c>
      <c r="C1887">
        <v>897</v>
      </c>
      <c r="D1887">
        <v>1999</v>
      </c>
      <c r="E1887" s="3">
        <v>2.2285395763656632</v>
      </c>
      <c r="F1887" s="3" t="str">
        <f>VLOOKUP(Exportacao[[#This Row],[País]],Tabela3[#All],4,FALSE)</f>
        <v>Colômbia</v>
      </c>
      <c r="G1887" s="3" t="str">
        <f>VLOOKUP(Exportacao[[#This Row],[País Corrigido]],'Conversor de países_Geral_UTF8_'!$A$2:$B$223,2,FALSE)</f>
        <v>América do Sul</v>
      </c>
      <c r="H18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88" spans="1:8" hidden="1">
      <c r="A1888" t="s">
        <v>55</v>
      </c>
      <c r="B1888" s="3">
        <v>2020</v>
      </c>
      <c r="C1888">
        <v>15660</v>
      </c>
      <c r="D1888">
        <v>23780</v>
      </c>
      <c r="E1888" s="3">
        <v>1.5185185185185186</v>
      </c>
      <c r="F1888" s="3" t="str">
        <f>VLOOKUP(Exportacao[[#This Row],[País]],Tabela3[#All],4,FALSE)</f>
        <v>Colômbia</v>
      </c>
      <c r="G1888" s="3" t="str">
        <f>VLOOKUP(Exportacao[[#This Row],[País Corrigido]],'Conversor de países_Geral_UTF8_'!$A$2:$B$223,2,FALSE)</f>
        <v>América do Sul</v>
      </c>
      <c r="H18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89" spans="1:8" hidden="1">
      <c r="A1889" t="s">
        <v>55</v>
      </c>
      <c r="B1889" s="3">
        <v>2021</v>
      </c>
      <c r="C1889">
        <v>12160</v>
      </c>
      <c r="D1889">
        <v>21867</v>
      </c>
      <c r="E1889" s="3">
        <v>1.7982730263157896</v>
      </c>
      <c r="F1889" s="3" t="str">
        <f>VLOOKUP(Exportacao[[#This Row],[País]],Tabela3[#All],4,FALSE)</f>
        <v>Colômbia</v>
      </c>
      <c r="G1889" s="3" t="str">
        <f>VLOOKUP(Exportacao[[#This Row],[País Corrigido]],'Conversor de países_Geral_UTF8_'!$A$2:$B$223,2,FALSE)</f>
        <v>América do Sul</v>
      </c>
      <c r="H18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90" spans="1:8" hidden="1">
      <c r="A1890" t="s">
        <v>55</v>
      </c>
      <c r="B1890" s="3">
        <v>2022</v>
      </c>
      <c r="C1890">
        <v>8217</v>
      </c>
      <c r="D1890">
        <v>14068</v>
      </c>
      <c r="E1890" s="3">
        <v>1.7120603626627724</v>
      </c>
      <c r="F1890" s="3" t="str">
        <f>VLOOKUP(Exportacao[[#This Row],[País]],Tabela3[#All],4,FALSE)</f>
        <v>Colômbia</v>
      </c>
      <c r="G1890" s="3" t="str">
        <f>VLOOKUP(Exportacao[[#This Row],[País Corrigido]],'Conversor de países_Geral_UTF8_'!$A$2:$B$223,2,FALSE)</f>
        <v>América do Sul</v>
      </c>
      <c r="H18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91" spans="1:8" hidden="1">
      <c r="A1891" t="s">
        <v>55</v>
      </c>
      <c r="B1891" s="3">
        <v>2023</v>
      </c>
      <c r="C1891">
        <v>450</v>
      </c>
      <c r="D1891">
        <v>1259</v>
      </c>
      <c r="E1891" s="3">
        <v>2.7977777777777777</v>
      </c>
      <c r="F1891" s="3" t="str">
        <f>VLOOKUP(Exportacao[[#This Row],[País]],Tabela3[#All],4,FALSE)</f>
        <v>Colômbia</v>
      </c>
      <c r="G1891" s="3" t="str">
        <f>VLOOKUP(Exportacao[[#This Row],[País Corrigido]],'Conversor de países_Geral_UTF8_'!$A$2:$B$223,2,FALSE)</f>
        <v>América do Sul</v>
      </c>
      <c r="H18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892" spans="1:8" hidden="1">
      <c r="A1892" t="s">
        <v>105</v>
      </c>
      <c r="B1892" s="3">
        <v>1970</v>
      </c>
      <c r="C1892">
        <v>0</v>
      </c>
      <c r="D1892">
        <v>0</v>
      </c>
      <c r="E1892" s="3" t="e">
        <v>#NUM!</v>
      </c>
      <c r="F1892" s="3" t="str">
        <f>VLOOKUP(Exportacao[[#This Row],[País]],Tabela3[#All],4,FALSE)</f>
        <v>Comores</v>
      </c>
      <c r="G1892" s="3" t="str">
        <f>VLOOKUP(Exportacao[[#This Row],[País Corrigido]],'Conversor de países_Geral_UTF8_'!$A$2:$B$223,2,FALSE)</f>
        <v>África</v>
      </c>
      <c r="H18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93" spans="1:8" hidden="1">
      <c r="A1893" t="s">
        <v>105</v>
      </c>
      <c r="B1893" s="3">
        <v>1971</v>
      </c>
      <c r="C1893">
        <v>0</v>
      </c>
      <c r="D1893">
        <v>0</v>
      </c>
      <c r="E1893" s="3" t="e">
        <v>#NUM!</v>
      </c>
      <c r="F1893" s="3" t="str">
        <f>VLOOKUP(Exportacao[[#This Row],[País]],Tabela3[#All],4,FALSE)</f>
        <v>Comores</v>
      </c>
      <c r="G1893" s="3" t="str">
        <f>VLOOKUP(Exportacao[[#This Row],[País Corrigido]],'Conversor de países_Geral_UTF8_'!$A$2:$B$223,2,FALSE)</f>
        <v>África</v>
      </c>
      <c r="H18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94" spans="1:8" hidden="1">
      <c r="A1894" t="s">
        <v>105</v>
      </c>
      <c r="B1894" s="3">
        <v>1972</v>
      </c>
      <c r="C1894">
        <v>0</v>
      </c>
      <c r="D1894">
        <v>0</v>
      </c>
      <c r="E1894" s="3" t="e">
        <v>#NUM!</v>
      </c>
      <c r="F1894" s="3" t="str">
        <f>VLOOKUP(Exportacao[[#This Row],[País]],Tabela3[#All],4,FALSE)</f>
        <v>Comores</v>
      </c>
      <c r="G1894" s="3" t="str">
        <f>VLOOKUP(Exportacao[[#This Row],[País Corrigido]],'Conversor de países_Geral_UTF8_'!$A$2:$B$223,2,FALSE)</f>
        <v>África</v>
      </c>
      <c r="H18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95" spans="1:8" hidden="1">
      <c r="A1895" t="s">
        <v>105</v>
      </c>
      <c r="B1895" s="3">
        <v>1973</v>
      </c>
      <c r="C1895">
        <v>0</v>
      </c>
      <c r="D1895">
        <v>0</v>
      </c>
      <c r="E1895" s="3" t="e">
        <v>#NUM!</v>
      </c>
      <c r="F1895" s="3" t="str">
        <f>VLOOKUP(Exportacao[[#This Row],[País]],Tabela3[#All],4,FALSE)</f>
        <v>Comores</v>
      </c>
      <c r="G1895" s="3" t="str">
        <f>VLOOKUP(Exportacao[[#This Row],[País Corrigido]],'Conversor de países_Geral_UTF8_'!$A$2:$B$223,2,FALSE)</f>
        <v>África</v>
      </c>
      <c r="H18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96" spans="1:8" hidden="1">
      <c r="A1896" t="s">
        <v>105</v>
      </c>
      <c r="B1896" s="3">
        <v>1974</v>
      </c>
      <c r="C1896">
        <v>0</v>
      </c>
      <c r="D1896">
        <v>0</v>
      </c>
      <c r="E1896" s="3" t="e">
        <v>#NUM!</v>
      </c>
      <c r="F1896" s="3" t="str">
        <f>VLOOKUP(Exportacao[[#This Row],[País]],Tabela3[#All],4,FALSE)</f>
        <v>Comores</v>
      </c>
      <c r="G1896" s="3" t="str">
        <f>VLOOKUP(Exportacao[[#This Row],[País Corrigido]],'Conversor de países_Geral_UTF8_'!$A$2:$B$223,2,FALSE)</f>
        <v>África</v>
      </c>
      <c r="H18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97" spans="1:8" hidden="1">
      <c r="A1897" t="s">
        <v>105</v>
      </c>
      <c r="B1897" s="3">
        <v>1975</v>
      </c>
      <c r="C1897">
        <v>0</v>
      </c>
      <c r="D1897">
        <v>0</v>
      </c>
      <c r="E1897" s="3" t="e">
        <v>#NUM!</v>
      </c>
      <c r="F1897" s="3" t="str">
        <f>VLOOKUP(Exportacao[[#This Row],[País]],Tabela3[#All],4,FALSE)</f>
        <v>Comores</v>
      </c>
      <c r="G1897" s="3" t="str">
        <f>VLOOKUP(Exportacao[[#This Row],[País Corrigido]],'Conversor de países_Geral_UTF8_'!$A$2:$B$223,2,FALSE)</f>
        <v>África</v>
      </c>
      <c r="H18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98" spans="1:8" hidden="1">
      <c r="A1898" t="s">
        <v>105</v>
      </c>
      <c r="B1898" s="3">
        <v>1976</v>
      </c>
      <c r="C1898">
        <v>0</v>
      </c>
      <c r="D1898">
        <v>0</v>
      </c>
      <c r="E1898" s="3" t="e">
        <v>#NUM!</v>
      </c>
      <c r="F1898" s="3" t="str">
        <f>VLOOKUP(Exportacao[[#This Row],[País]],Tabela3[#All],4,FALSE)</f>
        <v>Comores</v>
      </c>
      <c r="G1898" s="3" t="str">
        <f>VLOOKUP(Exportacao[[#This Row],[País Corrigido]],'Conversor de países_Geral_UTF8_'!$A$2:$B$223,2,FALSE)</f>
        <v>África</v>
      </c>
      <c r="H18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899" spans="1:8" hidden="1">
      <c r="A1899" t="s">
        <v>105</v>
      </c>
      <c r="B1899" s="3">
        <v>1977</v>
      </c>
      <c r="C1899">
        <v>0</v>
      </c>
      <c r="D1899">
        <v>0</v>
      </c>
      <c r="E1899" s="3" t="e">
        <v>#NUM!</v>
      </c>
      <c r="F1899" s="3" t="str">
        <f>VLOOKUP(Exportacao[[#This Row],[País]],Tabela3[#All],4,FALSE)</f>
        <v>Comores</v>
      </c>
      <c r="G1899" s="3" t="str">
        <f>VLOOKUP(Exportacao[[#This Row],[País Corrigido]],'Conversor de países_Geral_UTF8_'!$A$2:$B$223,2,FALSE)</f>
        <v>África</v>
      </c>
      <c r="H18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0" spans="1:8" hidden="1">
      <c r="A1900" t="s">
        <v>105</v>
      </c>
      <c r="B1900" s="3">
        <v>1978</v>
      </c>
      <c r="C1900">
        <v>0</v>
      </c>
      <c r="D1900">
        <v>0</v>
      </c>
      <c r="E1900" s="3" t="e">
        <v>#NUM!</v>
      </c>
      <c r="F1900" s="3" t="str">
        <f>VLOOKUP(Exportacao[[#This Row],[País]],Tabela3[#All],4,FALSE)</f>
        <v>Comores</v>
      </c>
      <c r="G1900" s="3" t="str">
        <f>VLOOKUP(Exportacao[[#This Row],[País Corrigido]],'Conversor de países_Geral_UTF8_'!$A$2:$B$223,2,FALSE)</f>
        <v>África</v>
      </c>
      <c r="H19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1" spans="1:8" hidden="1">
      <c r="A1901" t="s">
        <v>105</v>
      </c>
      <c r="B1901" s="3">
        <v>1979</v>
      </c>
      <c r="C1901">
        <v>0</v>
      </c>
      <c r="D1901">
        <v>0</v>
      </c>
      <c r="E1901" s="3" t="e">
        <v>#NUM!</v>
      </c>
      <c r="F1901" s="3" t="str">
        <f>VLOOKUP(Exportacao[[#This Row],[País]],Tabela3[#All],4,FALSE)</f>
        <v>Comores</v>
      </c>
      <c r="G1901" s="3" t="str">
        <f>VLOOKUP(Exportacao[[#This Row],[País Corrigido]],'Conversor de países_Geral_UTF8_'!$A$2:$B$223,2,FALSE)</f>
        <v>África</v>
      </c>
      <c r="H19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2" spans="1:8" hidden="1">
      <c r="A1902" t="s">
        <v>105</v>
      </c>
      <c r="B1902" s="3">
        <v>1980</v>
      </c>
      <c r="C1902">
        <v>0</v>
      </c>
      <c r="D1902">
        <v>0</v>
      </c>
      <c r="E1902" s="3" t="e">
        <v>#NUM!</v>
      </c>
      <c r="F1902" s="3" t="str">
        <f>VLOOKUP(Exportacao[[#This Row],[País]],Tabela3[#All],4,FALSE)</f>
        <v>Comores</v>
      </c>
      <c r="G1902" s="3" t="str">
        <f>VLOOKUP(Exportacao[[#This Row],[País Corrigido]],'Conversor de países_Geral_UTF8_'!$A$2:$B$223,2,FALSE)</f>
        <v>África</v>
      </c>
      <c r="H19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3" spans="1:8" hidden="1">
      <c r="A1903" t="s">
        <v>105</v>
      </c>
      <c r="B1903" s="3">
        <v>1981</v>
      </c>
      <c r="C1903">
        <v>0</v>
      </c>
      <c r="D1903">
        <v>0</v>
      </c>
      <c r="E1903" s="3" t="e">
        <v>#NUM!</v>
      </c>
      <c r="F1903" s="3" t="str">
        <f>VLOOKUP(Exportacao[[#This Row],[País]],Tabela3[#All],4,FALSE)</f>
        <v>Comores</v>
      </c>
      <c r="G1903" s="3" t="str">
        <f>VLOOKUP(Exportacao[[#This Row],[País Corrigido]],'Conversor de países_Geral_UTF8_'!$A$2:$B$223,2,FALSE)</f>
        <v>África</v>
      </c>
      <c r="H19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4" spans="1:8" hidden="1">
      <c r="A1904" t="s">
        <v>105</v>
      </c>
      <c r="B1904" s="3">
        <v>1982</v>
      </c>
      <c r="C1904">
        <v>0</v>
      </c>
      <c r="D1904">
        <v>0</v>
      </c>
      <c r="E1904" s="3" t="e">
        <v>#NUM!</v>
      </c>
      <c r="F1904" s="3" t="str">
        <f>VLOOKUP(Exportacao[[#This Row],[País]],Tabela3[#All],4,FALSE)</f>
        <v>Comores</v>
      </c>
      <c r="G1904" s="3" t="str">
        <f>VLOOKUP(Exportacao[[#This Row],[País Corrigido]],'Conversor de países_Geral_UTF8_'!$A$2:$B$223,2,FALSE)</f>
        <v>África</v>
      </c>
      <c r="H19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5" spans="1:8" hidden="1">
      <c r="A1905" t="s">
        <v>105</v>
      </c>
      <c r="B1905" s="3">
        <v>1983</v>
      </c>
      <c r="C1905">
        <v>0</v>
      </c>
      <c r="D1905">
        <v>0</v>
      </c>
      <c r="E1905" s="3" t="e">
        <v>#NUM!</v>
      </c>
      <c r="F1905" s="3" t="str">
        <f>VLOOKUP(Exportacao[[#This Row],[País]],Tabela3[#All],4,FALSE)</f>
        <v>Comores</v>
      </c>
      <c r="G1905" s="3" t="str">
        <f>VLOOKUP(Exportacao[[#This Row],[País Corrigido]],'Conversor de países_Geral_UTF8_'!$A$2:$B$223,2,FALSE)</f>
        <v>África</v>
      </c>
      <c r="H19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6" spans="1:8" hidden="1">
      <c r="A1906" t="s">
        <v>105</v>
      </c>
      <c r="B1906" s="3">
        <v>1984</v>
      </c>
      <c r="C1906">
        <v>0</v>
      </c>
      <c r="D1906">
        <v>0</v>
      </c>
      <c r="E1906" s="3" t="e">
        <v>#NUM!</v>
      </c>
      <c r="F1906" s="3" t="str">
        <f>VLOOKUP(Exportacao[[#This Row],[País]],Tabela3[#All],4,FALSE)</f>
        <v>Comores</v>
      </c>
      <c r="G1906" s="3" t="str">
        <f>VLOOKUP(Exportacao[[#This Row],[País Corrigido]],'Conversor de países_Geral_UTF8_'!$A$2:$B$223,2,FALSE)</f>
        <v>África</v>
      </c>
      <c r="H19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7" spans="1:8" hidden="1">
      <c r="A1907" t="s">
        <v>105</v>
      </c>
      <c r="B1907" s="3">
        <v>1985</v>
      </c>
      <c r="C1907">
        <v>0</v>
      </c>
      <c r="D1907">
        <v>0</v>
      </c>
      <c r="E1907" s="3" t="e">
        <v>#NUM!</v>
      </c>
      <c r="F1907" s="3" t="str">
        <f>VLOOKUP(Exportacao[[#This Row],[País]],Tabela3[#All],4,FALSE)</f>
        <v>Comores</v>
      </c>
      <c r="G1907" s="3" t="str">
        <f>VLOOKUP(Exportacao[[#This Row],[País Corrigido]],'Conversor de países_Geral_UTF8_'!$A$2:$B$223,2,FALSE)</f>
        <v>África</v>
      </c>
      <c r="H19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8" spans="1:8" hidden="1">
      <c r="A1908" t="s">
        <v>105</v>
      </c>
      <c r="B1908" s="3">
        <v>1986</v>
      </c>
      <c r="C1908">
        <v>0</v>
      </c>
      <c r="D1908">
        <v>0</v>
      </c>
      <c r="E1908" s="3" t="e">
        <v>#NUM!</v>
      </c>
      <c r="F1908" s="3" t="str">
        <f>VLOOKUP(Exportacao[[#This Row],[País]],Tabela3[#All],4,FALSE)</f>
        <v>Comores</v>
      </c>
      <c r="G1908" s="3" t="str">
        <f>VLOOKUP(Exportacao[[#This Row],[País Corrigido]],'Conversor de países_Geral_UTF8_'!$A$2:$B$223,2,FALSE)</f>
        <v>África</v>
      </c>
      <c r="H19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09" spans="1:8" hidden="1">
      <c r="A1909" t="s">
        <v>105</v>
      </c>
      <c r="B1909" s="3">
        <v>1987</v>
      </c>
      <c r="C1909">
        <v>0</v>
      </c>
      <c r="D1909">
        <v>0</v>
      </c>
      <c r="E1909" s="3" t="e">
        <v>#NUM!</v>
      </c>
      <c r="F1909" s="3" t="str">
        <f>VLOOKUP(Exportacao[[#This Row],[País]],Tabela3[#All],4,FALSE)</f>
        <v>Comores</v>
      </c>
      <c r="G1909" s="3" t="str">
        <f>VLOOKUP(Exportacao[[#This Row],[País Corrigido]],'Conversor de países_Geral_UTF8_'!$A$2:$B$223,2,FALSE)</f>
        <v>África</v>
      </c>
      <c r="H19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0" spans="1:8" hidden="1">
      <c r="A1910" t="s">
        <v>105</v>
      </c>
      <c r="B1910" s="3">
        <v>1988</v>
      </c>
      <c r="C1910">
        <v>0</v>
      </c>
      <c r="D1910">
        <v>0</v>
      </c>
      <c r="E1910" s="3" t="e">
        <v>#NUM!</v>
      </c>
      <c r="F1910" s="3" t="str">
        <f>VLOOKUP(Exportacao[[#This Row],[País]],Tabela3[#All],4,FALSE)</f>
        <v>Comores</v>
      </c>
      <c r="G1910" s="3" t="str">
        <f>VLOOKUP(Exportacao[[#This Row],[País Corrigido]],'Conversor de países_Geral_UTF8_'!$A$2:$B$223,2,FALSE)</f>
        <v>África</v>
      </c>
      <c r="H19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1" spans="1:8" hidden="1">
      <c r="A1911" t="s">
        <v>105</v>
      </c>
      <c r="B1911" s="3">
        <v>1989</v>
      </c>
      <c r="C1911">
        <v>0</v>
      </c>
      <c r="D1911">
        <v>0</v>
      </c>
      <c r="E1911" s="3" t="e">
        <v>#NUM!</v>
      </c>
      <c r="F1911" s="3" t="str">
        <f>VLOOKUP(Exportacao[[#This Row],[País]],Tabela3[#All],4,FALSE)</f>
        <v>Comores</v>
      </c>
      <c r="G1911" s="3" t="str">
        <f>VLOOKUP(Exportacao[[#This Row],[País Corrigido]],'Conversor de países_Geral_UTF8_'!$A$2:$B$223,2,FALSE)</f>
        <v>África</v>
      </c>
      <c r="H19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2" spans="1:8" hidden="1">
      <c r="A1912" t="s">
        <v>105</v>
      </c>
      <c r="B1912" s="3">
        <v>1990</v>
      </c>
      <c r="C1912">
        <v>0</v>
      </c>
      <c r="D1912">
        <v>0</v>
      </c>
      <c r="E1912" s="3" t="e">
        <v>#NUM!</v>
      </c>
      <c r="F1912" s="3" t="str">
        <f>VLOOKUP(Exportacao[[#This Row],[País]],Tabela3[#All],4,FALSE)</f>
        <v>Comores</v>
      </c>
      <c r="G1912" s="3" t="str">
        <f>VLOOKUP(Exportacao[[#This Row],[País Corrigido]],'Conversor de países_Geral_UTF8_'!$A$2:$B$223,2,FALSE)</f>
        <v>África</v>
      </c>
      <c r="H19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3" spans="1:8" hidden="1">
      <c r="A1913" t="s">
        <v>105</v>
      </c>
      <c r="B1913" s="3">
        <v>1991</v>
      </c>
      <c r="C1913">
        <v>0</v>
      </c>
      <c r="D1913">
        <v>0</v>
      </c>
      <c r="E1913" s="3" t="e">
        <v>#NUM!</v>
      </c>
      <c r="F1913" s="3" t="str">
        <f>VLOOKUP(Exportacao[[#This Row],[País]],Tabela3[#All],4,FALSE)</f>
        <v>Comores</v>
      </c>
      <c r="G1913" s="3" t="str">
        <f>VLOOKUP(Exportacao[[#This Row],[País Corrigido]],'Conversor de países_Geral_UTF8_'!$A$2:$B$223,2,FALSE)</f>
        <v>África</v>
      </c>
      <c r="H19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4" spans="1:8" hidden="1">
      <c r="A1914" t="s">
        <v>105</v>
      </c>
      <c r="B1914" s="3">
        <v>1992</v>
      </c>
      <c r="C1914">
        <v>0</v>
      </c>
      <c r="D1914">
        <v>0</v>
      </c>
      <c r="E1914" s="3" t="e">
        <v>#NUM!</v>
      </c>
      <c r="F1914" s="3" t="str">
        <f>VLOOKUP(Exportacao[[#This Row],[País]],Tabela3[#All],4,FALSE)</f>
        <v>Comores</v>
      </c>
      <c r="G1914" s="3" t="str">
        <f>VLOOKUP(Exportacao[[#This Row],[País Corrigido]],'Conversor de países_Geral_UTF8_'!$A$2:$B$223,2,FALSE)</f>
        <v>África</v>
      </c>
      <c r="H19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5" spans="1:8" hidden="1">
      <c r="A1915" t="s">
        <v>105</v>
      </c>
      <c r="B1915" s="3">
        <v>1993</v>
      </c>
      <c r="C1915">
        <v>0</v>
      </c>
      <c r="D1915">
        <v>0</v>
      </c>
      <c r="E1915" s="3" t="e">
        <v>#NUM!</v>
      </c>
      <c r="F1915" s="3" t="str">
        <f>VLOOKUP(Exportacao[[#This Row],[País]],Tabela3[#All],4,FALSE)</f>
        <v>Comores</v>
      </c>
      <c r="G1915" s="3" t="str">
        <f>VLOOKUP(Exportacao[[#This Row],[País Corrigido]],'Conversor de países_Geral_UTF8_'!$A$2:$B$223,2,FALSE)</f>
        <v>África</v>
      </c>
      <c r="H19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6" spans="1:8" hidden="1">
      <c r="A1916" t="s">
        <v>105</v>
      </c>
      <c r="B1916" s="3">
        <v>1994</v>
      </c>
      <c r="C1916">
        <v>0</v>
      </c>
      <c r="D1916">
        <v>0</v>
      </c>
      <c r="E1916" s="3" t="e">
        <v>#NUM!</v>
      </c>
      <c r="F1916" s="3" t="str">
        <f>VLOOKUP(Exportacao[[#This Row],[País]],Tabela3[#All],4,FALSE)</f>
        <v>Comores</v>
      </c>
      <c r="G1916" s="3" t="str">
        <f>VLOOKUP(Exportacao[[#This Row],[País Corrigido]],'Conversor de países_Geral_UTF8_'!$A$2:$B$223,2,FALSE)</f>
        <v>África</v>
      </c>
      <c r="H19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7" spans="1:8" hidden="1">
      <c r="A1917" t="s">
        <v>105</v>
      </c>
      <c r="B1917" s="3">
        <v>1995</v>
      </c>
      <c r="C1917">
        <v>0</v>
      </c>
      <c r="D1917">
        <v>0</v>
      </c>
      <c r="E1917" s="3" t="e">
        <v>#NUM!</v>
      </c>
      <c r="F1917" s="3" t="str">
        <f>VLOOKUP(Exportacao[[#This Row],[País]],Tabela3[#All],4,FALSE)</f>
        <v>Comores</v>
      </c>
      <c r="G1917" s="3" t="str">
        <f>VLOOKUP(Exportacao[[#This Row],[País Corrigido]],'Conversor de países_Geral_UTF8_'!$A$2:$B$223,2,FALSE)</f>
        <v>África</v>
      </c>
      <c r="H19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8" spans="1:8" hidden="1">
      <c r="A1918" t="s">
        <v>105</v>
      </c>
      <c r="B1918" s="3">
        <v>1996</v>
      </c>
      <c r="C1918">
        <v>0</v>
      </c>
      <c r="D1918">
        <v>0</v>
      </c>
      <c r="E1918" s="3" t="e">
        <v>#NUM!</v>
      </c>
      <c r="F1918" s="3" t="str">
        <f>VLOOKUP(Exportacao[[#This Row],[País]],Tabela3[#All],4,FALSE)</f>
        <v>Comores</v>
      </c>
      <c r="G1918" s="3" t="str">
        <f>VLOOKUP(Exportacao[[#This Row],[País Corrigido]],'Conversor de países_Geral_UTF8_'!$A$2:$B$223,2,FALSE)</f>
        <v>África</v>
      </c>
      <c r="H19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19" spans="1:8" hidden="1">
      <c r="A1919" t="s">
        <v>105</v>
      </c>
      <c r="B1919" s="3">
        <v>1997</v>
      </c>
      <c r="C1919">
        <v>0</v>
      </c>
      <c r="D1919">
        <v>0</v>
      </c>
      <c r="E1919" s="3" t="e">
        <v>#NUM!</v>
      </c>
      <c r="F1919" s="3" t="str">
        <f>VLOOKUP(Exportacao[[#This Row],[País]],Tabela3[#All],4,FALSE)</f>
        <v>Comores</v>
      </c>
      <c r="G1919" s="3" t="str">
        <f>VLOOKUP(Exportacao[[#This Row],[País Corrigido]],'Conversor de países_Geral_UTF8_'!$A$2:$B$223,2,FALSE)</f>
        <v>África</v>
      </c>
      <c r="H19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0" spans="1:8" hidden="1">
      <c r="A1920" t="s">
        <v>105</v>
      </c>
      <c r="B1920" s="3">
        <v>1998</v>
      </c>
      <c r="C1920">
        <v>0</v>
      </c>
      <c r="D1920">
        <v>0</v>
      </c>
      <c r="E1920" s="3" t="e">
        <v>#NUM!</v>
      </c>
      <c r="F1920" s="3" t="str">
        <f>VLOOKUP(Exportacao[[#This Row],[País]],Tabela3[#All],4,FALSE)</f>
        <v>Comores</v>
      </c>
      <c r="G1920" s="3" t="str">
        <f>VLOOKUP(Exportacao[[#This Row],[País Corrigido]],'Conversor de países_Geral_UTF8_'!$A$2:$B$223,2,FALSE)</f>
        <v>África</v>
      </c>
      <c r="H19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1" spans="1:8" hidden="1">
      <c r="A1921" t="s">
        <v>105</v>
      </c>
      <c r="B1921" s="3">
        <v>1999</v>
      </c>
      <c r="C1921">
        <v>0</v>
      </c>
      <c r="D1921">
        <v>0</v>
      </c>
      <c r="E1921" s="3" t="e">
        <v>#NUM!</v>
      </c>
      <c r="F1921" s="3" t="str">
        <f>VLOOKUP(Exportacao[[#This Row],[País]],Tabela3[#All],4,FALSE)</f>
        <v>Comores</v>
      </c>
      <c r="G1921" s="3" t="str">
        <f>VLOOKUP(Exportacao[[#This Row],[País Corrigido]],'Conversor de países_Geral_UTF8_'!$A$2:$B$223,2,FALSE)</f>
        <v>África</v>
      </c>
      <c r="H19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2" spans="1:8" hidden="1">
      <c r="A1922" t="s">
        <v>105</v>
      </c>
      <c r="B1922" s="3">
        <v>2000</v>
      </c>
      <c r="C1922">
        <v>0</v>
      </c>
      <c r="D1922">
        <v>0</v>
      </c>
      <c r="E1922" s="3" t="e">
        <v>#NUM!</v>
      </c>
      <c r="F1922" s="3" t="str">
        <f>VLOOKUP(Exportacao[[#This Row],[País]],Tabela3[#All],4,FALSE)</f>
        <v>Comores</v>
      </c>
      <c r="G1922" s="3" t="str">
        <f>VLOOKUP(Exportacao[[#This Row],[País Corrigido]],'Conversor de países_Geral_UTF8_'!$A$2:$B$223,2,FALSE)</f>
        <v>África</v>
      </c>
      <c r="H19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3" spans="1:8" hidden="1">
      <c r="A1923" t="s">
        <v>105</v>
      </c>
      <c r="B1923" s="3">
        <v>2001</v>
      </c>
      <c r="C1923">
        <v>0</v>
      </c>
      <c r="D1923">
        <v>0</v>
      </c>
      <c r="E1923" s="3" t="e">
        <v>#NUM!</v>
      </c>
      <c r="F1923" s="3" t="str">
        <f>VLOOKUP(Exportacao[[#This Row],[País]],Tabela3[#All],4,FALSE)</f>
        <v>Comores</v>
      </c>
      <c r="G1923" s="3" t="str">
        <f>VLOOKUP(Exportacao[[#This Row],[País Corrigido]],'Conversor de países_Geral_UTF8_'!$A$2:$B$223,2,FALSE)</f>
        <v>África</v>
      </c>
      <c r="H19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4" spans="1:8" hidden="1">
      <c r="A1924" t="s">
        <v>105</v>
      </c>
      <c r="B1924" s="3">
        <v>2002</v>
      </c>
      <c r="C1924">
        <v>0</v>
      </c>
      <c r="D1924">
        <v>0</v>
      </c>
      <c r="E1924" s="3" t="e">
        <v>#NUM!</v>
      </c>
      <c r="F1924" s="3" t="str">
        <f>VLOOKUP(Exportacao[[#This Row],[País]],Tabela3[#All],4,FALSE)</f>
        <v>Comores</v>
      </c>
      <c r="G1924" s="3" t="str">
        <f>VLOOKUP(Exportacao[[#This Row],[País Corrigido]],'Conversor de países_Geral_UTF8_'!$A$2:$B$223,2,FALSE)</f>
        <v>África</v>
      </c>
      <c r="H19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5" spans="1:8" hidden="1">
      <c r="A1925" t="s">
        <v>105</v>
      </c>
      <c r="B1925" s="3">
        <v>2003</v>
      </c>
      <c r="C1925">
        <v>0</v>
      </c>
      <c r="D1925">
        <v>0</v>
      </c>
      <c r="E1925" s="3" t="e">
        <v>#NUM!</v>
      </c>
      <c r="F1925" s="3" t="str">
        <f>VLOOKUP(Exportacao[[#This Row],[País]],Tabela3[#All],4,FALSE)</f>
        <v>Comores</v>
      </c>
      <c r="G1925" s="3" t="str">
        <f>VLOOKUP(Exportacao[[#This Row],[País Corrigido]],'Conversor de países_Geral_UTF8_'!$A$2:$B$223,2,FALSE)</f>
        <v>África</v>
      </c>
      <c r="H19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6" spans="1:8" hidden="1">
      <c r="A1926" t="s">
        <v>105</v>
      </c>
      <c r="B1926" s="3">
        <v>2004</v>
      </c>
      <c r="C1926">
        <v>0</v>
      </c>
      <c r="D1926">
        <v>0</v>
      </c>
      <c r="E1926" s="3" t="e">
        <v>#NUM!</v>
      </c>
      <c r="F1926" s="3" t="str">
        <f>VLOOKUP(Exportacao[[#This Row],[País]],Tabela3[#All],4,FALSE)</f>
        <v>Comores</v>
      </c>
      <c r="G1926" s="3" t="str">
        <f>VLOOKUP(Exportacao[[#This Row],[País Corrigido]],'Conversor de países_Geral_UTF8_'!$A$2:$B$223,2,FALSE)</f>
        <v>África</v>
      </c>
      <c r="H19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7" spans="1:8" hidden="1">
      <c r="A1927" t="s">
        <v>105</v>
      </c>
      <c r="B1927" s="3">
        <v>2005</v>
      </c>
      <c r="C1927">
        <v>0</v>
      </c>
      <c r="D1927">
        <v>0</v>
      </c>
      <c r="E1927" s="3" t="e">
        <v>#NUM!</v>
      </c>
      <c r="F1927" s="3" t="str">
        <f>VLOOKUP(Exportacao[[#This Row],[País]],Tabela3[#All],4,FALSE)</f>
        <v>Comores</v>
      </c>
      <c r="G1927" s="3" t="str">
        <f>VLOOKUP(Exportacao[[#This Row],[País Corrigido]],'Conversor de países_Geral_UTF8_'!$A$2:$B$223,2,FALSE)</f>
        <v>África</v>
      </c>
      <c r="H19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8" spans="1:8" hidden="1">
      <c r="A1928" t="s">
        <v>105</v>
      </c>
      <c r="B1928" s="3">
        <v>2006</v>
      </c>
      <c r="C1928">
        <v>0</v>
      </c>
      <c r="D1928">
        <v>0</v>
      </c>
      <c r="E1928" s="3" t="e">
        <v>#NUM!</v>
      </c>
      <c r="F1928" s="3" t="str">
        <f>VLOOKUP(Exportacao[[#This Row],[País]],Tabela3[#All],4,FALSE)</f>
        <v>Comores</v>
      </c>
      <c r="G1928" s="3" t="str">
        <f>VLOOKUP(Exportacao[[#This Row],[País Corrigido]],'Conversor de países_Geral_UTF8_'!$A$2:$B$223,2,FALSE)</f>
        <v>África</v>
      </c>
      <c r="H19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29" spans="1:8" hidden="1">
      <c r="A1929" t="s">
        <v>105</v>
      </c>
      <c r="B1929" s="3">
        <v>2007</v>
      </c>
      <c r="C1929">
        <v>0</v>
      </c>
      <c r="D1929">
        <v>0</v>
      </c>
      <c r="E1929" s="3" t="e">
        <v>#NUM!</v>
      </c>
      <c r="F1929" s="3" t="str">
        <f>VLOOKUP(Exportacao[[#This Row],[País]],Tabela3[#All],4,FALSE)</f>
        <v>Comores</v>
      </c>
      <c r="G1929" s="3" t="str">
        <f>VLOOKUP(Exportacao[[#This Row],[País Corrigido]],'Conversor de países_Geral_UTF8_'!$A$2:$B$223,2,FALSE)</f>
        <v>África</v>
      </c>
      <c r="H19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0" spans="1:8" hidden="1">
      <c r="A1930" t="s">
        <v>105</v>
      </c>
      <c r="B1930" s="3">
        <v>2008</v>
      </c>
      <c r="C1930">
        <v>0</v>
      </c>
      <c r="D1930">
        <v>0</v>
      </c>
      <c r="E1930" s="3" t="e">
        <v>#NUM!</v>
      </c>
      <c r="F1930" s="3" t="str">
        <f>VLOOKUP(Exportacao[[#This Row],[País]],Tabela3[#All],4,FALSE)</f>
        <v>Comores</v>
      </c>
      <c r="G1930" s="3" t="str">
        <f>VLOOKUP(Exportacao[[#This Row],[País Corrigido]],'Conversor de países_Geral_UTF8_'!$A$2:$B$223,2,FALSE)</f>
        <v>África</v>
      </c>
      <c r="H19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1" spans="1:8" hidden="1">
      <c r="A1931" t="s">
        <v>105</v>
      </c>
      <c r="B1931" s="3">
        <v>2009</v>
      </c>
      <c r="C1931">
        <v>0</v>
      </c>
      <c r="D1931">
        <v>0</v>
      </c>
      <c r="E1931" s="3" t="e">
        <v>#NUM!</v>
      </c>
      <c r="F1931" s="3" t="str">
        <f>VLOOKUP(Exportacao[[#This Row],[País]],Tabela3[#All],4,FALSE)</f>
        <v>Comores</v>
      </c>
      <c r="G1931" s="3" t="str">
        <f>VLOOKUP(Exportacao[[#This Row],[País Corrigido]],'Conversor de países_Geral_UTF8_'!$A$2:$B$223,2,FALSE)</f>
        <v>África</v>
      </c>
      <c r="H19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2" spans="1:8" hidden="1">
      <c r="A1932" t="s">
        <v>105</v>
      </c>
      <c r="B1932" s="3">
        <v>2010</v>
      </c>
      <c r="C1932">
        <v>0</v>
      </c>
      <c r="D1932">
        <v>0</v>
      </c>
      <c r="E1932" s="3" t="e">
        <v>#NUM!</v>
      </c>
      <c r="F1932" s="3" t="str">
        <f>VLOOKUP(Exportacao[[#This Row],[País]],Tabela3[#All],4,FALSE)</f>
        <v>Comores</v>
      </c>
      <c r="G1932" s="3" t="str">
        <f>VLOOKUP(Exportacao[[#This Row],[País Corrigido]],'Conversor de países_Geral_UTF8_'!$A$2:$B$223,2,FALSE)</f>
        <v>África</v>
      </c>
      <c r="H19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3" spans="1:8" hidden="1">
      <c r="A1933" t="s">
        <v>105</v>
      </c>
      <c r="B1933" s="3">
        <v>2011</v>
      </c>
      <c r="C1933">
        <v>0</v>
      </c>
      <c r="D1933">
        <v>0</v>
      </c>
      <c r="E1933" s="3" t="e">
        <v>#NUM!</v>
      </c>
      <c r="F1933" s="3" t="str">
        <f>VLOOKUP(Exportacao[[#This Row],[País]],Tabela3[#All],4,FALSE)</f>
        <v>Comores</v>
      </c>
      <c r="G1933" s="3" t="str">
        <f>VLOOKUP(Exportacao[[#This Row],[País Corrigido]],'Conversor de países_Geral_UTF8_'!$A$2:$B$223,2,FALSE)</f>
        <v>África</v>
      </c>
      <c r="H19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4" spans="1:8" hidden="1">
      <c r="A1934" t="s">
        <v>105</v>
      </c>
      <c r="B1934" s="3">
        <v>2012</v>
      </c>
      <c r="C1934">
        <v>0</v>
      </c>
      <c r="D1934">
        <v>0</v>
      </c>
      <c r="E1934" s="3" t="e">
        <v>#NUM!</v>
      </c>
      <c r="F1934" s="3" t="str">
        <f>VLOOKUP(Exportacao[[#This Row],[País]],Tabela3[#All],4,FALSE)</f>
        <v>Comores</v>
      </c>
      <c r="G1934" s="3" t="str">
        <f>VLOOKUP(Exportacao[[#This Row],[País Corrigido]],'Conversor de países_Geral_UTF8_'!$A$2:$B$223,2,FALSE)</f>
        <v>África</v>
      </c>
      <c r="H19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5" spans="1:8" hidden="1">
      <c r="A1935" t="s">
        <v>105</v>
      </c>
      <c r="B1935" s="3">
        <v>2013</v>
      </c>
      <c r="C1935">
        <v>0</v>
      </c>
      <c r="D1935">
        <v>0</v>
      </c>
      <c r="E1935" s="3" t="e">
        <v>#NUM!</v>
      </c>
      <c r="F1935" s="3" t="str">
        <f>VLOOKUP(Exportacao[[#This Row],[País]],Tabela3[#All],4,FALSE)</f>
        <v>Comores</v>
      </c>
      <c r="G1935" s="3" t="str">
        <f>VLOOKUP(Exportacao[[#This Row],[País Corrigido]],'Conversor de países_Geral_UTF8_'!$A$2:$B$223,2,FALSE)</f>
        <v>África</v>
      </c>
      <c r="H19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6" spans="1:8" hidden="1">
      <c r="A1936" t="s">
        <v>105</v>
      </c>
      <c r="B1936" s="3">
        <v>2014</v>
      </c>
      <c r="C1936">
        <v>0</v>
      </c>
      <c r="D1936">
        <v>0</v>
      </c>
      <c r="E1936" s="3" t="e">
        <v>#NUM!</v>
      </c>
      <c r="F1936" s="3" t="str">
        <f>VLOOKUP(Exportacao[[#This Row],[País]],Tabela3[#All],4,FALSE)</f>
        <v>Comores</v>
      </c>
      <c r="G1936" s="3" t="str">
        <f>VLOOKUP(Exportacao[[#This Row],[País Corrigido]],'Conversor de países_Geral_UTF8_'!$A$2:$B$223,2,FALSE)</f>
        <v>África</v>
      </c>
      <c r="H19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7" spans="1:8" hidden="1">
      <c r="A1937" t="s">
        <v>105</v>
      </c>
      <c r="B1937" s="3">
        <v>2015</v>
      </c>
      <c r="C1937">
        <v>0</v>
      </c>
      <c r="D1937">
        <v>0</v>
      </c>
      <c r="E1937" s="3" t="e">
        <v>#NUM!</v>
      </c>
      <c r="F1937" s="3" t="str">
        <f>VLOOKUP(Exportacao[[#This Row],[País]],Tabela3[#All],4,FALSE)</f>
        <v>Comores</v>
      </c>
      <c r="G1937" s="3" t="str">
        <f>VLOOKUP(Exportacao[[#This Row],[País Corrigido]],'Conversor de países_Geral_UTF8_'!$A$2:$B$223,2,FALSE)</f>
        <v>África</v>
      </c>
      <c r="H19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8" spans="1:8" hidden="1">
      <c r="A1938" t="s">
        <v>105</v>
      </c>
      <c r="B1938" s="3">
        <v>2016</v>
      </c>
      <c r="C1938">
        <v>0</v>
      </c>
      <c r="D1938">
        <v>0</v>
      </c>
      <c r="E1938" s="3" t="e">
        <v>#NUM!</v>
      </c>
      <c r="F1938" s="3" t="str">
        <f>VLOOKUP(Exportacao[[#This Row],[País]],Tabela3[#All],4,FALSE)</f>
        <v>Comores</v>
      </c>
      <c r="G1938" s="3" t="str">
        <f>VLOOKUP(Exportacao[[#This Row],[País Corrigido]],'Conversor de países_Geral_UTF8_'!$A$2:$B$223,2,FALSE)</f>
        <v>África</v>
      </c>
      <c r="H19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39" spans="1:8" hidden="1">
      <c r="A1939" t="s">
        <v>105</v>
      </c>
      <c r="B1939" s="3">
        <v>2017</v>
      </c>
      <c r="C1939">
        <v>0</v>
      </c>
      <c r="D1939">
        <v>0</v>
      </c>
      <c r="E1939" s="3" t="e">
        <v>#NUM!</v>
      </c>
      <c r="F1939" s="3" t="str">
        <f>VLOOKUP(Exportacao[[#This Row],[País]],Tabela3[#All],4,FALSE)</f>
        <v>Comores</v>
      </c>
      <c r="G1939" s="3" t="str">
        <f>VLOOKUP(Exportacao[[#This Row],[País Corrigido]],'Conversor de países_Geral_UTF8_'!$A$2:$B$223,2,FALSE)</f>
        <v>África</v>
      </c>
      <c r="H19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40" spans="1:8" hidden="1">
      <c r="A1940" t="s">
        <v>105</v>
      </c>
      <c r="B1940" s="3">
        <v>2018</v>
      </c>
      <c r="C1940">
        <v>0</v>
      </c>
      <c r="D1940">
        <v>0</v>
      </c>
      <c r="E1940" s="3" t="e">
        <v>#NUM!</v>
      </c>
      <c r="F1940" s="3" t="str">
        <f>VLOOKUP(Exportacao[[#This Row],[País]],Tabela3[#All],4,FALSE)</f>
        <v>Comores</v>
      </c>
      <c r="G1940" s="3" t="str">
        <f>VLOOKUP(Exportacao[[#This Row],[País Corrigido]],'Conversor de países_Geral_UTF8_'!$A$2:$B$223,2,FALSE)</f>
        <v>África</v>
      </c>
      <c r="H19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41" spans="1:8" hidden="1">
      <c r="A1941" t="s">
        <v>105</v>
      </c>
      <c r="B1941" s="3">
        <v>2019</v>
      </c>
      <c r="C1941">
        <v>0</v>
      </c>
      <c r="D1941">
        <v>0</v>
      </c>
      <c r="E1941" s="3" t="e">
        <v>#NUM!</v>
      </c>
      <c r="F1941" s="3" t="str">
        <f>VLOOKUP(Exportacao[[#This Row],[País]],Tabela3[#All],4,FALSE)</f>
        <v>Comores</v>
      </c>
      <c r="G1941" s="3" t="str">
        <f>VLOOKUP(Exportacao[[#This Row],[País Corrigido]],'Conversor de países_Geral_UTF8_'!$A$2:$B$223,2,FALSE)</f>
        <v>África</v>
      </c>
      <c r="H19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42" spans="1:8" hidden="1">
      <c r="A1942" t="s">
        <v>105</v>
      </c>
      <c r="B1942" s="3">
        <v>2020</v>
      </c>
      <c r="C1942">
        <v>9</v>
      </c>
      <c r="D1942">
        <v>25</v>
      </c>
      <c r="E1942" s="3">
        <v>2.7777777777777777</v>
      </c>
      <c r="F1942" s="3" t="str">
        <f>VLOOKUP(Exportacao[[#This Row],[País]],Tabela3[#All],4,FALSE)</f>
        <v>Comores</v>
      </c>
      <c r="G1942" s="3" t="str">
        <f>VLOOKUP(Exportacao[[#This Row],[País Corrigido]],'Conversor de países_Geral_UTF8_'!$A$2:$B$223,2,FALSE)</f>
        <v>África</v>
      </c>
      <c r="H19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43" spans="1:8" hidden="1">
      <c r="A1943" t="s">
        <v>105</v>
      </c>
      <c r="B1943" s="3">
        <v>2021</v>
      </c>
      <c r="C1943">
        <v>0</v>
      </c>
      <c r="D1943">
        <v>0</v>
      </c>
      <c r="E1943" s="3" t="e">
        <v>#NUM!</v>
      </c>
      <c r="F1943" s="3" t="str">
        <f>VLOOKUP(Exportacao[[#This Row],[País]],Tabela3[#All],4,FALSE)</f>
        <v>Comores</v>
      </c>
      <c r="G1943" s="3" t="str">
        <f>VLOOKUP(Exportacao[[#This Row],[País Corrigido]],'Conversor de países_Geral_UTF8_'!$A$2:$B$223,2,FALSE)</f>
        <v>África</v>
      </c>
      <c r="H19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44" spans="1:8" hidden="1">
      <c r="A1944" t="s">
        <v>105</v>
      </c>
      <c r="B1944" s="3">
        <v>2022</v>
      </c>
      <c r="C1944">
        <v>0</v>
      </c>
      <c r="D1944">
        <v>0</v>
      </c>
      <c r="E1944" s="3" t="e">
        <v>#NUM!</v>
      </c>
      <c r="F1944" s="3" t="str">
        <f>VLOOKUP(Exportacao[[#This Row],[País]],Tabela3[#All],4,FALSE)</f>
        <v>Comores</v>
      </c>
      <c r="G1944" s="3" t="str">
        <f>VLOOKUP(Exportacao[[#This Row],[País Corrigido]],'Conversor de países_Geral_UTF8_'!$A$2:$B$223,2,FALSE)</f>
        <v>África</v>
      </c>
      <c r="H19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45" spans="1:8" hidden="1">
      <c r="A1945" t="s">
        <v>105</v>
      </c>
      <c r="B1945" s="3">
        <v>2023</v>
      </c>
      <c r="C1945">
        <v>0</v>
      </c>
      <c r="D1945">
        <v>0</v>
      </c>
      <c r="E1945" s="3" t="e">
        <v>#NUM!</v>
      </c>
      <c r="F1945" s="3" t="str">
        <f>VLOOKUP(Exportacao[[#This Row],[País]],Tabela3[#All],4,FALSE)</f>
        <v>Comores</v>
      </c>
      <c r="G1945" s="3" t="str">
        <f>VLOOKUP(Exportacao[[#This Row],[País Corrigido]],'Conversor de países_Geral_UTF8_'!$A$2:$B$223,2,FALSE)</f>
        <v>África</v>
      </c>
      <c r="H19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46" spans="1:8" hidden="1">
      <c r="A1946" t="s">
        <v>56</v>
      </c>
      <c r="B1946" s="3">
        <v>1970</v>
      </c>
      <c r="C1946">
        <v>0</v>
      </c>
      <c r="D1946">
        <v>0</v>
      </c>
      <c r="E1946" s="3" t="e">
        <v>#NUM!</v>
      </c>
      <c r="F1946" s="3" t="str">
        <f>VLOOKUP(Exportacao[[#This Row],[País]],Tabela3[#All],4,FALSE)</f>
        <v>Congo</v>
      </c>
      <c r="G1946" s="3" t="str">
        <f>VLOOKUP(Exportacao[[#This Row],[País Corrigido]],'Conversor de países_Geral_UTF8_'!$A$2:$B$223,2,FALSE)</f>
        <v>África</v>
      </c>
      <c r="H19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47" spans="1:8" hidden="1">
      <c r="A1947" t="s">
        <v>56</v>
      </c>
      <c r="B1947" s="3">
        <v>1971</v>
      </c>
      <c r="C1947">
        <v>0</v>
      </c>
      <c r="D1947">
        <v>0</v>
      </c>
      <c r="E1947" s="3" t="e">
        <v>#NUM!</v>
      </c>
      <c r="F1947" s="3" t="str">
        <f>VLOOKUP(Exportacao[[#This Row],[País]],Tabela3[#All],4,FALSE)</f>
        <v>Congo</v>
      </c>
      <c r="G1947" s="3" t="str">
        <f>VLOOKUP(Exportacao[[#This Row],[País Corrigido]],'Conversor de países_Geral_UTF8_'!$A$2:$B$223,2,FALSE)</f>
        <v>África</v>
      </c>
      <c r="H19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48" spans="1:8" hidden="1">
      <c r="A1948" t="s">
        <v>56</v>
      </c>
      <c r="B1948" s="3">
        <v>1972</v>
      </c>
      <c r="C1948">
        <v>0</v>
      </c>
      <c r="D1948">
        <v>0</v>
      </c>
      <c r="E1948" s="3" t="e">
        <v>#NUM!</v>
      </c>
      <c r="F1948" s="3" t="str">
        <f>VLOOKUP(Exportacao[[#This Row],[País]],Tabela3[#All],4,FALSE)</f>
        <v>Congo</v>
      </c>
      <c r="G1948" s="3" t="str">
        <f>VLOOKUP(Exportacao[[#This Row],[País Corrigido]],'Conversor de países_Geral_UTF8_'!$A$2:$B$223,2,FALSE)</f>
        <v>África</v>
      </c>
      <c r="H19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49" spans="1:8" hidden="1">
      <c r="A1949" t="s">
        <v>56</v>
      </c>
      <c r="B1949" s="3">
        <v>1973</v>
      </c>
      <c r="C1949">
        <v>0</v>
      </c>
      <c r="D1949">
        <v>0</v>
      </c>
      <c r="E1949" s="3" t="e">
        <v>#NUM!</v>
      </c>
      <c r="F1949" s="3" t="str">
        <f>VLOOKUP(Exportacao[[#This Row],[País]],Tabela3[#All],4,FALSE)</f>
        <v>Congo</v>
      </c>
      <c r="G1949" s="3" t="str">
        <f>VLOOKUP(Exportacao[[#This Row],[País Corrigido]],'Conversor de países_Geral_UTF8_'!$A$2:$B$223,2,FALSE)</f>
        <v>África</v>
      </c>
      <c r="H19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0" spans="1:8" hidden="1">
      <c r="A1950" t="s">
        <v>56</v>
      </c>
      <c r="B1950" s="3">
        <v>1974</v>
      </c>
      <c r="C1950">
        <v>0</v>
      </c>
      <c r="D1950">
        <v>0</v>
      </c>
      <c r="E1950" s="3" t="e">
        <v>#NUM!</v>
      </c>
      <c r="F1950" s="3" t="str">
        <f>VLOOKUP(Exportacao[[#This Row],[País]],Tabela3[#All],4,FALSE)</f>
        <v>Congo</v>
      </c>
      <c r="G1950" s="3" t="str">
        <f>VLOOKUP(Exportacao[[#This Row],[País Corrigido]],'Conversor de países_Geral_UTF8_'!$A$2:$B$223,2,FALSE)</f>
        <v>África</v>
      </c>
      <c r="H19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1" spans="1:8" hidden="1">
      <c r="A1951" t="s">
        <v>56</v>
      </c>
      <c r="B1951" s="3">
        <v>1975</v>
      </c>
      <c r="C1951">
        <v>0</v>
      </c>
      <c r="D1951">
        <v>0</v>
      </c>
      <c r="E1951" s="3" t="e">
        <v>#NUM!</v>
      </c>
      <c r="F1951" s="3" t="str">
        <f>VLOOKUP(Exportacao[[#This Row],[País]],Tabela3[#All],4,FALSE)</f>
        <v>Congo</v>
      </c>
      <c r="G1951" s="3" t="str">
        <f>VLOOKUP(Exportacao[[#This Row],[País Corrigido]],'Conversor de países_Geral_UTF8_'!$A$2:$B$223,2,FALSE)</f>
        <v>África</v>
      </c>
      <c r="H19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2" spans="1:8" hidden="1">
      <c r="A1952" t="s">
        <v>56</v>
      </c>
      <c r="B1952" s="3">
        <v>1976</v>
      </c>
      <c r="C1952">
        <v>0</v>
      </c>
      <c r="D1952">
        <v>0</v>
      </c>
      <c r="E1952" s="3" t="e">
        <v>#NUM!</v>
      </c>
      <c r="F1952" s="3" t="str">
        <f>VLOOKUP(Exportacao[[#This Row],[País]],Tabela3[#All],4,FALSE)</f>
        <v>Congo</v>
      </c>
      <c r="G1952" s="3" t="str">
        <f>VLOOKUP(Exportacao[[#This Row],[País Corrigido]],'Conversor de países_Geral_UTF8_'!$A$2:$B$223,2,FALSE)</f>
        <v>África</v>
      </c>
      <c r="H19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3" spans="1:8" hidden="1">
      <c r="A1953" t="s">
        <v>56</v>
      </c>
      <c r="B1953" s="3">
        <v>1977</v>
      </c>
      <c r="C1953">
        <v>0</v>
      </c>
      <c r="D1953">
        <v>0</v>
      </c>
      <c r="E1953" s="3" t="e">
        <v>#NUM!</v>
      </c>
      <c r="F1953" s="3" t="str">
        <f>VLOOKUP(Exportacao[[#This Row],[País]],Tabela3[#All],4,FALSE)</f>
        <v>Congo</v>
      </c>
      <c r="G1953" s="3" t="str">
        <f>VLOOKUP(Exportacao[[#This Row],[País Corrigido]],'Conversor de países_Geral_UTF8_'!$A$2:$B$223,2,FALSE)</f>
        <v>África</v>
      </c>
      <c r="H19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4" spans="1:8" hidden="1">
      <c r="A1954" t="s">
        <v>56</v>
      </c>
      <c r="B1954" s="3">
        <v>1978</v>
      </c>
      <c r="C1954">
        <v>0</v>
      </c>
      <c r="D1954">
        <v>0</v>
      </c>
      <c r="E1954" s="3" t="e">
        <v>#NUM!</v>
      </c>
      <c r="F1954" s="3" t="str">
        <f>VLOOKUP(Exportacao[[#This Row],[País]],Tabela3[#All],4,FALSE)</f>
        <v>Congo</v>
      </c>
      <c r="G1954" s="3" t="str">
        <f>VLOOKUP(Exportacao[[#This Row],[País Corrigido]],'Conversor de países_Geral_UTF8_'!$A$2:$B$223,2,FALSE)</f>
        <v>África</v>
      </c>
      <c r="H19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5" spans="1:8" hidden="1">
      <c r="A1955" t="s">
        <v>56</v>
      </c>
      <c r="B1955" s="3">
        <v>1979</v>
      </c>
      <c r="C1955">
        <v>0</v>
      </c>
      <c r="D1955">
        <v>0</v>
      </c>
      <c r="E1955" s="3" t="e">
        <v>#NUM!</v>
      </c>
      <c r="F1955" s="3" t="str">
        <f>VLOOKUP(Exportacao[[#This Row],[País]],Tabela3[#All],4,FALSE)</f>
        <v>Congo</v>
      </c>
      <c r="G1955" s="3" t="str">
        <f>VLOOKUP(Exportacao[[#This Row],[País Corrigido]],'Conversor de países_Geral_UTF8_'!$A$2:$B$223,2,FALSE)</f>
        <v>África</v>
      </c>
      <c r="H19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6" spans="1:8" hidden="1">
      <c r="A1956" t="s">
        <v>56</v>
      </c>
      <c r="B1956" s="3">
        <v>1980</v>
      </c>
      <c r="C1956">
        <v>0</v>
      </c>
      <c r="D1956">
        <v>0</v>
      </c>
      <c r="E1956" s="3" t="e">
        <v>#NUM!</v>
      </c>
      <c r="F1956" s="3" t="str">
        <f>VLOOKUP(Exportacao[[#This Row],[País]],Tabela3[#All],4,FALSE)</f>
        <v>Congo</v>
      </c>
      <c r="G1956" s="3" t="str">
        <f>VLOOKUP(Exportacao[[#This Row],[País Corrigido]],'Conversor de países_Geral_UTF8_'!$A$2:$B$223,2,FALSE)</f>
        <v>África</v>
      </c>
      <c r="H19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7" spans="1:8" hidden="1">
      <c r="A1957" t="s">
        <v>56</v>
      </c>
      <c r="B1957" s="3">
        <v>1981</v>
      </c>
      <c r="C1957">
        <v>0</v>
      </c>
      <c r="D1957">
        <v>0</v>
      </c>
      <c r="E1957" s="3" t="e">
        <v>#NUM!</v>
      </c>
      <c r="F1957" s="3" t="str">
        <f>VLOOKUP(Exportacao[[#This Row],[País]],Tabela3[#All],4,FALSE)</f>
        <v>Congo</v>
      </c>
      <c r="G1957" s="3" t="str">
        <f>VLOOKUP(Exportacao[[#This Row],[País Corrigido]],'Conversor de países_Geral_UTF8_'!$A$2:$B$223,2,FALSE)</f>
        <v>África</v>
      </c>
      <c r="H19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8" spans="1:8" hidden="1">
      <c r="A1958" t="s">
        <v>56</v>
      </c>
      <c r="B1958" s="3">
        <v>1982</v>
      </c>
      <c r="C1958">
        <v>0</v>
      </c>
      <c r="D1958">
        <v>0</v>
      </c>
      <c r="E1958" s="3" t="e">
        <v>#NUM!</v>
      </c>
      <c r="F1958" s="3" t="str">
        <f>VLOOKUP(Exportacao[[#This Row],[País]],Tabela3[#All],4,FALSE)</f>
        <v>Congo</v>
      </c>
      <c r="G1958" s="3" t="str">
        <f>VLOOKUP(Exportacao[[#This Row],[País Corrigido]],'Conversor de países_Geral_UTF8_'!$A$2:$B$223,2,FALSE)</f>
        <v>África</v>
      </c>
      <c r="H19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59" spans="1:8" hidden="1">
      <c r="A1959" t="s">
        <v>56</v>
      </c>
      <c r="B1959" s="3">
        <v>1983</v>
      </c>
      <c r="C1959">
        <v>0</v>
      </c>
      <c r="D1959">
        <v>0</v>
      </c>
      <c r="E1959" s="3" t="e">
        <v>#NUM!</v>
      </c>
      <c r="F1959" s="3" t="str">
        <f>VLOOKUP(Exportacao[[#This Row],[País]],Tabela3[#All],4,FALSE)</f>
        <v>Congo</v>
      </c>
      <c r="G1959" s="3" t="str">
        <f>VLOOKUP(Exportacao[[#This Row],[País Corrigido]],'Conversor de países_Geral_UTF8_'!$A$2:$B$223,2,FALSE)</f>
        <v>África</v>
      </c>
      <c r="H19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60" spans="1:8" hidden="1">
      <c r="A1960" t="s">
        <v>56</v>
      </c>
      <c r="B1960" s="3">
        <v>1984</v>
      </c>
      <c r="C1960">
        <v>0</v>
      </c>
      <c r="D1960">
        <v>0</v>
      </c>
      <c r="E1960" s="3" t="e">
        <v>#NUM!</v>
      </c>
      <c r="F1960" s="3" t="str">
        <f>VLOOKUP(Exportacao[[#This Row],[País]],Tabela3[#All],4,FALSE)</f>
        <v>Congo</v>
      </c>
      <c r="G1960" s="3" t="str">
        <f>VLOOKUP(Exportacao[[#This Row],[País Corrigido]],'Conversor de países_Geral_UTF8_'!$A$2:$B$223,2,FALSE)</f>
        <v>África</v>
      </c>
      <c r="H19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61" spans="1:8" hidden="1">
      <c r="A1961" t="s">
        <v>56</v>
      </c>
      <c r="B1961" s="3">
        <v>1985</v>
      </c>
      <c r="C1961">
        <v>2938</v>
      </c>
      <c r="D1961">
        <v>4597</v>
      </c>
      <c r="E1961" s="3">
        <v>1.5646698434309054</v>
      </c>
      <c r="F1961" s="3" t="str">
        <f>VLOOKUP(Exportacao[[#This Row],[País]],Tabela3[#All],4,FALSE)</f>
        <v>Congo</v>
      </c>
      <c r="G1961" s="3" t="str">
        <f>VLOOKUP(Exportacao[[#This Row],[País Corrigido]],'Conversor de países_Geral_UTF8_'!$A$2:$B$223,2,FALSE)</f>
        <v>África</v>
      </c>
      <c r="H19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62" spans="1:8" hidden="1">
      <c r="A1962" t="s">
        <v>56</v>
      </c>
      <c r="B1962" s="3">
        <v>1986</v>
      </c>
      <c r="C1962">
        <v>1903</v>
      </c>
      <c r="D1962">
        <v>1974</v>
      </c>
      <c r="E1962" s="3">
        <v>1.0373095112979507</v>
      </c>
      <c r="F1962" s="3" t="str">
        <f>VLOOKUP(Exportacao[[#This Row],[País]],Tabela3[#All],4,FALSE)</f>
        <v>Congo</v>
      </c>
      <c r="G1962" s="3" t="str">
        <f>VLOOKUP(Exportacao[[#This Row],[País Corrigido]],'Conversor de países_Geral_UTF8_'!$A$2:$B$223,2,FALSE)</f>
        <v>África</v>
      </c>
      <c r="H19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63" spans="1:8" hidden="1">
      <c r="A1963" t="s">
        <v>56</v>
      </c>
      <c r="B1963" s="3">
        <v>1987</v>
      </c>
      <c r="C1963">
        <v>0</v>
      </c>
      <c r="D1963">
        <v>0</v>
      </c>
      <c r="E1963" s="3" t="e">
        <v>#NUM!</v>
      </c>
      <c r="F1963" s="3" t="str">
        <f>VLOOKUP(Exportacao[[#This Row],[País]],Tabela3[#All],4,FALSE)</f>
        <v>Congo</v>
      </c>
      <c r="G1963" s="3" t="str">
        <f>VLOOKUP(Exportacao[[#This Row],[País Corrigido]],'Conversor de países_Geral_UTF8_'!$A$2:$B$223,2,FALSE)</f>
        <v>África</v>
      </c>
      <c r="H19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64" spans="1:8" hidden="1">
      <c r="A1964" t="s">
        <v>56</v>
      </c>
      <c r="B1964" s="3">
        <v>1988</v>
      </c>
      <c r="C1964">
        <v>0</v>
      </c>
      <c r="D1964">
        <v>0</v>
      </c>
      <c r="E1964" s="3" t="e">
        <v>#NUM!</v>
      </c>
      <c r="F1964" s="3" t="str">
        <f>VLOOKUP(Exportacao[[#This Row],[País]],Tabela3[#All],4,FALSE)</f>
        <v>Congo</v>
      </c>
      <c r="G1964" s="3" t="str">
        <f>VLOOKUP(Exportacao[[#This Row],[País Corrigido]],'Conversor de países_Geral_UTF8_'!$A$2:$B$223,2,FALSE)</f>
        <v>África</v>
      </c>
      <c r="H19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65" spans="1:8" hidden="1">
      <c r="A1965" t="s">
        <v>56</v>
      </c>
      <c r="B1965" s="3">
        <v>1989</v>
      </c>
      <c r="C1965">
        <v>0</v>
      </c>
      <c r="D1965">
        <v>0</v>
      </c>
      <c r="E1965" s="3" t="e">
        <v>#NUM!</v>
      </c>
      <c r="F1965" s="3" t="str">
        <f>VLOOKUP(Exportacao[[#This Row],[País]],Tabela3[#All],4,FALSE)</f>
        <v>Congo</v>
      </c>
      <c r="G1965" s="3" t="str">
        <f>VLOOKUP(Exportacao[[#This Row],[País Corrigido]],'Conversor de países_Geral_UTF8_'!$A$2:$B$223,2,FALSE)</f>
        <v>África</v>
      </c>
      <c r="H19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66" spans="1:8" hidden="1">
      <c r="A1966" t="s">
        <v>56</v>
      </c>
      <c r="B1966" s="3">
        <v>1990</v>
      </c>
      <c r="C1966">
        <v>0</v>
      </c>
      <c r="D1966">
        <v>0</v>
      </c>
      <c r="E1966" s="3" t="e">
        <v>#NUM!</v>
      </c>
      <c r="F1966" s="3" t="str">
        <f>VLOOKUP(Exportacao[[#This Row],[País]],Tabela3[#All],4,FALSE)</f>
        <v>Congo</v>
      </c>
      <c r="G1966" s="3" t="str">
        <f>VLOOKUP(Exportacao[[#This Row],[País Corrigido]],'Conversor de países_Geral_UTF8_'!$A$2:$B$223,2,FALSE)</f>
        <v>África</v>
      </c>
      <c r="H19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67" spans="1:8" hidden="1">
      <c r="A1967" t="s">
        <v>56</v>
      </c>
      <c r="B1967" s="3">
        <v>1991</v>
      </c>
      <c r="C1967">
        <v>0</v>
      </c>
      <c r="D1967">
        <v>0</v>
      </c>
      <c r="E1967" s="3" t="e">
        <v>#NUM!</v>
      </c>
      <c r="F1967" s="3" t="str">
        <f>VLOOKUP(Exportacao[[#This Row],[País]],Tabela3[#All],4,FALSE)</f>
        <v>Congo</v>
      </c>
      <c r="G1967" s="3" t="str">
        <f>VLOOKUP(Exportacao[[#This Row],[País Corrigido]],'Conversor de países_Geral_UTF8_'!$A$2:$B$223,2,FALSE)</f>
        <v>África</v>
      </c>
      <c r="H19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68" spans="1:8" hidden="1">
      <c r="A1968" t="s">
        <v>56</v>
      </c>
      <c r="B1968" s="3">
        <v>1992</v>
      </c>
      <c r="C1968">
        <v>0</v>
      </c>
      <c r="D1968">
        <v>0</v>
      </c>
      <c r="E1968" s="3" t="e">
        <v>#NUM!</v>
      </c>
      <c r="F1968" s="3" t="str">
        <f>VLOOKUP(Exportacao[[#This Row],[País]],Tabela3[#All],4,FALSE)</f>
        <v>Congo</v>
      </c>
      <c r="G1968" s="3" t="str">
        <f>VLOOKUP(Exportacao[[#This Row],[País Corrigido]],'Conversor de países_Geral_UTF8_'!$A$2:$B$223,2,FALSE)</f>
        <v>África</v>
      </c>
      <c r="H19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69" spans="1:8" hidden="1">
      <c r="A1969" t="s">
        <v>56</v>
      </c>
      <c r="B1969" s="3">
        <v>1993</v>
      </c>
      <c r="C1969">
        <v>0</v>
      </c>
      <c r="D1969">
        <v>0</v>
      </c>
      <c r="E1969" s="3" t="e">
        <v>#NUM!</v>
      </c>
      <c r="F1969" s="3" t="str">
        <f>VLOOKUP(Exportacao[[#This Row],[País]],Tabela3[#All],4,FALSE)</f>
        <v>Congo</v>
      </c>
      <c r="G1969" s="3" t="str">
        <f>VLOOKUP(Exportacao[[#This Row],[País Corrigido]],'Conversor de países_Geral_UTF8_'!$A$2:$B$223,2,FALSE)</f>
        <v>África</v>
      </c>
      <c r="H19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0" spans="1:8" hidden="1">
      <c r="A1970" t="s">
        <v>56</v>
      </c>
      <c r="B1970" s="3">
        <v>1994</v>
      </c>
      <c r="C1970">
        <v>0</v>
      </c>
      <c r="D1970">
        <v>0</v>
      </c>
      <c r="E1970" s="3" t="e">
        <v>#NUM!</v>
      </c>
      <c r="F1970" s="3" t="str">
        <f>VLOOKUP(Exportacao[[#This Row],[País]],Tabela3[#All],4,FALSE)</f>
        <v>Congo</v>
      </c>
      <c r="G1970" s="3" t="str">
        <f>VLOOKUP(Exportacao[[#This Row],[País Corrigido]],'Conversor de países_Geral_UTF8_'!$A$2:$B$223,2,FALSE)</f>
        <v>África</v>
      </c>
      <c r="H19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1" spans="1:8" hidden="1">
      <c r="A1971" t="s">
        <v>56</v>
      </c>
      <c r="B1971" s="3">
        <v>1995</v>
      </c>
      <c r="C1971">
        <v>0</v>
      </c>
      <c r="D1971">
        <v>0</v>
      </c>
      <c r="E1971" s="3" t="e">
        <v>#NUM!</v>
      </c>
      <c r="F1971" s="3" t="str">
        <f>VLOOKUP(Exportacao[[#This Row],[País]],Tabela3[#All],4,FALSE)</f>
        <v>Congo</v>
      </c>
      <c r="G1971" s="3" t="str">
        <f>VLOOKUP(Exportacao[[#This Row],[País Corrigido]],'Conversor de países_Geral_UTF8_'!$A$2:$B$223,2,FALSE)</f>
        <v>África</v>
      </c>
      <c r="H19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2" spans="1:8" hidden="1">
      <c r="A1972" t="s">
        <v>56</v>
      </c>
      <c r="B1972" s="3">
        <v>1996</v>
      </c>
      <c r="C1972">
        <v>0</v>
      </c>
      <c r="D1972">
        <v>0</v>
      </c>
      <c r="E1972" s="3" t="e">
        <v>#NUM!</v>
      </c>
      <c r="F1972" s="3" t="str">
        <f>VLOOKUP(Exportacao[[#This Row],[País]],Tabela3[#All],4,FALSE)</f>
        <v>Congo</v>
      </c>
      <c r="G1972" s="3" t="str">
        <f>VLOOKUP(Exportacao[[#This Row],[País Corrigido]],'Conversor de países_Geral_UTF8_'!$A$2:$B$223,2,FALSE)</f>
        <v>África</v>
      </c>
      <c r="H19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3" spans="1:8" hidden="1">
      <c r="A1973" t="s">
        <v>56</v>
      </c>
      <c r="B1973" s="3">
        <v>1997</v>
      </c>
      <c r="C1973">
        <v>0</v>
      </c>
      <c r="D1973">
        <v>0</v>
      </c>
      <c r="E1973" s="3" t="e">
        <v>#NUM!</v>
      </c>
      <c r="F1973" s="3" t="str">
        <f>VLOOKUP(Exportacao[[#This Row],[País]],Tabela3[#All],4,FALSE)</f>
        <v>Congo</v>
      </c>
      <c r="G1973" s="3" t="str">
        <f>VLOOKUP(Exportacao[[#This Row],[País Corrigido]],'Conversor de países_Geral_UTF8_'!$A$2:$B$223,2,FALSE)</f>
        <v>África</v>
      </c>
      <c r="H19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4" spans="1:8" hidden="1">
      <c r="A1974" t="s">
        <v>56</v>
      </c>
      <c r="B1974" s="3">
        <v>1998</v>
      </c>
      <c r="C1974">
        <v>0</v>
      </c>
      <c r="D1974">
        <v>0</v>
      </c>
      <c r="E1974" s="3" t="e">
        <v>#NUM!</v>
      </c>
      <c r="F1974" s="3" t="str">
        <f>VLOOKUP(Exportacao[[#This Row],[País]],Tabela3[#All],4,FALSE)</f>
        <v>Congo</v>
      </c>
      <c r="G1974" s="3" t="str">
        <f>VLOOKUP(Exportacao[[#This Row],[País Corrigido]],'Conversor de países_Geral_UTF8_'!$A$2:$B$223,2,FALSE)</f>
        <v>África</v>
      </c>
      <c r="H19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5" spans="1:8" hidden="1">
      <c r="A1975" t="s">
        <v>56</v>
      </c>
      <c r="B1975" s="3">
        <v>1999</v>
      </c>
      <c r="C1975">
        <v>0</v>
      </c>
      <c r="D1975">
        <v>0</v>
      </c>
      <c r="E1975" s="3" t="e">
        <v>#NUM!</v>
      </c>
      <c r="F1975" s="3" t="str">
        <f>VLOOKUP(Exportacao[[#This Row],[País]],Tabela3[#All],4,FALSE)</f>
        <v>Congo</v>
      </c>
      <c r="G1975" s="3" t="str">
        <f>VLOOKUP(Exportacao[[#This Row],[País Corrigido]],'Conversor de países_Geral_UTF8_'!$A$2:$B$223,2,FALSE)</f>
        <v>África</v>
      </c>
      <c r="H19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6" spans="1:8" hidden="1">
      <c r="A1976" t="s">
        <v>56</v>
      </c>
      <c r="B1976" s="3">
        <v>2000</v>
      </c>
      <c r="C1976">
        <v>0</v>
      </c>
      <c r="D1976">
        <v>0</v>
      </c>
      <c r="E1976" s="3" t="e">
        <v>#NUM!</v>
      </c>
      <c r="F1976" s="3" t="str">
        <f>VLOOKUP(Exportacao[[#This Row],[País]],Tabela3[#All],4,FALSE)</f>
        <v>Congo</v>
      </c>
      <c r="G1976" s="3" t="str">
        <f>VLOOKUP(Exportacao[[#This Row],[País Corrigido]],'Conversor de países_Geral_UTF8_'!$A$2:$B$223,2,FALSE)</f>
        <v>África</v>
      </c>
      <c r="H19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7" spans="1:8" hidden="1">
      <c r="A1977" t="s">
        <v>56</v>
      </c>
      <c r="B1977" s="3">
        <v>2001</v>
      </c>
      <c r="C1977">
        <v>0</v>
      </c>
      <c r="D1977">
        <v>0</v>
      </c>
      <c r="E1977" s="3" t="e">
        <v>#NUM!</v>
      </c>
      <c r="F1977" s="3" t="str">
        <f>VLOOKUP(Exportacao[[#This Row],[País]],Tabela3[#All],4,FALSE)</f>
        <v>Congo</v>
      </c>
      <c r="G1977" s="3" t="str">
        <f>VLOOKUP(Exportacao[[#This Row],[País Corrigido]],'Conversor de países_Geral_UTF8_'!$A$2:$B$223,2,FALSE)</f>
        <v>África</v>
      </c>
      <c r="H19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8" spans="1:8" hidden="1">
      <c r="A1978" t="s">
        <v>56</v>
      </c>
      <c r="B1978" s="3">
        <v>2002</v>
      </c>
      <c r="C1978">
        <v>0</v>
      </c>
      <c r="D1978">
        <v>0</v>
      </c>
      <c r="E1978" s="3" t="e">
        <v>#NUM!</v>
      </c>
      <c r="F1978" s="3" t="str">
        <f>VLOOKUP(Exportacao[[#This Row],[País]],Tabela3[#All],4,FALSE)</f>
        <v>Congo</v>
      </c>
      <c r="G1978" s="3" t="str">
        <f>VLOOKUP(Exportacao[[#This Row],[País Corrigido]],'Conversor de países_Geral_UTF8_'!$A$2:$B$223,2,FALSE)</f>
        <v>África</v>
      </c>
      <c r="H19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79" spans="1:8" hidden="1">
      <c r="A1979" t="s">
        <v>56</v>
      </c>
      <c r="B1979" s="3">
        <v>2003</v>
      </c>
      <c r="C1979">
        <v>0</v>
      </c>
      <c r="D1979">
        <v>0</v>
      </c>
      <c r="E1979" s="3" t="e">
        <v>#NUM!</v>
      </c>
      <c r="F1979" s="3" t="str">
        <f>VLOOKUP(Exportacao[[#This Row],[País]],Tabela3[#All],4,FALSE)</f>
        <v>Congo</v>
      </c>
      <c r="G1979" s="3" t="str">
        <f>VLOOKUP(Exportacao[[#This Row],[País Corrigido]],'Conversor de países_Geral_UTF8_'!$A$2:$B$223,2,FALSE)</f>
        <v>África</v>
      </c>
      <c r="H19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80" spans="1:8" hidden="1">
      <c r="A1980" t="s">
        <v>56</v>
      </c>
      <c r="B1980" s="3">
        <v>2004</v>
      </c>
      <c r="C1980">
        <v>0</v>
      </c>
      <c r="D1980">
        <v>0</v>
      </c>
      <c r="E1980" s="3" t="e">
        <v>#NUM!</v>
      </c>
      <c r="F1980" s="3" t="str">
        <f>VLOOKUP(Exportacao[[#This Row],[País]],Tabela3[#All],4,FALSE)</f>
        <v>Congo</v>
      </c>
      <c r="G1980" s="3" t="str">
        <f>VLOOKUP(Exportacao[[#This Row],[País Corrigido]],'Conversor de países_Geral_UTF8_'!$A$2:$B$223,2,FALSE)</f>
        <v>África</v>
      </c>
      <c r="H19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81" spans="1:8" hidden="1">
      <c r="A1981" t="s">
        <v>56</v>
      </c>
      <c r="B1981" s="3">
        <v>2005</v>
      </c>
      <c r="C1981">
        <v>0</v>
      </c>
      <c r="D1981">
        <v>0</v>
      </c>
      <c r="E1981" s="3" t="e">
        <v>#NUM!</v>
      </c>
      <c r="F1981" s="3" t="str">
        <f>VLOOKUP(Exportacao[[#This Row],[País]],Tabela3[#All],4,FALSE)</f>
        <v>Congo</v>
      </c>
      <c r="G1981" s="3" t="str">
        <f>VLOOKUP(Exportacao[[#This Row],[País Corrigido]],'Conversor de países_Geral_UTF8_'!$A$2:$B$223,2,FALSE)</f>
        <v>África</v>
      </c>
      <c r="H19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82" spans="1:8" hidden="1">
      <c r="A1982" t="s">
        <v>56</v>
      </c>
      <c r="B1982" s="3">
        <v>2006</v>
      </c>
      <c r="C1982">
        <v>0</v>
      </c>
      <c r="D1982">
        <v>0</v>
      </c>
      <c r="E1982" s="3" t="e">
        <v>#NUM!</v>
      </c>
      <c r="F1982" s="3" t="str">
        <f>VLOOKUP(Exportacao[[#This Row],[País]],Tabela3[#All],4,FALSE)</f>
        <v>Congo</v>
      </c>
      <c r="G1982" s="3" t="str">
        <f>VLOOKUP(Exportacao[[#This Row],[País Corrigido]],'Conversor de países_Geral_UTF8_'!$A$2:$B$223,2,FALSE)</f>
        <v>África</v>
      </c>
      <c r="H19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83" spans="1:8" hidden="1">
      <c r="A1983" t="s">
        <v>56</v>
      </c>
      <c r="B1983" s="3">
        <v>2007</v>
      </c>
      <c r="C1983">
        <v>0</v>
      </c>
      <c r="D1983">
        <v>0</v>
      </c>
      <c r="E1983" s="3" t="e">
        <v>#NUM!</v>
      </c>
      <c r="F1983" s="3" t="str">
        <f>VLOOKUP(Exportacao[[#This Row],[País]],Tabela3[#All],4,FALSE)</f>
        <v>Congo</v>
      </c>
      <c r="G1983" s="3" t="str">
        <f>VLOOKUP(Exportacao[[#This Row],[País Corrigido]],'Conversor de países_Geral_UTF8_'!$A$2:$B$223,2,FALSE)</f>
        <v>África</v>
      </c>
      <c r="H19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84" spans="1:8" hidden="1">
      <c r="A1984" t="s">
        <v>56</v>
      </c>
      <c r="B1984" s="3">
        <v>2008</v>
      </c>
      <c r="C1984">
        <v>0</v>
      </c>
      <c r="D1984">
        <v>0</v>
      </c>
      <c r="E1984" s="3" t="e">
        <v>#NUM!</v>
      </c>
      <c r="F1984" s="3" t="str">
        <f>VLOOKUP(Exportacao[[#This Row],[País]],Tabela3[#All],4,FALSE)</f>
        <v>Congo</v>
      </c>
      <c r="G1984" s="3" t="str">
        <f>VLOOKUP(Exportacao[[#This Row],[País Corrigido]],'Conversor de países_Geral_UTF8_'!$A$2:$B$223,2,FALSE)</f>
        <v>África</v>
      </c>
      <c r="H19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85" spans="1:8" hidden="1">
      <c r="A1985" t="s">
        <v>56</v>
      </c>
      <c r="B1985" s="3">
        <v>2009</v>
      </c>
      <c r="C1985">
        <v>0</v>
      </c>
      <c r="D1985">
        <v>0</v>
      </c>
      <c r="E1985" s="3" t="e">
        <v>#NUM!</v>
      </c>
      <c r="F1985" s="3" t="str">
        <f>VLOOKUP(Exportacao[[#This Row],[País]],Tabela3[#All],4,FALSE)</f>
        <v>Congo</v>
      </c>
      <c r="G1985" s="3" t="str">
        <f>VLOOKUP(Exportacao[[#This Row],[País Corrigido]],'Conversor de países_Geral_UTF8_'!$A$2:$B$223,2,FALSE)</f>
        <v>África</v>
      </c>
      <c r="H19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86" spans="1:8" hidden="1">
      <c r="A1986" t="s">
        <v>56</v>
      </c>
      <c r="B1986" s="3">
        <v>2010</v>
      </c>
      <c r="C1986">
        <v>0</v>
      </c>
      <c r="D1986">
        <v>0</v>
      </c>
      <c r="E1986" s="3" t="e">
        <v>#NUM!</v>
      </c>
      <c r="F1986" s="3" t="str">
        <f>VLOOKUP(Exportacao[[#This Row],[País]],Tabela3[#All],4,FALSE)</f>
        <v>Congo</v>
      </c>
      <c r="G1986" s="3" t="str">
        <f>VLOOKUP(Exportacao[[#This Row],[País Corrigido]],'Conversor de países_Geral_UTF8_'!$A$2:$B$223,2,FALSE)</f>
        <v>África</v>
      </c>
      <c r="H19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87" spans="1:8" hidden="1">
      <c r="A1987" t="s">
        <v>56</v>
      </c>
      <c r="B1987" s="3">
        <v>2011</v>
      </c>
      <c r="C1987">
        <v>360</v>
      </c>
      <c r="D1987">
        <v>570</v>
      </c>
      <c r="E1987" s="3">
        <v>1.5833333333333333</v>
      </c>
      <c r="F1987" s="3" t="str">
        <f>VLOOKUP(Exportacao[[#This Row],[País]],Tabela3[#All],4,FALSE)</f>
        <v>Congo</v>
      </c>
      <c r="G1987" s="3" t="str">
        <f>VLOOKUP(Exportacao[[#This Row],[País Corrigido]],'Conversor de países_Geral_UTF8_'!$A$2:$B$223,2,FALSE)</f>
        <v>África</v>
      </c>
      <c r="H19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1988" spans="1:8" hidden="1">
      <c r="A1988" t="s">
        <v>56</v>
      </c>
      <c r="B1988" s="3">
        <v>2012</v>
      </c>
      <c r="C1988">
        <v>0</v>
      </c>
      <c r="D1988">
        <v>0</v>
      </c>
      <c r="E1988" s="3" t="e">
        <v>#NUM!</v>
      </c>
      <c r="F1988" s="3" t="str">
        <f>VLOOKUP(Exportacao[[#This Row],[País]],Tabela3[#All],4,FALSE)</f>
        <v>Congo</v>
      </c>
      <c r="G1988" s="3" t="str">
        <f>VLOOKUP(Exportacao[[#This Row],[País Corrigido]],'Conversor de países_Geral_UTF8_'!$A$2:$B$223,2,FALSE)</f>
        <v>África</v>
      </c>
      <c r="H19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89" spans="1:8" hidden="1">
      <c r="A1989" t="s">
        <v>56</v>
      </c>
      <c r="B1989" s="3">
        <v>2013</v>
      </c>
      <c r="C1989">
        <v>0</v>
      </c>
      <c r="D1989">
        <v>0</v>
      </c>
      <c r="E1989" s="3" t="e">
        <v>#NUM!</v>
      </c>
      <c r="F1989" s="3" t="str">
        <f>VLOOKUP(Exportacao[[#This Row],[País]],Tabela3[#All],4,FALSE)</f>
        <v>Congo</v>
      </c>
      <c r="G1989" s="3" t="str">
        <f>VLOOKUP(Exportacao[[#This Row],[País Corrigido]],'Conversor de países_Geral_UTF8_'!$A$2:$B$223,2,FALSE)</f>
        <v>África</v>
      </c>
      <c r="H19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0" spans="1:8" hidden="1">
      <c r="A1990" t="s">
        <v>56</v>
      </c>
      <c r="B1990" s="3">
        <v>2014</v>
      </c>
      <c r="C1990">
        <v>0</v>
      </c>
      <c r="D1990">
        <v>0</v>
      </c>
      <c r="E1990" s="3" t="e">
        <v>#NUM!</v>
      </c>
      <c r="F1990" s="3" t="str">
        <f>VLOOKUP(Exportacao[[#This Row],[País]],Tabela3[#All],4,FALSE)</f>
        <v>Congo</v>
      </c>
      <c r="G1990" s="3" t="str">
        <f>VLOOKUP(Exportacao[[#This Row],[País Corrigido]],'Conversor de países_Geral_UTF8_'!$A$2:$B$223,2,FALSE)</f>
        <v>África</v>
      </c>
      <c r="H19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1" spans="1:8" hidden="1">
      <c r="A1991" t="s">
        <v>56</v>
      </c>
      <c r="B1991" s="3">
        <v>2015</v>
      </c>
      <c r="C1991">
        <v>0</v>
      </c>
      <c r="D1991">
        <v>0</v>
      </c>
      <c r="E1991" s="3" t="e">
        <v>#NUM!</v>
      </c>
      <c r="F1991" s="3" t="str">
        <f>VLOOKUP(Exportacao[[#This Row],[País]],Tabela3[#All],4,FALSE)</f>
        <v>Congo</v>
      </c>
      <c r="G1991" s="3" t="str">
        <f>VLOOKUP(Exportacao[[#This Row],[País Corrigido]],'Conversor de países_Geral_UTF8_'!$A$2:$B$223,2,FALSE)</f>
        <v>África</v>
      </c>
      <c r="H19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2" spans="1:8" hidden="1">
      <c r="A1992" t="s">
        <v>56</v>
      </c>
      <c r="B1992" s="3">
        <v>2016</v>
      </c>
      <c r="C1992">
        <v>0</v>
      </c>
      <c r="D1992">
        <v>0</v>
      </c>
      <c r="E1992" s="3" t="e">
        <v>#NUM!</v>
      </c>
      <c r="F1992" s="3" t="str">
        <f>VLOOKUP(Exportacao[[#This Row],[País]],Tabela3[#All],4,FALSE)</f>
        <v>Congo</v>
      </c>
      <c r="G1992" s="3" t="str">
        <f>VLOOKUP(Exportacao[[#This Row],[País Corrigido]],'Conversor de países_Geral_UTF8_'!$A$2:$B$223,2,FALSE)</f>
        <v>África</v>
      </c>
      <c r="H19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3" spans="1:8" hidden="1">
      <c r="A1993" t="s">
        <v>56</v>
      </c>
      <c r="B1993" s="3">
        <v>2017</v>
      </c>
      <c r="C1993">
        <v>0</v>
      </c>
      <c r="D1993">
        <v>0</v>
      </c>
      <c r="E1993" s="3" t="e">
        <v>#NUM!</v>
      </c>
      <c r="F1993" s="3" t="str">
        <f>VLOOKUP(Exportacao[[#This Row],[País]],Tabela3[#All],4,FALSE)</f>
        <v>Congo</v>
      </c>
      <c r="G1993" s="3" t="str">
        <f>VLOOKUP(Exportacao[[#This Row],[País Corrigido]],'Conversor de países_Geral_UTF8_'!$A$2:$B$223,2,FALSE)</f>
        <v>África</v>
      </c>
      <c r="H19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4" spans="1:8" hidden="1">
      <c r="A1994" t="s">
        <v>56</v>
      </c>
      <c r="B1994" s="3">
        <v>2018</v>
      </c>
      <c r="C1994">
        <v>0</v>
      </c>
      <c r="D1994">
        <v>0</v>
      </c>
      <c r="E1994" s="3" t="e">
        <v>#NUM!</v>
      </c>
      <c r="F1994" s="3" t="str">
        <f>VLOOKUP(Exportacao[[#This Row],[País]],Tabela3[#All],4,FALSE)</f>
        <v>Congo</v>
      </c>
      <c r="G1994" s="3" t="str">
        <f>VLOOKUP(Exportacao[[#This Row],[País Corrigido]],'Conversor de países_Geral_UTF8_'!$A$2:$B$223,2,FALSE)</f>
        <v>África</v>
      </c>
      <c r="H19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5" spans="1:8" hidden="1">
      <c r="A1995" t="s">
        <v>56</v>
      </c>
      <c r="B1995" s="3">
        <v>2019</v>
      </c>
      <c r="C1995">
        <v>0</v>
      </c>
      <c r="D1995">
        <v>0</v>
      </c>
      <c r="E1995" s="3" t="e">
        <v>#NUM!</v>
      </c>
      <c r="F1995" s="3" t="str">
        <f>VLOOKUP(Exportacao[[#This Row],[País]],Tabela3[#All],4,FALSE)</f>
        <v>Congo</v>
      </c>
      <c r="G1995" s="3" t="str">
        <f>VLOOKUP(Exportacao[[#This Row],[País Corrigido]],'Conversor de países_Geral_UTF8_'!$A$2:$B$223,2,FALSE)</f>
        <v>África</v>
      </c>
      <c r="H19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6" spans="1:8" hidden="1">
      <c r="A1996" t="s">
        <v>56</v>
      </c>
      <c r="B1996" s="3">
        <v>2020</v>
      </c>
      <c r="C1996">
        <v>0</v>
      </c>
      <c r="D1996">
        <v>0</v>
      </c>
      <c r="E1996" s="3" t="e">
        <v>#NUM!</v>
      </c>
      <c r="F1996" s="3" t="str">
        <f>VLOOKUP(Exportacao[[#This Row],[País]],Tabela3[#All],4,FALSE)</f>
        <v>Congo</v>
      </c>
      <c r="G1996" s="3" t="str">
        <f>VLOOKUP(Exportacao[[#This Row],[País Corrigido]],'Conversor de países_Geral_UTF8_'!$A$2:$B$223,2,FALSE)</f>
        <v>África</v>
      </c>
      <c r="H19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7" spans="1:8" hidden="1">
      <c r="A1997" t="s">
        <v>56</v>
      </c>
      <c r="B1997" s="3">
        <v>2021</v>
      </c>
      <c r="C1997">
        <v>0</v>
      </c>
      <c r="D1997">
        <v>0</v>
      </c>
      <c r="E1997" s="3" t="e">
        <v>#NUM!</v>
      </c>
      <c r="F1997" s="3" t="str">
        <f>VLOOKUP(Exportacao[[#This Row],[País]],Tabela3[#All],4,FALSE)</f>
        <v>Congo</v>
      </c>
      <c r="G1997" s="3" t="str">
        <f>VLOOKUP(Exportacao[[#This Row],[País Corrigido]],'Conversor de países_Geral_UTF8_'!$A$2:$B$223,2,FALSE)</f>
        <v>África</v>
      </c>
      <c r="H19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8" spans="1:8" hidden="1">
      <c r="A1998" t="s">
        <v>56</v>
      </c>
      <c r="B1998" s="3">
        <v>2022</v>
      </c>
      <c r="C1998">
        <v>0</v>
      </c>
      <c r="D1998">
        <v>0</v>
      </c>
      <c r="E1998" s="3" t="e">
        <v>#NUM!</v>
      </c>
      <c r="F1998" s="3" t="str">
        <f>VLOOKUP(Exportacao[[#This Row],[País]],Tabela3[#All],4,FALSE)</f>
        <v>Congo</v>
      </c>
      <c r="G1998" s="3" t="str">
        <f>VLOOKUP(Exportacao[[#This Row],[País Corrigido]],'Conversor de países_Geral_UTF8_'!$A$2:$B$223,2,FALSE)</f>
        <v>África</v>
      </c>
      <c r="H19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1999" spans="1:8" hidden="1">
      <c r="A1999" t="s">
        <v>56</v>
      </c>
      <c r="B1999" s="3">
        <v>2023</v>
      </c>
      <c r="C1999">
        <v>17100</v>
      </c>
      <c r="D1999">
        <v>26600</v>
      </c>
      <c r="E1999" s="3">
        <v>1.5555555555555556</v>
      </c>
      <c r="F1999" s="3" t="str">
        <f>VLOOKUP(Exportacao[[#This Row],[País]],Tabela3[#All],4,FALSE)</f>
        <v>Congo</v>
      </c>
      <c r="G1999" s="3" t="str">
        <f>VLOOKUP(Exportacao[[#This Row],[País Corrigido]],'Conversor de países_Geral_UTF8_'!$A$2:$B$223,2,FALSE)</f>
        <v>África</v>
      </c>
      <c r="H19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00" spans="1:8" hidden="1">
      <c r="A2000" t="s">
        <v>274</v>
      </c>
      <c r="B2000" s="3">
        <v>1970</v>
      </c>
      <c r="C2000">
        <v>0</v>
      </c>
      <c r="D2000">
        <v>0</v>
      </c>
      <c r="E2000" s="3" t="e">
        <v>#NUM!</v>
      </c>
      <c r="F2000" s="3" t="str">
        <f>VLOOKUP(Exportacao[[#This Row],[País]],Tabela3[#All],4,FALSE)</f>
        <v>Coreia do Sul</v>
      </c>
      <c r="G2000" s="3" t="str">
        <f>VLOOKUP(Exportacao[[#This Row],[País Corrigido]],'Conversor de países_Geral_UTF8_'!$A$2:$B$223,2,FALSE)</f>
        <v>Ásia</v>
      </c>
      <c r="H20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01" spans="1:8" hidden="1">
      <c r="A2001" t="s">
        <v>274</v>
      </c>
      <c r="B2001" s="3">
        <v>1971</v>
      </c>
      <c r="C2001">
        <v>0</v>
      </c>
      <c r="D2001">
        <v>0</v>
      </c>
      <c r="E2001" s="3" t="e">
        <v>#NUM!</v>
      </c>
      <c r="F2001" s="3" t="str">
        <f>VLOOKUP(Exportacao[[#This Row],[País]],Tabela3[#All],4,FALSE)</f>
        <v>Coreia do Sul</v>
      </c>
      <c r="G2001" s="3" t="str">
        <f>VLOOKUP(Exportacao[[#This Row],[País Corrigido]],'Conversor de países_Geral_UTF8_'!$A$2:$B$223,2,FALSE)</f>
        <v>Ásia</v>
      </c>
      <c r="H20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02" spans="1:8" hidden="1">
      <c r="A2002" t="s">
        <v>274</v>
      </c>
      <c r="B2002" s="3">
        <v>1972</v>
      </c>
      <c r="C2002">
        <v>0</v>
      </c>
      <c r="D2002">
        <v>0</v>
      </c>
      <c r="E2002" s="3" t="e">
        <v>#NUM!</v>
      </c>
      <c r="F2002" s="3" t="str">
        <f>VLOOKUP(Exportacao[[#This Row],[País]],Tabela3[#All],4,FALSE)</f>
        <v>Coreia do Sul</v>
      </c>
      <c r="G2002" s="3" t="str">
        <f>VLOOKUP(Exportacao[[#This Row],[País Corrigido]],'Conversor de países_Geral_UTF8_'!$A$2:$B$223,2,FALSE)</f>
        <v>Ásia</v>
      </c>
      <c r="H20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03" spans="1:8" hidden="1">
      <c r="A2003" t="s">
        <v>274</v>
      </c>
      <c r="B2003" s="3">
        <v>1973</v>
      </c>
      <c r="C2003">
        <v>0</v>
      </c>
      <c r="D2003">
        <v>0</v>
      </c>
      <c r="E2003" s="3" t="e">
        <v>#NUM!</v>
      </c>
      <c r="F2003" s="3" t="str">
        <f>VLOOKUP(Exportacao[[#This Row],[País]],Tabela3[#All],4,FALSE)</f>
        <v>Coreia do Sul</v>
      </c>
      <c r="G2003" s="3" t="str">
        <f>VLOOKUP(Exportacao[[#This Row],[País Corrigido]],'Conversor de países_Geral_UTF8_'!$A$2:$B$223,2,FALSE)</f>
        <v>Ásia</v>
      </c>
      <c r="H20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04" spans="1:8" hidden="1">
      <c r="A2004" t="s">
        <v>274</v>
      </c>
      <c r="B2004" s="3">
        <v>1974</v>
      </c>
      <c r="C2004">
        <v>0</v>
      </c>
      <c r="D2004">
        <v>0</v>
      </c>
      <c r="E2004" s="3" t="e">
        <v>#NUM!</v>
      </c>
      <c r="F2004" s="3" t="str">
        <f>VLOOKUP(Exportacao[[#This Row],[País]],Tabela3[#All],4,FALSE)</f>
        <v>Coreia do Sul</v>
      </c>
      <c r="G2004" s="3" t="str">
        <f>VLOOKUP(Exportacao[[#This Row],[País Corrigido]],'Conversor de países_Geral_UTF8_'!$A$2:$B$223,2,FALSE)</f>
        <v>Ásia</v>
      </c>
      <c r="H20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05" spans="1:8" hidden="1">
      <c r="A2005" t="s">
        <v>274</v>
      </c>
      <c r="B2005" s="3">
        <v>1975</v>
      </c>
      <c r="C2005">
        <v>0</v>
      </c>
      <c r="D2005">
        <v>0</v>
      </c>
      <c r="E2005" s="3" t="e">
        <v>#NUM!</v>
      </c>
      <c r="F2005" s="3" t="str">
        <f>VLOOKUP(Exportacao[[#This Row],[País]],Tabela3[#All],4,FALSE)</f>
        <v>Coreia do Sul</v>
      </c>
      <c r="G2005" s="3" t="str">
        <f>VLOOKUP(Exportacao[[#This Row],[País Corrigido]],'Conversor de países_Geral_UTF8_'!$A$2:$B$223,2,FALSE)</f>
        <v>Ásia</v>
      </c>
      <c r="H20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06" spans="1:8" hidden="1">
      <c r="A2006" t="s">
        <v>274</v>
      </c>
      <c r="B2006" s="3">
        <v>1976</v>
      </c>
      <c r="C2006">
        <v>0</v>
      </c>
      <c r="D2006">
        <v>0</v>
      </c>
      <c r="E2006" s="3" t="e">
        <v>#NUM!</v>
      </c>
      <c r="F2006" s="3" t="str">
        <f>VLOOKUP(Exportacao[[#This Row],[País]],Tabela3[#All],4,FALSE)</f>
        <v>Coreia do Sul</v>
      </c>
      <c r="G2006" s="3" t="str">
        <f>VLOOKUP(Exportacao[[#This Row],[País Corrigido]],'Conversor de países_Geral_UTF8_'!$A$2:$B$223,2,FALSE)</f>
        <v>Ásia</v>
      </c>
      <c r="H20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07" spans="1:8" hidden="1">
      <c r="A2007" t="s">
        <v>274</v>
      </c>
      <c r="B2007" s="3">
        <v>1977</v>
      </c>
      <c r="C2007">
        <v>0</v>
      </c>
      <c r="D2007">
        <v>0</v>
      </c>
      <c r="E2007" s="3" t="e">
        <v>#NUM!</v>
      </c>
      <c r="F2007" s="3" t="str">
        <f>VLOOKUP(Exportacao[[#This Row],[País]],Tabela3[#All],4,FALSE)</f>
        <v>Coreia do Sul</v>
      </c>
      <c r="G2007" s="3" t="str">
        <f>VLOOKUP(Exportacao[[#This Row],[País Corrigido]],'Conversor de países_Geral_UTF8_'!$A$2:$B$223,2,FALSE)</f>
        <v>Ásia</v>
      </c>
      <c r="H20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08" spans="1:8" hidden="1">
      <c r="A2008" t="s">
        <v>274</v>
      </c>
      <c r="B2008" s="3">
        <v>1978</v>
      </c>
      <c r="C2008">
        <v>0</v>
      </c>
      <c r="D2008">
        <v>0</v>
      </c>
      <c r="E2008" s="3" t="e">
        <v>#NUM!</v>
      </c>
      <c r="F2008" s="3" t="str">
        <f>VLOOKUP(Exportacao[[#This Row],[País]],Tabela3[#All],4,FALSE)</f>
        <v>Coreia do Sul</v>
      </c>
      <c r="G2008" s="3" t="str">
        <f>VLOOKUP(Exportacao[[#This Row],[País Corrigido]],'Conversor de países_Geral_UTF8_'!$A$2:$B$223,2,FALSE)</f>
        <v>Ásia</v>
      </c>
      <c r="H20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09" spans="1:8" hidden="1">
      <c r="A2009" t="s">
        <v>274</v>
      </c>
      <c r="B2009" s="3">
        <v>1979</v>
      </c>
      <c r="C2009">
        <v>0</v>
      </c>
      <c r="D2009">
        <v>0</v>
      </c>
      <c r="E2009" s="3" t="e">
        <v>#NUM!</v>
      </c>
      <c r="F2009" s="3" t="str">
        <f>VLOOKUP(Exportacao[[#This Row],[País]],Tabela3[#All],4,FALSE)</f>
        <v>Coreia do Sul</v>
      </c>
      <c r="G2009" s="3" t="str">
        <f>VLOOKUP(Exportacao[[#This Row],[País Corrigido]],'Conversor de países_Geral_UTF8_'!$A$2:$B$223,2,FALSE)</f>
        <v>Ásia</v>
      </c>
      <c r="H20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0" spans="1:8" hidden="1">
      <c r="A2010" t="s">
        <v>274</v>
      </c>
      <c r="B2010" s="3">
        <v>1980</v>
      </c>
      <c r="C2010">
        <v>0</v>
      </c>
      <c r="D2010">
        <v>0</v>
      </c>
      <c r="E2010" s="3" t="e">
        <v>#NUM!</v>
      </c>
      <c r="F2010" s="3" t="str">
        <f>VLOOKUP(Exportacao[[#This Row],[País]],Tabela3[#All],4,FALSE)</f>
        <v>Coreia do Sul</v>
      </c>
      <c r="G2010" s="3" t="str">
        <f>VLOOKUP(Exportacao[[#This Row],[País Corrigido]],'Conversor de países_Geral_UTF8_'!$A$2:$B$223,2,FALSE)</f>
        <v>Ásia</v>
      </c>
      <c r="H20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1" spans="1:8" hidden="1">
      <c r="A2011" t="s">
        <v>274</v>
      </c>
      <c r="B2011" s="3">
        <v>1981</v>
      </c>
      <c r="C2011">
        <v>0</v>
      </c>
      <c r="D2011">
        <v>0</v>
      </c>
      <c r="E2011" s="3" t="e">
        <v>#NUM!</v>
      </c>
      <c r="F2011" s="3" t="str">
        <f>VLOOKUP(Exportacao[[#This Row],[País]],Tabela3[#All],4,FALSE)</f>
        <v>Coreia do Sul</v>
      </c>
      <c r="G2011" s="3" t="str">
        <f>VLOOKUP(Exportacao[[#This Row],[País Corrigido]],'Conversor de países_Geral_UTF8_'!$A$2:$B$223,2,FALSE)</f>
        <v>Ásia</v>
      </c>
      <c r="H20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2" spans="1:8" hidden="1">
      <c r="A2012" t="s">
        <v>274</v>
      </c>
      <c r="B2012" s="3">
        <v>1982</v>
      </c>
      <c r="C2012">
        <v>0</v>
      </c>
      <c r="D2012">
        <v>0</v>
      </c>
      <c r="E2012" s="3" t="e">
        <v>#NUM!</v>
      </c>
      <c r="F2012" s="3" t="str">
        <f>VLOOKUP(Exportacao[[#This Row],[País]],Tabela3[#All],4,FALSE)</f>
        <v>Coreia do Sul</v>
      </c>
      <c r="G2012" s="3" t="str">
        <f>VLOOKUP(Exportacao[[#This Row],[País Corrigido]],'Conversor de países_Geral_UTF8_'!$A$2:$B$223,2,FALSE)</f>
        <v>Ásia</v>
      </c>
      <c r="H20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3" spans="1:8" hidden="1">
      <c r="A2013" t="s">
        <v>274</v>
      </c>
      <c r="B2013" s="3">
        <v>1983</v>
      </c>
      <c r="C2013">
        <v>0</v>
      </c>
      <c r="D2013">
        <v>0</v>
      </c>
      <c r="E2013" s="3" t="e">
        <v>#NUM!</v>
      </c>
      <c r="F2013" s="3" t="str">
        <f>VLOOKUP(Exportacao[[#This Row],[País]],Tabela3[#All],4,FALSE)</f>
        <v>Coreia do Sul</v>
      </c>
      <c r="G2013" s="3" t="str">
        <f>VLOOKUP(Exportacao[[#This Row],[País Corrigido]],'Conversor de países_Geral_UTF8_'!$A$2:$B$223,2,FALSE)</f>
        <v>Ásia</v>
      </c>
      <c r="H20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4" spans="1:8" hidden="1">
      <c r="A2014" t="s">
        <v>274</v>
      </c>
      <c r="B2014" s="3">
        <v>1984</v>
      </c>
      <c r="C2014">
        <v>0</v>
      </c>
      <c r="D2014">
        <v>0</v>
      </c>
      <c r="E2014" s="3" t="e">
        <v>#NUM!</v>
      </c>
      <c r="F2014" s="3" t="str">
        <f>VLOOKUP(Exportacao[[#This Row],[País]],Tabela3[#All],4,FALSE)</f>
        <v>Coreia do Sul</v>
      </c>
      <c r="G2014" s="3" t="str">
        <f>VLOOKUP(Exportacao[[#This Row],[País Corrigido]],'Conversor de países_Geral_UTF8_'!$A$2:$B$223,2,FALSE)</f>
        <v>Ásia</v>
      </c>
      <c r="H20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5" spans="1:8" hidden="1">
      <c r="A2015" t="s">
        <v>274</v>
      </c>
      <c r="B2015" s="3">
        <v>1985</v>
      </c>
      <c r="C2015">
        <v>0</v>
      </c>
      <c r="D2015">
        <v>0</v>
      </c>
      <c r="E2015" s="3" t="e">
        <v>#NUM!</v>
      </c>
      <c r="F2015" s="3" t="str">
        <f>VLOOKUP(Exportacao[[#This Row],[País]],Tabela3[#All],4,FALSE)</f>
        <v>Coreia do Sul</v>
      </c>
      <c r="G2015" s="3" t="str">
        <f>VLOOKUP(Exportacao[[#This Row],[País Corrigido]],'Conversor de países_Geral_UTF8_'!$A$2:$B$223,2,FALSE)</f>
        <v>Ásia</v>
      </c>
      <c r="H20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6" spans="1:8" hidden="1">
      <c r="A2016" t="s">
        <v>274</v>
      </c>
      <c r="B2016" s="3">
        <v>1986</v>
      </c>
      <c r="C2016">
        <v>0</v>
      </c>
      <c r="D2016">
        <v>0</v>
      </c>
      <c r="E2016" s="3" t="e">
        <v>#NUM!</v>
      </c>
      <c r="F2016" s="3" t="str">
        <f>VLOOKUP(Exportacao[[#This Row],[País]],Tabela3[#All],4,FALSE)</f>
        <v>Coreia do Sul</v>
      </c>
      <c r="G2016" s="3" t="str">
        <f>VLOOKUP(Exportacao[[#This Row],[País Corrigido]],'Conversor de países_Geral_UTF8_'!$A$2:$B$223,2,FALSE)</f>
        <v>Ásia</v>
      </c>
      <c r="H20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7" spans="1:8" hidden="1">
      <c r="A2017" t="s">
        <v>274</v>
      </c>
      <c r="B2017" s="3">
        <v>1987</v>
      </c>
      <c r="C2017">
        <v>0</v>
      </c>
      <c r="D2017">
        <v>0</v>
      </c>
      <c r="E2017" s="3" t="e">
        <v>#NUM!</v>
      </c>
      <c r="F2017" s="3" t="str">
        <f>VLOOKUP(Exportacao[[#This Row],[País]],Tabela3[#All],4,FALSE)</f>
        <v>Coreia do Sul</v>
      </c>
      <c r="G2017" s="3" t="str">
        <f>VLOOKUP(Exportacao[[#This Row],[País Corrigido]],'Conversor de países_Geral_UTF8_'!$A$2:$B$223,2,FALSE)</f>
        <v>Ásia</v>
      </c>
      <c r="H20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8" spans="1:8" hidden="1">
      <c r="A2018" t="s">
        <v>274</v>
      </c>
      <c r="B2018" s="3">
        <v>1988</v>
      </c>
      <c r="C2018">
        <v>0</v>
      </c>
      <c r="D2018">
        <v>0</v>
      </c>
      <c r="E2018" s="3" t="e">
        <v>#NUM!</v>
      </c>
      <c r="F2018" s="3" t="str">
        <f>VLOOKUP(Exportacao[[#This Row],[País]],Tabela3[#All],4,FALSE)</f>
        <v>Coreia do Sul</v>
      </c>
      <c r="G2018" s="3" t="str">
        <f>VLOOKUP(Exportacao[[#This Row],[País Corrigido]],'Conversor de países_Geral_UTF8_'!$A$2:$B$223,2,FALSE)</f>
        <v>Ásia</v>
      </c>
      <c r="H20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19" spans="1:8" hidden="1">
      <c r="A2019" t="s">
        <v>274</v>
      </c>
      <c r="B2019" s="3">
        <v>1989</v>
      </c>
      <c r="C2019">
        <v>0</v>
      </c>
      <c r="D2019">
        <v>0</v>
      </c>
      <c r="E2019" s="3" t="e">
        <v>#NUM!</v>
      </c>
      <c r="F2019" s="3" t="str">
        <f>VLOOKUP(Exportacao[[#This Row],[País]],Tabela3[#All],4,FALSE)</f>
        <v>Coreia do Sul</v>
      </c>
      <c r="G2019" s="3" t="str">
        <f>VLOOKUP(Exportacao[[#This Row],[País Corrigido]],'Conversor de países_Geral_UTF8_'!$A$2:$B$223,2,FALSE)</f>
        <v>Ásia</v>
      </c>
      <c r="H20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0" spans="1:8" hidden="1">
      <c r="A2020" t="s">
        <v>274</v>
      </c>
      <c r="B2020" s="3">
        <v>1990</v>
      </c>
      <c r="C2020">
        <v>0</v>
      </c>
      <c r="D2020">
        <v>0</v>
      </c>
      <c r="E2020" s="3" t="e">
        <v>#NUM!</v>
      </c>
      <c r="F2020" s="3" t="str">
        <f>VLOOKUP(Exportacao[[#This Row],[País]],Tabela3[#All],4,FALSE)</f>
        <v>Coreia do Sul</v>
      </c>
      <c r="G2020" s="3" t="str">
        <f>VLOOKUP(Exportacao[[#This Row],[País Corrigido]],'Conversor de países_Geral_UTF8_'!$A$2:$B$223,2,FALSE)</f>
        <v>Ásia</v>
      </c>
      <c r="H20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1" spans="1:8" hidden="1">
      <c r="A2021" t="s">
        <v>274</v>
      </c>
      <c r="B2021" s="3">
        <v>1991</v>
      </c>
      <c r="C2021">
        <v>0</v>
      </c>
      <c r="D2021">
        <v>0</v>
      </c>
      <c r="E2021" s="3" t="e">
        <v>#NUM!</v>
      </c>
      <c r="F2021" s="3" t="str">
        <f>VLOOKUP(Exportacao[[#This Row],[País]],Tabela3[#All],4,FALSE)</f>
        <v>Coreia do Sul</v>
      </c>
      <c r="G2021" s="3" t="str">
        <f>VLOOKUP(Exportacao[[#This Row],[País Corrigido]],'Conversor de países_Geral_UTF8_'!$A$2:$B$223,2,FALSE)</f>
        <v>Ásia</v>
      </c>
      <c r="H20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2" spans="1:8" hidden="1">
      <c r="A2022" t="s">
        <v>274</v>
      </c>
      <c r="B2022" s="3">
        <v>1992</v>
      </c>
      <c r="C2022">
        <v>0</v>
      </c>
      <c r="D2022">
        <v>0</v>
      </c>
      <c r="E2022" s="3" t="e">
        <v>#NUM!</v>
      </c>
      <c r="F2022" s="3" t="str">
        <f>VLOOKUP(Exportacao[[#This Row],[País]],Tabela3[#All],4,FALSE)</f>
        <v>Coreia do Sul</v>
      </c>
      <c r="G2022" s="3" t="str">
        <f>VLOOKUP(Exportacao[[#This Row],[País Corrigido]],'Conversor de países_Geral_UTF8_'!$A$2:$B$223,2,FALSE)</f>
        <v>Ásia</v>
      </c>
      <c r="H20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3" spans="1:8" hidden="1">
      <c r="A2023" t="s">
        <v>274</v>
      </c>
      <c r="B2023" s="3">
        <v>1993</v>
      </c>
      <c r="C2023">
        <v>0</v>
      </c>
      <c r="D2023">
        <v>0</v>
      </c>
      <c r="E2023" s="3" t="e">
        <v>#NUM!</v>
      </c>
      <c r="F2023" s="3" t="str">
        <f>VLOOKUP(Exportacao[[#This Row],[País]],Tabela3[#All],4,FALSE)</f>
        <v>Coreia do Sul</v>
      </c>
      <c r="G2023" s="3" t="str">
        <f>VLOOKUP(Exportacao[[#This Row],[País Corrigido]],'Conversor de países_Geral_UTF8_'!$A$2:$B$223,2,FALSE)</f>
        <v>Ásia</v>
      </c>
      <c r="H20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4" spans="1:8" hidden="1">
      <c r="A2024" t="s">
        <v>274</v>
      </c>
      <c r="B2024" s="3">
        <v>1994</v>
      </c>
      <c r="C2024">
        <v>0</v>
      </c>
      <c r="D2024">
        <v>0</v>
      </c>
      <c r="E2024" s="3" t="e">
        <v>#NUM!</v>
      </c>
      <c r="F2024" s="3" t="str">
        <f>VLOOKUP(Exportacao[[#This Row],[País]],Tabela3[#All],4,FALSE)</f>
        <v>Coreia do Sul</v>
      </c>
      <c r="G2024" s="3" t="str">
        <f>VLOOKUP(Exportacao[[#This Row],[País Corrigido]],'Conversor de países_Geral_UTF8_'!$A$2:$B$223,2,FALSE)</f>
        <v>Ásia</v>
      </c>
      <c r="H20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5" spans="1:8" hidden="1">
      <c r="A2025" t="s">
        <v>274</v>
      </c>
      <c r="B2025" s="3">
        <v>1995</v>
      </c>
      <c r="C2025">
        <v>0</v>
      </c>
      <c r="D2025">
        <v>0</v>
      </c>
      <c r="E2025" s="3" t="e">
        <v>#NUM!</v>
      </c>
      <c r="F2025" s="3" t="str">
        <f>VLOOKUP(Exportacao[[#This Row],[País]],Tabela3[#All],4,FALSE)</f>
        <v>Coreia do Sul</v>
      </c>
      <c r="G2025" s="3" t="str">
        <f>VLOOKUP(Exportacao[[#This Row],[País Corrigido]],'Conversor de países_Geral_UTF8_'!$A$2:$B$223,2,FALSE)</f>
        <v>Ásia</v>
      </c>
      <c r="H20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6" spans="1:8" hidden="1">
      <c r="A2026" t="s">
        <v>274</v>
      </c>
      <c r="B2026" s="3">
        <v>1996</v>
      </c>
      <c r="C2026">
        <v>0</v>
      </c>
      <c r="D2026">
        <v>0</v>
      </c>
      <c r="E2026" s="3" t="e">
        <v>#NUM!</v>
      </c>
      <c r="F2026" s="3" t="str">
        <f>VLOOKUP(Exportacao[[#This Row],[País]],Tabela3[#All],4,FALSE)</f>
        <v>Coreia do Sul</v>
      </c>
      <c r="G2026" s="3" t="str">
        <f>VLOOKUP(Exportacao[[#This Row],[País Corrigido]],'Conversor de países_Geral_UTF8_'!$A$2:$B$223,2,FALSE)</f>
        <v>Ásia</v>
      </c>
      <c r="H20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7" spans="1:8" hidden="1">
      <c r="A2027" t="s">
        <v>274</v>
      </c>
      <c r="B2027" s="3">
        <v>1997</v>
      </c>
      <c r="C2027">
        <v>0</v>
      </c>
      <c r="D2027">
        <v>0</v>
      </c>
      <c r="E2027" s="3" t="e">
        <v>#NUM!</v>
      </c>
      <c r="F2027" s="3" t="str">
        <f>VLOOKUP(Exportacao[[#This Row],[País]],Tabela3[#All],4,FALSE)</f>
        <v>Coreia do Sul</v>
      </c>
      <c r="G2027" s="3" t="str">
        <f>VLOOKUP(Exportacao[[#This Row],[País Corrigido]],'Conversor de países_Geral_UTF8_'!$A$2:$B$223,2,FALSE)</f>
        <v>Ásia</v>
      </c>
      <c r="H20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8" spans="1:8" hidden="1">
      <c r="A2028" t="s">
        <v>274</v>
      </c>
      <c r="B2028" s="3">
        <v>1998</v>
      </c>
      <c r="C2028">
        <v>0</v>
      </c>
      <c r="D2028">
        <v>0</v>
      </c>
      <c r="E2028" s="3" t="e">
        <v>#NUM!</v>
      </c>
      <c r="F2028" s="3" t="str">
        <f>VLOOKUP(Exportacao[[#This Row],[País]],Tabela3[#All],4,FALSE)</f>
        <v>Coreia do Sul</v>
      </c>
      <c r="G2028" s="3" t="str">
        <f>VLOOKUP(Exportacao[[#This Row],[País Corrigido]],'Conversor de países_Geral_UTF8_'!$A$2:$B$223,2,FALSE)</f>
        <v>Ásia</v>
      </c>
      <c r="H20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29" spans="1:8" hidden="1">
      <c r="A2029" t="s">
        <v>274</v>
      </c>
      <c r="B2029" s="3">
        <v>1999</v>
      </c>
      <c r="C2029">
        <v>0</v>
      </c>
      <c r="D2029">
        <v>0</v>
      </c>
      <c r="E2029" s="3" t="e">
        <v>#NUM!</v>
      </c>
      <c r="F2029" s="3" t="str">
        <f>VLOOKUP(Exportacao[[#This Row],[País]],Tabela3[#All],4,FALSE)</f>
        <v>Coreia do Sul</v>
      </c>
      <c r="G2029" s="3" t="str">
        <f>VLOOKUP(Exportacao[[#This Row],[País Corrigido]],'Conversor de países_Geral_UTF8_'!$A$2:$B$223,2,FALSE)</f>
        <v>Ásia</v>
      </c>
      <c r="H20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30" spans="1:8" hidden="1">
      <c r="A2030" t="s">
        <v>274</v>
      </c>
      <c r="B2030" s="3">
        <v>2000</v>
      </c>
      <c r="C2030">
        <v>0</v>
      </c>
      <c r="D2030">
        <v>0</v>
      </c>
      <c r="E2030" s="3" t="e">
        <v>#NUM!</v>
      </c>
      <c r="F2030" s="3" t="str">
        <f>VLOOKUP(Exportacao[[#This Row],[País]],Tabela3[#All],4,FALSE)</f>
        <v>Coreia do Sul</v>
      </c>
      <c r="G2030" s="3" t="str">
        <f>VLOOKUP(Exportacao[[#This Row],[País Corrigido]],'Conversor de países_Geral_UTF8_'!$A$2:$B$223,2,FALSE)</f>
        <v>Ásia</v>
      </c>
      <c r="H20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31" spans="1:8" hidden="1">
      <c r="A2031" t="s">
        <v>274</v>
      </c>
      <c r="B2031" s="3">
        <v>2001</v>
      </c>
      <c r="C2031">
        <v>0</v>
      </c>
      <c r="D2031">
        <v>0</v>
      </c>
      <c r="E2031" s="3" t="e">
        <v>#NUM!</v>
      </c>
      <c r="F2031" s="3" t="str">
        <f>VLOOKUP(Exportacao[[#This Row],[País]],Tabela3[#All],4,FALSE)</f>
        <v>Coreia do Sul</v>
      </c>
      <c r="G2031" s="3" t="str">
        <f>VLOOKUP(Exportacao[[#This Row],[País Corrigido]],'Conversor de países_Geral_UTF8_'!$A$2:$B$223,2,FALSE)</f>
        <v>Ásia</v>
      </c>
      <c r="H20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32" spans="1:8" hidden="1">
      <c r="A2032" t="s">
        <v>274</v>
      </c>
      <c r="B2032" s="3">
        <v>2002</v>
      </c>
      <c r="C2032">
        <v>0</v>
      </c>
      <c r="D2032">
        <v>0</v>
      </c>
      <c r="E2032" s="3" t="e">
        <v>#NUM!</v>
      </c>
      <c r="F2032" s="3" t="str">
        <f>VLOOKUP(Exportacao[[#This Row],[País]],Tabela3[#All],4,FALSE)</f>
        <v>Coreia do Sul</v>
      </c>
      <c r="G2032" s="3" t="str">
        <f>VLOOKUP(Exportacao[[#This Row],[País Corrigido]],'Conversor de países_Geral_UTF8_'!$A$2:$B$223,2,FALSE)</f>
        <v>Ásia</v>
      </c>
      <c r="H20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33" spans="1:8" hidden="1">
      <c r="A2033" t="s">
        <v>274</v>
      </c>
      <c r="B2033" s="3">
        <v>2003</v>
      </c>
      <c r="C2033">
        <v>0</v>
      </c>
      <c r="D2033">
        <v>0</v>
      </c>
      <c r="E2033" s="3" t="e">
        <v>#NUM!</v>
      </c>
      <c r="F2033" s="3" t="str">
        <f>VLOOKUP(Exportacao[[#This Row],[País]],Tabela3[#All],4,FALSE)</f>
        <v>Coreia do Sul</v>
      </c>
      <c r="G2033" s="3" t="str">
        <f>VLOOKUP(Exportacao[[#This Row],[País Corrigido]],'Conversor de países_Geral_UTF8_'!$A$2:$B$223,2,FALSE)</f>
        <v>Ásia</v>
      </c>
      <c r="H20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34" spans="1:8" hidden="1">
      <c r="A2034" t="s">
        <v>274</v>
      </c>
      <c r="B2034" s="3">
        <v>2004</v>
      </c>
      <c r="C2034">
        <v>0</v>
      </c>
      <c r="D2034">
        <v>0</v>
      </c>
      <c r="E2034" s="3" t="e">
        <v>#NUM!</v>
      </c>
      <c r="F2034" s="3" t="str">
        <f>VLOOKUP(Exportacao[[#This Row],[País]],Tabela3[#All],4,FALSE)</f>
        <v>Coreia do Sul</v>
      </c>
      <c r="G2034" s="3" t="str">
        <f>VLOOKUP(Exportacao[[#This Row],[País Corrigido]],'Conversor de países_Geral_UTF8_'!$A$2:$B$223,2,FALSE)</f>
        <v>Ásia</v>
      </c>
      <c r="H20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35" spans="1:8" hidden="1">
      <c r="A2035" t="s">
        <v>274</v>
      </c>
      <c r="B2035" s="3">
        <v>2005</v>
      </c>
      <c r="C2035">
        <v>0</v>
      </c>
      <c r="D2035">
        <v>0</v>
      </c>
      <c r="E2035" s="3" t="e">
        <v>#NUM!</v>
      </c>
      <c r="F2035" s="3" t="str">
        <f>VLOOKUP(Exportacao[[#This Row],[País]],Tabela3[#All],4,FALSE)</f>
        <v>Coreia do Sul</v>
      </c>
      <c r="G2035" s="3" t="str">
        <f>VLOOKUP(Exportacao[[#This Row],[País Corrigido]],'Conversor de países_Geral_UTF8_'!$A$2:$B$223,2,FALSE)</f>
        <v>Ásia</v>
      </c>
      <c r="H20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36" spans="1:8" hidden="1">
      <c r="A2036" t="s">
        <v>274</v>
      </c>
      <c r="B2036" s="3">
        <v>2006</v>
      </c>
      <c r="C2036">
        <v>0</v>
      </c>
      <c r="D2036">
        <v>0</v>
      </c>
      <c r="E2036" s="3" t="e">
        <v>#NUM!</v>
      </c>
      <c r="F2036" s="3" t="str">
        <f>VLOOKUP(Exportacao[[#This Row],[País]],Tabela3[#All],4,FALSE)</f>
        <v>Coreia do Sul</v>
      </c>
      <c r="G2036" s="3" t="str">
        <f>VLOOKUP(Exportacao[[#This Row],[País Corrigido]],'Conversor de países_Geral_UTF8_'!$A$2:$B$223,2,FALSE)</f>
        <v>Ásia</v>
      </c>
      <c r="H20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37" spans="1:8" hidden="1">
      <c r="A2037" t="s">
        <v>274</v>
      </c>
      <c r="B2037" s="3">
        <v>2007</v>
      </c>
      <c r="C2037">
        <v>1012</v>
      </c>
      <c r="D2037">
        <v>4650</v>
      </c>
      <c r="E2037" s="3">
        <v>4.5948616600790517</v>
      </c>
      <c r="F2037" s="3" t="str">
        <f>VLOOKUP(Exportacao[[#This Row],[País]],Tabela3[#All],4,FALSE)</f>
        <v>Coreia do Sul</v>
      </c>
      <c r="G2037" s="3" t="str">
        <f>VLOOKUP(Exportacao[[#This Row],[País Corrigido]],'Conversor de países_Geral_UTF8_'!$A$2:$B$223,2,FALSE)</f>
        <v>Ásia</v>
      </c>
      <c r="H20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38" spans="1:8" hidden="1">
      <c r="A2038" t="s">
        <v>274</v>
      </c>
      <c r="B2038" s="3">
        <v>2008</v>
      </c>
      <c r="C2038">
        <v>3520</v>
      </c>
      <c r="D2038">
        <v>14366</v>
      </c>
      <c r="E2038" s="3">
        <v>4.0812499999999998</v>
      </c>
      <c r="F2038" s="3" t="str">
        <f>VLOOKUP(Exportacao[[#This Row],[País]],Tabela3[#All],4,FALSE)</f>
        <v>Coreia do Sul</v>
      </c>
      <c r="G2038" s="3" t="str">
        <f>VLOOKUP(Exportacao[[#This Row],[País Corrigido]],'Conversor de países_Geral_UTF8_'!$A$2:$B$223,2,FALSE)</f>
        <v>Ásia</v>
      </c>
      <c r="H20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39" spans="1:8" hidden="1">
      <c r="A2039" t="s">
        <v>274</v>
      </c>
      <c r="B2039" s="3">
        <v>2009</v>
      </c>
      <c r="C2039">
        <v>0</v>
      </c>
      <c r="D2039">
        <v>0</v>
      </c>
      <c r="E2039" s="3" t="e">
        <v>#NUM!</v>
      </c>
      <c r="F2039" s="3" t="str">
        <f>VLOOKUP(Exportacao[[#This Row],[País]],Tabela3[#All],4,FALSE)</f>
        <v>Coreia do Sul</v>
      </c>
      <c r="G2039" s="3" t="str">
        <f>VLOOKUP(Exportacao[[#This Row],[País Corrigido]],'Conversor de países_Geral_UTF8_'!$A$2:$B$223,2,FALSE)</f>
        <v>Ásia</v>
      </c>
      <c r="H20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40" spans="1:8" hidden="1">
      <c r="A2040" t="s">
        <v>274</v>
      </c>
      <c r="B2040" s="3">
        <v>2010</v>
      </c>
      <c r="C2040">
        <v>0</v>
      </c>
      <c r="D2040">
        <v>0</v>
      </c>
      <c r="E2040" s="3" t="e">
        <v>#NUM!</v>
      </c>
      <c r="F2040" s="3" t="str">
        <f>VLOOKUP(Exportacao[[#This Row],[País]],Tabela3[#All],4,FALSE)</f>
        <v>Coreia do Sul</v>
      </c>
      <c r="G2040" s="3" t="str">
        <f>VLOOKUP(Exportacao[[#This Row],[País Corrigido]],'Conversor de países_Geral_UTF8_'!$A$2:$B$223,2,FALSE)</f>
        <v>Ásia</v>
      </c>
      <c r="H20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41" spans="1:8" hidden="1">
      <c r="A2041" t="s">
        <v>274</v>
      </c>
      <c r="B2041" s="3">
        <v>2011</v>
      </c>
      <c r="C2041">
        <v>0</v>
      </c>
      <c r="D2041">
        <v>0</v>
      </c>
      <c r="E2041" s="3" t="e">
        <v>#NUM!</v>
      </c>
      <c r="F2041" s="3" t="str">
        <f>VLOOKUP(Exportacao[[#This Row],[País]],Tabela3[#All],4,FALSE)</f>
        <v>Coreia do Sul</v>
      </c>
      <c r="G2041" s="3" t="str">
        <f>VLOOKUP(Exportacao[[#This Row],[País Corrigido]],'Conversor de países_Geral_UTF8_'!$A$2:$B$223,2,FALSE)</f>
        <v>Ásia</v>
      </c>
      <c r="H20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42" spans="1:8" hidden="1">
      <c r="A2042" t="s">
        <v>274</v>
      </c>
      <c r="B2042" s="3">
        <v>2012</v>
      </c>
      <c r="C2042">
        <v>0</v>
      </c>
      <c r="D2042">
        <v>0</v>
      </c>
      <c r="E2042" s="3" t="e">
        <v>#NUM!</v>
      </c>
      <c r="F2042" s="3" t="str">
        <f>VLOOKUP(Exportacao[[#This Row],[País]],Tabela3[#All],4,FALSE)</f>
        <v>Coreia do Sul</v>
      </c>
      <c r="G2042" s="3" t="str">
        <f>VLOOKUP(Exportacao[[#This Row],[País Corrigido]],'Conversor de países_Geral_UTF8_'!$A$2:$B$223,2,FALSE)</f>
        <v>Ásia</v>
      </c>
      <c r="H20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43" spans="1:8" hidden="1">
      <c r="A2043" t="s">
        <v>274</v>
      </c>
      <c r="B2043" s="3">
        <v>2013</v>
      </c>
      <c r="C2043">
        <v>0</v>
      </c>
      <c r="D2043">
        <v>0</v>
      </c>
      <c r="E2043" s="3" t="e">
        <v>#NUM!</v>
      </c>
      <c r="F2043" s="3" t="str">
        <f>VLOOKUP(Exportacao[[#This Row],[País]],Tabela3[#All],4,FALSE)</f>
        <v>Coreia do Sul</v>
      </c>
      <c r="G2043" s="3" t="str">
        <f>VLOOKUP(Exportacao[[#This Row],[País Corrigido]],'Conversor de países_Geral_UTF8_'!$A$2:$B$223,2,FALSE)</f>
        <v>Ásia</v>
      </c>
      <c r="H20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44" spans="1:8" hidden="1">
      <c r="A2044" t="s">
        <v>274</v>
      </c>
      <c r="B2044" s="3">
        <v>2014</v>
      </c>
      <c r="C2044">
        <v>0</v>
      </c>
      <c r="D2044">
        <v>0</v>
      </c>
      <c r="E2044" s="3" t="e">
        <v>#NUM!</v>
      </c>
      <c r="F2044" s="3" t="str">
        <f>VLOOKUP(Exportacao[[#This Row],[País]],Tabela3[#All],4,FALSE)</f>
        <v>Coreia do Sul</v>
      </c>
      <c r="G2044" s="3" t="str">
        <f>VLOOKUP(Exportacao[[#This Row],[País Corrigido]],'Conversor de países_Geral_UTF8_'!$A$2:$B$223,2,FALSE)</f>
        <v>Ásia</v>
      </c>
      <c r="H20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45" spans="1:8" hidden="1">
      <c r="A2045" t="s">
        <v>274</v>
      </c>
      <c r="B2045" s="3">
        <v>2015</v>
      </c>
      <c r="C2045">
        <v>0</v>
      </c>
      <c r="D2045">
        <v>0</v>
      </c>
      <c r="E2045" s="3" t="e">
        <v>#NUM!</v>
      </c>
      <c r="F2045" s="3" t="str">
        <f>VLOOKUP(Exportacao[[#This Row],[País]],Tabela3[#All],4,FALSE)</f>
        <v>Coreia do Sul</v>
      </c>
      <c r="G2045" s="3" t="str">
        <f>VLOOKUP(Exportacao[[#This Row],[País Corrigido]],'Conversor de países_Geral_UTF8_'!$A$2:$B$223,2,FALSE)</f>
        <v>Ásia</v>
      </c>
      <c r="H20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46" spans="1:8" hidden="1">
      <c r="A2046" t="s">
        <v>274</v>
      </c>
      <c r="B2046" s="3">
        <v>2016</v>
      </c>
      <c r="C2046">
        <v>8</v>
      </c>
      <c r="D2046">
        <v>20</v>
      </c>
      <c r="E2046" s="3">
        <v>2.5</v>
      </c>
      <c r="F2046" s="3" t="str">
        <f>VLOOKUP(Exportacao[[#This Row],[País]],Tabela3[#All],4,FALSE)</f>
        <v>Coreia do Sul</v>
      </c>
      <c r="G2046" s="3" t="str">
        <f>VLOOKUP(Exportacao[[#This Row],[País Corrigido]],'Conversor de países_Geral_UTF8_'!$A$2:$B$223,2,FALSE)</f>
        <v>Ásia</v>
      </c>
      <c r="H20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47" spans="1:8" hidden="1">
      <c r="A2047" t="s">
        <v>274</v>
      </c>
      <c r="B2047" s="3">
        <v>2017</v>
      </c>
      <c r="C2047">
        <v>0</v>
      </c>
      <c r="D2047">
        <v>0</v>
      </c>
      <c r="E2047" s="3" t="e">
        <v>#NUM!</v>
      </c>
      <c r="F2047" s="3" t="str">
        <f>VLOOKUP(Exportacao[[#This Row],[País]],Tabela3[#All],4,FALSE)</f>
        <v>Coreia do Sul</v>
      </c>
      <c r="G2047" s="3" t="str">
        <f>VLOOKUP(Exportacao[[#This Row],[País Corrigido]],'Conversor de países_Geral_UTF8_'!$A$2:$B$223,2,FALSE)</f>
        <v>Ásia</v>
      </c>
      <c r="H20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48" spans="1:8" hidden="1">
      <c r="A2048" t="s">
        <v>274</v>
      </c>
      <c r="B2048" s="3">
        <v>2018</v>
      </c>
      <c r="C2048">
        <v>120</v>
      </c>
      <c r="D2048">
        <v>109</v>
      </c>
      <c r="E2048" s="3">
        <v>0.90833333333333333</v>
      </c>
      <c r="F2048" s="3" t="str">
        <f>VLOOKUP(Exportacao[[#This Row],[País]],Tabela3[#All],4,FALSE)</f>
        <v>Coreia do Sul</v>
      </c>
      <c r="G2048" s="3" t="str">
        <f>VLOOKUP(Exportacao[[#This Row],[País Corrigido]],'Conversor de países_Geral_UTF8_'!$A$2:$B$223,2,FALSE)</f>
        <v>Ásia</v>
      </c>
      <c r="H20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49" spans="1:8" hidden="1">
      <c r="A2049" t="s">
        <v>274</v>
      </c>
      <c r="B2049" s="3">
        <v>2019</v>
      </c>
      <c r="C2049">
        <v>70</v>
      </c>
      <c r="D2049">
        <v>194</v>
      </c>
      <c r="E2049" s="3">
        <v>2.7714285714285714</v>
      </c>
      <c r="F2049" s="3" t="str">
        <f>VLOOKUP(Exportacao[[#This Row],[País]],Tabela3[#All],4,FALSE)</f>
        <v>Coreia do Sul</v>
      </c>
      <c r="G2049" s="3" t="str">
        <f>VLOOKUP(Exportacao[[#This Row],[País Corrigido]],'Conversor de países_Geral_UTF8_'!$A$2:$B$223,2,FALSE)</f>
        <v>Ásia</v>
      </c>
      <c r="H20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50" spans="1:8" hidden="1">
      <c r="A2050" t="s">
        <v>274</v>
      </c>
      <c r="B2050" s="3">
        <v>2020</v>
      </c>
      <c r="C2050">
        <v>103</v>
      </c>
      <c r="D2050">
        <v>433</v>
      </c>
      <c r="E2050" s="3">
        <v>4.2038834951456314</v>
      </c>
      <c r="F2050" s="3" t="str">
        <f>VLOOKUP(Exportacao[[#This Row],[País]],Tabela3[#All],4,FALSE)</f>
        <v>Coreia do Sul</v>
      </c>
      <c r="G2050" s="3" t="str">
        <f>VLOOKUP(Exportacao[[#This Row],[País Corrigido]],'Conversor de países_Geral_UTF8_'!$A$2:$B$223,2,FALSE)</f>
        <v>Ásia</v>
      </c>
      <c r="H20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51" spans="1:8" hidden="1">
      <c r="A2051" t="s">
        <v>274</v>
      </c>
      <c r="B2051" s="3">
        <v>2021</v>
      </c>
      <c r="C2051">
        <v>67</v>
      </c>
      <c r="D2051">
        <v>100</v>
      </c>
      <c r="E2051" s="3">
        <v>1.4925373134328359</v>
      </c>
      <c r="F2051" s="3" t="str">
        <f>VLOOKUP(Exportacao[[#This Row],[País]],Tabela3[#All],4,FALSE)</f>
        <v>Coreia do Sul</v>
      </c>
      <c r="G2051" s="3" t="str">
        <f>VLOOKUP(Exportacao[[#This Row],[País Corrigido]],'Conversor de países_Geral_UTF8_'!$A$2:$B$223,2,FALSE)</f>
        <v>Ásia</v>
      </c>
      <c r="H20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52" spans="1:8" hidden="1">
      <c r="A2052" t="s">
        <v>274</v>
      </c>
      <c r="B2052" s="3">
        <v>2022</v>
      </c>
      <c r="C2052">
        <v>77</v>
      </c>
      <c r="D2052">
        <v>257</v>
      </c>
      <c r="E2052" s="3">
        <v>3.3376623376623376</v>
      </c>
      <c r="F2052" s="3" t="str">
        <f>VLOOKUP(Exportacao[[#This Row],[País]],Tabela3[#All],4,FALSE)</f>
        <v>Coreia do Sul</v>
      </c>
      <c r="G2052" s="3" t="str">
        <f>VLOOKUP(Exportacao[[#This Row],[País Corrigido]],'Conversor de países_Geral_UTF8_'!$A$2:$B$223,2,FALSE)</f>
        <v>Ásia</v>
      </c>
      <c r="H20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53" spans="1:8" hidden="1">
      <c r="A2053" t="s">
        <v>274</v>
      </c>
      <c r="B2053" s="3">
        <v>2023</v>
      </c>
      <c r="C2053">
        <v>25</v>
      </c>
      <c r="D2053">
        <v>171</v>
      </c>
      <c r="E2053" s="3">
        <v>6.84</v>
      </c>
      <c r="F2053" s="3" t="str">
        <f>VLOOKUP(Exportacao[[#This Row],[País]],Tabela3[#All],4,FALSE)</f>
        <v>Coreia do Sul</v>
      </c>
      <c r="G2053" s="3" t="str">
        <f>VLOOKUP(Exportacao[[#This Row],[País Corrigido]],'Conversor de países_Geral_UTF8_'!$A$2:$B$223,2,FALSE)</f>
        <v>Ásia</v>
      </c>
      <c r="H20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54" spans="1:8" hidden="1">
      <c r="A2054" t="s">
        <v>59</v>
      </c>
      <c r="B2054" s="3">
        <v>1970</v>
      </c>
      <c r="C2054">
        <v>0</v>
      </c>
      <c r="D2054">
        <v>0</v>
      </c>
      <c r="E2054" s="3" t="e">
        <v>#NUM!</v>
      </c>
      <c r="F2054" s="3" t="str">
        <f>VLOOKUP(Exportacao[[#This Row],[País]],Tabela3[#All],4,FALSE)</f>
        <v>Costa do Marfim</v>
      </c>
      <c r="G2054" s="3" t="str">
        <f>VLOOKUP(Exportacao[[#This Row],[País Corrigido]],'Conversor de países_Geral_UTF8_'!$A$2:$B$223,2,FALSE)</f>
        <v>África</v>
      </c>
      <c r="H20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55" spans="1:8" hidden="1">
      <c r="A2055" t="s">
        <v>59</v>
      </c>
      <c r="B2055" s="3">
        <v>1971</v>
      </c>
      <c r="C2055">
        <v>0</v>
      </c>
      <c r="D2055">
        <v>0</v>
      </c>
      <c r="E2055" s="3" t="e">
        <v>#NUM!</v>
      </c>
      <c r="F2055" s="3" t="str">
        <f>VLOOKUP(Exportacao[[#This Row],[País]],Tabela3[#All],4,FALSE)</f>
        <v>Costa do Marfim</v>
      </c>
      <c r="G2055" s="3" t="str">
        <f>VLOOKUP(Exportacao[[#This Row],[País Corrigido]],'Conversor de países_Geral_UTF8_'!$A$2:$B$223,2,FALSE)</f>
        <v>África</v>
      </c>
      <c r="H20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56" spans="1:8" hidden="1">
      <c r="A2056" t="s">
        <v>59</v>
      </c>
      <c r="B2056" s="3">
        <v>1972</v>
      </c>
      <c r="C2056">
        <v>0</v>
      </c>
      <c r="D2056">
        <v>0</v>
      </c>
      <c r="E2056" s="3" t="e">
        <v>#NUM!</v>
      </c>
      <c r="F2056" s="3" t="str">
        <f>VLOOKUP(Exportacao[[#This Row],[País]],Tabela3[#All],4,FALSE)</f>
        <v>Costa do Marfim</v>
      </c>
      <c r="G2056" s="3" t="str">
        <f>VLOOKUP(Exportacao[[#This Row],[País Corrigido]],'Conversor de países_Geral_UTF8_'!$A$2:$B$223,2,FALSE)</f>
        <v>África</v>
      </c>
      <c r="H20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57" spans="1:8" hidden="1">
      <c r="A2057" t="s">
        <v>59</v>
      </c>
      <c r="B2057" s="3">
        <v>1973</v>
      </c>
      <c r="C2057">
        <v>0</v>
      </c>
      <c r="D2057">
        <v>0</v>
      </c>
      <c r="E2057" s="3" t="e">
        <v>#NUM!</v>
      </c>
      <c r="F2057" s="3" t="str">
        <f>VLOOKUP(Exportacao[[#This Row],[País]],Tabela3[#All],4,FALSE)</f>
        <v>Costa do Marfim</v>
      </c>
      <c r="G2057" s="3" t="str">
        <f>VLOOKUP(Exportacao[[#This Row],[País Corrigido]],'Conversor de países_Geral_UTF8_'!$A$2:$B$223,2,FALSE)</f>
        <v>África</v>
      </c>
      <c r="H20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58" spans="1:8" hidden="1">
      <c r="A2058" t="s">
        <v>59</v>
      </c>
      <c r="B2058" s="3">
        <v>1974</v>
      </c>
      <c r="C2058">
        <v>0</v>
      </c>
      <c r="D2058">
        <v>0</v>
      </c>
      <c r="E2058" s="3" t="e">
        <v>#NUM!</v>
      </c>
      <c r="F2058" s="3" t="str">
        <f>VLOOKUP(Exportacao[[#This Row],[País]],Tabela3[#All],4,FALSE)</f>
        <v>Costa do Marfim</v>
      </c>
      <c r="G2058" s="3" t="str">
        <f>VLOOKUP(Exportacao[[#This Row],[País Corrigido]],'Conversor de países_Geral_UTF8_'!$A$2:$B$223,2,FALSE)</f>
        <v>África</v>
      </c>
      <c r="H20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59" spans="1:8" hidden="1">
      <c r="A2059" t="s">
        <v>59</v>
      </c>
      <c r="B2059" s="3">
        <v>1975</v>
      </c>
      <c r="C2059">
        <v>0</v>
      </c>
      <c r="D2059">
        <v>0</v>
      </c>
      <c r="E2059" s="3" t="e">
        <v>#NUM!</v>
      </c>
      <c r="F2059" s="3" t="str">
        <f>VLOOKUP(Exportacao[[#This Row],[País]],Tabela3[#All],4,FALSE)</f>
        <v>Costa do Marfim</v>
      </c>
      <c r="G2059" s="3" t="str">
        <f>VLOOKUP(Exportacao[[#This Row],[País Corrigido]],'Conversor de países_Geral_UTF8_'!$A$2:$B$223,2,FALSE)</f>
        <v>África</v>
      </c>
      <c r="H20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60" spans="1:8" hidden="1">
      <c r="A2060" t="s">
        <v>59</v>
      </c>
      <c r="B2060" s="3">
        <v>1976</v>
      </c>
      <c r="C2060">
        <v>0</v>
      </c>
      <c r="D2060">
        <v>0</v>
      </c>
      <c r="E2060" s="3" t="e">
        <v>#NUM!</v>
      </c>
      <c r="F2060" s="3" t="str">
        <f>VLOOKUP(Exportacao[[#This Row],[País]],Tabela3[#All],4,FALSE)</f>
        <v>Costa do Marfim</v>
      </c>
      <c r="G2060" s="3" t="str">
        <f>VLOOKUP(Exportacao[[#This Row],[País Corrigido]],'Conversor de países_Geral_UTF8_'!$A$2:$B$223,2,FALSE)</f>
        <v>África</v>
      </c>
      <c r="H20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61" spans="1:8" hidden="1">
      <c r="A2061" t="s">
        <v>59</v>
      </c>
      <c r="B2061" s="3">
        <v>1977</v>
      </c>
      <c r="C2061">
        <v>0</v>
      </c>
      <c r="D2061">
        <v>0</v>
      </c>
      <c r="E2061" s="3" t="e">
        <v>#NUM!</v>
      </c>
      <c r="F2061" s="3" t="str">
        <f>VLOOKUP(Exportacao[[#This Row],[País]],Tabela3[#All],4,FALSE)</f>
        <v>Costa do Marfim</v>
      </c>
      <c r="G2061" s="3" t="str">
        <f>VLOOKUP(Exportacao[[#This Row],[País Corrigido]],'Conversor de países_Geral_UTF8_'!$A$2:$B$223,2,FALSE)</f>
        <v>África</v>
      </c>
      <c r="H20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62" spans="1:8" hidden="1">
      <c r="A2062" t="s">
        <v>59</v>
      </c>
      <c r="B2062" s="3">
        <v>1978</v>
      </c>
      <c r="C2062">
        <v>0</v>
      </c>
      <c r="D2062">
        <v>0</v>
      </c>
      <c r="E2062" s="3" t="e">
        <v>#NUM!</v>
      </c>
      <c r="F2062" s="3" t="str">
        <f>VLOOKUP(Exportacao[[#This Row],[País]],Tabela3[#All],4,FALSE)</f>
        <v>Costa do Marfim</v>
      </c>
      <c r="G2062" s="3" t="str">
        <f>VLOOKUP(Exportacao[[#This Row],[País Corrigido]],'Conversor de países_Geral_UTF8_'!$A$2:$B$223,2,FALSE)</f>
        <v>África</v>
      </c>
      <c r="H20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63" spans="1:8" hidden="1">
      <c r="A2063" t="s">
        <v>59</v>
      </c>
      <c r="B2063" s="3">
        <v>1979</v>
      </c>
      <c r="C2063">
        <v>0</v>
      </c>
      <c r="D2063">
        <v>0</v>
      </c>
      <c r="E2063" s="3" t="e">
        <v>#NUM!</v>
      </c>
      <c r="F2063" s="3" t="str">
        <f>VLOOKUP(Exportacao[[#This Row],[País]],Tabela3[#All],4,FALSE)</f>
        <v>Costa do Marfim</v>
      </c>
      <c r="G2063" s="3" t="str">
        <f>VLOOKUP(Exportacao[[#This Row],[País Corrigido]],'Conversor de países_Geral_UTF8_'!$A$2:$B$223,2,FALSE)</f>
        <v>África</v>
      </c>
      <c r="H20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64" spans="1:8" hidden="1">
      <c r="A2064" t="s">
        <v>59</v>
      </c>
      <c r="B2064" s="3">
        <v>1980</v>
      </c>
      <c r="C2064">
        <v>60</v>
      </c>
      <c r="D2064">
        <v>118</v>
      </c>
      <c r="E2064" s="3">
        <v>1.9666666666666666</v>
      </c>
      <c r="F2064" s="3" t="str">
        <f>VLOOKUP(Exportacao[[#This Row],[País]],Tabela3[#All],4,FALSE)</f>
        <v>Costa do Marfim</v>
      </c>
      <c r="G2064" s="3" t="str">
        <f>VLOOKUP(Exportacao[[#This Row],[País Corrigido]],'Conversor de países_Geral_UTF8_'!$A$2:$B$223,2,FALSE)</f>
        <v>África</v>
      </c>
      <c r="H20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065" spans="1:8" hidden="1">
      <c r="A2065" t="s">
        <v>59</v>
      </c>
      <c r="B2065" s="3">
        <v>1981</v>
      </c>
      <c r="C2065">
        <v>0</v>
      </c>
      <c r="D2065">
        <v>0</v>
      </c>
      <c r="E2065" s="3" t="e">
        <v>#NUM!</v>
      </c>
      <c r="F2065" s="3" t="str">
        <f>VLOOKUP(Exportacao[[#This Row],[País]],Tabela3[#All],4,FALSE)</f>
        <v>Costa do Marfim</v>
      </c>
      <c r="G2065" s="3" t="str">
        <f>VLOOKUP(Exportacao[[#This Row],[País Corrigido]],'Conversor de países_Geral_UTF8_'!$A$2:$B$223,2,FALSE)</f>
        <v>África</v>
      </c>
      <c r="H20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66" spans="1:8" hidden="1">
      <c r="A2066" t="s">
        <v>59</v>
      </c>
      <c r="B2066" s="3">
        <v>1982</v>
      </c>
      <c r="C2066">
        <v>0</v>
      </c>
      <c r="D2066">
        <v>0</v>
      </c>
      <c r="E2066" s="3" t="e">
        <v>#NUM!</v>
      </c>
      <c r="F2066" s="3" t="str">
        <f>VLOOKUP(Exportacao[[#This Row],[País]],Tabela3[#All],4,FALSE)</f>
        <v>Costa do Marfim</v>
      </c>
      <c r="G2066" s="3" t="str">
        <f>VLOOKUP(Exportacao[[#This Row],[País Corrigido]],'Conversor de países_Geral_UTF8_'!$A$2:$B$223,2,FALSE)</f>
        <v>África</v>
      </c>
      <c r="H20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67" spans="1:8" hidden="1">
      <c r="A2067" t="s">
        <v>59</v>
      </c>
      <c r="B2067" s="3">
        <v>1983</v>
      </c>
      <c r="C2067">
        <v>0</v>
      </c>
      <c r="D2067">
        <v>0</v>
      </c>
      <c r="E2067" s="3" t="e">
        <v>#NUM!</v>
      </c>
      <c r="F2067" s="3" t="str">
        <f>VLOOKUP(Exportacao[[#This Row],[País]],Tabela3[#All],4,FALSE)</f>
        <v>Costa do Marfim</v>
      </c>
      <c r="G2067" s="3" t="str">
        <f>VLOOKUP(Exportacao[[#This Row],[País Corrigido]],'Conversor de países_Geral_UTF8_'!$A$2:$B$223,2,FALSE)</f>
        <v>África</v>
      </c>
      <c r="H20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68" spans="1:8" hidden="1">
      <c r="A2068" t="s">
        <v>59</v>
      </c>
      <c r="B2068" s="3">
        <v>1984</v>
      </c>
      <c r="C2068">
        <v>0</v>
      </c>
      <c r="D2068">
        <v>0</v>
      </c>
      <c r="E2068" s="3" t="e">
        <v>#NUM!</v>
      </c>
      <c r="F2068" s="3" t="str">
        <f>VLOOKUP(Exportacao[[#This Row],[País]],Tabela3[#All],4,FALSE)</f>
        <v>Costa do Marfim</v>
      </c>
      <c r="G2068" s="3" t="str">
        <f>VLOOKUP(Exportacao[[#This Row],[País Corrigido]],'Conversor de países_Geral_UTF8_'!$A$2:$B$223,2,FALSE)</f>
        <v>África</v>
      </c>
      <c r="H20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69" spans="1:8" hidden="1">
      <c r="A2069" t="s">
        <v>59</v>
      </c>
      <c r="B2069" s="3">
        <v>1985</v>
      </c>
      <c r="C2069">
        <v>0</v>
      </c>
      <c r="D2069">
        <v>0</v>
      </c>
      <c r="E2069" s="3" t="e">
        <v>#NUM!</v>
      </c>
      <c r="F2069" s="3" t="str">
        <f>VLOOKUP(Exportacao[[#This Row],[País]],Tabela3[#All],4,FALSE)</f>
        <v>Costa do Marfim</v>
      </c>
      <c r="G2069" s="3" t="str">
        <f>VLOOKUP(Exportacao[[#This Row],[País Corrigido]],'Conversor de países_Geral_UTF8_'!$A$2:$B$223,2,FALSE)</f>
        <v>África</v>
      </c>
      <c r="H20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0" spans="1:8" hidden="1">
      <c r="A2070" t="s">
        <v>59</v>
      </c>
      <c r="B2070" s="3">
        <v>1986</v>
      </c>
      <c r="C2070">
        <v>0</v>
      </c>
      <c r="D2070">
        <v>0</v>
      </c>
      <c r="E2070" s="3" t="e">
        <v>#NUM!</v>
      </c>
      <c r="F2070" s="3" t="str">
        <f>VLOOKUP(Exportacao[[#This Row],[País]],Tabela3[#All],4,FALSE)</f>
        <v>Costa do Marfim</v>
      </c>
      <c r="G2070" s="3" t="str">
        <f>VLOOKUP(Exportacao[[#This Row],[País Corrigido]],'Conversor de países_Geral_UTF8_'!$A$2:$B$223,2,FALSE)</f>
        <v>África</v>
      </c>
      <c r="H20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1" spans="1:8" hidden="1">
      <c r="A2071" t="s">
        <v>59</v>
      </c>
      <c r="B2071" s="3">
        <v>1987</v>
      </c>
      <c r="C2071">
        <v>0</v>
      </c>
      <c r="D2071">
        <v>0</v>
      </c>
      <c r="E2071" s="3" t="e">
        <v>#NUM!</v>
      </c>
      <c r="F2071" s="3" t="str">
        <f>VLOOKUP(Exportacao[[#This Row],[País]],Tabela3[#All],4,FALSE)</f>
        <v>Costa do Marfim</v>
      </c>
      <c r="G2071" s="3" t="str">
        <f>VLOOKUP(Exportacao[[#This Row],[País Corrigido]],'Conversor de países_Geral_UTF8_'!$A$2:$B$223,2,FALSE)</f>
        <v>África</v>
      </c>
      <c r="H20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2" spans="1:8" hidden="1">
      <c r="A2072" t="s">
        <v>59</v>
      </c>
      <c r="B2072" s="3">
        <v>1988</v>
      </c>
      <c r="C2072">
        <v>0</v>
      </c>
      <c r="D2072">
        <v>0</v>
      </c>
      <c r="E2072" s="3" t="e">
        <v>#NUM!</v>
      </c>
      <c r="F2072" s="3" t="str">
        <f>VLOOKUP(Exportacao[[#This Row],[País]],Tabela3[#All],4,FALSE)</f>
        <v>Costa do Marfim</v>
      </c>
      <c r="G2072" s="3" t="str">
        <f>VLOOKUP(Exportacao[[#This Row],[País Corrigido]],'Conversor de países_Geral_UTF8_'!$A$2:$B$223,2,FALSE)</f>
        <v>África</v>
      </c>
      <c r="H20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3" spans="1:8" hidden="1">
      <c r="A2073" t="s">
        <v>59</v>
      </c>
      <c r="B2073" s="3">
        <v>1989</v>
      </c>
      <c r="C2073">
        <v>0</v>
      </c>
      <c r="D2073">
        <v>0</v>
      </c>
      <c r="E2073" s="3" t="e">
        <v>#NUM!</v>
      </c>
      <c r="F2073" s="3" t="str">
        <f>VLOOKUP(Exportacao[[#This Row],[País]],Tabela3[#All],4,FALSE)</f>
        <v>Costa do Marfim</v>
      </c>
      <c r="G2073" s="3" t="str">
        <f>VLOOKUP(Exportacao[[#This Row],[País Corrigido]],'Conversor de países_Geral_UTF8_'!$A$2:$B$223,2,FALSE)</f>
        <v>África</v>
      </c>
      <c r="H20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4" spans="1:8" hidden="1">
      <c r="A2074" t="s">
        <v>59</v>
      </c>
      <c r="B2074" s="3">
        <v>1990</v>
      </c>
      <c r="C2074">
        <v>0</v>
      </c>
      <c r="D2074">
        <v>0</v>
      </c>
      <c r="E2074" s="3" t="e">
        <v>#NUM!</v>
      </c>
      <c r="F2074" s="3" t="str">
        <f>VLOOKUP(Exportacao[[#This Row],[País]],Tabela3[#All],4,FALSE)</f>
        <v>Costa do Marfim</v>
      </c>
      <c r="G2074" s="3" t="str">
        <f>VLOOKUP(Exportacao[[#This Row],[País Corrigido]],'Conversor de países_Geral_UTF8_'!$A$2:$B$223,2,FALSE)</f>
        <v>África</v>
      </c>
      <c r="H20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5" spans="1:8" hidden="1">
      <c r="A2075" t="s">
        <v>59</v>
      </c>
      <c r="B2075" s="3">
        <v>1991</v>
      </c>
      <c r="C2075">
        <v>0</v>
      </c>
      <c r="D2075">
        <v>0</v>
      </c>
      <c r="E2075" s="3" t="e">
        <v>#NUM!</v>
      </c>
      <c r="F2075" s="3" t="str">
        <f>VLOOKUP(Exportacao[[#This Row],[País]],Tabela3[#All],4,FALSE)</f>
        <v>Costa do Marfim</v>
      </c>
      <c r="G2075" s="3" t="str">
        <f>VLOOKUP(Exportacao[[#This Row],[País Corrigido]],'Conversor de países_Geral_UTF8_'!$A$2:$B$223,2,FALSE)</f>
        <v>África</v>
      </c>
      <c r="H20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6" spans="1:8" hidden="1">
      <c r="A2076" t="s">
        <v>59</v>
      </c>
      <c r="B2076" s="3">
        <v>1992</v>
      </c>
      <c r="C2076">
        <v>0</v>
      </c>
      <c r="D2076">
        <v>0</v>
      </c>
      <c r="E2076" s="3" t="e">
        <v>#NUM!</v>
      </c>
      <c r="F2076" s="3" t="str">
        <f>VLOOKUP(Exportacao[[#This Row],[País]],Tabela3[#All],4,FALSE)</f>
        <v>Costa do Marfim</v>
      </c>
      <c r="G2076" s="3" t="str">
        <f>VLOOKUP(Exportacao[[#This Row],[País Corrigido]],'Conversor de países_Geral_UTF8_'!$A$2:$B$223,2,FALSE)</f>
        <v>África</v>
      </c>
      <c r="H20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7" spans="1:8" hidden="1">
      <c r="A2077" t="s">
        <v>59</v>
      </c>
      <c r="B2077" s="3">
        <v>1993</v>
      </c>
      <c r="C2077">
        <v>0</v>
      </c>
      <c r="D2077">
        <v>0</v>
      </c>
      <c r="E2077" s="3" t="e">
        <v>#NUM!</v>
      </c>
      <c r="F2077" s="3" t="str">
        <f>VLOOKUP(Exportacao[[#This Row],[País]],Tabela3[#All],4,FALSE)</f>
        <v>Costa do Marfim</v>
      </c>
      <c r="G2077" s="3" t="str">
        <f>VLOOKUP(Exportacao[[#This Row],[País Corrigido]],'Conversor de países_Geral_UTF8_'!$A$2:$B$223,2,FALSE)</f>
        <v>África</v>
      </c>
      <c r="H20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8" spans="1:8" hidden="1">
      <c r="A2078" t="s">
        <v>59</v>
      </c>
      <c r="B2078" s="3">
        <v>1994</v>
      </c>
      <c r="C2078">
        <v>0</v>
      </c>
      <c r="D2078">
        <v>0</v>
      </c>
      <c r="E2078" s="3" t="e">
        <v>#NUM!</v>
      </c>
      <c r="F2078" s="3" t="str">
        <f>VLOOKUP(Exportacao[[#This Row],[País]],Tabela3[#All],4,FALSE)</f>
        <v>Costa do Marfim</v>
      </c>
      <c r="G2078" s="3" t="str">
        <f>VLOOKUP(Exportacao[[#This Row],[País Corrigido]],'Conversor de países_Geral_UTF8_'!$A$2:$B$223,2,FALSE)</f>
        <v>África</v>
      </c>
      <c r="H20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79" spans="1:8" hidden="1">
      <c r="A2079" t="s">
        <v>59</v>
      </c>
      <c r="B2079" s="3">
        <v>1995</v>
      </c>
      <c r="C2079">
        <v>0</v>
      </c>
      <c r="D2079">
        <v>0</v>
      </c>
      <c r="E2079" s="3" t="e">
        <v>#NUM!</v>
      </c>
      <c r="F2079" s="3" t="str">
        <f>VLOOKUP(Exportacao[[#This Row],[País]],Tabela3[#All],4,FALSE)</f>
        <v>Costa do Marfim</v>
      </c>
      <c r="G2079" s="3" t="str">
        <f>VLOOKUP(Exportacao[[#This Row],[País Corrigido]],'Conversor de países_Geral_UTF8_'!$A$2:$B$223,2,FALSE)</f>
        <v>África</v>
      </c>
      <c r="H20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0" spans="1:8" hidden="1">
      <c r="A2080" t="s">
        <v>59</v>
      </c>
      <c r="B2080" s="3">
        <v>1996</v>
      </c>
      <c r="C2080">
        <v>0</v>
      </c>
      <c r="D2080">
        <v>0</v>
      </c>
      <c r="E2080" s="3" t="e">
        <v>#NUM!</v>
      </c>
      <c r="F2080" s="3" t="str">
        <f>VLOOKUP(Exportacao[[#This Row],[País]],Tabela3[#All],4,FALSE)</f>
        <v>Costa do Marfim</v>
      </c>
      <c r="G2080" s="3" t="str">
        <f>VLOOKUP(Exportacao[[#This Row],[País Corrigido]],'Conversor de países_Geral_UTF8_'!$A$2:$B$223,2,FALSE)</f>
        <v>África</v>
      </c>
      <c r="H20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1" spans="1:8" hidden="1">
      <c r="A2081" t="s">
        <v>59</v>
      </c>
      <c r="B2081" s="3">
        <v>1997</v>
      </c>
      <c r="C2081">
        <v>0</v>
      </c>
      <c r="D2081">
        <v>0</v>
      </c>
      <c r="E2081" s="3" t="e">
        <v>#NUM!</v>
      </c>
      <c r="F2081" s="3" t="str">
        <f>VLOOKUP(Exportacao[[#This Row],[País]],Tabela3[#All],4,FALSE)</f>
        <v>Costa do Marfim</v>
      </c>
      <c r="G2081" s="3" t="str">
        <f>VLOOKUP(Exportacao[[#This Row],[País Corrigido]],'Conversor de países_Geral_UTF8_'!$A$2:$B$223,2,FALSE)</f>
        <v>África</v>
      </c>
      <c r="H20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2" spans="1:8" hidden="1">
      <c r="A2082" t="s">
        <v>59</v>
      </c>
      <c r="B2082" s="3">
        <v>1998</v>
      </c>
      <c r="C2082">
        <v>0</v>
      </c>
      <c r="D2082">
        <v>0</v>
      </c>
      <c r="E2082" s="3" t="e">
        <v>#NUM!</v>
      </c>
      <c r="F2082" s="3" t="str">
        <f>VLOOKUP(Exportacao[[#This Row],[País]],Tabela3[#All],4,FALSE)</f>
        <v>Costa do Marfim</v>
      </c>
      <c r="G2082" s="3" t="str">
        <f>VLOOKUP(Exportacao[[#This Row],[País Corrigido]],'Conversor de países_Geral_UTF8_'!$A$2:$B$223,2,FALSE)</f>
        <v>África</v>
      </c>
      <c r="H20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3" spans="1:8" hidden="1">
      <c r="A2083" t="s">
        <v>59</v>
      </c>
      <c r="B2083" s="3">
        <v>1999</v>
      </c>
      <c r="C2083">
        <v>0</v>
      </c>
      <c r="D2083">
        <v>0</v>
      </c>
      <c r="E2083" s="3" t="e">
        <v>#NUM!</v>
      </c>
      <c r="F2083" s="3" t="str">
        <f>VLOOKUP(Exportacao[[#This Row],[País]],Tabela3[#All],4,FALSE)</f>
        <v>Costa do Marfim</v>
      </c>
      <c r="G2083" s="3" t="str">
        <f>VLOOKUP(Exportacao[[#This Row],[País Corrigido]],'Conversor de países_Geral_UTF8_'!$A$2:$B$223,2,FALSE)</f>
        <v>África</v>
      </c>
      <c r="H20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4" spans="1:8" hidden="1">
      <c r="A2084" t="s">
        <v>59</v>
      </c>
      <c r="B2084" s="3">
        <v>2000</v>
      </c>
      <c r="C2084">
        <v>0</v>
      </c>
      <c r="D2084">
        <v>0</v>
      </c>
      <c r="E2084" s="3" t="e">
        <v>#NUM!</v>
      </c>
      <c r="F2084" s="3" t="str">
        <f>VLOOKUP(Exportacao[[#This Row],[País]],Tabela3[#All],4,FALSE)</f>
        <v>Costa do Marfim</v>
      </c>
      <c r="G2084" s="3" t="str">
        <f>VLOOKUP(Exportacao[[#This Row],[País Corrigido]],'Conversor de países_Geral_UTF8_'!$A$2:$B$223,2,FALSE)</f>
        <v>África</v>
      </c>
      <c r="H20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5" spans="1:8" hidden="1">
      <c r="A2085" t="s">
        <v>59</v>
      </c>
      <c r="B2085" s="3">
        <v>2001</v>
      </c>
      <c r="C2085">
        <v>0</v>
      </c>
      <c r="D2085">
        <v>0</v>
      </c>
      <c r="E2085" s="3" t="e">
        <v>#NUM!</v>
      </c>
      <c r="F2085" s="3" t="str">
        <f>VLOOKUP(Exportacao[[#This Row],[País]],Tabela3[#All],4,FALSE)</f>
        <v>Costa do Marfim</v>
      </c>
      <c r="G2085" s="3" t="str">
        <f>VLOOKUP(Exportacao[[#This Row],[País Corrigido]],'Conversor de países_Geral_UTF8_'!$A$2:$B$223,2,FALSE)</f>
        <v>África</v>
      </c>
      <c r="H20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6" spans="1:8" hidden="1">
      <c r="A2086" t="s">
        <v>59</v>
      </c>
      <c r="B2086" s="3">
        <v>2002</v>
      </c>
      <c r="C2086">
        <v>0</v>
      </c>
      <c r="D2086">
        <v>0</v>
      </c>
      <c r="E2086" s="3" t="e">
        <v>#NUM!</v>
      </c>
      <c r="F2086" s="3" t="str">
        <f>VLOOKUP(Exportacao[[#This Row],[País]],Tabela3[#All],4,FALSE)</f>
        <v>Costa do Marfim</v>
      </c>
      <c r="G2086" s="3" t="str">
        <f>VLOOKUP(Exportacao[[#This Row],[País Corrigido]],'Conversor de países_Geral_UTF8_'!$A$2:$B$223,2,FALSE)</f>
        <v>África</v>
      </c>
      <c r="H20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7" spans="1:8" hidden="1">
      <c r="A2087" t="s">
        <v>59</v>
      </c>
      <c r="B2087" s="3">
        <v>2003</v>
      </c>
      <c r="C2087">
        <v>0</v>
      </c>
      <c r="D2087">
        <v>0</v>
      </c>
      <c r="E2087" s="3" t="e">
        <v>#NUM!</v>
      </c>
      <c r="F2087" s="3" t="str">
        <f>VLOOKUP(Exportacao[[#This Row],[País]],Tabela3[#All],4,FALSE)</f>
        <v>Costa do Marfim</v>
      </c>
      <c r="G2087" s="3" t="str">
        <f>VLOOKUP(Exportacao[[#This Row],[País Corrigido]],'Conversor de países_Geral_UTF8_'!$A$2:$B$223,2,FALSE)</f>
        <v>África</v>
      </c>
      <c r="H20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8" spans="1:8" hidden="1">
      <c r="A2088" t="s">
        <v>59</v>
      </c>
      <c r="B2088" s="3">
        <v>2004</v>
      </c>
      <c r="C2088">
        <v>0</v>
      </c>
      <c r="D2088">
        <v>0</v>
      </c>
      <c r="E2088" s="3" t="e">
        <v>#NUM!</v>
      </c>
      <c r="F2088" s="3" t="str">
        <f>VLOOKUP(Exportacao[[#This Row],[País]],Tabela3[#All],4,FALSE)</f>
        <v>Costa do Marfim</v>
      </c>
      <c r="G2088" s="3" t="str">
        <f>VLOOKUP(Exportacao[[#This Row],[País Corrigido]],'Conversor de países_Geral_UTF8_'!$A$2:$B$223,2,FALSE)</f>
        <v>África</v>
      </c>
      <c r="H20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89" spans="1:8" hidden="1">
      <c r="A2089" t="s">
        <v>59</v>
      </c>
      <c r="B2089" s="3">
        <v>2005</v>
      </c>
      <c r="C2089">
        <v>0</v>
      </c>
      <c r="D2089">
        <v>0</v>
      </c>
      <c r="E2089" s="3" t="e">
        <v>#NUM!</v>
      </c>
      <c r="F2089" s="3" t="str">
        <f>VLOOKUP(Exportacao[[#This Row],[País]],Tabela3[#All],4,FALSE)</f>
        <v>Costa do Marfim</v>
      </c>
      <c r="G2089" s="3" t="str">
        <f>VLOOKUP(Exportacao[[#This Row],[País Corrigido]],'Conversor de países_Geral_UTF8_'!$A$2:$B$223,2,FALSE)</f>
        <v>África</v>
      </c>
      <c r="H20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0" spans="1:8" hidden="1">
      <c r="A2090" t="s">
        <v>59</v>
      </c>
      <c r="B2090" s="3">
        <v>2006</v>
      </c>
      <c r="C2090">
        <v>0</v>
      </c>
      <c r="D2090">
        <v>0</v>
      </c>
      <c r="E2090" s="3" t="e">
        <v>#NUM!</v>
      </c>
      <c r="F2090" s="3" t="str">
        <f>VLOOKUP(Exportacao[[#This Row],[País]],Tabela3[#All],4,FALSE)</f>
        <v>Costa do Marfim</v>
      </c>
      <c r="G2090" s="3" t="str">
        <f>VLOOKUP(Exportacao[[#This Row],[País Corrigido]],'Conversor de países_Geral_UTF8_'!$A$2:$B$223,2,FALSE)</f>
        <v>África</v>
      </c>
      <c r="H20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1" spans="1:8" hidden="1">
      <c r="A2091" t="s">
        <v>59</v>
      </c>
      <c r="B2091" s="3">
        <v>2007</v>
      </c>
      <c r="C2091">
        <v>0</v>
      </c>
      <c r="D2091">
        <v>0</v>
      </c>
      <c r="E2091" s="3" t="e">
        <v>#NUM!</v>
      </c>
      <c r="F2091" s="3" t="str">
        <f>VLOOKUP(Exportacao[[#This Row],[País]],Tabela3[#All],4,FALSE)</f>
        <v>Costa do Marfim</v>
      </c>
      <c r="G2091" s="3" t="str">
        <f>VLOOKUP(Exportacao[[#This Row],[País Corrigido]],'Conversor de países_Geral_UTF8_'!$A$2:$B$223,2,FALSE)</f>
        <v>África</v>
      </c>
      <c r="H20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2" spans="1:8" hidden="1">
      <c r="A2092" t="s">
        <v>59</v>
      </c>
      <c r="B2092" s="3">
        <v>2008</v>
      </c>
      <c r="C2092">
        <v>0</v>
      </c>
      <c r="D2092">
        <v>0</v>
      </c>
      <c r="E2092" s="3" t="e">
        <v>#NUM!</v>
      </c>
      <c r="F2092" s="3" t="str">
        <f>VLOOKUP(Exportacao[[#This Row],[País]],Tabela3[#All],4,FALSE)</f>
        <v>Costa do Marfim</v>
      </c>
      <c r="G2092" s="3" t="str">
        <f>VLOOKUP(Exportacao[[#This Row],[País Corrigido]],'Conversor de países_Geral_UTF8_'!$A$2:$B$223,2,FALSE)</f>
        <v>África</v>
      </c>
      <c r="H20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3" spans="1:8" hidden="1">
      <c r="A2093" t="s">
        <v>59</v>
      </c>
      <c r="B2093" s="3">
        <v>2009</v>
      </c>
      <c r="C2093">
        <v>0</v>
      </c>
      <c r="D2093">
        <v>0</v>
      </c>
      <c r="E2093" s="3" t="e">
        <v>#NUM!</v>
      </c>
      <c r="F2093" s="3" t="str">
        <f>VLOOKUP(Exportacao[[#This Row],[País]],Tabela3[#All],4,FALSE)</f>
        <v>Costa do Marfim</v>
      </c>
      <c r="G2093" s="3" t="str">
        <f>VLOOKUP(Exportacao[[#This Row],[País Corrigido]],'Conversor de países_Geral_UTF8_'!$A$2:$B$223,2,FALSE)</f>
        <v>África</v>
      </c>
      <c r="H20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4" spans="1:8" hidden="1">
      <c r="A2094" t="s">
        <v>59</v>
      </c>
      <c r="B2094" s="3">
        <v>2010</v>
      </c>
      <c r="C2094">
        <v>0</v>
      </c>
      <c r="D2094">
        <v>0</v>
      </c>
      <c r="E2094" s="3" t="e">
        <v>#NUM!</v>
      </c>
      <c r="F2094" s="3" t="str">
        <f>VLOOKUP(Exportacao[[#This Row],[País]],Tabela3[#All],4,FALSE)</f>
        <v>Costa do Marfim</v>
      </c>
      <c r="G2094" s="3" t="str">
        <f>VLOOKUP(Exportacao[[#This Row],[País Corrigido]],'Conversor de países_Geral_UTF8_'!$A$2:$B$223,2,FALSE)</f>
        <v>África</v>
      </c>
      <c r="H20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5" spans="1:8" hidden="1">
      <c r="A2095" t="s">
        <v>59</v>
      </c>
      <c r="B2095" s="3">
        <v>2011</v>
      </c>
      <c r="C2095">
        <v>0</v>
      </c>
      <c r="D2095">
        <v>0</v>
      </c>
      <c r="E2095" s="3" t="e">
        <v>#NUM!</v>
      </c>
      <c r="F2095" s="3" t="str">
        <f>VLOOKUP(Exportacao[[#This Row],[País]],Tabela3[#All],4,FALSE)</f>
        <v>Costa do Marfim</v>
      </c>
      <c r="G2095" s="3" t="str">
        <f>VLOOKUP(Exportacao[[#This Row],[País Corrigido]],'Conversor de países_Geral_UTF8_'!$A$2:$B$223,2,FALSE)</f>
        <v>África</v>
      </c>
      <c r="H20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6" spans="1:8" hidden="1">
      <c r="A2096" t="s">
        <v>59</v>
      </c>
      <c r="B2096" s="3">
        <v>2012</v>
      </c>
      <c r="C2096">
        <v>0</v>
      </c>
      <c r="D2096">
        <v>0</v>
      </c>
      <c r="E2096" s="3" t="e">
        <v>#NUM!</v>
      </c>
      <c r="F2096" s="3" t="str">
        <f>VLOOKUP(Exportacao[[#This Row],[País]],Tabela3[#All],4,FALSE)</f>
        <v>Costa do Marfim</v>
      </c>
      <c r="G2096" s="3" t="str">
        <f>VLOOKUP(Exportacao[[#This Row],[País Corrigido]],'Conversor de países_Geral_UTF8_'!$A$2:$B$223,2,FALSE)</f>
        <v>África</v>
      </c>
      <c r="H20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7" spans="1:8" hidden="1">
      <c r="A2097" t="s">
        <v>59</v>
      </c>
      <c r="B2097" s="3">
        <v>2013</v>
      </c>
      <c r="C2097">
        <v>0</v>
      </c>
      <c r="D2097">
        <v>0</v>
      </c>
      <c r="E2097" s="3" t="e">
        <v>#NUM!</v>
      </c>
      <c r="F2097" s="3" t="str">
        <f>VLOOKUP(Exportacao[[#This Row],[País]],Tabela3[#All],4,FALSE)</f>
        <v>Costa do Marfim</v>
      </c>
      <c r="G2097" s="3" t="str">
        <f>VLOOKUP(Exportacao[[#This Row],[País Corrigido]],'Conversor de países_Geral_UTF8_'!$A$2:$B$223,2,FALSE)</f>
        <v>África</v>
      </c>
      <c r="H20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8" spans="1:8" hidden="1">
      <c r="A2098" t="s">
        <v>59</v>
      </c>
      <c r="B2098" s="3">
        <v>2014</v>
      </c>
      <c r="C2098">
        <v>0</v>
      </c>
      <c r="D2098">
        <v>0</v>
      </c>
      <c r="E2098" s="3" t="e">
        <v>#NUM!</v>
      </c>
      <c r="F2098" s="3" t="str">
        <f>VLOOKUP(Exportacao[[#This Row],[País]],Tabela3[#All],4,FALSE)</f>
        <v>Costa do Marfim</v>
      </c>
      <c r="G2098" s="3" t="str">
        <f>VLOOKUP(Exportacao[[#This Row],[País Corrigido]],'Conversor de países_Geral_UTF8_'!$A$2:$B$223,2,FALSE)</f>
        <v>África</v>
      </c>
      <c r="H20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099" spans="1:8" hidden="1">
      <c r="A2099" t="s">
        <v>59</v>
      </c>
      <c r="B2099" s="3">
        <v>2015</v>
      </c>
      <c r="C2099">
        <v>0</v>
      </c>
      <c r="D2099">
        <v>0</v>
      </c>
      <c r="E2099" s="3" t="e">
        <v>#NUM!</v>
      </c>
      <c r="F2099" s="3" t="str">
        <f>VLOOKUP(Exportacao[[#This Row],[País]],Tabela3[#All],4,FALSE)</f>
        <v>Costa do Marfim</v>
      </c>
      <c r="G2099" s="3" t="str">
        <f>VLOOKUP(Exportacao[[#This Row],[País Corrigido]],'Conversor de países_Geral_UTF8_'!$A$2:$B$223,2,FALSE)</f>
        <v>África</v>
      </c>
      <c r="H20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0" spans="1:8" hidden="1">
      <c r="A2100" t="s">
        <v>59</v>
      </c>
      <c r="B2100" s="3">
        <v>2016</v>
      </c>
      <c r="C2100">
        <v>0</v>
      </c>
      <c r="D2100">
        <v>0</v>
      </c>
      <c r="E2100" s="3" t="e">
        <v>#NUM!</v>
      </c>
      <c r="F2100" s="3" t="str">
        <f>VLOOKUP(Exportacao[[#This Row],[País]],Tabela3[#All],4,FALSE)</f>
        <v>Costa do Marfim</v>
      </c>
      <c r="G2100" s="3" t="str">
        <f>VLOOKUP(Exportacao[[#This Row],[País Corrigido]],'Conversor de países_Geral_UTF8_'!$A$2:$B$223,2,FALSE)</f>
        <v>África</v>
      </c>
      <c r="H21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1" spans="1:8" hidden="1">
      <c r="A2101" t="s">
        <v>59</v>
      </c>
      <c r="B2101" s="3">
        <v>2017</v>
      </c>
      <c r="C2101">
        <v>0</v>
      </c>
      <c r="D2101">
        <v>0</v>
      </c>
      <c r="E2101" s="3" t="e">
        <v>#NUM!</v>
      </c>
      <c r="F2101" s="3" t="str">
        <f>VLOOKUP(Exportacao[[#This Row],[País]],Tabela3[#All],4,FALSE)</f>
        <v>Costa do Marfim</v>
      </c>
      <c r="G2101" s="3" t="str">
        <f>VLOOKUP(Exportacao[[#This Row],[País Corrigido]],'Conversor de países_Geral_UTF8_'!$A$2:$B$223,2,FALSE)</f>
        <v>África</v>
      </c>
      <c r="H21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2" spans="1:8" hidden="1">
      <c r="A2102" t="s">
        <v>59</v>
      </c>
      <c r="B2102" s="3">
        <v>2018</v>
      </c>
      <c r="C2102">
        <v>0</v>
      </c>
      <c r="D2102">
        <v>0</v>
      </c>
      <c r="E2102" s="3" t="e">
        <v>#NUM!</v>
      </c>
      <c r="F2102" s="3" t="str">
        <f>VLOOKUP(Exportacao[[#This Row],[País]],Tabela3[#All],4,FALSE)</f>
        <v>Costa do Marfim</v>
      </c>
      <c r="G2102" s="3" t="str">
        <f>VLOOKUP(Exportacao[[#This Row],[País Corrigido]],'Conversor de países_Geral_UTF8_'!$A$2:$B$223,2,FALSE)</f>
        <v>África</v>
      </c>
      <c r="H21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3" spans="1:8" hidden="1">
      <c r="A2103" t="s">
        <v>59</v>
      </c>
      <c r="B2103" s="3">
        <v>2019</v>
      </c>
      <c r="C2103">
        <v>0</v>
      </c>
      <c r="D2103">
        <v>0</v>
      </c>
      <c r="E2103" s="3" t="e">
        <v>#NUM!</v>
      </c>
      <c r="F2103" s="3" t="str">
        <f>VLOOKUP(Exportacao[[#This Row],[País]],Tabela3[#All],4,FALSE)</f>
        <v>Costa do Marfim</v>
      </c>
      <c r="G2103" s="3" t="str">
        <f>VLOOKUP(Exportacao[[#This Row],[País Corrigido]],'Conversor de países_Geral_UTF8_'!$A$2:$B$223,2,FALSE)</f>
        <v>África</v>
      </c>
      <c r="H21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4" spans="1:8" hidden="1">
      <c r="A2104" t="s">
        <v>59</v>
      </c>
      <c r="B2104" s="3">
        <v>2020</v>
      </c>
      <c r="C2104">
        <v>0</v>
      </c>
      <c r="D2104">
        <v>0</v>
      </c>
      <c r="E2104" s="3" t="e">
        <v>#NUM!</v>
      </c>
      <c r="F2104" s="3" t="str">
        <f>VLOOKUP(Exportacao[[#This Row],[País]],Tabela3[#All],4,FALSE)</f>
        <v>Costa do Marfim</v>
      </c>
      <c r="G2104" s="3" t="str">
        <f>VLOOKUP(Exportacao[[#This Row],[País Corrigido]],'Conversor de países_Geral_UTF8_'!$A$2:$B$223,2,FALSE)</f>
        <v>África</v>
      </c>
      <c r="H21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5" spans="1:8" hidden="1">
      <c r="A2105" t="s">
        <v>59</v>
      </c>
      <c r="B2105" s="3">
        <v>2021</v>
      </c>
      <c r="C2105">
        <v>0</v>
      </c>
      <c r="D2105">
        <v>0</v>
      </c>
      <c r="E2105" s="3" t="e">
        <v>#NUM!</v>
      </c>
      <c r="F2105" s="3" t="str">
        <f>VLOOKUP(Exportacao[[#This Row],[País]],Tabela3[#All],4,FALSE)</f>
        <v>Costa do Marfim</v>
      </c>
      <c r="G2105" s="3" t="str">
        <f>VLOOKUP(Exportacao[[#This Row],[País Corrigido]],'Conversor de países_Geral_UTF8_'!$A$2:$B$223,2,FALSE)</f>
        <v>África</v>
      </c>
      <c r="H21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6" spans="1:8" hidden="1">
      <c r="A2106" t="s">
        <v>59</v>
      </c>
      <c r="B2106" s="3">
        <v>2022</v>
      </c>
      <c r="C2106">
        <v>0</v>
      </c>
      <c r="D2106">
        <v>0</v>
      </c>
      <c r="E2106" s="3" t="e">
        <v>#NUM!</v>
      </c>
      <c r="F2106" s="3" t="str">
        <f>VLOOKUP(Exportacao[[#This Row],[País]],Tabela3[#All],4,FALSE)</f>
        <v>Costa do Marfim</v>
      </c>
      <c r="G2106" s="3" t="str">
        <f>VLOOKUP(Exportacao[[#This Row],[País Corrigido]],'Conversor de países_Geral_UTF8_'!$A$2:$B$223,2,FALSE)</f>
        <v>África</v>
      </c>
      <c r="H21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7" spans="1:8" hidden="1">
      <c r="A2107" t="s">
        <v>59</v>
      </c>
      <c r="B2107" s="3">
        <v>2023</v>
      </c>
      <c r="C2107">
        <v>0</v>
      </c>
      <c r="D2107">
        <v>0</v>
      </c>
      <c r="E2107" s="3" t="e">
        <v>#NUM!</v>
      </c>
      <c r="F2107" s="3" t="str">
        <f>VLOOKUP(Exportacao[[#This Row],[País]],Tabela3[#All],4,FALSE)</f>
        <v>Costa do Marfim</v>
      </c>
      <c r="G2107" s="3" t="str">
        <f>VLOOKUP(Exportacao[[#This Row],[País Corrigido]],'Conversor de países_Geral_UTF8_'!$A$2:$B$223,2,FALSE)</f>
        <v>África</v>
      </c>
      <c r="H21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8" spans="1:8" hidden="1">
      <c r="A2108" t="s">
        <v>60</v>
      </c>
      <c r="B2108" s="3">
        <v>1970</v>
      </c>
      <c r="C2108">
        <v>0</v>
      </c>
      <c r="D2108">
        <v>0</v>
      </c>
      <c r="E2108" s="3" t="e">
        <v>#NUM!</v>
      </c>
      <c r="F2108" s="3" t="str">
        <f>VLOOKUP(Exportacao[[#This Row],[País]],Tabela3[#All],4,FALSE)</f>
        <v>Costa Rica</v>
      </c>
      <c r="G2108" s="3" t="str">
        <f>VLOOKUP(Exportacao[[#This Row],[País Corrigido]],'Conversor de países_Geral_UTF8_'!$A$2:$B$223,2,FALSE)</f>
        <v>América Central e Caribe</v>
      </c>
      <c r="H21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09" spans="1:8" hidden="1">
      <c r="A2109" t="s">
        <v>60</v>
      </c>
      <c r="B2109" s="3">
        <v>1971</v>
      </c>
      <c r="C2109">
        <v>0</v>
      </c>
      <c r="D2109">
        <v>0</v>
      </c>
      <c r="E2109" s="3" t="e">
        <v>#NUM!</v>
      </c>
      <c r="F2109" s="3" t="str">
        <f>VLOOKUP(Exportacao[[#This Row],[País]],Tabela3[#All],4,FALSE)</f>
        <v>Costa Rica</v>
      </c>
      <c r="G2109" s="3" t="str">
        <f>VLOOKUP(Exportacao[[#This Row],[País Corrigido]],'Conversor de países_Geral_UTF8_'!$A$2:$B$223,2,FALSE)</f>
        <v>América Central e Caribe</v>
      </c>
      <c r="H21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0" spans="1:8" hidden="1">
      <c r="A2110" t="s">
        <v>60</v>
      </c>
      <c r="B2110" s="3">
        <v>1972</v>
      </c>
      <c r="C2110">
        <v>0</v>
      </c>
      <c r="D2110">
        <v>0</v>
      </c>
      <c r="E2110" s="3" t="e">
        <v>#NUM!</v>
      </c>
      <c r="F2110" s="3" t="str">
        <f>VLOOKUP(Exportacao[[#This Row],[País]],Tabela3[#All],4,FALSE)</f>
        <v>Costa Rica</v>
      </c>
      <c r="G2110" s="3" t="str">
        <f>VLOOKUP(Exportacao[[#This Row],[País Corrigido]],'Conversor de países_Geral_UTF8_'!$A$2:$B$223,2,FALSE)</f>
        <v>América Central e Caribe</v>
      </c>
      <c r="H21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1" spans="1:8" hidden="1">
      <c r="A2111" t="s">
        <v>60</v>
      </c>
      <c r="B2111" s="3">
        <v>1973</v>
      </c>
      <c r="C2111">
        <v>0</v>
      </c>
      <c r="D2111">
        <v>0</v>
      </c>
      <c r="E2111" s="3" t="e">
        <v>#NUM!</v>
      </c>
      <c r="F2111" s="3" t="str">
        <f>VLOOKUP(Exportacao[[#This Row],[País]],Tabela3[#All],4,FALSE)</f>
        <v>Costa Rica</v>
      </c>
      <c r="G2111" s="3" t="str">
        <f>VLOOKUP(Exportacao[[#This Row],[País Corrigido]],'Conversor de países_Geral_UTF8_'!$A$2:$B$223,2,FALSE)</f>
        <v>América Central e Caribe</v>
      </c>
      <c r="H21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2" spans="1:8" hidden="1">
      <c r="A2112" t="s">
        <v>60</v>
      </c>
      <c r="B2112" s="3">
        <v>1974</v>
      </c>
      <c r="C2112">
        <v>0</v>
      </c>
      <c r="D2112">
        <v>0</v>
      </c>
      <c r="E2112" s="3" t="e">
        <v>#NUM!</v>
      </c>
      <c r="F2112" s="3" t="str">
        <f>VLOOKUP(Exportacao[[#This Row],[País]],Tabela3[#All],4,FALSE)</f>
        <v>Costa Rica</v>
      </c>
      <c r="G2112" s="3" t="str">
        <f>VLOOKUP(Exportacao[[#This Row],[País Corrigido]],'Conversor de países_Geral_UTF8_'!$A$2:$B$223,2,FALSE)</f>
        <v>América Central e Caribe</v>
      </c>
      <c r="H21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3" spans="1:8" hidden="1">
      <c r="A2113" t="s">
        <v>60</v>
      </c>
      <c r="B2113" s="3">
        <v>1975</v>
      </c>
      <c r="C2113">
        <v>0</v>
      </c>
      <c r="D2113">
        <v>0</v>
      </c>
      <c r="E2113" s="3" t="e">
        <v>#NUM!</v>
      </c>
      <c r="F2113" s="3" t="str">
        <f>VLOOKUP(Exportacao[[#This Row],[País]],Tabela3[#All],4,FALSE)</f>
        <v>Costa Rica</v>
      </c>
      <c r="G2113" s="3" t="str">
        <f>VLOOKUP(Exportacao[[#This Row],[País Corrigido]],'Conversor de países_Geral_UTF8_'!$A$2:$B$223,2,FALSE)</f>
        <v>América Central e Caribe</v>
      </c>
      <c r="H21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4" spans="1:8" hidden="1">
      <c r="A2114" t="s">
        <v>60</v>
      </c>
      <c r="B2114" s="3">
        <v>1976</v>
      </c>
      <c r="C2114">
        <v>0</v>
      </c>
      <c r="D2114">
        <v>0</v>
      </c>
      <c r="E2114" s="3" t="e">
        <v>#NUM!</v>
      </c>
      <c r="F2114" s="3" t="str">
        <f>VLOOKUP(Exportacao[[#This Row],[País]],Tabela3[#All],4,FALSE)</f>
        <v>Costa Rica</v>
      </c>
      <c r="G2114" s="3" t="str">
        <f>VLOOKUP(Exportacao[[#This Row],[País Corrigido]],'Conversor de países_Geral_UTF8_'!$A$2:$B$223,2,FALSE)</f>
        <v>América Central e Caribe</v>
      </c>
      <c r="H21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5" spans="1:8" hidden="1">
      <c r="A2115" t="s">
        <v>60</v>
      </c>
      <c r="B2115" s="3">
        <v>1977</v>
      </c>
      <c r="C2115">
        <v>0</v>
      </c>
      <c r="D2115">
        <v>0</v>
      </c>
      <c r="E2115" s="3" t="e">
        <v>#NUM!</v>
      </c>
      <c r="F2115" s="3" t="str">
        <f>VLOOKUP(Exportacao[[#This Row],[País]],Tabela3[#All],4,FALSE)</f>
        <v>Costa Rica</v>
      </c>
      <c r="G2115" s="3" t="str">
        <f>VLOOKUP(Exportacao[[#This Row],[País Corrigido]],'Conversor de países_Geral_UTF8_'!$A$2:$B$223,2,FALSE)</f>
        <v>América Central e Caribe</v>
      </c>
      <c r="H21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6" spans="1:8" hidden="1">
      <c r="A2116" t="s">
        <v>60</v>
      </c>
      <c r="B2116" s="3">
        <v>1978</v>
      </c>
      <c r="C2116">
        <v>0</v>
      </c>
      <c r="D2116">
        <v>0</v>
      </c>
      <c r="E2116" s="3" t="e">
        <v>#NUM!</v>
      </c>
      <c r="F2116" s="3" t="str">
        <f>VLOOKUP(Exportacao[[#This Row],[País]],Tabela3[#All],4,FALSE)</f>
        <v>Costa Rica</v>
      </c>
      <c r="G2116" s="3" t="str">
        <f>VLOOKUP(Exportacao[[#This Row],[País Corrigido]],'Conversor de países_Geral_UTF8_'!$A$2:$B$223,2,FALSE)</f>
        <v>América Central e Caribe</v>
      </c>
      <c r="H21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7" spans="1:8" hidden="1">
      <c r="A2117" t="s">
        <v>60</v>
      </c>
      <c r="B2117" s="3">
        <v>1979</v>
      </c>
      <c r="C2117">
        <v>0</v>
      </c>
      <c r="D2117">
        <v>0</v>
      </c>
      <c r="E2117" s="3" t="e">
        <v>#NUM!</v>
      </c>
      <c r="F2117" s="3" t="str">
        <f>VLOOKUP(Exportacao[[#This Row],[País]],Tabela3[#All],4,FALSE)</f>
        <v>Costa Rica</v>
      </c>
      <c r="G2117" s="3" t="str">
        <f>VLOOKUP(Exportacao[[#This Row],[País Corrigido]],'Conversor de países_Geral_UTF8_'!$A$2:$B$223,2,FALSE)</f>
        <v>América Central e Caribe</v>
      </c>
      <c r="H21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8" spans="1:8" hidden="1">
      <c r="A2118" t="s">
        <v>60</v>
      </c>
      <c r="B2118" s="3">
        <v>1980</v>
      </c>
      <c r="C2118">
        <v>0</v>
      </c>
      <c r="D2118">
        <v>0</v>
      </c>
      <c r="E2118" s="3" t="e">
        <v>#NUM!</v>
      </c>
      <c r="F2118" s="3" t="str">
        <f>VLOOKUP(Exportacao[[#This Row],[País]],Tabela3[#All],4,FALSE)</f>
        <v>Costa Rica</v>
      </c>
      <c r="G2118" s="3" t="str">
        <f>VLOOKUP(Exportacao[[#This Row],[País Corrigido]],'Conversor de países_Geral_UTF8_'!$A$2:$B$223,2,FALSE)</f>
        <v>América Central e Caribe</v>
      </c>
      <c r="H21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19" spans="1:8" hidden="1">
      <c r="A2119" t="s">
        <v>60</v>
      </c>
      <c r="B2119" s="3">
        <v>1981</v>
      </c>
      <c r="C2119">
        <v>0</v>
      </c>
      <c r="D2119">
        <v>0</v>
      </c>
      <c r="E2119" s="3" t="e">
        <v>#NUM!</v>
      </c>
      <c r="F2119" s="3" t="str">
        <f>VLOOKUP(Exportacao[[#This Row],[País]],Tabela3[#All],4,FALSE)</f>
        <v>Costa Rica</v>
      </c>
      <c r="G2119" s="3" t="str">
        <f>VLOOKUP(Exportacao[[#This Row],[País Corrigido]],'Conversor de países_Geral_UTF8_'!$A$2:$B$223,2,FALSE)</f>
        <v>América Central e Caribe</v>
      </c>
      <c r="H21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20" spans="1:8" hidden="1">
      <c r="A2120" t="s">
        <v>60</v>
      </c>
      <c r="B2120" s="3">
        <v>1982</v>
      </c>
      <c r="C2120">
        <v>0</v>
      </c>
      <c r="D2120">
        <v>0</v>
      </c>
      <c r="E2120" s="3" t="e">
        <v>#NUM!</v>
      </c>
      <c r="F2120" s="3" t="str">
        <f>VLOOKUP(Exportacao[[#This Row],[País]],Tabela3[#All],4,FALSE)</f>
        <v>Costa Rica</v>
      </c>
      <c r="G2120" s="3" t="str">
        <f>VLOOKUP(Exportacao[[#This Row],[País Corrigido]],'Conversor de países_Geral_UTF8_'!$A$2:$B$223,2,FALSE)</f>
        <v>América Central e Caribe</v>
      </c>
      <c r="H21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21" spans="1:8" hidden="1">
      <c r="A2121" t="s">
        <v>60</v>
      </c>
      <c r="B2121" s="3">
        <v>1983</v>
      </c>
      <c r="C2121">
        <v>0</v>
      </c>
      <c r="D2121">
        <v>0</v>
      </c>
      <c r="E2121" s="3" t="e">
        <v>#NUM!</v>
      </c>
      <c r="F2121" s="3" t="str">
        <f>VLOOKUP(Exportacao[[#This Row],[País]],Tabela3[#All],4,FALSE)</f>
        <v>Costa Rica</v>
      </c>
      <c r="G2121" s="3" t="str">
        <f>VLOOKUP(Exportacao[[#This Row],[País Corrigido]],'Conversor de países_Geral_UTF8_'!$A$2:$B$223,2,FALSE)</f>
        <v>América Central e Caribe</v>
      </c>
      <c r="H21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22" spans="1:8" hidden="1">
      <c r="A2122" t="s">
        <v>60</v>
      </c>
      <c r="B2122" s="3">
        <v>1984</v>
      </c>
      <c r="C2122">
        <v>0</v>
      </c>
      <c r="D2122">
        <v>0</v>
      </c>
      <c r="E2122" s="3" t="e">
        <v>#NUM!</v>
      </c>
      <c r="F2122" s="3" t="str">
        <f>VLOOKUP(Exportacao[[#This Row],[País]],Tabela3[#All],4,FALSE)</f>
        <v>Costa Rica</v>
      </c>
      <c r="G2122" s="3" t="str">
        <f>VLOOKUP(Exportacao[[#This Row],[País Corrigido]],'Conversor de países_Geral_UTF8_'!$A$2:$B$223,2,FALSE)</f>
        <v>América Central e Caribe</v>
      </c>
      <c r="H21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23" spans="1:8" hidden="1">
      <c r="A2123" t="s">
        <v>60</v>
      </c>
      <c r="B2123" s="3">
        <v>1985</v>
      </c>
      <c r="C2123">
        <v>168</v>
      </c>
      <c r="D2123">
        <v>220</v>
      </c>
      <c r="E2123" s="3">
        <v>1.3095238095238095</v>
      </c>
      <c r="F2123" s="3" t="str">
        <f>VLOOKUP(Exportacao[[#This Row],[País]],Tabela3[#All],4,FALSE)</f>
        <v>Costa Rica</v>
      </c>
      <c r="G2123" s="3" t="str">
        <f>VLOOKUP(Exportacao[[#This Row],[País Corrigido]],'Conversor de países_Geral_UTF8_'!$A$2:$B$223,2,FALSE)</f>
        <v>América Central e Caribe</v>
      </c>
      <c r="H21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24" spans="1:8" hidden="1">
      <c r="A2124" t="s">
        <v>60</v>
      </c>
      <c r="B2124" s="3">
        <v>1986</v>
      </c>
      <c r="C2124">
        <v>0</v>
      </c>
      <c r="D2124">
        <v>0</v>
      </c>
      <c r="E2124" s="3" t="e">
        <v>#NUM!</v>
      </c>
      <c r="F2124" s="3" t="str">
        <f>VLOOKUP(Exportacao[[#This Row],[País]],Tabela3[#All],4,FALSE)</f>
        <v>Costa Rica</v>
      </c>
      <c r="G2124" s="3" t="str">
        <f>VLOOKUP(Exportacao[[#This Row],[País Corrigido]],'Conversor de países_Geral_UTF8_'!$A$2:$B$223,2,FALSE)</f>
        <v>América Central e Caribe</v>
      </c>
      <c r="H21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25" spans="1:8" hidden="1">
      <c r="A2125" t="s">
        <v>60</v>
      </c>
      <c r="B2125" s="3">
        <v>1987</v>
      </c>
      <c r="C2125">
        <v>750</v>
      </c>
      <c r="D2125">
        <v>887</v>
      </c>
      <c r="E2125" s="3">
        <v>1.1826666666666668</v>
      </c>
      <c r="F2125" s="3" t="str">
        <f>VLOOKUP(Exportacao[[#This Row],[País]],Tabela3[#All],4,FALSE)</f>
        <v>Costa Rica</v>
      </c>
      <c r="G2125" s="3" t="str">
        <f>VLOOKUP(Exportacao[[#This Row],[País Corrigido]],'Conversor de países_Geral_UTF8_'!$A$2:$B$223,2,FALSE)</f>
        <v>América Central e Caribe</v>
      </c>
      <c r="H21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26" spans="1:8" hidden="1">
      <c r="A2126" t="s">
        <v>60</v>
      </c>
      <c r="B2126" s="3">
        <v>1988</v>
      </c>
      <c r="C2126">
        <v>0</v>
      </c>
      <c r="D2126">
        <v>0</v>
      </c>
      <c r="E2126" s="3" t="e">
        <v>#NUM!</v>
      </c>
      <c r="F2126" s="3" t="str">
        <f>VLOOKUP(Exportacao[[#This Row],[País]],Tabela3[#All],4,FALSE)</f>
        <v>Costa Rica</v>
      </c>
      <c r="G2126" s="3" t="str">
        <f>VLOOKUP(Exportacao[[#This Row],[País Corrigido]],'Conversor de países_Geral_UTF8_'!$A$2:$B$223,2,FALSE)</f>
        <v>América Central e Caribe</v>
      </c>
      <c r="H21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27" spans="1:8" hidden="1">
      <c r="A2127" t="s">
        <v>60</v>
      </c>
      <c r="B2127" s="3">
        <v>1989</v>
      </c>
      <c r="C2127">
        <v>0</v>
      </c>
      <c r="D2127">
        <v>0</v>
      </c>
      <c r="E2127" s="3" t="e">
        <v>#NUM!</v>
      </c>
      <c r="F2127" s="3" t="str">
        <f>VLOOKUP(Exportacao[[#This Row],[País]],Tabela3[#All],4,FALSE)</f>
        <v>Costa Rica</v>
      </c>
      <c r="G2127" s="3" t="str">
        <f>VLOOKUP(Exportacao[[#This Row],[País Corrigido]],'Conversor de países_Geral_UTF8_'!$A$2:$B$223,2,FALSE)</f>
        <v>América Central e Caribe</v>
      </c>
      <c r="H21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28" spans="1:8" hidden="1">
      <c r="A2128" t="s">
        <v>60</v>
      </c>
      <c r="B2128" s="3">
        <v>1990</v>
      </c>
      <c r="C2128">
        <v>3097</v>
      </c>
      <c r="D2128">
        <v>4725</v>
      </c>
      <c r="E2128" s="3">
        <v>1.5256700032289312</v>
      </c>
      <c r="F2128" s="3" t="str">
        <f>VLOOKUP(Exportacao[[#This Row],[País]],Tabela3[#All],4,FALSE)</f>
        <v>Costa Rica</v>
      </c>
      <c r="G2128" s="3" t="str">
        <f>VLOOKUP(Exportacao[[#This Row],[País Corrigido]],'Conversor de países_Geral_UTF8_'!$A$2:$B$223,2,FALSE)</f>
        <v>América Central e Caribe</v>
      </c>
      <c r="H21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29" spans="1:8" hidden="1">
      <c r="A2129" t="s">
        <v>60</v>
      </c>
      <c r="B2129" s="3">
        <v>1991</v>
      </c>
      <c r="C2129">
        <v>0</v>
      </c>
      <c r="D2129">
        <v>0</v>
      </c>
      <c r="E2129" s="3" t="e">
        <v>#NUM!</v>
      </c>
      <c r="F2129" s="3" t="str">
        <f>VLOOKUP(Exportacao[[#This Row],[País]],Tabela3[#All],4,FALSE)</f>
        <v>Costa Rica</v>
      </c>
      <c r="G2129" s="3" t="str">
        <f>VLOOKUP(Exportacao[[#This Row],[País Corrigido]],'Conversor de países_Geral_UTF8_'!$A$2:$B$223,2,FALSE)</f>
        <v>América Central e Caribe</v>
      </c>
      <c r="H21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0" spans="1:8" hidden="1">
      <c r="A2130" t="s">
        <v>60</v>
      </c>
      <c r="B2130" s="3">
        <v>1992</v>
      </c>
      <c r="C2130">
        <v>0</v>
      </c>
      <c r="D2130">
        <v>0</v>
      </c>
      <c r="E2130" s="3" t="e">
        <v>#NUM!</v>
      </c>
      <c r="F2130" s="3" t="str">
        <f>VLOOKUP(Exportacao[[#This Row],[País]],Tabela3[#All],4,FALSE)</f>
        <v>Costa Rica</v>
      </c>
      <c r="G2130" s="3" t="str">
        <f>VLOOKUP(Exportacao[[#This Row],[País Corrigido]],'Conversor de países_Geral_UTF8_'!$A$2:$B$223,2,FALSE)</f>
        <v>América Central e Caribe</v>
      </c>
      <c r="H21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1" spans="1:8" hidden="1">
      <c r="A2131" t="s">
        <v>60</v>
      </c>
      <c r="B2131" s="3">
        <v>1993</v>
      </c>
      <c r="C2131">
        <v>0</v>
      </c>
      <c r="D2131">
        <v>0</v>
      </c>
      <c r="E2131" s="3" t="e">
        <v>#NUM!</v>
      </c>
      <c r="F2131" s="3" t="str">
        <f>VLOOKUP(Exportacao[[#This Row],[País]],Tabela3[#All],4,FALSE)</f>
        <v>Costa Rica</v>
      </c>
      <c r="G2131" s="3" t="str">
        <f>VLOOKUP(Exportacao[[#This Row],[País Corrigido]],'Conversor de países_Geral_UTF8_'!$A$2:$B$223,2,FALSE)</f>
        <v>América Central e Caribe</v>
      </c>
      <c r="H21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2" spans="1:8" hidden="1">
      <c r="A2132" t="s">
        <v>60</v>
      </c>
      <c r="B2132" s="3">
        <v>1994</v>
      </c>
      <c r="C2132">
        <v>0</v>
      </c>
      <c r="D2132">
        <v>0</v>
      </c>
      <c r="E2132" s="3" t="e">
        <v>#NUM!</v>
      </c>
      <c r="F2132" s="3" t="str">
        <f>VLOOKUP(Exportacao[[#This Row],[País]],Tabela3[#All],4,FALSE)</f>
        <v>Costa Rica</v>
      </c>
      <c r="G2132" s="3" t="str">
        <f>VLOOKUP(Exportacao[[#This Row],[País Corrigido]],'Conversor de países_Geral_UTF8_'!$A$2:$B$223,2,FALSE)</f>
        <v>América Central e Caribe</v>
      </c>
      <c r="H21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3" spans="1:8" hidden="1">
      <c r="A2133" t="s">
        <v>60</v>
      </c>
      <c r="B2133" s="3">
        <v>1995</v>
      </c>
      <c r="C2133">
        <v>0</v>
      </c>
      <c r="D2133">
        <v>0</v>
      </c>
      <c r="E2133" s="3" t="e">
        <v>#NUM!</v>
      </c>
      <c r="F2133" s="3" t="str">
        <f>VLOOKUP(Exportacao[[#This Row],[País]],Tabela3[#All],4,FALSE)</f>
        <v>Costa Rica</v>
      </c>
      <c r="G2133" s="3" t="str">
        <f>VLOOKUP(Exportacao[[#This Row],[País Corrigido]],'Conversor de países_Geral_UTF8_'!$A$2:$B$223,2,FALSE)</f>
        <v>América Central e Caribe</v>
      </c>
      <c r="H21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4" spans="1:8" hidden="1">
      <c r="A2134" t="s">
        <v>60</v>
      </c>
      <c r="B2134" s="3">
        <v>1996</v>
      </c>
      <c r="C2134">
        <v>0</v>
      </c>
      <c r="D2134">
        <v>0</v>
      </c>
      <c r="E2134" s="3" t="e">
        <v>#NUM!</v>
      </c>
      <c r="F2134" s="3" t="str">
        <f>VLOOKUP(Exportacao[[#This Row],[País]],Tabela3[#All],4,FALSE)</f>
        <v>Costa Rica</v>
      </c>
      <c r="G2134" s="3" t="str">
        <f>VLOOKUP(Exportacao[[#This Row],[País Corrigido]],'Conversor de países_Geral_UTF8_'!$A$2:$B$223,2,FALSE)</f>
        <v>América Central e Caribe</v>
      </c>
      <c r="H21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5" spans="1:8" hidden="1">
      <c r="A2135" t="s">
        <v>60</v>
      </c>
      <c r="B2135" s="3">
        <v>1997</v>
      </c>
      <c r="C2135">
        <v>0</v>
      </c>
      <c r="D2135">
        <v>0</v>
      </c>
      <c r="E2135" s="3" t="e">
        <v>#NUM!</v>
      </c>
      <c r="F2135" s="3" t="str">
        <f>VLOOKUP(Exportacao[[#This Row],[País]],Tabela3[#All],4,FALSE)</f>
        <v>Costa Rica</v>
      </c>
      <c r="G2135" s="3" t="str">
        <f>VLOOKUP(Exportacao[[#This Row],[País Corrigido]],'Conversor de países_Geral_UTF8_'!$A$2:$B$223,2,FALSE)</f>
        <v>América Central e Caribe</v>
      </c>
      <c r="H21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6" spans="1:8" hidden="1">
      <c r="A2136" t="s">
        <v>60</v>
      </c>
      <c r="B2136" s="3">
        <v>1998</v>
      </c>
      <c r="C2136">
        <v>0</v>
      </c>
      <c r="D2136">
        <v>0</v>
      </c>
      <c r="E2136" s="3" t="e">
        <v>#NUM!</v>
      </c>
      <c r="F2136" s="3" t="str">
        <f>VLOOKUP(Exportacao[[#This Row],[País]],Tabela3[#All],4,FALSE)</f>
        <v>Costa Rica</v>
      </c>
      <c r="G2136" s="3" t="str">
        <f>VLOOKUP(Exportacao[[#This Row],[País Corrigido]],'Conversor de países_Geral_UTF8_'!$A$2:$B$223,2,FALSE)</f>
        <v>América Central e Caribe</v>
      </c>
      <c r="H21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7" spans="1:8" hidden="1">
      <c r="A2137" t="s">
        <v>60</v>
      </c>
      <c r="B2137" s="3">
        <v>1999</v>
      </c>
      <c r="C2137">
        <v>0</v>
      </c>
      <c r="D2137">
        <v>0</v>
      </c>
      <c r="E2137" s="3" t="e">
        <v>#NUM!</v>
      </c>
      <c r="F2137" s="3" t="str">
        <f>VLOOKUP(Exportacao[[#This Row],[País]],Tabela3[#All],4,FALSE)</f>
        <v>Costa Rica</v>
      </c>
      <c r="G2137" s="3" t="str">
        <f>VLOOKUP(Exportacao[[#This Row],[País Corrigido]],'Conversor de países_Geral_UTF8_'!$A$2:$B$223,2,FALSE)</f>
        <v>América Central e Caribe</v>
      </c>
      <c r="H21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8" spans="1:8" hidden="1">
      <c r="A2138" t="s">
        <v>60</v>
      </c>
      <c r="B2138" s="3">
        <v>2000</v>
      </c>
      <c r="C2138">
        <v>0</v>
      </c>
      <c r="D2138">
        <v>0</v>
      </c>
      <c r="E2138" s="3" t="e">
        <v>#NUM!</v>
      </c>
      <c r="F2138" s="3" t="str">
        <f>VLOOKUP(Exportacao[[#This Row],[País]],Tabela3[#All],4,FALSE)</f>
        <v>Costa Rica</v>
      </c>
      <c r="G2138" s="3" t="str">
        <f>VLOOKUP(Exportacao[[#This Row],[País Corrigido]],'Conversor de países_Geral_UTF8_'!$A$2:$B$223,2,FALSE)</f>
        <v>América Central e Caribe</v>
      </c>
      <c r="H21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39" spans="1:8" hidden="1">
      <c r="A2139" t="s">
        <v>60</v>
      </c>
      <c r="B2139" s="3">
        <v>2001</v>
      </c>
      <c r="C2139">
        <v>0</v>
      </c>
      <c r="D2139">
        <v>0</v>
      </c>
      <c r="E2139" s="3" t="e">
        <v>#NUM!</v>
      </c>
      <c r="F2139" s="3" t="str">
        <f>VLOOKUP(Exportacao[[#This Row],[País]],Tabela3[#All],4,FALSE)</f>
        <v>Costa Rica</v>
      </c>
      <c r="G2139" s="3" t="str">
        <f>VLOOKUP(Exportacao[[#This Row],[País Corrigido]],'Conversor de países_Geral_UTF8_'!$A$2:$B$223,2,FALSE)</f>
        <v>América Central e Caribe</v>
      </c>
      <c r="H21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40" spans="1:8" hidden="1">
      <c r="A2140" t="s">
        <v>60</v>
      </c>
      <c r="B2140" s="3">
        <v>2002</v>
      </c>
      <c r="C2140">
        <v>100</v>
      </c>
      <c r="D2140">
        <v>10</v>
      </c>
      <c r="E2140" s="3">
        <v>0.1</v>
      </c>
      <c r="F2140" s="3" t="str">
        <f>VLOOKUP(Exportacao[[#This Row],[País]],Tabela3[#All],4,FALSE)</f>
        <v>Costa Rica</v>
      </c>
      <c r="G2140" s="3" t="str">
        <f>VLOOKUP(Exportacao[[#This Row],[País Corrigido]],'Conversor de países_Geral_UTF8_'!$A$2:$B$223,2,FALSE)</f>
        <v>América Central e Caribe</v>
      </c>
      <c r="H21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41" spans="1:8" hidden="1">
      <c r="A2141" t="s">
        <v>60</v>
      </c>
      <c r="B2141" s="3">
        <v>2003</v>
      </c>
      <c r="C2141">
        <v>31</v>
      </c>
      <c r="D2141">
        <v>21</v>
      </c>
      <c r="E2141" s="3">
        <v>0.67741935483870963</v>
      </c>
      <c r="F2141" s="3" t="str">
        <f>VLOOKUP(Exportacao[[#This Row],[País]],Tabela3[#All],4,FALSE)</f>
        <v>Costa Rica</v>
      </c>
      <c r="G2141" s="3" t="str">
        <f>VLOOKUP(Exportacao[[#This Row],[País Corrigido]],'Conversor de países_Geral_UTF8_'!$A$2:$B$223,2,FALSE)</f>
        <v>América Central e Caribe</v>
      </c>
      <c r="H21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42" spans="1:8" hidden="1">
      <c r="A2142" t="s">
        <v>60</v>
      </c>
      <c r="B2142" s="3">
        <v>2004</v>
      </c>
      <c r="C2142">
        <v>0</v>
      </c>
      <c r="D2142">
        <v>0</v>
      </c>
      <c r="E2142" s="3" t="e">
        <v>#NUM!</v>
      </c>
      <c r="F2142" s="3" t="str">
        <f>VLOOKUP(Exportacao[[#This Row],[País]],Tabela3[#All],4,FALSE)</f>
        <v>Costa Rica</v>
      </c>
      <c r="G2142" s="3" t="str">
        <f>VLOOKUP(Exportacao[[#This Row],[País Corrigido]],'Conversor de países_Geral_UTF8_'!$A$2:$B$223,2,FALSE)</f>
        <v>América Central e Caribe</v>
      </c>
      <c r="H21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43" spans="1:8" hidden="1">
      <c r="A2143" t="s">
        <v>60</v>
      </c>
      <c r="B2143" s="3">
        <v>2005</v>
      </c>
      <c r="C2143">
        <v>0</v>
      </c>
      <c r="D2143">
        <v>0</v>
      </c>
      <c r="E2143" s="3" t="e">
        <v>#NUM!</v>
      </c>
      <c r="F2143" s="3" t="str">
        <f>VLOOKUP(Exportacao[[#This Row],[País]],Tabela3[#All],4,FALSE)</f>
        <v>Costa Rica</v>
      </c>
      <c r="G2143" s="3" t="str">
        <f>VLOOKUP(Exportacao[[#This Row],[País Corrigido]],'Conversor de países_Geral_UTF8_'!$A$2:$B$223,2,FALSE)</f>
        <v>América Central e Caribe</v>
      </c>
      <c r="H21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44" spans="1:8" hidden="1">
      <c r="A2144" t="s">
        <v>60</v>
      </c>
      <c r="B2144" s="3">
        <v>2006</v>
      </c>
      <c r="C2144">
        <v>0</v>
      </c>
      <c r="D2144">
        <v>0</v>
      </c>
      <c r="E2144" s="3" t="e">
        <v>#NUM!</v>
      </c>
      <c r="F2144" s="3" t="str">
        <f>VLOOKUP(Exportacao[[#This Row],[País]],Tabela3[#All],4,FALSE)</f>
        <v>Costa Rica</v>
      </c>
      <c r="G2144" s="3" t="str">
        <f>VLOOKUP(Exportacao[[#This Row],[País Corrigido]],'Conversor de países_Geral_UTF8_'!$A$2:$B$223,2,FALSE)</f>
        <v>América Central e Caribe</v>
      </c>
      <c r="H21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45" spans="1:8" hidden="1">
      <c r="A2145" t="s">
        <v>60</v>
      </c>
      <c r="B2145" s="3">
        <v>2007</v>
      </c>
      <c r="C2145">
        <v>0</v>
      </c>
      <c r="D2145">
        <v>0</v>
      </c>
      <c r="E2145" s="3" t="e">
        <v>#NUM!</v>
      </c>
      <c r="F2145" s="3" t="str">
        <f>VLOOKUP(Exportacao[[#This Row],[País]],Tabela3[#All],4,FALSE)</f>
        <v>Costa Rica</v>
      </c>
      <c r="G2145" s="3" t="str">
        <f>VLOOKUP(Exportacao[[#This Row],[País Corrigido]],'Conversor de países_Geral_UTF8_'!$A$2:$B$223,2,FALSE)</f>
        <v>América Central e Caribe</v>
      </c>
      <c r="H21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46" spans="1:8" hidden="1">
      <c r="A2146" t="s">
        <v>60</v>
      </c>
      <c r="B2146" s="3">
        <v>2008</v>
      </c>
      <c r="C2146">
        <v>55</v>
      </c>
      <c r="D2146">
        <v>200</v>
      </c>
      <c r="E2146" s="3">
        <v>3.6363636363636362</v>
      </c>
      <c r="F2146" s="3" t="str">
        <f>VLOOKUP(Exportacao[[#This Row],[País]],Tabela3[#All],4,FALSE)</f>
        <v>Costa Rica</v>
      </c>
      <c r="G2146" s="3" t="str">
        <f>VLOOKUP(Exportacao[[#This Row],[País Corrigido]],'Conversor de países_Geral_UTF8_'!$A$2:$B$223,2,FALSE)</f>
        <v>América Central e Caribe</v>
      </c>
      <c r="H21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147" spans="1:8" hidden="1">
      <c r="A2147" t="s">
        <v>60</v>
      </c>
      <c r="B2147" s="3">
        <v>2009</v>
      </c>
      <c r="C2147">
        <v>0</v>
      </c>
      <c r="D2147">
        <v>0</v>
      </c>
      <c r="E2147" s="3" t="e">
        <v>#NUM!</v>
      </c>
      <c r="F2147" s="3" t="str">
        <f>VLOOKUP(Exportacao[[#This Row],[País]],Tabela3[#All],4,FALSE)</f>
        <v>Costa Rica</v>
      </c>
      <c r="G2147" s="3" t="str">
        <f>VLOOKUP(Exportacao[[#This Row],[País Corrigido]],'Conversor de países_Geral_UTF8_'!$A$2:$B$223,2,FALSE)</f>
        <v>América Central e Caribe</v>
      </c>
      <c r="H21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48" spans="1:8" hidden="1">
      <c r="A2148" t="s">
        <v>60</v>
      </c>
      <c r="B2148" s="3">
        <v>2010</v>
      </c>
      <c r="C2148">
        <v>0</v>
      </c>
      <c r="D2148">
        <v>0</v>
      </c>
      <c r="E2148" s="3" t="e">
        <v>#NUM!</v>
      </c>
      <c r="F2148" s="3" t="str">
        <f>VLOOKUP(Exportacao[[#This Row],[País]],Tabela3[#All],4,FALSE)</f>
        <v>Costa Rica</v>
      </c>
      <c r="G2148" s="3" t="str">
        <f>VLOOKUP(Exportacao[[#This Row],[País Corrigido]],'Conversor de países_Geral_UTF8_'!$A$2:$B$223,2,FALSE)</f>
        <v>América Central e Caribe</v>
      </c>
      <c r="H21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49" spans="1:8" hidden="1">
      <c r="A2149" t="s">
        <v>60</v>
      </c>
      <c r="B2149" s="3">
        <v>2011</v>
      </c>
      <c r="C2149">
        <v>0</v>
      </c>
      <c r="D2149">
        <v>0</v>
      </c>
      <c r="E2149" s="3" t="e">
        <v>#NUM!</v>
      </c>
      <c r="F2149" s="3" t="str">
        <f>VLOOKUP(Exportacao[[#This Row],[País]],Tabela3[#All],4,FALSE)</f>
        <v>Costa Rica</v>
      </c>
      <c r="G2149" s="3" t="str">
        <f>VLOOKUP(Exportacao[[#This Row],[País Corrigido]],'Conversor de países_Geral_UTF8_'!$A$2:$B$223,2,FALSE)</f>
        <v>América Central e Caribe</v>
      </c>
      <c r="H21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0" spans="1:8" hidden="1">
      <c r="A2150" t="s">
        <v>60</v>
      </c>
      <c r="B2150" s="3">
        <v>2012</v>
      </c>
      <c r="C2150">
        <v>0</v>
      </c>
      <c r="D2150">
        <v>0</v>
      </c>
      <c r="E2150" s="3" t="e">
        <v>#NUM!</v>
      </c>
      <c r="F2150" s="3" t="str">
        <f>VLOOKUP(Exportacao[[#This Row],[País]],Tabela3[#All],4,FALSE)</f>
        <v>Costa Rica</v>
      </c>
      <c r="G2150" s="3" t="str">
        <f>VLOOKUP(Exportacao[[#This Row],[País Corrigido]],'Conversor de países_Geral_UTF8_'!$A$2:$B$223,2,FALSE)</f>
        <v>América Central e Caribe</v>
      </c>
      <c r="H21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1" spans="1:8" hidden="1">
      <c r="A2151" t="s">
        <v>60</v>
      </c>
      <c r="B2151" s="3">
        <v>2013</v>
      </c>
      <c r="C2151">
        <v>0</v>
      </c>
      <c r="D2151">
        <v>0</v>
      </c>
      <c r="E2151" s="3" t="e">
        <v>#NUM!</v>
      </c>
      <c r="F2151" s="3" t="str">
        <f>VLOOKUP(Exportacao[[#This Row],[País]],Tabela3[#All],4,FALSE)</f>
        <v>Costa Rica</v>
      </c>
      <c r="G2151" s="3" t="str">
        <f>VLOOKUP(Exportacao[[#This Row],[País Corrigido]],'Conversor de países_Geral_UTF8_'!$A$2:$B$223,2,FALSE)</f>
        <v>América Central e Caribe</v>
      </c>
      <c r="H21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2" spans="1:8" hidden="1">
      <c r="A2152" t="s">
        <v>60</v>
      </c>
      <c r="B2152" s="3">
        <v>2014</v>
      </c>
      <c r="C2152">
        <v>0</v>
      </c>
      <c r="D2152">
        <v>0</v>
      </c>
      <c r="E2152" s="3" t="e">
        <v>#NUM!</v>
      </c>
      <c r="F2152" s="3" t="str">
        <f>VLOOKUP(Exportacao[[#This Row],[País]],Tabela3[#All],4,FALSE)</f>
        <v>Costa Rica</v>
      </c>
      <c r="G2152" s="3" t="str">
        <f>VLOOKUP(Exportacao[[#This Row],[País Corrigido]],'Conversor de países_Geral_UTF8_'!$A$2:$B$223,2,FALSE)</f>
        <v>América Central e Caribe</v>
      </c>
      <c r="H21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3" spans="1:8" hidden="1">
      <c r="A2153" t="s">
        <v>60</v>
      </c>
      <c r="B2153" s="3">
        <v>2015</v>
      </c>
      <c r="C2153">
        <v>0</v>
      </c>
      <c r="D2153">
        <v>0</v>
      </c>
      <c r="E2153" s="3" t="e">
        <v>#NUM!</v>
      </c>
      <c r="F2153" s="3" t="str">
        <f>VLOOKUP(Exportacao[[#This Row],[País]],Tabela3[#All],4,FALSE)</f>
        <v>Costa Rica</v>
      </c>
      <c r="G2153" s="3" t="str">
        <f>VLOOKUP(Exportacao[[#This Row],[País Corrigido]],'Conversor de países_Geral_UTF8_'!$A$2:$B$223,2,FALSE)</f>
        <v>América Central e Caribe</v>
      </c>
      <c r="H21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4" spans="1:8" hidden="1">
      <c r="A2154" t="s">
        <v>60</v>
      </c>
      <c r="B2154" s="3">
        <v>2016</v>
      </c>
      <c r="C2154">
        <v>0</v>
      </c>
      <c r="D2154">
        <v>0</v>
      </c>
      <c r="E2154" s="3" t="e">
        <v>#NUM!</v>
      </c>
      <c r="F2154" s="3" t="str">
        <f>VLOOKUP(Exportacao[[#This Row],[País]],Tabela3[#All],4,FALSE)</f>
        <v>Costa Rica</v>
      </c>
      <c r="G2154" s="3" t="str">
        <f>VLOOKUP(Exportacao[[#This Row],[País Corrigido]],'Conversor de países_Geral_UTF8_'!$A$2:$B$223,2,FALSE)</f>
        <v>América Central e Caribe</v>
      </c>
      <c r="H21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5" spans="1:8" hidden="1">
      <c r="A2155" t="s">
        <v>60</v>
      </c>
      <c r="B2155" s="3">
        <v>2017</v>
      </c>
      <c r="C2155">
        <v>0</v>
      </c>
      <c r="D2155">
        <v>0</v>
      </c>
      <c r="E2155" s="3" t="e">
        <v>#NUM!</v>
      </c>
      <c r="F2155" s="3" t="str">
        <f>VLOOKUP(Exportacao[[#This Row],[País]],Tabela3[#All],4,FALSE)</f>
        <v>Costa Rica</v>
      </c>
      <c r="G2155" s="3" t="str">
        <f>VLOOKUP(Exportacao[[#This Row],[País Corrigido]],'Conversor de países_Geral_UTF8_'!$A$2:$B$223,2,FALSE)</f>
        <v>América Central e Caribe</v>
      </c>
      <c r="H21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6" spans="1:8" hidden="1">
      <c r="A2156" t="s">
        <v>60</v>
      </c>
      <c r="B2156" s="3">
        <v>2018</v>
      </c>
      <c r="C2156">
        <v>0</v>
      </c>
      <c r="D2156">
        <v>0</v>
      </c>
      <c r="E2156" s="3" t="e">
        <v>#NUM!</v>
      </c>
      <c r="F2156" s="3" t="str">
        <f>VLOOKUP(Exportacao[[#This Row],[País]],Tabela3[#All],4,FALSE)</f>
        <v>Costa Rica</v>
      </c>
      <c r="G2156" s="3" t="str">
        <f>VLOOKUP(Exportacao[[#This Row],[País Corrigido]],'Conversor de países_Geral_UTF8_'!$A$2:$B$223,2,FALSE)</f>
        <v>América Central e Caribe</v>
      </c>
      <c r="H21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7" spans="1:8" hidden="1">
      <c r="A2157" t="s">
        <v>60</v>
      </c>
      <c r="B2157" s="3">
        <v>2019</v>
      </c>
      <c r="C2157">
        <v>0</v>
      </c>
      <c r="D2157">
        <v>0</v>
      </c>
      <c r="E2157" s="3" t="e">
        <v>#NUM!</v>
      </c>
      <c r="F2157" s="3" t="str">
        <f>VLOOKUP(Exportacao[[#This Row],[País]],Tabela3[#All],4,FALSE)</f>
        <v>Costa Rica</v>
      </c>
      <c r="G2157" s="3" t="str">
        <f>VLOOKUP(Exportacao[[#This Row],[País Corrigido]],'Conversor de países_Geral_UTF8_'!$A$2:$B$223,2,FALSE)</f>
        <v>América Central e Caribe</v>
      </c>
      <c r="H21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8" spans="1:8" hidden="1">
      <c r="A2158" t="s">
        <v>60</v>
      </c>
      <c r="B2158" s="3">
        <v>2020</v>
      </c>
      <c r="C2158">
        <v>0</v>
      </c>
      <c r="D2158">
        <v>0</v>
      </c>
      <c r="E2158" s="3" t="e">
        <v>#NUM!</v>
      </c>
      <c r="F2158" s="3" t="str">
        <f>VLOOKUP(Exportacao[[#This Row],[País]],Tabela3[#All],4,FALSE)</f>
        <v>Costa Rica</v>
      </c>
      <c r="G2158" s="3" t="str">
        <f>VLOOKUP(Exportacao[[#This Row],[País Corrigido]],'Conversor de países_Geral_UTF8_'!$A$2:$B$223,2,FALSE)</f>
        <v>América Central e Caribe</v>
      </c>
      <c r="H21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59" spans="1:8" hidden="1">
      <c r="A2159" t="s">
        <v>60</v>
      </c>
      <c r="B2159" s="3">
        <v>2021</v>
      </c>
      <c r="C2159">
        <v>0</v>
      </c>
      <c r="D2159">
        <v>0</v>
      </c>
      <c r="E2159" s="3" t="e">
        <v>#NUM!</v>
      </c>
      <c r="F2159" s="3" t="str">
        <f>VLOOKUP(Exportacao[[#This Row],[País]],Tabela3[#All],4,FALSE)</f>
        <v>Costa Rica</v>
      </c>
      <c r="G2159" s="3" t="str">
        <f>VLOOKUP(Exportacao[[#This Row],[País Corrigido]],'Conversor de países_Geral_UTF8_'!$A$2:$B$223,2,FALSE)</f>
        <v>América Central e Caribe</v>
      </c>
      <c r="H21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0" spans="1:8" hidden="1">
      <c r="A2160" t="s">
        <v>60</v>
      </c>
      <c r="B2160" s="3">
        <v>2022</v>
      </c>
      <c r="C2160">
        <v>0</v>
      </c>
      <c r="D2160">
        <v>0</v>
      </c>
      <c r="E2160" s="3" t="e">
        <v>#NUM!</v>
      </c>
      <c r="F2160" s="3" t="str">
        <f>VLOOKUP(Exportacao[[#This Row],[País]],Tabela3[#All],4,FALSE)</f>
        <v>Costa Rica</v>
      </c>
      <c r="G2160" s="3" t="str">
        <f>VLOOKUP(Exportacao[[#This Row],[País Corrigido]],'Conversor de países_Geral_UTF8_'!$A$2:$B$223,2,FALSE)</f>
        <v>América Central e Caribe</v>
      </c>
      <c r="H21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1" spans="1:8" hidden="1">
      <c r="A2161" t="s">
        <v>60</v>
      </c>
      <c r="B2161" s="3">
        <v>2023</v>
      </c>
      <c r="C2161">
        <v>0</v>
      </c>
      <c r="D2161">
        <v>0</v>
      </c>
      <c r="E2161" s="3" t="e">
        <v>#NUM!</v>
      </c>
      <c r="F2161" s="3" t="str">
        <f>VLOOKUP(Exportacao[[#This Row],[País]],Tabela3[#All],4,FALSE)</f>
        <v>Costa Rica</v>
      </c>
      <c r="G2161" s="3" t="str">
        <f>VLOOKUP(Exportacao[[#This Row],[País Corrigido]],'Conversor de países_Geral_UTF8_'!$A$2:$B$223,2,FALSE)</f>
        <v>América Central e Caribe</v>
      </c>
      <c r="H21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2" spans="1:8">
      <c r="A2162" t="s">
        <v>61</v>
      </c>
      <c r="B2162" s="3">
        <v>1970</v>
      </c>
      <c r="C2162">
        <v>0</v>
      </c>
      <c r="D2162">
        <v>0</v>
      </c>
      <c r="E2162" s="3" t="e">
        <v>#NUM!</v>
      </c>
      <c r="F2162" s="3" t="str">
        <f>VLOOKUP(Exportacao[[#This Row],[País]],Tabela3[#All],4,FALSE)</f>
        <v>Croácia</v>
      </c>
      <c r="G2162" s="3" t="str">
        <f>VLOOKUP(Exportacao[[#This Row],[País Corrigido]],'Conversor de países_Geral_UTF8_'!$A$2:$B$223,2,FALSE)</f>
        <v>Europa</v>
      </c>
      <c r="H21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3" spans="1:8">
      <c r="A2163" t="s">
        <v>61</v>
      </c>
      <c r="B2163" s="3">
        <v>1971</v>
      </c>
      <c r="C2163">
        <v>0</v>
      </c>
      <c r="D2163">
        <v>0</v>
      </c>
      <c r="E2163" s="3" t="e">
        <v>#NUM!</v>
      </c>
      <c r="F2163" s="3" t="str">
        <f>VLOOKUP(Exportacao[[#This Row],[País]],Tabela3[#All],4,FALSE)</f>
        <v>Croácia</v>
      </c>
      <c r="G2163" s="3" t="str">
        <f>VLOOKUP(Exportacao[[#This Row],[País Corrigido]],'Conversor de países_Geral_UTF8_'!$A$2:$B$223,2,FALSE)</f>
        <v>Europa</v>
      </c>
      <c r="H21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4" spans="1:8">
      <c r="A2164" t="s">
        <v>61</v>
      </c>
      <c r="B2164" s="3">
        <v>1972</v>
      </c>
      <c r="C2164">
        <v>0</v>
      </c>
      <c r="D2164">
        <v>0</v>
      </c>
      <c r="E2164" s="3" t="e">
        <v>#NUM!</v>
      </c>
      <c r="F2164" s="3" t="str">
        <f>VLOOKUP(Exportacao[[#This Row],[País]],Tabela3[#All],4,FALSE)</f>
        <v>Croácia</v>
      </c>
      <c r="G2164" s="3" t="str">
        <f>VLOOKUP(Exportacao[[#This Row],[País Corrigido]],'Conversor de países_Geral_UTF8_'!$A$2:$B$223,2,FALSE)</f>
        <v>Europa</v>
      </c>
      <c r="H21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5" spans="1:8">
      <c r="A2165" t="s">
        <v>61</v>
      </c>
      <c r="B2165" s="3">
        <v>1973</v>
      </c>
      <c r="C2165">
        <v>0</v>
      </c>
      <c r="D2165">
        <v>0</v>
      </c>
      <c r="E2165" s="3" t="e">
        <v>#NUM!</v>
      </c>
      <c r="F2165" s="3" t="str">
        <f>VLOOKUP(Exportacao[[#This Row],[País]],Tabela3[#All],4,FALSE)</f>
        <v>Croácia</v>
      </c>
      <c r="G2165" s="3" t="str">
        <f>VLOOKUP(Exportacao[[#This Row],[País Corrigido]],'Conversor de países_Geral_UTF8_'!$A$2:$B$223,2,FALSE)</f>
        <v>Europa</v>
      </c>
      <c r="H21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6" spans="1:8">
      <c r="A2166" t="s">
        <v>61</v>
      </c>
      <c r="B2166" s="3">
        <v>1974</v>
      </c>
      <c r="C2166">
        <v>0</v>
      </c>
      <c r="D2166">
        <v>0</v>
      </c>
      <c r="E2166" s="3" t="e">
        <v>#NUM!</v>
      </c>
      <c r="F2166" s="3" t="str">
        <f>VLOOKUP(Exportacao[[#This Row],[País]],Tabela3[#All],4,FALSE)</f>
        <v>Croácia</v>
      </c>
      <c r="G2166" s="3" t="str">
        <f>VLOOKUP(Exportacao[[#This Row],[País Corrigido]],'Conversor de países_Geral_UTF8_'!$A$2:$B$223,2,FALSE)</f>
        <v>Europa</v>
      </c>
      <c r="H21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7" spans="1:8">
      <c r="A2167" t="s">
        <v>61</v>
      </c>
      <c r="B2167" s="3">
        <v>1975</v>
      </c>
      <c r="C2167">
        <v>0</v>
      </c>
      <c r="D2167">
        <v>0</v>
      </c>
      <c r="E2167" s="3" t="e">
        <v>#NUM!</v>
      </c>
      <c r="F2167" s="3" t="str">
        <f>VLOOKUP(Exportacao[[#This Row],[País]],Tabela3[#All],4,FALSE)</f>
        <v>Croácia</v>
      </c>
      <c r="G2167" s="3" t="str">
        <f>VLOOKUP(Exportacao[[#This Row],[País Corrigido]],'Conversor de países_Geral_UTF8_'!$A$2:$B$223,2,FALSE)</f>
        <v>Europa</v>
      </c>
      <c r="H21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8" spans="1:8">
      <c r="A2168" t="s">
        <v>61</v>
      </c>
      <c r="B2168" s="3">
        <v>1976</v>
      </c>
      <c r="C2168">
        <v>0</v>
      </c>
      <c r="D2168">
        <v>0</v>
      </c>
      <c r="E2168" s="3" t="e">
        <v>#NUM!</v>
      </c>
      <c r="F2168" s="3" t="str">
        <f>VLOOKUP(Exportacao[[#This Row],[País]],Tabela3[#All],4,FALSE)</f>
        <v>Croácia</v>
      </c>
      <c r="G2168" s="3" t="str">
        <f>VLOOKUP(Exportacao[[#This Row],[País Corrigido]],'Conversor de países_Geral_UTF8_'!$A$2:$B$223,2,FALSE)</f>
        <v>Europa</v>
      </c>
      <c r="H21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69" spans="1:8">
      <c r="A2169" t="s">
        <v>61</v>
      </c>
      <c r="B2169" s="3">
        <v>1977</v>
      </c>
      <c r="C2169">
        <v>0</v>
      </c>
      <c r="D2169">
        <v>0</v>
      </c>
      <c r="E2169" s="3" t="e">
        <v>#NUM!</v>
      </c>
      <c r="F2169" s="3" t="str">
        <f>VLOOKUP(Exportacao[[#This Row],[País]],Tabela3[#All],4,FALSE)</f>
        <v>Croácia</v>
      </c>
      <c r="G2169" s="3" t="str">
        <f>VLOOKUP(Exportacao[[#This Row],[País Corrigido]],'Conversor de países_Geral_UTF8_'!$A$2:$B$223,2,FALSE)</f>
        <v>Europa</v>
      </c>
      <c r="H21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0" spans="1:8">
      <c r="A2170" t="s">
        <v>61</v>
      </c>
      <c r="B2170" s="3">
        <v>1978</v>
      </c>
      <c r="C2170">
        <v>0</v>
      </c>
      <c r="D2170">
        <v>0</v>
      </c>
      <c r="E2170" s="3" t="e">
        <v>#NUM!</v>
      </c>
      <c r="F2170" s="3" t="str">
        <f>VLOOKUP(Exportacao[[#This Row],[País]],Tabela3[#All],4,FALSE)</f>
        <v>Croácia</v>
      </c>
      <c r="G2170" s="3" t="str">
        <f>VLOOKUP(Exportacao[[#This Row],[País Corrigido]],'Conversor de países_Geral_UTF8_'!$A$2:$B$223,2,FALSE)</f>
        <v>Europa</v>
      </c>
      <c r="H21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1" spans="1:8">
      <c r="A2171" t="s">
        <v>61</v>
      </c>
      <c r="B2171" s="3">
        <v>1979</v>
      </c>
      <c r="C2171">
        <v>0</v>
      </c>
      <c r="D2171">
        <v>0</v>
      </c>
      <c r="E2171" s="3" t="e">
        <v>#NUM!</v>
      </c>
      <c r="F2171" s="3" t="str">
        <f>VLOOKUP(Exportacao[[#This Row],[País]],Tabela3[#All],4,FALSE)</f>
        <v>Croácia</v>
      </c>
      <c r="G2171" s="3" t="str">
        <f>VLOOKUP(Exportacao[[#This Row],[País Corrigido]],'Conversor de países_Geral_UTF8_'!$A$2:$B$223,2,FALSE)</f>
        <v>Europa</v>
      </c>
      <c r="H21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2" spans="1:8">
      <c r="A2172" t="s">
        <v>61</v>
      </c>
      <c r="B2172" s="3">
        <v>1980</v>
      </c>
      <c r="C2172">
        <v>0</v>
      </c>
      <c r="D2172">
        <v>0</v>
      </c>
      <c r="E2172" s="3" t="e">
        <v>#NUM!</v>
      </c>
      <c r="F2172" s="3" t="str">
        <f>VLOOKUP(Exportacao[[#This Row],[País]],Tabela3[#All],4,FALSE)</f>
        <v>Croácia</v>
      </c>
      <c r="G2172" s="3" t="str">
        <f>VLOOKUP(Exportacao[[#This Row],[País Corrigido]],'Conversor de países_Geral_UTF8_'!$A$2:$B$223,2,FALSE)</f>
        <v>Europa</v>
      </c>
      <c r="H21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3" spans="1:8">
      <c r="A2173" t="s">
        <v>61</v>
      </c>
      <c r="B2173" s="3">
        <v>1981</v>
      </c>
      <c r="C2173">
        <v>0</v>
      </c>
      <c r="D2173">
        <v>0</v>
      </c>
      <c r="E2173" s="3" t="e">
        <v>#NUM!</v>
      </c>
      <c r="F2173" s="3" t="str">
        <f>VLOOKUP(Exportacao[[#This Row],[País]],Tabela3[#All],4,FALSE)</f>
        <v>Croácia</v>
      </c>
      <c r="G2173" s="3" t="str">
        <f>VLOOKUP(Exportacao[[#This Row],[País Corrigido]],'Conversor de países_Geral_UTF8_'!$A$2:$B$223,2,FALSE)</f>
        <v>Europa</v>
      </c>
      <c r="H21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4" spans="1:8">
      <c r="A2174" t="s">
        <v>61</v>
      </c>
      <c r="B2174" s="3">
        <v>1982</v>
      </c>
      <c r="C2174">
        <v>0</v>
      </c>
      <c r="D2174">
        <v>0</v>
      </c>
      <c r="E2174" s="3" t="e">
        <v>#NUM!</v>
      </c>
      <c r="F2174" s="3" t="str">
        <f>VLOOKUP(Exportacao[[#This Row],[País]],Tabela3[#All],4,FALSE)</f>
        <v>Croácia</v>
      </c>
      <c r="G2174" s="3" t="str">
        <f>VLOOKUP(Exportacao[[#This Row],[País Corrigido]],'Conversor de países_Geral_UTF8_'!$A$2:$B$223,2,FALSE)</f>
        <v>Europa</v>
      </c>
      <c r="H21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5" spans="1:8">
      <c r="A2175" t="s">
        <v>61</v>
      </c>
      <c r="B2175" s="3">
        <v>1983</v>
      </c>
      <c r="C2175">
        <v>0</v>
      </c>
      <c r="D2175">
        <v>0</v>
      </c>
      <c r="E2175" s="3" t="e">
        <v>#NUM!</v>
      </c>
      <c r="F2175" s="3" t="str">
        <f>VLOOKUP(Exportacao[[#This Row],[País]],Tabela3[#All],4,FALSE)</f>
        <v>Croácia</v>
      </c>
      <c r="G2175" s="3" t="str">
        <f>VLOOKUP(Exportacao[[#This Row],[País Corrigido]],'Conversor de países_Geral_UTF8_'!$A$2:$B$223,2,FALSE)</f>
        <v>Europa</v>
      </c>
      <c r="H21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6" spans="1:8">
      <c r="A2176" t="s">
        <v>61</v>
      </c>
      <c r="B2176" s="3">
        <v>1984</v>
      </c>
      <c r="C2176">
        <v>0</v>
      </c>
      <c r="D2176">
        <v>0</v>
      </c>
      <c r="E2176" s="3" t="e">
        <v>#NUM!</v>
      </c>
      <c r="F2176" s="3" t="str">
        <f>VLOOKUP(Exportacao[[#This Row],[País]],Tabela3[#All],4,FALSE)</f>
        <v>Croácia</v>
      </c>
      <c r="G2176" s="3" t="str">
        <f>VLOOKUP(Exportacao[[#This Row],[País Corrigido]],'Conversor de países_Geral_UTF8_'!$A$2:$B$223,2,FALSE)</f>
        <v>Europa</v>
      </c>
      <c r="H21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7" spans="1:8">
      <c r="A2177" t="s">
        <v>61</v>
      </c>
      <c r="B2177" s="3">
        <v>1985</v>
      </c>
      <c r="C2177">
        <v>0</v>
      </c>
      <c r="D2177">
        <v>0</v>
      </c>
      <c r="E2177" s="3" t="e">
        <v>#NUM!</v>
      </c>
      <c r="F2177" s="3" t="str">
        <f>VLOOKUP(Exportacao[[#This Row],[País]],Tabela3[#All],4,FALSE)</f>
        <v>Croácia</v>
      </c>
      <c r="G2177" s="3" t="str">
        <f>VLOOKUP(Exportacao[[#This Row],[País Corrigido]],'Conversor de países_Geral_UTF8_'!$A$2:$B$223,2,FALSE)</f>
        <v>Europa</v>
      </c>
      <c r="H21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8" spans="1:8">
      <c r="A2178" t="s">
        <v>61</v>
      </c>
      <c r="B2178" s="3">
        <v>1986</v>
      </c>
      <c r="C2178">
        <v>0</v>
      </c>
      <c r="D2178">
        <v>0</v>
      </c>
      <c r="E2178" s="3" t="e">
        <v>#NUM!</v>
      </c>
      <c r="F2178" s="3" t="str">
        <f>VLOOKUP(Exportacao[[#This Row],[País]],Tabela3[#All],4,FALSE)</f>
        <v>Croácia</v>
      </c>
      <c r="G2178" s="3" t="str">
        <f>VLOOKUP(Exportacao[[#This Row],[País Corrigido]],'Conversor de países_Geral_UTF8_'!$A$2:$B$223,2,FALSE)</f>
        <v>Europa</v>
      </c>
      <c r="H21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79" spans="1:8">
      <c r="A2179" t="s">
        <v>61</v>
      </c>
      <c r="B2179" s="3">
        <v>1987</v>
      </c>
      <c r="C2179">
        <v>0</v>
      </c>
      <c r="D2179">
        <v>0</v>
      </c>
      <c r="E2179" s="3" t="e">
        <v>#NUM!</v>
      </c>
      <c r="F2179" s="3" t="str">
        <f>VLOOKUP(Exportacao[[#This Row],[País]],Tabela3[#All],4,FALSE)</f>
        <v>Croácia</v>
      </c>
      <c r="G2179" s="3" t="str">
        <f>VLOOKUP(Exportacao[[#This Row],[País Corrigido]],'Conversor de países_Geral_UTF8_'!$A$2:$B$223,2,FALSE)</f>
        <v>Europa</v>
      </c>
      <c r="H21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0" spans="1:8">
      <c r="A2180" t="s">
        <v>61</v>
      </c>
      <c r="B2180" s="3">
        <v>1988</v>
      </c>
      <c r="C2180">
        <v>0</v>
      </c>
      <c r="D2180">
        <v>0</v>
      </c>
      <c r="E2180" s="3" t="e">
        <v>#NUM!</v>
      </c>
      <c r="F2180" s="3" t="str">
        <f>VLOOKUP(Exportacao[[#This Row],[País]],Tabela3[#All],4,FALSE)</f>
        <v>Croácia</v>
      </c>
      <c r="G2180" s="3" t="str">
        <f>VLOOKUP(Exportacao[[#This Row],[País Corrigido]],'Conversor de países_Geral_UTF8_'!$A$2:$B$223,2,FALSE)</f>
        <v>Europa</v>
      </c>
      <c r="H21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1" spans="1:8">
      <c r="A2181" t="s">
        <v>61</v>
      </c>
      <c r="B2181" s="3">
        <v>1989</v>
      </c>
      <c r="C2181">
        <v>0</v>
      </c>
      <c r="D2181">
        <v>0</v>
      </c>
      <c r="E2181" s="3" t="e">
        <v>#NUM!</v>
      </c>
      <c r="F2181" s="3" t="str">
        <f>VLOOKUP(Exportacao[[#This Row],[País]],Tabela3[#All],4,FALSE)</f>
        <v>Croácia</v>
      </c>
      <c r="G2181" s="3" t="str">
        <f>VLOOKUP(Exportacao[[#This Row],[País Corrigido]],'Conversor de países_Geral_UTF8_'!$A$2:$B$223,2,FALSE)</f>
        <v>Europa</v>
      </c>
      <c r="H21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2" spans="1:8">
      <c r="A2182" t="s">
        <v>61</v>
      </c>
      <c r="B2182" s="3">
        <v>1990</v>
      </c>
      <c r="C2182">
        <v>0</v>
      </c>
      <c r="D2182">
        <v>0</v>
      </c>
      <c r="E2182" s="3" t="e">
        <v>#NUM!</v>
      </c>
      <c r="F2182" s="3" t="str">
        <f>VLOOKUP(Exportacao[[#This Row],[País]],Tabela3[#All],4,FALSE)</f>
        <v>Croácia</v>
      </c>
      <c r="G2182" s="3" t="str">
        <f>VLOOKUP(Exportacao[[#This Row],[País Corrigido]],'Conversor de países_Geral_UTF8_'!$A$2:$B$223,2,FALSE)</f>
        <v>Europa</v>
      </c>
      <c r="H21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3" spans="1:8">
      <c r="A2183" t="s">
        <v>61</v>
      </c>
      <c r="B2183" s="3">
        <v>1991</v>
      </c>
      <c r="C2183">
        <v>0</v>
      </c>
      <c r="D2183">
        <v>0</v>
      </c>
      <c r="E2183" s="3" t="e">
        <v>#NUM!</v>
      </c>
      <c r="F2183" s="3" t="str">
        <f>VLOOKUP(Exportacao[[#This Row],[País]],Tabela3[#All],4,FALSE)</f>
        <v>Croácia</v>
      </c>
      <c r="G2183" s="3" t="str">
        <f>VLOOKUP(Exportacao[[#This Row],[País Corrigido]],'Conversor de países_Geral_UTF8_'!$A$2:$B$223,2,FALSE)</f>
        <v>Europa</v>
      </c>
      <c r="H21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4" spans="1:8">
      <c r="A2184" t="s">
        <v>61</v>
      </c>
      <c r="B2184" s="3">
        <v>1992</v>
      </c>
      <c r="C2184">
        <v>0</v>
      </c>
      <c r="D2184">
        <v>0</v>
      </c>
      <c r="E2184" s="3" t="e">
        <v>#NUM!</v>
      </c>
      <c r="F2184" s="3" t="str">
        <f>VLOOKUP(Exportacao[[#This Row],[País]],Tabela3[#All],4,FALSE)</f>
        <v>Croácia</v>
      </c>
      <c r="G2184" s="3" t="str">
        <f>VLOOKUP(Exportacao[[#This Row],[País Corrigido]],'Conversor de países_Geral_UTF8_'!$A$2:$B$223,2,FALSE)</f>
        <v>Europa</v>
      </c>
      <c r="H21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5" spans="1:8">
      <c r="A2185" t="s">
        <v>61</v>
      </c>
      <c r="B2185" s="3">
        <v>1993</v>
      </c>
      <c r="C2185">
        <v>0</v>
      </c>
      <c r="D2185">
        <v>0</v>
      </c>
      <c r="E2185" s="3" t="e">
        <v>#NUM!</v>
      </c>
      <c r="F2185" s="3" t="str">
        <f>VLOOKUP(Exportacao[[#This Row],[País]],Tabela3[#All],4,FALSE)</f>
        <v>Croácia</v>
      </c>
      <c r="G2185" s="3" t="str">
        <f>VLOOKUP(Exportacao[[#This Row],[País Corrigido]],'Conversor de países_Geral_UTF8_'!$A$2:$B$223,2,FALSE)</f>
        <v>Europa</v>
      </c>
      <c r="H21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6" spans="1:8">
      <c r="A2186" t="s">
        <v>61</v>
      </c>
      <c r="B2186" s="3">
        <v>1994</v>
      </c>
      <c r="C2186">
        <v>0</v>
      </c>
      <c r="D2186">
        <v>0</v>
      </c>
      <c r="E2186" s="3" t="e">
        <v>#NUM!</v>
      </c>
      <c r="F2186" s="3" t="str">
        <f>VLOOKUP(Exportacao[[#This Row],[País]],Tabela3[#All],4,FALSE)</f>
        <v>Croácia</v>
      </c>
      <c r="G2186" s="3" t="str">
        <f>VLOOKUP(Exportacao[[#This Row],[País Corrigido]],'Conversor de países_Geral_UTF8_'!$A$2:$B$223,2,FALSE)</f>
        <v>Europa</v>
      </c>
      <c r="H21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7" spans="1:8">
      <c r="A2187" t="s">
        <v>61</v>
      </c>
      <c r="B2187" s="3">
        <v>1995</v>
      </c>
      <c r="C2187">
        <v>0</v>
      </c>
      <c r="D2187">
        <v>0</v>
      </c>
      <c r="E2187" s="3" t="e">
        <v>#NUM!</v>
      </c>
      <c r="F2187" s="3" t="str">
        <f>VLOOKUP(Exportacao[[#This Row],[País]],Tabela3[#All],4,FALSE)</f>
        <v>Croácia</v>
      </c>
      <c r="G2187" s="3" t="str">
        <f>VLOOKUP(Exportacao[[#This Row],[País Corrigido]],'Conversor de países_Geral_UTF8_'!$A$2:$B$223,2,FALSE)</f>
        <v>Europa</v>
      </c>
      <c r="H21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8" spans="1:8">
      <c r="A2188" t="s">
        <v>61</v>
      </c>
      <c r="B2188" s="3">
        <v>1996</v>
      </c>
      <c r="C2188">
        <v>0</v>
      </c>
      <c r="D2188">
        <v>0</v>
      </c>
      <c r="E2188" s="3" t="e">
        <v>#NUM!</v>
      </c>
      <c r="F2188" s="3" t="str">
        <f>VLOOKUP(Exportacao[[#This Row],[País]],Tabela3[#All],4,FALSE)</f>
        <v>Croácia</v>
      </c>
      <c r="G2188" s="3" t="str">
        <f>VLOOKUP(Exportacao[[#This Row],[País Corrigido]],'Conversor de países_Geral_UTF8_'!$A$2:$B$223,2,FALSE)</f>
        <v>Europa</v>
      </c>
      <c r="H21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89" spans="1:8">
      <c r="A2189" t="s">
        <v>61</v>
      </c>
      <c r="B2189" s="3">
        <v>1997</v>
      </c>
      <c r="C2189">
        <v>0</v>
      </c>
      <c r="D2189">
        <v>0</v>
      </c>
      <c r="E2189" s="3" t="e">
        <v>#NUM!</v>
      </c>
      <c r="F2189" s="3" t="str">
        <f>VLOOKUP(Exportacao[[#This Row],[País]],Tabela3[#All],4,FALSE)</f>
        <v>Croácia</v>
      </c>
      <c r="G2189" s="3" t="str">
        <f>VLOOKUP(Exportacao[[#This Row],[País Corrigido]],'Conversor de países_Geral_UTF8_'!$A$2:$B$223,2,FALSE)</f>
        <v>Europa</v>
      </c>
      <c r="H21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0" spans="1:8">
      <c r="A2190" t="s">
        <v>61</v>
      </c>
      <c r="B2190" s="3">
        <v>1998</v>
      </c>
      <c r="C2190">
        <v>0</v>
      </c>
      <c r="D2190">
        <v>0</v>
      </c>
      <c r="E2190" s="3" t="e">
        <v>#NUM!</v>
      </c>
      <c r="F2190" s="3" t="str">
        <f>VLOOKUP(Exportacao[[#This Row],[País]],Tabela3[#All],4,FALSE)</f>
        <v>Croácia</v>
      </c>
      <c r="G2190" s="3" t="str">
        <f>VLOOKUP(Exportacao[[#This Row],[País Corrigido]],'Conversor de países_Geral_UTF8_'!$A$2:$B$223,2,FALSE)</f>
        <v>Europa</v>
      </c>
      <c r="H21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1" spans="1:8">
      <c r="A2191" t="s">
        <v>61</v>
      </c>
      <c r="B2191" s="3">
        <v>1999</v>
      </c>
      <c r="C2191">
        <v>0</v>
      </c>
      <c r="D2191">
        <v>0</v>
      </c>
      <c r="E2191" s="3" t="e">
        <v>#NUM!</v>
      </c>
      <c r="F2191" s="3" t="str">
        <f>VLOOKUP(Exportacao[[#This Row],[País]],Tabela3[#All],4,FALSE)</f>
        <v>Croácia</v>
      </c>
      <c r="G2191" s="3" t="str">
        <f>VLOOKUP(Exportacao[[#This Row],[País Corrigido]],'Conversor de países_Geral_UTF8_'!$A$2:$B$223,2,FALSE)</f>
        <v>Europa</v>
      </c>
      <c r="H21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2" spans="1:8">
      <c r="A2192" t="s">
        <v>61</v>
      </c>
      <c r="B2192" s="3">
        <v>2000</v>
      </c>
      <c r="C2192">
        <v>0</v>
      </c>
      <c r="D2192">
        <v>0</v>
      </c>
      <c r="E2192" s="3" t="e">
        <v>#NUM!</v>
      </c>
      <c r="F2192" s="3" t="str">
        <f>VLOOKUP(Exportacao[[#This Row],[País]],Tabela3[#All],4,FALSE)</f>
        <v>Croácia</v>
      </c>
      <c r="G2192" s="3" t="str">
        <f>VLOOKUP(Exportacao[[#This Row],[País Corrigido]],'Conversor de países_Geral_UTF8_'!$A$2:$B$223,2,FALSE)</f>
        <v>Europa</v>
      </c>
      <c r="H21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3" spans="1:8">
      <c r="A2193" t="s">
        <v>61</v>
      </c>
      <c r="B2193" s="3">
        <v>2001</v>
      </c>
      <c r="C2193">
        <v>0</v>
      </c>
      <c r="D2193">
        <v>0</v>
      </c>
      <c r="E2193" s="3" t="e">
        <v>#NUM!</v>
      </c>
      <c r="F2193" s="3" t="str">
        <f>VLOOKUP(Exportacao[[#This Row],[País]],Tabela3[#All],4,FALSE)</f>
        <v>Croácia</v>
      </c>
      <c r="G2193" s="3" t="str">
        <f>VLOOKUP(Exportacao[[#This Row],[País Corrigido]],'Conversor de países_Geral_UTF8_'!$A$2:$B$223,2,FALSE)</f>
        <v>Europa</v>
      </c>
      <c r="H21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4" spans="1:8">
      <c r="A2194" t="s">
        <v>61</v>
      </c>
      <c r="B2194" s="3">
        <v>2002</v>
      </c>
      <c r="C2194">
        <v>0</v>
      </c>
      <c r="D2194">
        <v>0</v>
      </c>
      <c r="E2194" s="3" t="e">
        <v>#NUM!</v>
      </c>
      <c r="F2194" s="3" t="str">
        <f>VLOOKUP(Exportacao[[#This Row],[País]],Tabela3[#All],4,FALSE)</f>
        <v>Croácia</v>
      </c>
      <c r="G2194" s="3" t="str">
        <f>VLOOKUP(Exportacao[[#This Row],[País Corrigido]],'Conversor de países_Geral_UTF8_'!$A$2:$B$223,2,FALSE)</f>
        <v>Europa</v>
      </c>
      <c r="H21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5" spans="1:8">
      <c r="A2195" t="s">
        <v>61</v>
      </c>
      <c r="B2195" s="3">
        <v>2003</v>
      </c>
      <c r="C2195">
        <v>0</v>
      </c>
      <c r="D2195">
        <v>0</v>
      </c>
      <c r="E2195" s="3" t="e">
        <v>#NUM!</v>
      </c>
      <c r="F2195" s="3" t="str">
        <f>VLOOKUP(Exportacao[[#This Row],[País]],Tabela3[#All],4,FALSE)</f>
        <v>Croácia</v>
      </c>
      <c r="G2195" s="3" t="str">
        <f>VLOOKUP(Exportacao[[#This Row],[País Corrigido]],'Conversor de países_Geral_UTF8_'!$A$2:$B$223,2,FALSE)</f>
        <v>Europa</v>
      </c>
      <c r="H21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6" spans="1:8">
      <c r="A2196" t="s">
        <v>61</v>
      </c>
      <c r="B2196" s="3">
        <v>2004</v>
      </c>
      <c r="C2196">
        <v>0</v>
      </c>
      <c r="D2196">
        <v>0</v>
      </c>
      <c r="E2196" s="3" t="e">
        <v>#NUM!</v>
      </c>
      <c r="F2196" s="3" t="str">
        <f>VLOOKUP(Exportacao[[#This Row],[País]],Tabela3[#All],4,FALSE)</f>
        <v>Croácia</v>
      </c>
      <c r="G2196" s="3" t="str">
        <f>VLOOKUP(Exportacao[[#This Row],[País Corrigido]],'Conversor de países_Geral_UTF8_'!$A$2:$B$223,2,FALSE)</f>
        <v>Europa</v>
      </c>
      <c r="H21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7" spans="1:8">
      <c r="A2197" t="s">
        <v>61</v>
      </c>
      <c r="B2197" s="3">
        <v>2005</v>
      </c>
      <c r="C2197">
        <v>0</v>
      </c>
      <c r="D2197">
        <v>0</v>
      </c>
      <c r="E2197" s="3" t="e">
        <v>#NUM!</v>
      </c>
      <c r="F2197" s="3" t="str">
        <f>VLOOKUP(Exportacao[[#This Row],[País]],Tabela3[#All],4,FALSE)</f>
        <v>Croácia</v>
      </c>
      <c r="G2197" s="3" t="str">
        <f>VLOOKUP(Exportacao[[#This Row],[País Corrigido]],'Conversor de países_Geral_UTF8_'!$A$2:$B$223,2,FALSE)</f>
        <v>Europa</v>
      </c>
      <c r="H21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8" spans="1:8">
      <c r="A2198" t="s">
        <v>61</v>
      </c>
      <c r="B2198" s="3">
        <v>2006</v>
      </c>
      <c r="C2198">
        <v>0</v>
      </c>
      <c r="D2198">
        <v>0</v>
      </c>
      <c r="E2198" s="3" t="e">
        <v>#NUM!</v>
      </c>
      <c r="F2198" s="3" t="str">
        <f>VLOOKUP(Exportacao[[#This Row],[País]],Tabela3[#All],4,FALSE)</f>
        <v>Croácia</v>
      </c>
      <c r="G2198" s="3" t="str">
        <f>VLOOKUP(Exportacao[[#This Row],[País Corrigido]],'Conversor de países_Geral_UTF8_'!$A$2:$B$223,2,FALSE)</f>
        <v>Europa</v>
      </c>
      <c r="H21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199" spans="1:8">
      <c r="A2199" t="s">
        <v>61</v>
      </c>
      <c r="B2199" s="3">
        <v>2007</v>
      </c>
      <c r="C2199">
        <v>0</v>
      </c>
      <c r="D2199">
        <v>0</v>
      </c>
      <c r="E2199" s="3" t="e">
        <v>#NUM!</v>
      </c>
      <c r="F2199" s="3" t="str">
        <f>VLOOKUP(Exportacao[[#This Row],[País]],Tabela3[#All],4,FALSE)</f>
        <v>Croácia</v>
      </c>
      <c r="G2199" s="3" t="str">
        <f>VLOOKUP(Exportacao[[#This Row],[País Corrigido]],'Conversor de países_Geral_UTF8_'!$A$2:$B$223,2,FALSE)</f>
        <v>Europa</v>
      </c>
      <c r="H21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0" spans="1:8">
      <c r="A2200" t="s">
        <v>61</v>
      </c>
      <c r="B2200" s="3">
        <v>2008</v>
      </c>
      <c r="C2200">
        <v>0</v>
      </c>
      <c r="D2200">
        <v>0</v>
      </c>
      <c r="E2200" s="3" t="e">
        <v>#NUM!</v>
      </c>
      <c r="F2200" s="3" t="str">
        <f>VLOOKUP(Exportacao[[#This Row],[País]],Tabela3[#All],4,FALSE)</f>
        <v>Croácia</v>
      </c>
      <c r="G2200" s="3" t="str">
        <f>VLOOKUP(Exportacao[[#This Row],[País Corrigido]],'Conversor de países_Geral_UTF8_'!$A$2:$B$223,2,FALSE)</f>
        <v>Europa</v>
      </c>
      <c r="H22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1" spans="1:8">
      <c r="A2201" t="s">
        <v>61</v>
      </c>
      <c r="B2201" s="3">
        <v>2009</v>
      </c>
      <c r="C2201">
        <v>0</v>
      </c>
      <c r="D2201">
        <v>0</v>
      </c>
      <c r="E2201" s="3" t="e">
        <v>#NUM!</v>
      </c>
      <c r="F2201" s="3" t="str">
        <f>VLOOKUP(Exportacao[[#This Row],[País]],Tabela3[#All],4,FALSE)</f>
        <v>Croácia</v>
      </c>
      <c r="G2201" s="3" t="str">
        <f>VLOOKUP(Exportacao[[#This Row],[País Corrigido]],'Conversor de países_Geral_UTF8_'!$A$2:$B$223,2,FALSE)</f>
        <v>Europa</v>
      </c>
      <c r="H22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2" spans="1:8">
      <c r="A2202" t="s">
        <v>61</v>
      </c>
      <c r="B2202" s="3">
        <v>2010</v>
      </c>
      <c r="C2202">
        <v>0</v>
      </c>
      <c r="D2202">
        <v>0</v>
      </c>
      <c r="E2202" s="3" t="e">
        <v>#NUM!</v>
      </c>
      <c r="F2202" s="3" t="str">
        <f>VLOOKUP(Exportacao[[#This Row],[País]],Tabela3[#All],4,FALSE)</f>
        <v>Croácia</v>
      </c>
      <c r="G2202" s="3" t="str">
        <f>VLOOKUP(Exportacao[[#This Row],[País Corrigido]],'Conversor de países_Geral_UTF8_'!$A$2:$B$223,2,FALSE)</f>
        <v>Europa</v>
      </c>
      <c r="H22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3" spans="1:8">
      <c r="A2203" t="s">
        <v>61</v>
      </c>
      <c r="B2203" s="3">
        <v>2011</v>
      </c>
      <c r="C2203">
        <v>0</v>
      </c>
      <c r="D2203">
        <v>0</v>
      </c>
      <c r="E2203" s="3" t="e">
        <v>#NUM!</v>
      </c>
      <c r="F2203" s="3" t="str">
        <f>VLOOKUP(Exportacao[[#This Row],[País]],Tabela3[#All],4,FALSE)</f>
        <v>Croácia</v>
      </c>
      <c r="G2203" s="3" t="str">
        <f>VLOOKUP(Exportacao[[#This Row],[País Corrigido]],'Conversor de países_Geral_UTF8_'!$A$2:$B$223,2,FALSE)</f>
        <v>Europa</v>
      </c>
      <c r="H22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4" spans="1:8">
      <c r="A2204" t="s">
        <v>61</v>
      </c>
      <c r="B2204" s="3">
        <v>2012</v>
      </c>
      <c r="C2204">
        <v>0</v>
      </c>
      <c r="D2204">
        <v>0</v>
      </c>
      <c r="E2204" s="3" t="e">
        <v>#NUM!</v>
      </c>
      <c r="F2204" s="3" t="str">
        <f>VLOOKUP(Exportacao[[#This Row],[País]],Tabela3[#All],4,FALSE)</f>
        <v>Croácia</v>
      </c>
      <c r="G2204" s="3" t="str">
        <f>VLOOKUP(Exportacao[[#This Row],[País Corrigido]],'Conversor de países_Geral_UTF8_'!$A$2:$B$223,2,FALSE)</f>
        <v>Europa</v>
      </c>
      <c r="H22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5" spans="1:8">
      <c r="A2205" t="s">
        <v>61</v>
      </c>
      <c r="B2205" s="3">
        <v>2013</v>
      </c>
      <c r="C2205">
        <v>0</v>
      </c>
      <c r="D2205">
        <v>0</v>
      </c>
      <c r="E2205" s="3" t="e">
        <v>#NUM!</v>
      </c>
      <c r="F2205" s="3" t="str">
        <f>VLOOKUP(Exportacao[[#This Row],[País]],Tabela3[#All],4,FALSE)</f>
        <v>Croácia</v>
      </c>
      <c r="G2205" s="3" t="str">
        <f>VLOOKUP(Exportacao[[#This Row],[País Corrigido]],'Conversor de países_Geral_UTF8_'!$A$2:$B$223,2,FALSE)</f>
        <v>Europa</v>
      </c>
      <c r="H22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6" spans="1:8">
      <c r="A2206" t="s">
        <v>61</v>
      </c>
      <c r="B2206" s="3">
        <v>2014</v>
      </c>
      <c r="C2206">
        <v>0</v>
      </c>
      <c r="D2206">
        <v>0</v>
      </c>
      <c r="E2206" s="3" t="e">
        <v>#NUM!</v>
      </c>
      <c r="F2206" s="3" t="str">
        <f>VLOOKUP(Exportacao[[#This Row],[País]],Tabela3[#All],4,FALSE)</f>
        <v>Croácia</v>
      </c>
      <c r="G2206" s="3" t="str">
        <f>VLOOKUP(Exportacao[[#This Row],[País Corrigido]],'Conversor de países_Geral_UTF8_'!$A$2:$B$223,2,FALSE)</f>
        <v>Europa</v>
      </c>
      <c r="H22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7" spans="1:8">
      <c r="A2207" t="s">
        <v>61</v>
      </c>
      <c r="B2207" s="3">
        <v>2015</v>
      </c>
      <c r="C2207">
        <v>0</v>
      </c>
      <c r="D2207">
        <v>0</v>
      </c>
      <c r="E2207" s="3" t="e">
        <v>#NUM!</v>
      </c>
      <c r="F2207" s="3" t="str">
        <f>VLOOKUP(Exportacao[[#This Row],[País]],Tabela3[#All],4,FALSE)</f>
        <v>Croácia</v>
      </c>
      <c r="G2207" s="3" t="str">
        <f>VLOOKUP(Exportacao[[#This Row],[País Corrigido]],'Conversor de países_Geral_UTF8_'!$A$2:$B$223,2,FALSE)</f>
        <v>Europa</v>
      </c>
      <c r="H22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8" spans="1:8">
      <c r="A2208" t="s">
        <v>61</v>
      </c>
      <c r="B2208" s="3">
        <v>2016</v>
      </c>
      <c r="C2208">
        <v>0</v>
      </c>
      <c r="D2208">
        <v>0</v>
      </c>
      <c r="E2208" s="3" t="e">
        <v>#NUM!</v>
      </c>
      <c r="F2208" s="3" t="str">
        <f>VLOOKUP(Exportacao[[#This Row],[País]],Tabela3[#All],4,FALSE)</f>
        <v>Croácia</v>
      </c>
      <c r="G2208" s="3" t="str">
        <f>VLOOKUP(Exportacao[[#This Row],[País Corrigido]],'Conversor de países_Geral_UTF8_'!$A$2:$B$223,2,FALSE)</f>
        <v>Europa</v>
      </c>
      <c r="H22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09" spans="1:8">
      <c r="A2209" t="s">
        <v>61</v>
      </c>
      <c r="B2209" s="3">
        <v>2017</v>
      </c>
      <c r="C2209">
        <v>0</v>
      </c>
      <c r="D2209">
        <v>0</v>
      </c>
      <c r="E2209" s="3" t="e">
        <v>#NUM!</v>
      </c>
      <c r="F2209" s="3" t="str">
        <f>VLOOKUP(Exportacao[[#This Row],[País]],Tabela3[#All],4,FALSE)</f>
        <v>Croácia</v>
      </c>
      <c r="G2209" s="3" t="str">
        <f>VLOOKUP(Exportacao[[#This Row],[País Corrigido]],'Conversor de países_Geral_UTF8_'!$A$2:$B$223,2,FALSE)</f>
        <v>Europa</v>
      </c>
      <c r="H22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10" spans="1:8">
      <c r="A2210" t="s">
        <v>61</v>
      </c>
      <c r="B2210" s="3">
        <v>2018</v>
      </c>
      <c r="C2210">
        <v>0</v>
      </c>
      <c r="D2210">
        <v>0</v>
      </c>
      <c r="E2210" s="3" t="e">
        <v>#NUM!</v>
      </c>
      <c r="F2210" s="3" t="str">
        <f>VLOOKUP(Exportacao[[#This Row],[País]],Tabela3[#All],4,FALSE)</f>
        <v>Croácia</v>
      </c>
      <c r="G2210" s="3" t="str">
        <f>VLOOKUP(Exportacao[[#This Row],[País Corrigido]],'Conversor de países_Geral_UTF8_'!$A$2:$B$223,2,FALSE)</f>
        <v>Europa</v>
      </c>
      <c r="H22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11" spans="1:8">
      <c r="A2211" t="s">
        <v>61</v>
      </c>
      <c r="B2211" s="3">
        <v>2019</v>
      </c>
      <c r="C2211">
        <v>0</v>
      </c>
      <c r="D2211">
        <v>0</v>
      </c>
      <c r="E2211" s="3" t="e">
        <v>#NUM!</v>
      </c>
      <c r="F2211" s="3" t="str">
        <f>VLOOKUP(Exportacao[[#This Row],[País]],Tabela3[#All],4,FALSE)</f>
        <v>Croácia</v>
      </c>
      <c r="G2211" s="3" t="str">
        <f>VLOOKUP(Exportacao[[#This Row],[País Corrigido]],'Conversor de países_Geral_UTF8_'!$A$2:$B$223,2,FALSE)</f>
        <v>Europa</v>
      </c>
      <c r="H22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12" spans="1:8">
      <c r="A2212" t="s">
        <v>61</v>
      </c>
      <c r="B2212" s="3">
        <v>2020</v>
      </c>
      <c r="C2212">
        <v>21</v>
      </c>
      <c r="D2212">
        <v>123</v>
      </c>
      <c r="E2212" s="3">
        <v>5.8571428571428568</v>
      </c>
      <c r="F2212" s="3" t="str">
        <f>VLOOKUP(Exportacao[[#This Row],[País]],Tabela3[#All],4,FALSE)</f>
        <v>Croácia</v>
      </c>
      <c r="G2212" s="3" t="str">
        <f>VLOOKUP(Exportacao[[#This Row],[País Corrigido]],'Conversor de países_Geral_UTF8_'!$A$2:$B$223,2,FALSE)</f>
        <v>Europa</v>
      </c>
      <c r="H22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13" spans="1:8">
      <c r="A2213" t="s">
        <v>61</v>
      </c>
      <c r="B2213" s="3">
        <v>2021</v>
      </c>
      <c r="C2213">
        <v>0</v>
      </c>
      <c r="D2213">
        <v>0</v>
      </c>
      <c r="E2213" s="3" t="e">
        <v>#NUM!</v>
      </c>
      <c r="F2213" s="3" t="str">
        <f>VLOOKUP(Exportacao[[#This Row],[País]],Tabela3[#All],4,FALSE)</f>
        <v>Croácia</v>
      </c>
      <c r="G2213" s="3" t="str">
        <f>VLOOKUP(Exportacao[[#This Row],[País Corrigido]],'Conversor de países_Geral_UTF8_'!$A$2:$B$223,2,FALSE)</f>
        <v>Europa</v>
      </c>
      <c r="H22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14" spans="1:8">
      <c r="A2214" t="s">
        <v>61</v>
      </c>
      <c r="B2214" s="3">
        <v>2022</v>
      </c>
      <c r="C2214">
        <v>34</v>
      </c>
      <c r="D2214">
        <v>484</v>
      </c>
      <c r="E2214" s="3">
        <v>14.235294117647058</v>
      </c>
      <c r="F2214" s="3" t="str">
        <f>VLOOKUP(Exportacao[[#This Row],[País]],Tabela3[#All],4,FALSE)</f>
        <v>Croácia</v>
      </c>
      <c r="G2214" s="3" t="str">
        <f>VLOOKUP(Exportacao[[#This Row],[País Corrigido]],'Conversor de países_Geral_UTF8_'!$A$2:$B$223,2,FALSE)</f>
        <v>Europa</v>
      </c>
      <c r="H22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15" spans="1:8">
      <c r="A2215" t="s">
        <v>61</v>
      </c>
      <c r="B2215" s="3">
        <v>2023</v>
      </c>
      <c r="C2215">
        <v>0</v>
      </c>
      <c r="D2215">
        <v>0</v>
      </c>
      <c r="E2215" s="3" t="e">
        <v>#NUM!</v>
      </c>
      <c r="F2215" s="3" t="str">
        <f>VLOOKUP(Exportacao[[#This Row],[País]],Tabela3[#All],4,FALSE)</f>
        <v>Croácia</v>
      </c>
      <c r="G2215" s="3" t="str">
        <f>VLOOKUP(Exportacao[[#This Row],[País Corrigido]],'Conversor de países_Geral_UTF8_'!$A$2:$B$223,2,FALSE)</f>
        <v>Europa</v>
      </c>
      <c r="H22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16" spans="1:8" hidden="1">
      <c r="A2216" t="s">
        <v>62</v>
      </c>
      <c r="B2216" s="3">
        <v>1970</v>
      </c>
      <c r="C2216">
        <v>0</v>
      </c>
      <c r="D2216">
        <v>0</v>
      </c>
      <c r="E2216" s="3" t="e">
        <v>#NUM!</v>
      </c>
      <c r="F2216" s="3" t="str">
        <f>VLOOKUP(Exportacao[[#This Row],[País]],Tabela3[#All],4,FALSE)</f>
        <v>Cuba</v>
      </c>
      <c r="G2216" s="3" t="str">
        <f>VLOOKUP(Exportacao[[#This Row],[País Corrigido]],'Conversor de países_Geral_UTF8_'!$A$2:$B$223,2,FALSE)</f>
        <v>América Central e Caribe</v>
      </c>
      <c r="H22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17" spans="1:8" hidden="1">
      <c r="A2217" t="s">
        <v>62</v>
      </c>
      <c r="B2217" s="3">
        <v>1971</v>
      </c>
      <c r="C2217">
        <v>0</v>
      </c>
      <c r="D2217">
        <v>0</v>
      </c>
      <c r="E2217" s="3" t="e">
        <v>#NUM!</v>
      </c>
      <c r="F2217" s="3" t="str">
        <f>VLOOKUP(Exportacao[[#This Row],[País]],Tabela3[#All],4,FALSE)</f>
        <v>Cuba</v>
      </c>
      <c r="G2217" s="3" t="str">
        <f>VLOOKUP(Exportacao[[#This Row],[País Corrigido]],'Conversor de países_Geral_UTF8_'!$A$2:$B$223,2,FALSE)</f>
        <v>América Central e Caribe</v>
      </c>
      <c r="H22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18" spans="1:8" hidden="1">
      <c r="A2218" t="s">
        <v>62</v>
      </c>
      <c r="B2218" s="3">
        <v>1972</v>
      </c>
      <c r="C2218">
        <v>0</v>
      </c>
      <c r="D2218">
        <v>0</v>
      </c>
      <c r="E2218" s="3" t="e">
        <v>#NUM!</v>
      </c>
      <c r="F2218" s="3" t="str">
        <f>VLOOKUP(Exportacao[[#This Row],[País]],Tabela3[#All],4,FALSE)</f>
        <v>Cuba</v>
      </c>
      <c r="G2218" s="3" t="str">
        <f>VLOOKUP(Exportacao[[#This Row],[País Corrigido]],'Conversor de países_Geral_UTF8_'!$A$2:$B$223,2,FALSE)</f>
        <v>América Central e Caribe</v>
      </c>
      <c r="H22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19" spans="1:8" hidden="1">
      <c r="A2219" t="s">
        <v>62</v>
      </c>
      <c r="B2219" s="3">
        <v>1973</v>
      </c>
      <c r="C2219">
        <v>0</v>
      </c>
      <c r="D2219">
        <v>0</v>
      </c>
      <c r="E2219" s="3" t="e">
        <v>#NUM!</v>
      </c>
      <c r="F2219" s="3" t="str">
        <f>VLOOKUP(Exportacao[[#This Row],[País]],Tabela3[#All],4,FALSE)</f>
        <v>Cuba</v>
      </c>
      <c r="G2219" s="3" t="str">
        <f>VLOOKUP(Exportacao[[#This Row],[País Corrigido]],'Conversor de países_Geral_UTF8_'!$A$2:$B$223,2,FALSE)</f>
        <v>América Central e Caribe</v>
      </c>
      <c r="H22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0" spans="1:8" hidden="1">
      <c r="A2220" t="s">
        <v>62</v>
      </c>
      <c r="B2220" s="3">
        <v>1974</v>
      </c>
      <c r="C2220">
        <v>0</v>
      </c>
      <c r="D2220">
        <v>0</v>
      </c>
      <c r="E2220" s="3" t="e">
        <v>#NUM!</v>
      </c>
      <c r="F2220" s="3" t="str">
        <f>VLOOKUP(Exportacao[[#This Row],[País]],Tabela3[#All],4,FALSE)</f>
        <v>Cuba</v>
      </c>
      <c r="G2220" s="3" t="str">
        <f>VLOOKUP(Exportacao[[#This Row],[País Corrigido]],'Conversor de países_Geral_UTF8_'!$A$2:$B$223,2,FALSE)</f>
        <v>América Central e Caribe</v>
      </c>
      <c r="H22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1" spans="1:8" hidden="1">
      <c r="A2221" t="s">
        <v>62</v>
      </c>
      <c r="B2221" s="3">
        <v>1975</v>
      </c>
      <c r="C2221">
        <v>0</v>
      </c>
      <c r="D2221">
        <v>0</v>
      </c>
      <c r="E2221" s="3" t="e">
        <v>#NUM!</v>
      </c>
      <c r="F2221" s="3" t="str">
        <f>VLOOKUP(Exportacao[[#This Row],[País]],Tabela3[#All],4,FALSE)</f>
        <v>Cuba</v>
      </c>
      <c r="G2221" s="3" t="str">
        <f>VLOOKUP(Exportacao[[#This Row],[País Corrigido]],'Conversor de países_Geral_UTF8_'!$A$2:$B$223,2,FALSE)</f>
        <v>América Central e Caribe</v>
      </c>
      <c r="H22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2" spans="1:8" hidden="1">
      <c r="A2222" t="s">
        <v>62</v>
      </c>
      <c r="B2222" s="3">
        <v>1976</v>
      </c>
      <c r="C2222">
        <v>0</v>
      </c>
      <c r="D2222">
        <v>0</v>
      </c>
      <c r="E2222" s="3" t="e">
        <v>#NUM!</v>
      </c>
      <c r="F2222" s="3" t="str">
        <f>VLOOKUP(Exportacao[[#This Row],[País]],Tabela3[#All],4,FALSE)</f>
        <v>Cuba</v>
      </c>
      <c r="G2222" s="3" t="str">
        <f>VLOOKUP(Exportacao[[#This Row],[País Corrigido]],'Conversor de países_Geral_UTF8_'!$A$2:$B$223,2,FALSE)</f>
        <v>América Central e Caribe</v>
      </c>
      <c r="H22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3" spans="1:8" hidden="1">
      <c r="A2223" t="s">
        <v>62</v>
      </c>
      <c r="B2223" s="3">
        <v>1977</v>
      </c>
      <c r="C2223">
        <v>0</v>
      </c>
      <c r="D2223">
        <v>0</v>
      </c>
      <c r="E2223" s="3" t="e">
        <v>#NUM!</v>
      </c>
      <c r="F2223" s="3" t="str">
        <f>VLOOKUP(Exportacao[[#This Row],[País]],Tabela3[#All],4,FALSE)</f>
        <v>Cuba</v>
      </c>
      <c r="G2223" s="3" t="str">
        <f>VLOOKUP(Exportacao[[#This Row],[País Corrigido]],'Conversor de países_Geral_UTF8_'!$A$2:$B$223,2,FALSE)</f>
        <v>América Central e Caribe</v>
      </c>
      <c r="H22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4" spans="1:8" hidden="1">
      <c r="A2224" t="s">
        <v>62</v>
      </c>
      <c r="B2224" s="3">
        <v>1978</v>
      </c>
      <c r="C2224">
        <v>0</v>
      </c>
      <c r="D2224">
        <v>0</v>
      </c>
      <c r="E2224" s="3" t="e">
        <v>#NUM!</v>
      </c>
      <c r="F2224" s="3" t="str">
        <f>VLOOKUP(Exportacao[[#This Row],[País]],Tabela3[#All],4,FALSE)</f>
        <v>Cuba</v>
      </c>
      <c r="G2224" s="3" t="str">
        <f>VLOOKUP(Exportacao[[#This Row],[País Corrigido]],'Conversor de países_Geral_UTF8_'!$A$2:$B$223,2,FALSE)</f>
        <v>América Central e Caribe</v>
      </c>
      <c r="H22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5" spans="1:8" hidden="1">
      <c r="A2225" t="s">
        <v>62</v>
      </c>
      <c r="B2225" s="3">
        <v>1979</v>
      </c>
      <c r="C2225">
        <v>0</v>
      </c>
      <c r="D2225">
        <v>0</v>
      </c>
      <c r="E2225" s="3" t="e">
        <v>#NUM!</v>
      </c>
      <c r="F2225" s="3" t="str">
        <f>VLOOKUP(Exportacao[[#This Row],[País]],Tabela3[#All],4,FALSE)</f>
        <v>Cuba</v>
      </c>
      <c r="G2225" s="3" t="str">
        <f>VLOOKUP(Exportacao[[#This Row],[País Corrigido]],'Conversor de países_Geral_UTF8_'!$A$2:$B$223,2,FALSE)</f>
        <v>América Central e Caribe</v>
      </c>
      <c r="H22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6" spans="1:8" hidden="1">
      <c r="A2226" t="s">
        <v>62</v>
      </c>
      <c r="B2226" s="3">
        <v>1980</v>
      </c>
      <c r="C2226">
        <v>0</v>
      </c>
      <c r="D2226">
        <v>0</v>
      </c>
      <c r="E2226" s="3" t="e">
        <v>#NUM!</v>
      </c>
      <c r="F2226" s="3" t="str">
        <f>VLOOKUP(Exportacao[[#This Row],[País]],Tabela3[#All],4,FALSE)</f>
        <v>Cuba</v>
      </c>
      <c r="G2226" s="3" t="str">
        <f>VLOOKUP(Exportacao[[#This Row],[País Corrigido]],'Conversor de países_Geral_UTF8_'!$A$2:$B$223,2,FALSE)</f>
        <v>América Central e Caribe</v>
      </c>
      <c r="H22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7" spans="1:8" hidden="1">
      <c r="A2227" t="s">
        <v>62</v>
      </c>
      <c r="B2227" s="3">
        <v>1981</v>
      </c>
      <c r="C2227">
        <v>0</v>
      </c>
      <c r="D2227">
        <v>0</v>
      </c>
      <c r="E2227" s="3" t="e">
        <v>#NUM!</v>
      </c>
      <c r="F2227" s="3" t="str">
        <f>VLOOKUP(Exportacao[[#This Row],[País]],Tabela3[#All],4,FALSE)</f>
        <v>Cuba</v>
      </c>
      <c r="G2227" s="3" t="str">
        <f>VLOOKUP(Exportacao[[#This Row],[País Corrigido]],'Conversor de países_Geral_UTF8_'!$A$2:$B$223,2,FALSE)</f>
        <v>América Central e Caribe</v>
      </c>
      <c r="H22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8" spans="1:8" hidden="1">
      <c r="A2228" t="s">
        <v>62</v>
      </c>
      <c r="B2228" s="3">
        <v>1982</v>
      </c>
      <c r="C2228">
        <v>0</v>
      </c>
      <c r="D2228">
        <v>0</v>
      </c>
      <c r="E2228" s="3" t="e">
        <v>#NUM!</v>
      </c>
      <c r="F2228" s="3" t="str">
        <f>VLOOKUP(Exportacao[[#This Row],[País]],Tabela3[#All],4,FALSE)</f>
        <v>Cuba</v>
      </c>
      <c r="G2228" s="3" t="str">
        <f>VLOOKUP(Exportacao[[#This Row],[País Corrigido]],'Conversor de países_Geral_UTF8_'!$A$2:$B$223,2,FALSE)</f>
        <v>América Central e Caribe</v>
      </c>
      <c r="H22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29" spans="1:8" hidden="1">
      <c r="A2229" t="s">
        <v>62</v>
      </c>
      <c r="B2229" s="3">
        <v>1983</v>
      </c>
      <c r="C2229">
        <v>0</v>
      </c>
      <c r="D2229">
        <v>0</v>
      </c>
      <c r="E2229" s="3" t="e">
        <v>#NUM!</v>
      </c>
      <c r="F2229" s="3" t="str">
        <f>VLOOKUP(Exportacao[[#This Row],[País]],Tabela3[#All],4,FALSE)</f>
        <v>Cuba</v>
      </c>
      <c r="G2229" s="3" t="str">
        <f>VLOOKUP(Exportacao[[#This Row],[País Corrigido]],'Conversor de países_Geral_UTF8_'!$A$2:$B$223,2,FALSE)</f>
        <v>América Central e Caribe</v>
      </c>
      <c r="H22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0" spans="1:8" hidden="1">
      <c r="A2230" t="s">
        <v>62</v>
      </c>
      <c r="B2230" s="3">
        <v>1984</v>
      </c>
      <c r="C2230">
        <v>0</v>
      </c>
      <c r="D2230">
        <v>0</v>
      </c>
      <c r="E2230" s="3" t="e">
        <v>#NUM!</v>
      </c>
      <c r="F2230" s="3" t="str">
        <f>VLOOKUP(Exportacao[[#This Row],[País]],Tabela3[#All],4,FALSE)</f>
        <v>Cuba</v>
      </c>
      <c r="G2230" s="3" t="str">
        <f>VLOOKUP(Exportacao[[#This Row],[País Corrigido]],'Conversor de países_Geral_UTF8_'!$A$2:$B$223,2,FALSE)</f>
        <v>América Central e Caribe</v>
      </c>
      <c r="H22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1" spans="1:8" hidden="1">
      <c r="A2231" t="s">
        <v>62</v>
      </c>
      <c r="B2231" s="3">
        <v>1985</v>
      </c>
      <c r="C2231">
        <v>0</v>
      </c>
      <c r="D2231">
        <v>0</v>
      </c>
      <c r="E2231" s="3" t="e">
        <v>#NUM!</v>
      </c>
      <c r="F2231" s="3" t="str">
        <f>VLOOKUP(Exportacao[[#This Row],[País]],Tabela3[#All],4,FALSE)</f>
        <v>Cuba</v>
      </c>
      <c r="G2231" s="3" t="str">
        <f>VLOOKUP(Exportacao[[#This Row],[País Corrigido]],'Conversor de países_Geral_UTF8_'!$A$2:$B$223,2,FALSE)</f>
        <v>América Central e Caribe</v>
      </c>
      <c r="H22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2" spans="1:8" hidden="1">
      <c r="A2232" t="s">
        <v>62</v>
      </c>
      <c r="B2232" s="3">
        <v>1986</v>
      </c>
      <c r="C2232">
        <v>0</v>
      </c>
      <c r="D2232">
        <v>0</v>
      </c>
      <c r="E2232" s="3" t="e">
        <v>#NUM!</v>
      </c>
      <c r="F2232" s="3" t="str">
        <f>VLOOKUP(Exportacao[[#This Row],[País]],Tabela3[#All],4,FALSE)</f>
        <v>Cuba</v>
      </c>
      <c r="G2232" s="3" t="str">
        <f>VLOOKUP(Exportacao[[#This Row],[País Corrigido]],'Conversor de países_Geral_UTF8_'!$A$2:$B$223,2,FALSE)</f>
        <v>América Central e Caribe</v>
      </c>
      <c r="H22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3" spans="1:8" hidden="1">
      <c r="A2233" t="s">
        <v>62</v>
      </c>
      <c r="B2233" s="3">
        <v>1987</v>
      </c>
      <c r="C2233">
        <v>0</v>
      </c>
      <c r="D2233">
        <v>0</v>
      </c>
      <c r="E2233" s="3" t="e">
        <v>#NUM!</v>
      </c>
      <c r="F2233" s="3" t="str">
        <f>VLOOKUP(Exportacao[[#This Row],[País]],Tabela3[#All],4,FALSE)</f>
        <v>Cuba</v>
      </c>
      <c r="G2233" s="3" t="str">
        <f>VLOOKUP(Exportacao[[#This Row],[País Corrigido]],'Conversor de países_Geral_UTF8_'!$A$2:$B$223,2,FALSE)</f>
        <v>América Central e Caribe</v>
      </c>
      <c r="H22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4" spans="1:8" hidden="1">
      <c r="A2234" t="s">
        <v>62</v>
      </c>
      <c r="B2234" s="3">
        <v>1988</v>
      </c>
      <c r="C2234">
        <v>0</v>
      </c>
      <c r="D2234">
        <v>0</v>
      </c>
      <c r="E2234" s="3" t="e">
        <v>#NUM!</v>
      </c>
      <c r="F2234" s="3" t="str">
        <f>VLOOKUP(Exportacao[[#This Row],[País]],Tabela3[#All],4,FALSE)</f>
        <v>Cuba</v>
      </c>
      <c r="G2234" s="3" t="str">
        <f>VLOOKUP(Exportacao[[#This Row],[País Corrigido]],'Conversor de países_Geral_UTF8_'!$A$2:$B$223,2,FALSE)</f>
        <v>América Central e Caribe</v>
      </c>
      <c r="H22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5" spans="1:8" hidden="1">
      <c r="A2235" t="s">
        <v>62</v>
      </c>
      <c r="B2235" s="3">
        <v>1989</v>
      </c>
      <c r="C2235">
        <v>0</v>
      </c>
      <c r="D2235">
        <v>0</v>
      </c>
      <c r="E2235" s="3" t="e">
        <v>#NUM!</v>
      </c>
      <c r="F2235" s="3" t="str">
        <f>VLOOKUP(Exportacao[[#This Row],[País]],Tabela3[#All],4,FALSE)</f>
        <v>Cuba</v>
      </c>
      <c r="G2235" s="3" t="str">
        <f>VLOOKUP(Exportacao[[#This Row],[País Corrigido]],'Conversor de países_Geral_UTF8_'!$A$2:$B$223,2,FALSE)</f>
        <v>América Central e Caribe</v>
      </c>
      <c r="H22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6" spans="1:8" hidden="1">
      <c r="A2236" t="s">
        <v>62</v>
      </c>
      <c r="B2236" s="3">
        <v>1990</v>
      </c>
      <c r="C2236">
        <v>0</v>
      </c>
      <c r="D2236">
        <v>0</v>
      </c>
      <c r="E2236" s="3" t="e">
        <v>#NUM!</v>
      </c>
      <c r="F2236" s="3" t="str">
        <f>VLOOKUP(Exportacao[[#This Row],[País]],Tabela3[#All],4,FALSE)</f>
        <v>Cuba</v>
      </c>
      <c r="G2236" s="3" t="str">
        <f>VLOOKUP(Exportacao[[#This Row],[País Corrigido]],'Conversor de países_Geral_UTF8_'!$A$2:$B$223,2,FALSE)</f>
        <v>América Central e Caribe</v>
      </c>
      <c r="H22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7" spans="1:8" hidden="1">
      <c r="A2237" t="s">
        <v>62</v>
      </c>
      <c r="B2237" s="3">
        <v>1991</v>
      </c>
      <c r="C2237">
        <v>0</v>
      </c>
      <c r="D2237">
        <v>0</v>
      </c>
      <c r="E2237" s="3" t="e">
        <v>#NUM!</v>
      </c>
      <c r="F2237" s="3" t="str">
        <f>VLOOKUP(Exportacao[[#This Row],[País]],Tabela3[#All],4,FALSE)</f>
        <v>Cuba</v>
      </c>
      <c r="G2237" s="3" t="str">
        <f>VLOOKUP(Exportacao[[#This Row],[País Corrigido]],'Conversor de países_Geral_UTF8_'!$A$2:$B$223,2,FALSE)</f>
        <v>América Central e Caribe</v>
      </c>
      <c r="H22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38" spans="1:8" hidden="1">
      <c r="A2238" t="s">
        <v>62</v>
      </c>
      <c r="B2238" s="3">
        <v>1992</v>
      </c>
      <c r="C2238">
        <v>172</v>
      </c>
      <c r="D2238">
        <v>468</v>
      </c>
      <c r="E2238" s="3">
        <v>2.7209302325581395</v>
      </c>
      <c r="F2238" s="3" t="str">
        <f>VLOOKUP(Exportacao[[#This Row],[País]],Tabela3[#All],4,FALSE)</f>
        <v>Cuba</v>
      </c>
      <c r="G2238" s="3" t="str">
        <f>VLOOKUP(Exportacao[[#This Row],[País Corrigido]],'Conversor de países_Geral_UTF8_'!$A$2:$B$223,2,FALSE)</f>
        <v>América Central e Caribe</v>
      </c>
      <c r="H22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39" spans="1:8" hidden="1">
      <c r="A2239" t="s">
        <v>62</v>
      </c>
      <c r="B2239" s="3">
        <v>1993</v>
      </c>
      <c r="C2239">
        <v>0</v>
      </c>
      <c r="D2239">
        <v>0</v>
      </c>
      <c r="E2239" s="3" t="e">
        <v>#NUM!</v>
      </c>
      <c r="F2239" s="3" t="str">
        <f>VLOOKUP(Exportacao[[#This Row],[País]],Tabela3[#All],4,FALSE)</f>
        <v>Cuba</v>
      </c>
      <c r="G2239" s="3" t="str">
        <f>VLOOKUP(Exportacao[[#This Row],[País Corrigido]],'Conversor de países_Geral_UTF8_'!$A$2:$B$223,2,FALSE)</f>
        <v>América Central e Caribe</v>
      </c>
      <c r="H22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0" spans="1:8" hidden="1">
      <c r="A2240" t="s">
        <v>62</v>
      </c>
      <c r="B2240" s="3">
        <v>1994</v>
      </c>
      <c r="C2240">
        <v>0</v>
      </c>
      <c r="D2240">
        <v>0</v>
      </c>
      <c r="E2240" s="3" t="e">
        <v>#NUM!</v>
      </c>
      <c r="F2240" s="3" t="str">
        <f>VLOOKUP(Exportacao[[#This Row],[País]],Tabela3[#All],4,FALSE)</f>
        <v>Cuba</v>
      </c>
      <c r="G2240" s="3" t="str">
        <f>VLOOKUP(Exportacao[[#This Row],[País Corrigido]],'Conversor de países_Geral_UTF8_'!$A$2:$B$223,2,FALSE)</f>
        <v>América Central e Caribe</v>
      </c>
      <c r="H22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1" spans="1:8" hidden="1">
      <c r="A2241" t="s">
        <v>62</v>
      </c>
      <c r="B2241" s="3">
        <v>1995</v>
      </c>
      <c r="C2241">
        <v>0</v>
      </c>
      <c r="D2241">
        <v>0</v>
      </c>
      <c r="E2241" s="3" t="e">
        <v>#NUM!</v>
      </c>
      <c r="F2241" s="3" t="str">
        <f>VLOOKUP(Exportacao[[#This Row],[País]],Tabela3[#All],4,FALSE)</f>
        <v>Cuba</v>
      </c>
      <c r="G2241" s="3" t="str">
        <f>VLOOKUP(Exportacao[[#This Row],[País Corrigido]],'Conversor de países_Geral_UTF8_'!$A$2:$B$223,2,FALSE)</f>
        <v>América Central e Caribe</v>
      </c>
      <c r="H22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2" spans="1:8" hidden="1">
      <c r="A2242" t="s">
        <v>62</v>
      </c>
      <c r="B2242" s="3">
        <v>1996</v>
      </c>
      <c r="C2242">
        <v>0</v>
      </c>
      <c r="D2242">
        <v>0</v>
      </c>
      <c r="E2242" s="3" t="e">
        <v>#NUM!</v>
      </c>
      <c r="F2242" s="3" t="str">
        <f>VLOOKUP(Exportacao[[#This Row],[País]],Tabela3[#All],4,FALSE)</f>
        <v>Cuba</v>
      </c>
      <c r="G2242" s="3" t="str">
        <f>VLOOKUP(Exportacao[[#This Row],[País Corrigido]],'Conversor de países_Geral_UTF8_'!$A$2:$B$223,2,FALSE)</f>
        <v>América Central e Caribe</v>
      </c>
      <c r="H22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3" spans="1:8" hidden="1">
      <c r="A2243" t="s">
        <v>62</v>
      </c>
      <c r="B2243" s="3">
        <v>1997</v>
      </c>
      <c r="C2243">
        <v>0</v>
      </c>
      <c r="D2243">
        <v>0</v>
      </c>
      <c r="E2243" s="3" t="e">
        <v>#NUM!</v>
      </c>
      <c r="F2243" s="3" t="str">
        <f>VLOOKUP(Exportacao[[#This Row],[País]],Tabela3[#All],4,FALSE)</f>
        <v>Cuba</v>
      </c>
      <c r="G2243" s="3" t="str">
        <f>VLOOKUP(Exportacao[[#This Row],[País Corrigido]],'Conversor de países_Geral_UTF8_'!$A$2:$B$223,2,FALSE)</f>
        <v>América Central e Caribe</v>
      </c>
      <c r="H22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4" spans="1:8" hidden="1">
      <c r="A2244" t="s">
        <v>62</v>
      </c>
      <c r="B2244" s="3">
        <v>1998</v>
      </c>
      <c r="C2244">
        <v>0</v>
      </c>
      <c r="D2244">
        <v>0</v>
      </c>
      <c r="E2244" s="3" t="e">
        <v>#NUM!</v>
      </c>
      <c r="F2244" s="3" t="str">
        <f>VLOOKUP(Exportacao[[#This Row],[País]],Tabela3[#All],4,FALSE)</f>
        <v>Cuba</v>
      </c>
      <c r="G2244" s="3" t="str">
        <f>VLOOKUP(Exportacao[[#This Row],[País Corrigido]],'Conversor de países_Geral_UTF8_'!$A$2:$B$223,2,FALSE)</f>
        <v>América Central e Caribe</v>
      </c>
      <c r="H22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5" spans="1:8" hidden="1">
      <c r="A2245" t="s">
        <v>62</v>
      </c>
      <c r="B2245" s="3">
        <v>1999</v>
      </c>
      <c r="C2245">
        <v>0</v>
      </c>
      <c r="D2245">
        <v>0</v>
      </c>
      <c r="E2245" s="3" t="e">
        <v>#NUM!</v>
      </c>
      <c r="F2245" s="3" t="str">
        <f>VLOOKUP(Exportacao[[#This Row],[País]],Tabela3[#All],4,FALSE)</f>
        <v>Cuba</v>
      </c>
      <c r="G2245" s="3" t="str">
        <f>VLOOKUP(Exportacao[[#This Row],[País Corrigido]],'Conversor de países_Geral_UTF8_'!$A$2:$B$223,2,FALSE)</f>
        <v>América Central e Caribe</v>
      </c>
      <c r="H22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6" spans="1:8" hidden="1">
      <c r="A2246" t="s">
        <v>62</v>
      </c>
      <c r="B2246" s="3">
        <v>2000</v>
      </c>
      <c r="C2246">
        <v>0</v>
      </c>
      <c r="D2246">
        <v>0</v>
      </c>
      <c r="E2246" s="3" t="e">
        <v>#NUM!</v>
      </c>
      <c r="F2246" s="3" t="str">
        <f>VLOOKUP(Exportacao[[#This Row],[País]],Tabela3[#All],4,FALSE)</f>
        <v>Cuba</v>
      </c>
      <c r="G2246" s="3" t="str">
        <f>VLOOKUP(Exportacao[[#This Row],[País Corrigido]],'Conversor de países_Geral_UTF8_'!$A$2:$B$223,2,FALSE)</f>
        <v>América Central e Caribe</v>
      </c>
      <c r="H22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7" spans="1:8" hidden="1">
      <c r="A2247" t="s">
        <v>62</v>
      </c>
      <c r="B2247" s="3">
        <v>2001</v>
      </c>
      <c r="C2247">
        <v>0</v>
      </c>
      <c r="D2247">
        <v>0</v>
      </c>
      <c r="E2247" s="3" t="e">
        <v>#NUM!</v>
      </c>
      <c r="F2247" s="3" t="str">
        <f>VLOOKUP(Exportacao[[#This Row],[País]],Tabela3[#All],4,FALSE)</f>
        <v>Cuba</v>
      </c>
      <c r="G2247" s="3" t="str">
        <f>VLOOKUP(Exportacao[[#This Row],[País Corrigido]],'Conversor de países_Geral_UTF8_'!$A$2:$B$223,2,FALSE)</f>
        <v>América Central e Caribe</v>
      </c>
      <c r="H22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8" spans="1:8" hidden="1">
      <c r="A2248" t="s">
        <v>62</v>
      </c>
      <c r="B2248" s="3">
        <v>2002</v>
      </c>
      <c r="C2248">
        <v>0</v>
      </c>
      <c r="D2248">
        <v>0</v>
      </c>
      <c r="E2248" s="3" t="e">
        <v>#NUM!</v>
      </c>
      <c r="F2248" s="3" t="str">
        <f>VLOOKUP(Exportacao[[#This Row],[País]],Tabela3[#All],4,FALSE)</f>
        <v>Cuba</v>
      </c>
      <c r="G2248" s="3" t="str">
        <f>VLOOKUP(Exportacao[[#This Row],[País Corrigido]],'Conversor de países_Geral_UTF8_'!$A$2:$B$223,2,FALSE)</f>
        <v>América Central e Caribe</v>
      </c>
      <c r="H22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49" spans="1:8" hidden="1">
      <c r="A2249" t="s">
        <v>62</v>
      </c>
      <c r="B2249" s="3">
        <v>2003</v>
      </c>
      <c r="C2249">
        <v>0</v>
      </c>
      <c r="D2249">
        <v>0</v>
      </c>
      <c r="E2249" s="3" t="e">
        <v>#NUM!</v>
      </c>
      <c r="F2249" s="3" t="str">
        <f>VLOOKUP(Exportacao[[#This Row],[País]],Tabela3[#All],4,FALSE)</f>
        <v>Cuba</v>
      </c>
      <c r="G2249" s="3" t="str">
        <f>VLOOKUP(Exportacao[[#This Row],[País Corrigido]],'Conversor de países_Geral_UTF8_'!$A$2:$B$223,2,FALSE)</f>
        <v>América Central e Caribe</v>
      </c>
      <c r="H22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50" spans="1:8" hidden="1">
      <c r="A2250" t="s">
        <v>62</v>
      </c>
      <c r="B2250" s="3">
        <v>2004</v>
      </c>
      <c r="C2250">
        <v>0</v>
      </c>
      <c r="D2250">
        <v>0</v>
      </c>
      <c r="E2250" s="3" t="e">
        <v>#NUM!</v>
      </c>
      <c r="F2250" s="3" t="str">
        <f>VLOOKUP(Exportacao[[#This Row],[País]],Tabela3[#All],4,FALSE)</f>
        <v>Cuba</v>
      </c>
      <c r="G2250" s="3" t="str">
        <f>VLOOKUP(Exportacao[[#This Row],[País Corrigido]],'Conversor de países_Geral_UTF8_'!$A$2:$B$223,2,FALSE)</f>
        <v>América Central e Caribe</v>
      </c>
      <c r="H22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51" spans="1:8" hidden="1">
      <c r="A2251" t="s">
        <v>62</v>
      </c>
      <c r="B2251" s="3">
        <v>2005</v>
      </c>
      <c r="C2251">
        <v>0</v>
      </c>
      <c r="D2251">
        <v>0</v>
      </c>
      <c r="E2251" s="3" t="e">
        <v>#NUM!</v>
      </c>
      <c r="F2251" s="3" t="str">
        <f>VLOOKUP(Exportacao[[#This Row],[País]],Tabela3[#All],4,FALSE)</f>
        <v>Cuba</v>
      </c>
      <c r="G2251" s="3" t="str">
        <f>VLOOKUP(Exportacao[[#This Row],[País Corrigido]],'Conversor de países_Geral_UTF8_'!$A$2:$B$223,2,FALSE)</f>
        <v>América Central e Caribe</v>
      </c>
      <c r="H22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52" spans="1:8" hidden="1">
      <c r="A2252" t="s">
        <v>62</v>
      </c>
      <c r="B2252" s="3">
        <v>2006</v>
      </c>
      <c r="C2252">
        <v>0</v>
      </c>
      <c r="D2252">
        <v>0</v>
      </c>
      <c r="E2252" s="3" t="e">
        <v>#NUM!</v>
      </c>
      <c r="F2252" s="3" t="str">
        <f>VLOOKUP(Exportacao[[#This Row],[País]],Tabela3[#All],4,FALSE)</f>
        <v>Cuba</v>
      </c>
      <c r="G2252" s="3" t="str">
        <f>VLOOKUP(Exportacao[[#This Row],[País Corrigido]],'Conversor de países_Geral_UTF8_'!$A$2:$B$223,2,FALSE)</f>
        <v>América Central e Caribe</v>
      </c>
      <c r="H22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53" spans="1:8" hidden="1">
      <c r="A2253" t="s">
        <v>62</v>
      </c>
      <c r="B2253" s="3">
        <v>2007</v>
      </c>
      <c r="C2253">
        <v>2669</v>
      </c>
      <c r="D2253">
        <v>5118</v>
      </c>
      <c r="E2253" s="3">
        <v>1.9175721243911577</v>
      </c>
      <c r="F2253" s="3" t="str">
        <f>VLOOKUP(Exportacao[[#This Row],[País]],Tabela3[#All],4,FALSE)</f>
        <v>Cuba</v>
      </c>
      <c r="G2253" s="3" t="str">
        <f>VLOOKUP(Exportacao[[#This Row],[País Corrigido]],'Conversor de países_Geral_UTF8_'!$A$2:$B$223,2,FALSE)</f>
        <v>América Central e Caribe</v>
      </c>
      <c r="H22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54" spans="1:8" hidden="1">
      <c r="A2254" t="s">
        <v>62</v>
      </c>
      <c r="B2254" s="3">
        <v>2008</v>
      </c>
      <c r="C2254">
        <v>0</v>
      </c>
      <c r="D2254">
        <v>0</v>
      </c>
      <c r="E2254" s="3" t="e">
        <v>#NUM!</v>
      </c>
      <c r="F2254" s="3" t="str">
        <f>VLOOKUP(Exportacao[[#This Row],[País]],Tabela3[#All],4,FALSE)</f>
        <v>Cuba</v>
      </c>
      <c r="G2254" s="3" t="str">
        <f>VLOOKUP(Exportacao[[#This Row],[País Corrigido]],'Conversor de países_Geral_UTF8_'!$A$2:$B$223,2,FALSE)</f>
        <v>América Central e Caribe</v>
      </c>
      <c r="H22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55" spans="1:8" hidden="1">
      <c r="A2255" t="s">
        <v>62</v>
      </c>
      <c r="B2255" s="3">
        <v>2009</v>
      </c>
      <c r="C2255">
        <v>0</v>
      </c>
      <c r="D2255">
        <v>0</v>
      </c>
      <c r="E2255" s="3" t="e">
        <v>#NUM!</v>
      </c>
      <c r="F2255" s="3" t="str">
        <f>VLOOKUP(Exportacao[[#This Row],[País]],Tabela3[#All],4,FALSE)</f>
        <v>Cuba</v>
      </c>
      <c r="G2255" s="3" t="str">
        <f>VLOOKUP(Exportacao[[#This Row],[País Corrigido]],'Conversor de países_Geral_UTF8_'!$A$2:$B$223,2,FALSE)</f>
        <v>América Central e Caribe</v>
      </c>
      <c r="H22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56" spans="1:8" hidden="1">
      <c r="A2256" t="s">
        <v>62</v>
      </c>
      <c r="B2256" s="3">
        <v>2010</v>
      </c>
      <c r="C2256">
        <v>0</v>
      </c>
      <c r="D2256">
        <v>0</v>
      </c>
      <c r="E2256" s="3" t="e">
        <v>#NUM!</v>
      </c>
      <c r="F2256" s="3" t="str">
        <f>VLOOKUP(Exportacao[[#This Row],[País]],Tabela3[#All],4,FALSE)</f>
        <v>Cuba</v>
      </c>
      <c r="G2256" s="3" t="str">
        <f>VLOOKUP(Exportacao[[#This Row],[País Corrigido]],'Conversor de países_Geral_UTF8_'!$A$2:$B$223,2,FALSE)</f>
        <v>América Central e Caribe</v>
      </c>
      <c r="H22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57" spans="1:8" hidden="1">
      <c r="A2257" t="s">
        <v>62</v>
      </c>
      <c r="B2257" s="3">
        <v>2011</v>
      </c>
      <c r="C2257">
        <v>2880</v>
      </c>
      <c r="D2257">
        <v>4899</v>
      </c>
      <c r="E2257" s="3">
        <v>1.7010416666666666</v>
      </c>
      <c r="F2257" s="3" t="str">
        <f>VLOOKUP(Exportacao[[#This Row],[País]],Tabela3[#All],4,FALSE)</f>
        <v>Cuba</v>
      </c>
      <c r="G2257" s="3" t="str">
        <f>VLOOKUP(Exportacao[[#This Row],[País Corrigido]],'Conversor de países_Geral_UTF8_'!$A$2:$B$223,2,FALSE)</f>
        <v>América Central e Caribe</v>
      </c>
      <c r="H22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58" spans="1:8" hidden="1">
      <c r="A2258" t="s">
        <v>62</v>
      </c>
      <c r="B2258" s="3">
        <v>2012</v>
      </c>
      <c r="C2258">
        <v>0</v>
      </c>
      <c r="D2258">
        <v>0</v>
      </c>
      <c r="E2258" s="3" t="e">
        <v>#NUM!</v>
      </c>
      <c r="F2258" s="3" t="str">
        <f>VLOOKUP(Exportacao[[#This Row],[País]],Tabela3[#All],4,FALSE)</f>
        <v>Cuba</v>
      </c>
      <c r="G2258" s="3" t="str">
        <f>VLOOKUP(Exportacao[[#This Row],[País Corrigido]],'Conversor de países_Geral_UTF8_'!$A$2:$B$223,2,FALSE)</f>
        <v>América Central e Caribe</v>
      </c>
      <c r="H22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59" spans="1:8" hidden="1">
      <c r="A2259" t="s">
        <v>62</v>
      </c>
      <c r="B2259" s="3">
        <v>2013</v>
      </c>
      <c r="C2259">
        <v>0</v>
      </c>
      <c r="D2259">
        <v>0</v>
      </c>
      <c r="E2259" s="3" t="e">
        <v>#NUM!</v>
      </c>
      <c r="F2259" s="3" t="str">
        <f>VLOOKUP(Exportacao[[#This Row],[País]],Tabela3[#All],4,FALSE)</f>
        <v>Cuba</v>
      </c>
      <c r="G2259" s="3" t="str">
        <f>VLOOKUP(Exportacao[[#This Row],[País Corrigido]],'Conversor de países_Geral_UTF8_'!$A$2:$B$223,2,FALSE)</f>
        <v>América Central e Caribe</v>
      </c>
      <c r="H22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60" spans="1:8" hidden="1">
      <c r="A2260" t="s">
        <v>62</v>
      </c>
      <c r="B2260" s="3">
        <v>2014</v>
      </c>
      <c r="C2260">
        <v>38875</v>
      </c>
      <c r="D2260">
        <v>43200</v>
      </c>
      <c r="E2260" s="3">
        <v>1.1112540192926046</v>
      </c>
      <c r="F2260" s="3" t="str">
        <f>VLOOKUP(Exportacao[[#This Row],[País]],Tabela3[#All],4,FALSE)</f>
        <v>Cuba</v>
      </c>
      <c r="G2260" s="3" t="str">
        <f>VLOOKUP(Exportacao[[#This Row],[País Corrigido]],'Conversor de países_Geral_UTF8_'!$A$2:$B$223,2,FALSE)</f>
        <v>América Central e Caribe</v>
      </c>
      <c r="H22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61" spans="1:8" hidden="1">
      <c r="A2261" t="s">
        <v>62</v>
      </c>
      <c r="B2261" s="3">
        <v>2015</v>
      </c>
      <c r="C2261">
        <v>97965</v>
      </c>
      <c r="D2261">
        <v>108864</v>
      </c>
      <c r="E2261" s="3">
        <v>1.1112540192926046</v>
      </c>
      <c r="F2261" s="3" t="str">
        <f>VLOOKUP(Exportacao[[#This Row],[País]],Tabela3[#All],4,FALSE)</f>
        <v>Cuba</v>
      </c>
      <c r="G2261" s="3" t="str">
        <f>VLOOKUP(Exportacao[[#This Row],[País Corrigido]],'Conversor de países_Geral_UTF8_'!$A$2:$B$223,2,FALSE)</f>
        <v>América Central e Caribe</v>
      </c>
      <c r="H22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62" spans="1:8" hidden="1">
      <c r="A2262" t="s">
        <v>62</v>
      </c>
      <c r="B2262" s="3">
        <v>2016</v>
      </c>
      <c r="C2262">
        <v>63741</v>
      </c>
      <c r="D2262">
        <v>69830</v>
      </c>
      <c r="E2262" s="3">
        <v>1.095527211684787</v>
      </c>
      <c r="F2262" s="3" t="str">
        <f>VLOOKUP(Exportacao[[#This Row],[País]],Tabela3[#All],4,FALSE)</f>
        <v>Cuba</v>
      </c>
      <c r="G2262" s="3" t="str">
        <f>VLOOKUP(Exportacao[[#This Row],[País Corrigido]],'Conversor de países_Geral_UTF8_'!$A$2:$B$223,2,FALSE)</f>
        <v>América Central e Caribe</v>
      </c>
      <c r="H22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63" spans="1:8" hidden="1">
      <c r="A2263" t="s">
        <v>62</v>
      </c>
      <c r="B2263" s="3">
        <v>2017</v>
      </c>
      <c r="C2263">
        <v>62791</v>
      </c>
      <c r="D2263">
        <v>72229</v>
      </c>
      <c r="E2263" s="3">
        <v>1.1503081651829083</v>
      </c>
      <c r="F2263" s="3" t="str">
        <f>VLOOKUP(Exportacao[[#This Row],[País]],Tabela3[#All],4,FALSE)</f>
        <v>Cuba</v>
      </c>
      <c r="G2263" s="3" t="str">
        <f>VLOOKUP(Exportacao[[#This Row],[País Corrigido]],'Conversor de países_Geral_UTF8_'!$A$2:$B$223,2,FALSE)</f>
        <v>América Central e Caribe</v>
      </c>
      <c r="H22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64" spans="1:8" hidden="1">
      <c r="A2264" t="s">
        <v>62</v>
      </c>
      <c r="B2264" s="3">
        <v>2018</v>
      </c>
      <c r="C2264">
        <v>4776</v>
      </c>
      <c r="D2264">
        <v>5584</v>
      </c>
      <c r="E2264" s="3">
        <v>1.169179229480737</v>
      </c>
      <c r="F2264" s="3" t="str">
        <f>VLOOKUP(Exportacao[[#This Row],[País]],Tabela3[#All],4,FALSE)</f>
        <v>Cuba</v>
      </c>
      <c r="G2264" s="3" t="str">
        <f>VLOOKUP(Exportacao[[#This Row],[País Corrigido]],'Conversor de países_Geral_UTF8_'!$A$2:$B$223,2,FALSE)</f>
        <v>América Central e Caribe</v>
      </c>
      <c r="H22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65" spans="1:8" hidden="1">
      <c r="A2265" t="s">
        <v>62</v>
      </c>
      <c r="B2265" s="3">
        <v>2019</v>
      </c>
      <c r="C2265">
        <v>0</v>
      </c>
      <c r="D2265">
        <v>0</v>
      </c>
      <c r="E2265" s="3" t="e">
        <v>#NUM!</v>
      </c>
      <c r="F2265" s="3" t="str">
        <f>VLOOKUP(Exportacao[[#This Row],[País]],Tabela3[#All],4,FALSE)</f>
        <v>Cuba</v>
      </c>
      <c r="G2265" s="3" t="str">
        <f>VLOOKUP(Exportacao[[#This Row],[País Corrigido]],'Conversor de países_Geral_UTF8_'!$A$2:$B$223,2,FALSE)</f>
        <v>América Central e Caribe</v>
      </c>
      <c r="H22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66" spans="1:8" hidden="1">
      <c r="A2266" t="s">
        <v>62</v>
      </c>
      <c r="B2266" s="3">
        <v>2020</v>
      </c>
      <c r="C2266">
        <v>0</v>
      </c>
      <c r="D2266">
        <v>0</v>
      </c>
      <c r="E2266" s="3" t="e">
        <v>#NUM!</v>
      </c>
      <c r="F2266" s="3" t="str">
        <f>VLOOKUP(Exportacao[[#This Row],[País]],Tabela3[#All],4,FALSE)</f>
        <v>Cuba</v>
      </c>
      <c r="G2266" s="3" t="str">
        <f>VLOOKUP(Exportacao[[#This Row],[País Corrigido]],'Conversor de países_Geral_UTF8_'!$A$2:$B$223,2,FALSE)</f>
        <v>América Central e Caribe</v>
      </c>
      <c r="H22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67" spans="1:8" hidden="1">
      <c r="A2267" t="s">
        <v>62</v>
      </c>
      <c r="B2267" s="3">
        <v>2021</v>
      </c>
      <c r="C2267">
        <v>0</v>
      </c>
      <c r="D2267">
        <v>0</v>
      </c>
      <c r="E2267" s="3" t="e">
        <v>#NUM!</v>
      </c>
      <c r="F2267" s="3" t="str">
        <f>VLOOKUP(Exportacao[[#This Row],[País]],Tabela3[#All],4,FALSE)</f>
        <v>Cuba</v>
      </c>
      <c r="G2267" s="3" t="str">
        <f>VLOOKUP(Exportacao[[#This Row],[País Corrigido]],'Conversor de países_Geral_UTF8_'!$A$2:$B$223,2,FALSE)</f>
        <v>América Central e Caribe</v>
      </c>
      <c r="H22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68" spans="1:8" hidden="1">
      <c r="A2268" t="s">
        <v>62</v>
      </c>
      <c r="B2268" s="3">
        <v>2022</v>
      </c>
      <c r="C2268">
        <v>16</v>
      </c>
      <c r="D2268">
        <v>6</v>
      </c>
      <c r="E2268" s="3">
        <v>0.375</v>
      </c>
      <c r="F2268" s="3" t="str">
        <f>VLOOKUP(Exportacao[[#This Row],[País]],Tabela3[#All],4,FALSE)</f>
        <v>Cuba</v>
      </c>
      <c r="G2268" s="3" t="str">
        <f>VLOOKUP(Exportacao[[#This Row],[País Corrigido]],'Conversor de países_Geral_UTF8_'!$A$2:$B$223,2,FALSE)</f>
        <v>América Central e Caribe</v>
      </c>
      <c r="H22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269" spans="1:8" hidden="1">
      <c r="A2269" t="s">
        <v>62</v>
      </c>
      <c r="B2269" s="3">
        <v>2023</v>
      </c>
      <c r="C2269">
        <v>0</v>
      </c>
      <c r="D2269">
        <v>0</v>
      </c>
      <c r="E2269" s="3" t="e">
        <v>#NUM!</v>
      </c>
      <c r="F2269" s="3" t="str">
        <f>VLOOKUP(Exportacao[[#This Row],[País]],Tabela3[#All],4,FALSE)</f>
        <v>Cuba</v>
      </c>
      <c r="G2269" s="3" t="str">
        <f>VLOOKUP(Exportacao[[#This Row],[País Corrigido]],'Conversor de países_Geral_UTF8_'!$A$2:$B$223,2,FALSE)</f>
        <v>América Central e Caribe</v>
      </c>
      <c r="H22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0" spans="1:8" hidden="1">
      <c r="A2270" t="s">
        <v>63</v>
      </c>
      <c r="B2270" s="3">
        <v>1970</v>
      </c>
      <c r="C2270">
        <v>0</v>
      </c>
      <c r="D2270">
        <v>0</v>
      </c>
      <c r="E2270" s="3" t="e">
        <v>#NUM!</v>
      </c>
      <c r="F2270" s="3" t="str">
        <f>VLOOKUP(Exportacao[[#This Row],[País]],Tabela3[#All],4,FALSE)</f>
        <v>Curaçao</v>
      </c>
      <c r="G2270" s="3" t="str">
        <f>VLOOKUP(Exportacao[[#This Row],[País Corrigido]],'Conversor de países_Geral_UTF8_'!$A$2:$B$223,2,FALSE)</f>
        <v>América Central e Caribe</v>
      </c>
      <c r="H22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1" spans="1:8" hidden="1">
      <c r="A2271" t="s">
        <v>63</v>
      </c>
      <c r="B2271" s="3">
        <v>1971</v>
      </c>
      <c r="C2271">
        <v>0</v>
      </c>
      <c r="D2271">
        <v>0</v>
      </c>
      <c r="E2271" s="3" t="e">
        <v>#NUM!</v>
      </c>
      <c r="F2271" s="3" t="str">
        <f>VLOOKUP(Exportacao[[#This Row],[País]],Tabela3[#All],4,FALSE)</f>
        <v>Curaçao</v>
      </c>
      <c r="G2271" s="3" t="str">
        <f>VLOOKUP(Exportacao[[#This Row],[País Corrigido]],'Conversor de países_Geral_UTF8_'!$A$2:$B$223,2,FALSE)</f>
        <v>América Central e Caribe</v>
      </c>
      <c r="H22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2" spans="1:8" hidden="1">
      <c r="A2272" t="s">
        <v>63</v>
      </c>
      <c r="B2272" s="3">
        <v>1972</v>
      </c>
      <c r="C2272">
        <v>0</v>
      </c>
      <c r="D2272">
        <v>0</v>
      </c>
      <c r="E2272" s="3" t="e">
        <v>#NUM!</v>
      </c>
      <c r="F2272" s="3" t="str">
        <f>VLOOKUP(Exportacao[[#This Row],[País]],Tabela3[#All],4,FALSE)</f>
        <v>Curaçao</v>
      </c>
      <c r="G2272" s="3" t="str">
        <f>VLOOKUP(Exportacao[[#This Row],[País Corrigido]],'Conversor de países_Geral_UTF8_'!$A$2:$B$223,2,FALSE)</f>
        <v>América Central e Caribe</v>
      </c>
      <c r="H22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3" spans="1:8" hidden="1">
      <c r="A2273" t="s">
        <v>63</v>
      </c>
      <c r="B2273" s="3">
        <v>1973</v>
      </c>
      <c r="C2273">
        <v>0</v>
      </c>
      <c r="D2273">
        <v>0</v>
      </c>
      <c r="E2273" s="3" t="e">
        <v>#NUM!</v>
      </c>
      <c r="F2273" s="3" t="str">
        <f>VLOOKUP(Exportacao[[#This Row],[País]],Tabela3[#All],4,FALSE)</f>
        <v>Curaçao</v>
      </c>
      <c r="G2273" s="3" t="str">
        <f>VLOOKUP(Exportacao[[#This Row],[País Corrigido]],'Conversor de países_Geral_UTF8_'!$A$2:$B$223,2,FALSE)</f>
        <v>América Central e Caribe</v>
      </c>
      <c r="H22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4" spans="1:8" hidden="1">
      <c r="A2274" t="s">
        <v>63</v>
      </c>
      <c r="B2274" s="3">
        <v>1974</v>
      </c>
      <c r="C2274">
        <v>0</v>
      </c>
      <c r="D2274">
        <v>0</v>
      </c>
      <c r="E2274" s="3" t="e">
        <v>#NUM!</v>
      </c>
      <c r="F2274" s="3" t="str">
        <f>VLOOKUP(Exportacao[[#This Row],[País]],Tabela3[#All],4,FALSE)</f>
        <v>Curaçao</v>
      </c>
      <c r="G2274" s="3" t="str">
        <f>VLOOKUP(Exportacao[[#This Row],[País Corrigido]],'Conversor de países_Geral_UTF8_'!$A$2:$B$223,2,FALSE)</f>
        <v>América Central e Caribe</v>
      </c>
      <c r="H22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5" spans="1:8" hidden="1">
      <c r="A2275" t="s">
        <v>63</v>
      </c>
      <c r="B2275" s="3">
        <v>1975</v>
      </c>
      <c r="C2275">
        <v>0</v>
      </c>
      <c r="D2275">
        <v>0</v>
      </c>
      <c r="E2275" s="3" t="e">
        <v>#NUM!</v>
      </c>
      <c r="F2275" s="3" t="str">
        <f>VLOOKUP(Exportacao[[#This Row],[País]],Tabela3[#All],4,FALSE)</f>
        <v>Curaçao</v>
      </c>
      <c r="G2275" s="3" t="str">
        <f>VLOOKUP(Exportacao[[#This Row],[País Corrigido]],'Conversor de países_Geral_UTF8_'!$A$2:$B$223,2,FALSE)</f>
        <v>América Central e Caribe</v>
      </c>
      <c r="H22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6" spans="1:8" hidden="1">
      <c r="A2276" t="s">
        <v>63</v>
      </c>
      <c r="B2276" s="3">
        <v>1976</v>
      </c>
      <c r="C2276">
        <v>0</v>
      </c>
      <c r="D2276">
        <v>0</v>
      </c>
      <c r="E2276" s="3" t="e">
        <v>#NUM!</v>
      </c>
      <c r="F2276" s="3" t="str">
        <f>VLOOKUP(Exportacao[[#This Row],[País]],Tabela3[#All],4,FALSE)</f>
        <v>Curaçao</v>
      </c>
      <c r="G2276" s="3" t="str">
        <f>VLOOKUP(Exportacao[[#This Row],[País Corrigido]],'Conversor de países_Geral_UTF8_'!$A$2:$B$223,2,FALSE)</f>
        <v>América Central e Caribe</v>
      </c>
      <c r="H22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7" spans="1:8" hidden="1">
      <c r="A2277" t="s">
        <v>63</v>
      </c>
      <c r="B2277" s="3">
        <v>1977</v>
      </c>
      <c r="C2277">
        <v>0</v>
      </c>
      <c r="D2277">
        <v>0</v>
      </c>
      <c r="E2277" s="3" t="e">
        <v>#NUM!</v>
      </c>
      <c r="F2277" s="3" t="str">
        <f>VLOOKUP(Exportacao[[#This Row],[País]],Tabela3[#All],4,FALSE)</f>
        <v>Curaçao</v>
      </c>
      <c r="G2277" s="3" t="str">
        <f>VLOOKUP(Exportacao[[#This Row],[País Corrigido]],'Conversor de países_Geral_UTF8_'!$A$2:$B$223,2,FALSE)</f>
        <v>América Central e Caribe</v>
      </c>
      <c r="H22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8" spans="1:8" hidden="1">
      <c r="A2278" t="s">
        <v>63</v>
      </c>
      <c r="B2278" s="3">
        <v>1978</v>
      </c>
      <c r="C2278">
        <v>0</v>
      </c>
      <c r="D2278">
        <v>0</v>
      </c>
      <c r="E2278" s="3" t="e">
        <v>#NUM!</v>
      </c>
      <c r="F2278" s="3" t="str">
        <f>VLOOKUP(Exportacao[[#This Row],[País]],Tabela3[#All],4,FALSE)</f>
        <v>Curaçao</v>
      </c>
      <c r="G2278" s="3" t="str">
        <f>VLOOKUP(Exportacao[[#This Row],[País Corrigido]],'Conversor de países_Geral_UTF8_'!$A$2:$B$223,2,FALSE)</f>
        <v>América Central e Caribe</v>
      </c>
      <c r="H22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79" spans="1:8" hidden="1">
      <c r="A2279" t="s">
        <v>63</v>
      </c>
      <c r="B2279" s="3">
        <v>1979</v>
      </c>
      <c r="C2279">
        <v>0</v>
      </c>
      <c r="D2279">
        <v>0</v>
      </c>
      <c r="E2279" s="3" t="e">
        <v>#NUM!</v>
      </c>
      <c r="F2279" s="3" t="str">
        <f>VLOOKUP(Exportacao[[#This Row],[País]],Tabela3[#All],4,FALSE)</f>
        <v>Curaçao</v>
      </c>
      <c r="G2279" s="3" t="str">
        <f>VLOOKUP(Exportacao[[#This Row],[País Corrigido]],'Conversor de países_Geral_UTF8_'!$A$2:$B$223,2,FALSE)</f>
        <v>América Central e Caribe</v>
      </c>
      <c r="H22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0" spans="1:8" hidden="1">
      <c r="A2280" t="s">
        <v>63</v>
      </c>
      <c r="B2280" s="3">
        <v>1980</v>
      </c>
      <c r="C2280">
        <v>0</v>
      </c>
      <c r="D2280">
        <v>0</v>
      </c>
      <c r="E2280" s="3" t="e">
        <v>#NUM!</v>
      </c>
      <c r="F2280" s="3" t="str">
        <f>VLOOKUP(Exportacao[[#This Row],[País]],Tabela3[#All],4,FALSE)</f>
        <v>Curaçao</v>
      </c>
      <c r="G2280" s="3" t="str">
        <f>VLOOKUP(Exportacao[[#This Row],[País Corrigido]],'Conversor de países_Geral_UTF8_'!$A$2:$B$223,2,FALSE)</f>
        <v>América Central e Caribe</v>
      </c>
      <c r="H22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1" spans="1:8" hidden="1">
      <c r="A2281" t="s">
        <v>63</v>
      </c>
      <c r="B2281" s="3">
        <v>1981</v>
      </c>
      <c r="C2281">
        <v>0</v>
      </c>
      <c r="D2281">
        <v>0</v>
      </c>
      <c r="E2281" s="3" t="e">
        <v>#NUM!</v>
      </c>
      <c r="F2281" s="3" t="str">
        <f>VLOOKUP(Exportacao[[#This Row],[País]],Tabela3[#All],4,FALSE)</f>
        <v>Curaçao</v>
      </c>
      <c r="G2281" s="3" t="str">
        <f>VLOOKUP(Exportacao[[#This Row],[País Corrigido]],'Conversor de países_Geral_UTF8_'!$A$2:$B$223,2,FALSE)</f>
        <v>América Central e Caribe</v>
      </c>
      <c r="H22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2" spans="1:8" hidden="1">
      <c r="A2282" t="s">
        <v>63</v>
      </c>
      <c r="B2282" s="3">
        <v>1982</v>
      </c>
      <c r="C2282">
        <v>0</v>
      </c>
      <c r="D2282">
        <v>0</v>
      </c>
      <c r="E2282" s="3" t="e">
        <v>#NUM!</v>
      </c>
      <c r="F2282" s="3" t="str">
        <f>VLOOKUP(Exportacao[[#This Row],[País]],Tabela3[#All],4,FALSE)</f>
        <v>Curaçao</v>
      </c>
      <c r="G2282" s="3" t="str">
        <f>VLOOKUP(Exportacao[[#This Row],[País Corrigido]],'Conversor de países_Geral_UTF8_'!$A$2:$B$223,2,FALSE)</f>
        <v>América Central e Caribe</v>
      </c>
      <c r="H22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3" spans="1:8" hidden="1">
      <c r="A2283" t="s">
        <v>63</v>
      </c>
      <c r="B2283" s="3">
        <v>1983</v>
      </c>
      <c r="C2283">
        <v>0</v>
      </c>
      <c r="D2283">
        <v>0</v>
      </c>
      <c r="E2283" s="3" t="e">
        <v>#NUM!</v>
      </c>
      <c r="F2283" s="3" t="str">
        <f>VLOOKUP(Exportacao[[#This Row],[País]],Tabela3[#All],4,FALSE)</f>
        <v>Curaçao</v>
      </c>
      <c r="G2283" s="3" t="str">
        <f>VLOOKUP(Exportacao[[#This Row],[País Corrigido]],'Conversor de países_Geral_UTF8_'!$A$2:$B$223,2,FALSE)</f>
        <v>América Central e Caribe</v>
      </c>
      <c r="H22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4" spans="1:8" hidden="1">
      <c r="A2284" t="s">
        <v>63</v>
      </c>
      <c r="B2284" s="3">
        <v>1984</v>
      </c>
      <c r="C2284">
        <v>0</v>
      </c>
      <c r="D2284">
        <v>0</v>
      </c>
      <c r="E2284" s="3" t="e">
        <v>#NUM!</v>
      </c>
      <c r="F2284" s="3" t="str">
        <f>VLOOKUP(Exportacao[[#This Row],[País]],Tabela3[#All],4,FALSE)</f>
        <v>Curaçao</v>
      </c>
      <c r="G2284" s="3" t="str">
        <f>VLOOKUP(Exportacao[[#This Row],[País Corrigido]],'Conversor de países_Geral_UTF8_'!$A$2:$B$223,2,FALSE)</f>
        <v>América Central e Caribe</v>
      </c>
      <c r="H22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5" spans="1:8" hidden="1">
      <c r="A2285" t="s">
        <v>63</v>
      </c>
      <c r="B2285" s="3">
        <v>1985</v>
      </c>
      <c r="C2285">
        <v>0</v>
      </c>
      <c r="D2285">
        <v>0</v>
      </c>
      <c r="E2285" s="3" t="e">
        <v>#NUM!</v>
      </c>
      <c r="F2285" s="3" t="str">
        <f>VLOOKUP(Exportacao[[#This Row],[País]],Tabela3[#All],4,FALSE)</f>
        <v>Curaçao</v>
      </c>
      <c r="G2285" s="3" t="str">
        <f>VLOOKUP(Exportacao[[#This Row],[País Corrigido]],'Conversor de países_Geral_UTF8_'!$A$2:$B$223,2,FALSE)</f>
        <v>América Central e Caribe</v>
      </c>
      <c r="H22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6" spans="1:8" hidden="1">
      <c r="A2286" t="s">
        <v>63</v>
      </c>
      <c r="B2286" s="3">
        <v>1986</v>
      </c>
      <c r="C2286">
        <v>0</v>
      </c>
      <c r="D2286">
        <v>0</v>
      </c>
      <c r="E2286" s="3" t="e">
        <v>#NUM!</v>
      </c>
      <c r="F2286" s="3" t="str">
        <f>VLOOKUP(Exportacao[[#This Row],[País]],Tabela3[#All],4,FALSE)</f>
        <v>Curaçao</v>
      </c>
      <c r="G2286" s="3" t="str">
        <f>VLOOKUP(Exportacao[[#This Row],[País Corrigido]],'Conversor de países_Geral_UTF8_'!$A$2:$B$223,2,FALSE)</f>
        <v>América Central e Caribe</v>
      </c>
      <c r="H22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7" spans="1:8" hidden="1">
      <c r="A2287" t="s">
        <v>63</v>
      </c>
      <c r="B2287" s="3">
        <v>1987</v>
      </c>
      <c r="C2287">
        <v>0</v>
      </c>
      <c r="D2287">
        <v>0</v>
      </c>
      <c r="E2287" s="3" t="e">
        <v>#NUM!</v>
      </c>
      <c r="F2287" s="3" t="str">
        <f>VLOOKUP(Exportacao[[#This Row],[País]],Tabela3[#All],4,FALSE)</f>
        <v>Curaçao</v>
      </c>
      <c r="G2287" s="3" t="str">
        <f>VLOOKUP(Exportacao[[#This Row],[País Corrigido]],'Conversor de países_Geral_UTF8_'!$A$2:$B$223,2,FALSE)</f>
        <v>América Central e Caribe</v>
      </c>
      <c r="H22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8" spans="1:8" hidden="1">
      <c r="A2288" t="s">
        <v>63</v>
      </c>
      <c r="B2288" s="3">
        <v>1988</v>
      </c>
      <c r="C2288">
        <v>0</v>
      </c>
      <c r="D2288">
        <v>0</v>
      </c>
      <c r="E2288" s="3" t="e">
        <v>#NUM!</v>
      </c>
      <c r="F2288" s="3" t="str">
        <f>VLOOKUP(Exportacao[[#This Row],[País]],Tabela3[#All],4,FALSE)</f>
        <v>Curaçao</v>
      </c>
      <c r="G2288" s="3" t="str">
        <f>VLOOKUP(Exportacao[[#This Row],[País Corrigido]],'Conversor de países_Geral_UTF8_'!$A$2:$B$223,2,FALSE)</f>
        <v>América Central e Caribe</v>
      </c>
      <c r="H22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89" spans="1:8" hidden="1">
      <c r="A2289" t="s">
        <v>63</v>
      </c>
      <c r="B2289" s="3">
        <v>1989</v>
      </c>
      <c r="C2289">
        <v>0</v>
      </c>
      <c r="D2289">
        <v>0</v>
      </c>
      <c r="E2289" s="3" t="e">
        <v>#NUM!</v>
      </c>
      <c r="F2289" s="3" t="str">
        <f>VLOOKUP(Exportacao[[#This Row],[País]],Tabela3[#All],4,FALSE)</f>
        <v>Curaçao</v>
      </c>
      <c r="G2289" s="3" t="str">
        <f>VLOOKUP(Exportacao[[#This Row],[País Corrigido]],'Conversor de países_Geral_UTF8_'!$A$2:$B$223,2,FALSE)</f>
        <v>América Central e Caribe</v>
      </c>
      <c r="H22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0" spans="1:8" hidden="1">
      <c r="A2290" t="s">
        <v>63</v>
      </c>
      <c r="B2290" s="3">
        <v>1990</v>
      </c>
      <c r="C2290">
        <v>0</v>
      </c>
      <c r="D2290">
        <v>0</v>
      </c>
      <c r="E2290" s="3" t="e">
        <v>#NUM!</v>
      </c>
      <c r="F2290" s="3" t="str">
        <f>VLOOKUP(Exportacao[[#This Row],[País]],Tabela3[#All],4,FALSE)</f>
        <v>Curaçao</v>
      </c>
      <c r="G2290" s="3" t="str">
        <f>VLOOKUP(Exportacao[[#This Row],[País Corrigido]],'Conversor de países_Geral_UTF8_'!$A$2:$B$223,2,FALSE)</f>
        <v>América Central e Caribe</v>
      </c>
      <c r="H22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1" spans="1:8" hidden="1">
      <c r="A2291" t="s">
        <v>63</v>
      </c>
      <c r="B2291" s="3">
        <v>1991</v>
      </c>
      <c r="C2291">
        <v>0</v>
      </c>
      <c r="D2291">
        <v>0</v>
      </c>
      <c r="E2291" s="3" t="e">
        <v>#NUM!</v>
      </c>
      <c r="F2291" s="3" t="str">
        <f>VLOOKUP(Exportacao[[#This Row],[País]],Tabela3[#All],4,FALSE)</f>
        <v>Curaçao</v>
      </c>
      <c r="G2291" s="3" t="str">
        <f>VLOOKUP(Exportacao[[#This Row],[País Corrigido]],'Conversor de países_Geral_UTF8_'!$A$2:$B$223,2,FALSE)</f>
        <v>América Central e Caribe</v>
      </c>
      <c r="H22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2" spans="1:8" hidden="1">
      <c r="A2292" t="s">
        <v>63</v>
      </c>
      <c r="B2292" s="3">
        <v>1992</v>
      </c>
      <c r="C2292">
        <v>0</v>
      </c>
      <c r="D2292">
        <v>0</v>
      </c>
      <c r="E2292" s="3" t="e">
        <v>#NUM!</v>
      </c>
      <c r="F2292" s="3" t="str">
        <f>VLOOKUP(Exportacao[[#This Row],[País]],Tabela3[#All],4,FALSE)</f>
        <v>Curaçao</v>
      </c>
      <c r="G2292" s="3" t="str">
        <f>VLOOKUP(Exportacao[[#This Row],[País Corrigido]],'Conversor de países_Geral_UTF8_'!$A$2:$B$223,2,FALSE)</f>
        <v>América Central e Caribe</v>
      </c>
      <c r="H22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3" spans="1:8" hidden="1">
      <c r="A2293" t="s">
        <v>63</v>
      </c>
      <c r="B2293" s="3">
        <v>1993</v>
      </c>
      <c r="C2293">
        <v>0</v>
      </c>
      <c r="D2293">
        <v>0</v>
      </c>
      <c r="E2293" s="3" t="e">
        <v>#NUM!</v>
      </c>
      <c r="F2293" s="3" t="str">
        <f>VLOOKUP(Exportacao[[#This Row],[País]],Tabela3[#All],4,FALSE)</f>
        <v>Curaçao</v>
      </c>
      <c r="G2293" s="3" t="str">
        <f>VLOOKUP(Exportacao[[#This Row],[País Corrigido]],'Conversor de países_Geral_UTF8_'!$A$2:$B$223,2,FALSE)</f>
        <v>América Central e Caribe</v>
      </c>
      <c r="H22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4" spans="1:8" hidden="1">
      <c r="A2294" t="s">
        <v>63</v>
      </c>
      <c r="B2294" s="3">
        <v>1994</v>
      </c>
      <c r="C2294">
        <v>0</v>
      </c>
      <c r="D2294">
        <v>0</v>
      </c>
      <c r="E2294" s="3" t="e">
        <v>#NUM!</v>
      </c>
      <c r="F2294" s="3" t="str">
        <f>VLOOKUP(Exportacao[[#This Row],[País]],Tabela3[#All],4,FALSE)</f>
        <v>Curaçao</v>
      </c>
      <c r="G2294" s="3" t="str">
        <f>VLOOKUP(Exportacao[[#This Row],[País Corrigido]],'Conversor de países_Geral_UTF8_'!$A$2:$B$223,2,FALSE)</f>
        <v>América Central e Caribe</v>
      </c>
      <c r="H22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5" spans="1:8" hidden="1">
      <c r="A2295" t="s">
        <v>63</v>
      </c>
      <c r="B2295" s="3">
        <v>1995</v>
      </c>
      <c r="C2295">
        <v>0</v>
      </c>
      <c r="D2295">
        <v>0</v>
      </c>
      <c r="E2295" s="3" t="e">
        <v>#NUM!</v>
      </c>
      <c r="F2295" s="3" t="str">
        <f>VLOOKUP(Exportacao[[#This Row],[País]],Tabela3[#All],4,FALSE)</f>
        <v>Curaçao</v>
      </c>
      <c r="G2295" s="3" t="str">
        <f>VLOOKUP(Exportacao[[#This Row],[País Corrigido]],'Conversor de países_Geral_UTF8_'!$A$2:$B$223,2,FALSE)</f>
        <v>América Central e Caribe</v>
      </c>
      <c r="H22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6" spans="1:8" hidden="1">
      <c r="A2296" t="s">
        <v>63</v>
      </c>
      <c r="B2296" s="3">
        <v>1996</v>
      </c>
      <c r="C2296">
        <v>0</v>
      </c>
      <c r="D2296">
        <v>0</v>
      </c>
      <c r="E2296" s="3" t="e">
        <v>#NUM!</v>
      </c>
      <c r="F2296" s="3" t="str">
        <f>VLOOKUP(Exportacao[[#This Row],[País]],Tabela3[#All],4,FALSE)</f>
        <v>Curaçao</v>
      </c>
      <c r="G2296" s="3" t="str">
        <f>VLOOKUP(Exportacao[[#This Row],[País Corrigido]],'Conversor de países_Geral_UTF8_'!$A$2:$B$223,2,FALSE)</f>
        <v>América Central e Caribe</v>
      </c>
      <c r="H22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7" spans="1:8" hidden="1">
      <c r="A2297" t="s">
        <v>63</v>
      </c>
      <c r="B2297" s="3">
        <v>1997</v>
      </c>
      <c r="C2297">
        <v>0</v>
      </c>
      <c r="D2297">
        <v>0</v>
      </c>
      <c r="E2297" s="3" t="e">
        <v>#NUM!</v>
      </c>
      <c r="F2297" s="3" t="str">
        <f>VLOOKUP(Exportacao[[#This Row],[País]],Tabela3[#All],4,FALSE)</f>
        <v>Curaçao</v>
      </c>
      <c r="G2297" s="3" t="str">
        <f>VLOOKUP(Exportacao[[#This Row],[País Corrigido]],'Conversor de países_Geral_UTF8_'!$A$2:$B$223,2,FALSE)</f>
        <v>América Central e Caribe</v>
      </c>
      <c r="H22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8" spans="1:8" hidden="1">
      <c r="A2298" t="s">
        <v>63</v>
      </c>
      <c r="B2298" s="3">
        <v>1998</v>
      </c>
      <c r="C2298">
        <v>0</v>
      </c>
      <c r="D2298">
        <v>0</v>
      </c>
      <c r="E2298" s="3" t="e">
        <v>#NUM!</v>
      </c>
      <c r="F2298" s="3" t="str">
        <f>VLOOKUP(Exportacao[[#This Row],[País]],Tabela3[#All],4,FALSE)</f>
        <v>Curaçao</v>
      </c>
      <c r="G2298" s="3" t="str">
        <f>VLOOKUP(Exportacao[[#This Row],[País Corrigido]],'Conversor de países_Geral_UTF8_'!$A$2:$B$223,2,FALSE)</f>
        <v>América Central e Caribe</v>
      </c>
      <c r="H22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299" spans="1:8" hidden="1">
      <c r="A2299" t="s">
        <v>63</v>
      </c>
      <c r="B2299" s="3">
        <v>1999</v>
      </c>
      <c r="C2299">
        <v>0</v>
      </c>
      <c r="D2299">
        <v>0</v>
      </c>
      <c r="E2299" s="3" t="e">
        <v>#NUM!</v>
      </c>
      <c r="F2299" s="3" t="str">
        <f>VLOOKUP(Exportacao[[#This Row],[País]],Tabela3[#All],4,FALSE)</f>
        <v>Curaçao</v>
      </c>
      <c r="G2299" s="3" t="str">
        <f>VLOOKUP(Exportacao[[#This Row],[País Corrigido]],'Conversor de países_Geral_UTF8_'!$A$2:$B$223,2,FALSE)</f>
        <v>América Central e Caribe</v>
      </c>
      <c r="H22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0" spans="1:8" hidden="1">
      <c r="A2300" t="s">
        <v>63</v>
      </c>
      <c r="B2300" s="3">
        <v>2000</v>
      </c>
      <c r="C2300">
        <v>0</v>
      </c>
      <c r="D2300">
        <v>0</v>
      </c>
      <c r="E2300" s="3" t="e">
        <v>#NUM!</v>
      </c>
      <c r="F2300" s="3" t="str">
        <f>VLOOKUP(Exportacao[[#This Row],[País]],Tabela3[#All],4,FALSE)</f>
        <v>Curaçao</v>
      </c>
      <c r="G2300" s="3" t="str">
        <f>VLOOKUP(Exportacao[[#This Row],[País Corrigido]],'Conversor de países_Geral_UTF8_'!$A$2:$B$223,2,FALSE)</f>
        <v>América Central e Caribe</v>
      </c>
      <c r="H23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1" spans="1:8" hidden="1">
      <c r="A2301" t="s">
        <v>63</v>
      </c>
      <c r="B2301" s="3">
        <v>2001</v>
      </c>
      <c r="C2301">
        <v>0</v>
      </c>
      <c r="D2301">
        <v>0</v>
      </c>
      <c r="E2301" s="3" t="e">
        <v>#NUM!</v>
      </c>
      <c r="F2301" s="3" t="str">
        <f>VLOOKUP(Exportacao[[#This Row],[País]],Tabela3[#All],4,FALSE)</f>
        <v>Curaçao</v>
      </c>
      <c r="G2301" s="3" t="str">
        <f>VLOOKUP(Exportacao[[#This Row],[País Corrigido]],'Conversor de países_Geral_UTF8_'!$A$2:$B$223,2,FALSE)</f>
        <v>América Central e Caribe</v>
      </c>
      <c r="H23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2" spans="1:8" hidden="1">
      <c r="A2302" t="s">
        <v>63</v>
      </c>
      <c r="B2302" s="3">
        <v>2002</v>
      </c>
      <c r="C2302">
        <v>0</v>
      </c>
      <c r="D2302">
        <v>0</v>
      </c>
      <c r="E2302" s="3" t="e">
        <v>#NUM!</v>
      </c>
      <c r="F2302" s="3" t="str">
        <f>VLOOKUP(Exportacao[[#This Row],[País]],Tabela3[#All],4,FALSE)</f>
        <v>Curaçao</v>
      </c>
      <c r="G2302" s="3" t="str">
        <f>VLOOKUP(Exportacao[[#This Row],[País Corrigido]],'Conversor de países_Geral_UTF8_'!$A$2:$B$223,2,FALSE)</f>
        <v>América Central e Caribe</v>
      </c>
      <c r="H23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3" spans="1:8" hidden="1">
      <c r="A2303" t="s">
        <v>63</v>
      </c>
      <c r="B2303" s="3">
        <v>2003</v>
      </c>
      <c r="C2303">
        <v>0</v>
      </c>
      <c r="D2303">
        <v>0</v>
      </c>
      <c r="E2303" s="3" t="e">
        <v>#NUM!</v>
      </c>
      <c r="F2303" s="3" t="str">
        <f>VLOOKUP(Exportacao[[#This Row],[País]],Tabela3[#All],4,FALSE)</f>
        <v>Curaçao</v>
      </c>
      <c r="G2303" s="3" t="str">
        <f>VLOOKUP(Exportacao[[#This Row],[País Corrigido]],'Conversor de países_Geral_UTF8_'!$A$2:$B$223,2,FALSE)</f>
        <v>América Central e Caribe</v>
      </c>
      <c r="H23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4" spans="1:8" hidden="1">
      <c r="A2304" t="s">
        <v>63</v>
      </c>
      <c r="B2304" s="3">
        <v>2004</v>
      </c>
      <c r="C2304">
        <v>0</v>
      </c>
      <c r="D2304">
        <v>0</v>
      </c>
      <c r="E2304" s="3" t="e">
        <v>#NUM!</v>
      </c>
      <c r="F2304" s="3" t="str">
        <f>VLOOKUP(Exportacao[[#This Row],[País]],Tabela3[#All],4,FALSE)</f>
        <v>Curaçao</v>
      </c>
      <c r="G2304" s="3" t="str">
        <f>VLOOKUP(Exportacao[[#This Row],[País Corrigido]],'Conversor de países_Geral_UTF8_'!$A$2:$B$223,2,FALSE)</f>
        <v>América Central e Caribe</v>
      </c>
      <c r="H23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5" spans="1:8" hidden="1">
      <c r="A2305" t="s">
        <v>63</v>
      </c>
      <c r="B2305" s="3">
        <v>2005</v>
      </c>
      <c r="C2305">
        <v>0</v>
      </c>
      <c r="D2305">
        <v>0</v>
      </c>
      <c r="E2305" s="3" t="e">
        <v>#NUM!</v>
      </c>
      <c r="F2305" s="3" t="str">
        <f>VLOOKUP(Exportacao[[#This Row],[País]],Tabela3[#All],4,FALSE)</f>
        <v>Curaçao</v>
      </c>
      <c r="G2305" s="3" t="str">
        <f>VLOOKUP(Exportacao[[#This Row],[País Corrigido]],'Conversor de países_Geral_UTF8_'!$A$2:$B$223,2,FALSE)</f>
        <v>América Central e Caribe</v>
      </c>
      <c r="H23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6" spans="1:8" hidden="1">
      <c r="A2306" t="s">
        <v>63</v>
      </c>
      <c r="B2306" s="3">
        <v>2006</v>
      </c>
      <c r="C2306">
        <v>0</v>
      </c>
      <c r="D2306">
        <v>0</v>
      </c>
      <c r="E2306" s="3" t="e">
        <v>#NUM!</v>
      </c>
      <c r="F2306" s="3" t="str">
        <f>VLOOKUP(Exportacao[[#This Row],[País]],Tabela3[#All],4,FALSE)</f>
        <v>Curaçao</v>
      </c>
      <c r="G2306" s="3" t="str">
        <f>VLOOKUP(Exportacao[[#This Row],[País Corrigido]],'Conversor de países_Geral_UTF8_'!$A$2:$B$223,2,FALSE)</f>
        <v>América Central e Caribe</v>
      </c>
      <c r="H23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7" spans="1:8" hidden="1">
      <c r="A2307" t="s">
        <v>63</v>
      </c>
      <c r="B2307" s="3">
        <v>2007</v>
      </c>
      <c r="C2307">
        <v>0</v>
      </c>
      <c r="D2307">
        <v>0</v>
      </c>
      <c r="E2307" s="3" t="e">
        <v>#NUM!</v>
      </c>
      <c r="F2307" s="3" t="str">
        <f>VLOOKUP(Exportacao[[#This Row],[País]],Tabela3[#All],4,FALSE)</f>
        <v>Curaçao</v>
      </c>
      <c r="G2307" s="3" t="str">
        <f>VLOOKUP(Exportacao[[#This Row],[País Corrigido]],'Conversor de países_Geral_UTF8_'!$A$2:$B$223,2,FALSE)</f>
        <v>América Central e Caribe</v>
      </c>
      <c r="H23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8" spans="1:8" hidden="1">
      <c r="A2308" t="s">
        <v>63</v>
      </c>
      <c r="B2308" s="3">
        <v>2008</v>
      </c>
      <c r="C2308">
        <v>0</v>
      </c>
      <c r="D2308">
        <v>0</v>
      </c>
      <c r="E2308" s="3" t="e">
        <v>#NUM!</v>
      </c>
      <c r="F2308" s="3" t="str">
        <f>VLOOKUP(Exportacao[[#This Row],[País]],Tabela3[#All],4,FALSE)</f>
        <v>Curaçao</v>
      </c>
      <c r="G2308" s="3" t="str">
        <f>VLOOKUP(Exportacao[[#This Row],[País Corrigido]],'Conversor de países_Geral_UTF8_'!$A$2:$B$223,2,FALSE)</f>
        <v>América Central e Caribe</v>
      </c>
      <c r="H23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09" spans="1:8" hidden="1">
      <c r="A2309" t="s">
        <v>63</v>
      </c>
      <c r="B2309" s="3">
        <v>2009</v>
      </c>
      <c r="C2309">
        <v>0</v>
      </c>
      <c r="D2309">
        <v>0</v>
      </c>
      <c r="E2309" s="3" t="e">
        <v>#NUM!</v>
      </c>
      <c r="F2309" s="3" t="str">
        <f>VLOOKUP(Exportacao[[#This Row],[País]],Tabela3[#All],4,FALSE)</f>
        <v>Curaçao</v>
      </c>
      <c r="G2309" s="3" t="str">
        <f>VLOOKUP(Exportacao[[#This Row],[País Corrigido]],'Conversor de países_Geral_UTF8_'!$A$2:$B$223,2,FALSE)</f>
        <v>América Central e Caribe</v>
      </c>
      <c r="H23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10" spans="1:8" hidden="1">
      <c r="A2310" t="s">
        <v>63</v>
      </c>
      <c r="B2310" s="3">
        <v>2010</v>
      </c>
      <c r="C2310">
        <v>0</v>
      </c>
      <c r="D2310">
        <v>0</v>
      </c>
      <c r="E2310" s="3" t="e">
        <v>#NUM!</v>
      </c>
      <c r="F2310" s="3" t="str">
        <f>VLOOKUP(Exportacao[[#This Row],[País]],Tabela3[#All],4,FALSE)</f>
        <v>Curaçao</v>
      </c>
      <c r="G2310" s="3" t="str">
        <f>VLOOKUP(Exportacao[[#This Row],[País Corrigido]],'Conversor de países_Geral_UTF8_'!$A$2:$B$223,2,FALSE)</f>
        <v>América Central e Caribe</v>
      </c>
      <c r="H23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11" spans="1:8" hidden="1">
      <c r="A2311" t="s">
        <v>63</v>
      </c>
      <c r="B2311" s="3">
        <v>2011</v>
      </c>
      <c r="C2311">
        <v>0</v>
      </c>
      <c r="D2311">
        <v>0</v>
      </c>
      <c r="E2311" s="3" t="e">
        <v>#NUM!</v>
      </c>
      <c r="F2311" s="3" t="str">
        <f>VLOOKUP(Exportacao[[#This Row],[País]],Tabela3[#All],4,FALSE)</f>
        <v>Curaçao</v>
      </c>
      <c r="G2311" s="3" t="str">
        <f>VLOOKUP(Exportacao[[#This Row],[País Corrigido]],'Conversor de países_Geral_UTF8_'!$A$2:$B$223,2,FALSE)</f>
        <v>América Central e Caribe</v>
      </c>
      <c r="H23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12" spans="1:8" hidden="1">
      <c r="A2312" t="s">
        <v>63</v>
      </c>
      <c r="B2312" s="3">
        <v>2012</v>
      </c>
      <c r="C2312">
        <v>0</v>
      </c>
      <c r="D2312">
        <v>0</v>
      </c>
      <c r="E2312" s="3" t="e">
        <v>#NUM!</v>
      </c>
      <c r="F2312" s="3" t="str">
        <f>VLOOKUP(Exportacao[[#This Row],[País]],Tabela3[#All],4,FALSE)</f>
        <v>Curaçao</v>
      </c>
      <c r="G2312" s="3" t="str">
        <f>VLOOKUP(Exportacao[[#This Row],[País Corrigido]],'Conversor de países_Geral_UTF8_'!$A$2:$B$223,2,FALSE)</f>
        <v>América Central e Caribe</v>
      </c>
      <c r="H23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13" spans="1:8" hidden="1">
      <c r="A2313" t="s">
        <v>63</v>
      </c>
      <c r="B2313" s="3">
        <v>2013</v>
      </c>
      <c r="C2313">
        <v>0</v>
      </c>
      <c r="D2313">
        <v>0</v>
      </c>
      <c r="E2313" s="3" t="e">
        <v>#NUM!</v>
      </c>
      <c r="F2313" s="3" t="str">
        <f>VLOOKUP(Exportacao[[#This Row],[País]],Tabela3[#All],4,FALSE)</f>
        <v>Curaçao</v>
      </c>
      <c r="G2313" s="3" t="str">
        <f>VLOOKUP(Exportacao[[#This Row],[País Corrigido]],'Conversor de países_Geral_UTF8_'!$A$2:$B$223,2,FALSE)</f>
        <v>América Central e Caribe</v>
      </c>
      <c r="H23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14" spans="1:8" hidden="1">
      <c r="A2314" t="s">
        <v>63</v>
      </c>
      <c r="B2314" s="3">
        <v>2014</v>
      </c>
      <c r="C2314">
        <v>0</v>
      </c>
      <c r="D2314">
        <v>0</v>
      </c>
      <c r="E2314" s="3" t="e">
        <v>#NUM!</v>
      </c>
      <c r="F2314" s="3" t="str">
        <f>VLOOKUP(Exportacao[[#This Row],[País]],Tabela3[#All],4,FALSE)</f>
        <v>Curaçao</v>
      </c>
      <c r="G2314" s="3" t="str">
        <f>VLOOKUP(Exportacao[[#This Row],[País Corrigido]],'Conversor de países_Geral_UTF8_'!$A$2:$B$223,2,FALSE)</f>
        <v>América Central e Caribe</v>
      </c>
      <c r="H23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15" spans="1:8" hidden="1">
      <c r="A2315" t="s">
        <v>63</v>
      </c>
      <c r="B2315" s="3">
        <v>2015</v>
      </c>
      <c r="C2315">
        <v>0</v>
      </c>
      <c r="D2315">
        <v>0</v>
      </c>
      <c r="E2315" s="3" t="e">
        <v>#NUM!</v>
      </c>
      <c r="F2315" s="3" t="str">
        <f>VLOOKUP(Exportacao[[#This Row],[País]],Tabela3[#All],4,FALSE)</f>
        <v>Curaçao</v>
      </c>
      <c r="G2315" s="3" t="str">
        <f>VLOOKUP(Exportacao[[#This Row],[País Corrigido]],'Conversor de países_Geral_UTF8_'!$A$2:$B$223,2,FALSE)</f>
        <v>América Central e Caribe</v>
      </c>
      <c r="H23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16" spans="1:8" hidden="1">
      <c r="A2316" t="s">
        <v>63</v>
      </c>
      <c r="B2316" s="3">
        <v>2016</v>
      </c>
      <c r="C2316">
        <v>0</v>
      </c>
      <c r="D2316">
        <v>0</v>
      </c>
      <c r="E2316" s="3" t="e">
        <v>#NUM!</v>
      </c>
      <c r="F2316" s="3" t="str">
        <f>VLOOKUP(Exportacao[[#This Row],[País]],Tabela3[#All],4,FALSE)</f>
        <v>Curaçao</v>
      </c>
      <c r="G2316" s="3" t="str">
        <f>VLOOKUP(Exportacao[[#This Row],[País Corrigido]],'Conversor de países_Geral_UTF8_'!$A$2:$B$223,2,FALSE)</f>
        <v>América Central e Caribe</v>
      </c>
      <c r="H23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17" spans="1:8" hidden="1">
      <c r="A2317" t="s">
        <v>63</v>
      </c>
      <c r="B2317" s="3">
        <v>2017</v>
      </c>
      <c r="C2317">
        <v>12340</v>
      </c>
      <c r="D2317">
        <v>23011</v>
      </c>
      <c r="E2317" s="3">
        <v>1.8647487844408428</v>
      </c>
      <c r="F2317" s="3" t="str">
        <f>VLOOKUP(Exportacao[[#This Row],[País]],Tabela3[#All],4,FALSE)</f>
        <v>Curaçao</v>
      </c>
      <c r="G2317" s="3" t="str">
        <f>VLOOKUP(Exportacao[[#This Row],[País Corrigido]],'Conversor de países_Geral_UTF8_'!$A$2:$B$223,2,FALSE)</f>
        <v>América Central e Caribe</v>
      </c>
      <c r="H23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18" spans="1:8" hidden="1">
      <c r="A2318" t="s">
        <v>63</v>
      </c>
      <c r="B2318" s="3">
        <v>2018</v>
      </c>
      <c r="C2318">
        <v>23930</v>
      </c>
      <c r="D2318">
        <v>43676</v>
      </c>
      <c r="E2318" s="3">
        <v>1.825156707062265</v>
      </c>
      <c r="F2318" s="3" t="str">
        <f>VLOOKUP(Exportacao[[#This Row],[País]],Tabela3[#All],4,FALSE)</f>
        <v>Curaçao</v>
      </c>
      <c r="G2318" s="3" t="str">
        <f>VLOOKUP(Exportacao[[#This Row],[País Corrigido]],'Conversor de países_Geral_UTF8_'!$A$2:$B$223,2,FALSE)</f>
        <v>América Central e Caribe</v>
      </c>
      <c r="H23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19" spans="1:8" hidden="1">
      <c r="A2319" t="s">
        <v>63</v>
      </c>
      <c r="B2319" s="3">
        <v>2019</v>
      </c>
      <c r="C2319">
        <v>33951</v>
      </c>
      <c r="D2319">
        <v>62067</v>
      </c>
      <c r="E2319" s="3">
        <v>1.8281346646637802</v>
      </c>
      <c r="F2319" s="3" t="str">
        <f>VLOOKUP(Exportacao[[#This Row],[País]],Tabela3[#All],4,FALSE)</f>
        <v>Curaçao</v>
      </c>
      <c r="G2319" s="3" t="str">
        <f>VLOOKUP(Exportacao[[#This Row],[País Corrigido]],'Conversor de países_Geral_UTF8_'!$A$2:$B$223,2,FALSE)</f>
        <v>América Central e Caribe</v>
      </c>
      <c r="H23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20" spans="1:8" hidden="1">
      <c r="A2320" t="s">
        <v>63</v>
      </c>
      <c r="B2320" s="3">
        <v>2020</v>
      </c>
      <c r="C2320">
        <v>47962</v>
      </c>
      <c r="D2320">
        <v>65986</v>
      </c>
      <c r="E2320" s="3">
        <v>1.375797506359201</v>
      </c>
      <c r="F2320" s="3" t="str">
        <f>VLOOKUP(Exportacao[[#This Row],[País]],Tabela3[#All],4,FALSE)</f>
        <v>Curaçao</v>
      </c>
      <c r="G2320" s="3" t="str">
        <f>VLOOKUP(Exportacao[[#This Row],[País Corrigido]],'Conversor de países_Geral_UTF8_'!$A$2:$B$223,2,FALSE)</f>
        <v>América Central e Caribe</v>
      </c>
      <c r="H23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21" spans="1:8" hidden="1">
      <c r="A2321" t="s">
        <v>63</v>
      </c>
      <c r="B2321" s="3">
        <v>2021</v>
      </c>
      <c r="C2321">
        <v>32263</v>
      </c>
      <c r="D2321">
        <v>58993</v>
      </c>
      <c r="E2321" s="3">
        <v>1.8285032390044322</v>
      </c>
      <c r="F2321" s="3" t="str">
        <f>VLOOKUP(Exportacao[[#This Row],[País]],Tabela3[#All],4,FALSE)</f>
        <v>Curaçao</v>
      </c>
      <c r="G2321" s="3" t="str">
        <f>VLOOKUP(Exportacao[[#This Row],[País Corrigido]],'Conversor de países_Geral_UTF8_'!$A$2:$B$223,2,FALSE)</f>
        <v>América Central e Caribe</v>
      </c>
      <c r="H23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22" spans="1:8" hidden="1">
      <c r="A2322" t="s">
        <v>63</v>
      </c>
      <c r="B2322" s="3">
        <v>2022</v>
      </c>
      <c r="C2322">
        <v>40673</v>
      </c>
      <c r="D2322">
        <v>66950</v>
      </c>
      <c r="E2322" s="3">
        <v>1.6460551225628794</v>
      </c>
      <c r="F2322" s="3" t="str">
        <f>VLOOKUP(Exportacao[[#This Row],[País]],Tabela3[#All],4,FALSE)</f>
        <v>Curaçao</v>
      </c>
      <c r="G2322" s="3" t="str">
        <f>VLOOKUP(Exportacao[[#This Row],[País Corrigido]],'Conversor de países_Geral_UTF8_'!$A$2:$B$223,2,FALSE)</f>
        <v>América Central e Caribe</v>
      </c>
      <c r="H23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23" spans="1:8" hidden="1">
      <c r="A2323" t="s">
        <v>63</v>
      </c>
      <c r="B2323" s="3">
        <v>2023</v>
      </c>
      <c r="C2323">
        <v>25135</v>
      </c>
      <c r="D2323">
        <v>40807</v>
      </c>
      <c r="E2323" s="3">
        <v>1.6235130296399443</v>
      </c>
      <c r="F2323" s="3" t="str">
        <f>VLOOKUP(Exportacao[[#This Row],[País]],Tabela3[#All],4,FALSE)</f>
        <v>Curaçao</v>
      </c>
      <c r="G2323" s="3" t="str">
        <f>VLOOKUP(Exportacao[[#This Row],[País Corrigido]],'Conversor de países_Geral_UTF8_'!$A$2:$B$223,2,FALSE)</f>
        <v>América Central e Caribe</v>
      </c>
      <c r="H23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24" spans="1:8">
      <c r="A2324" t="s">
        <v>64</v>
      </c>
      <c r="B2324" s="3">
        <v>1970</v>
      </c>
      <c r="C2324">
        <v>0</v>
      </c>
      <c r="D2324">
        <v>0</v>
      </c>
      <c r="E2324" s="3" t="e">
        <v>#NUM!</v>
      </c>
      <c r="F2324" s="3" t="str">
        <f>VLOOKUP(Exportacao[[#This Row],[País]],Tabela3[#All],4,FALSE)</f>
        <v>Dinamarca</v>
      </c>
      <c r="G2324" s="3" t="str">
        <f>VLOOKUP(Exportacao[[#This Row],[País Corrigido]],'Conversor de países_Geral_UTF8_'!$A$2:$B$223,2,FALSE)</f>
        <v>Europa</v>
      </c>
      <c r="H23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25" spans="1:8">
      <c r="A2325" t="s">
        <v>64</v>
      </c>
      <c r="B2325" s="3">
        <v>1971</v>
      </c>
      <c r="C2325">
        <v>0</v>
      </c>
      <c r="D2325">
        <v>0</v>
      </c>
      <c r="E2325" s="3" t="e">
        <v>#NUM!</v>
      </c>
      <c r="F2325" s="3" t="str">
        <f>VLOOKUP(Exportacao[[#This Row],[País]],Tabela3[#All],4,FALSE)</f>
        <v>Dinamarca</v>
      </c>
      <c r="G2325" s="3" t="str">
        <f>VLOOKUP(Exportacao[[#This Row],[País Corrigido]],'Conversor de países_Geral_UTF8_'!$A$2:$B$223,2,FALSE)</f>
        <v>Europa</v>
      </c>
      <c r="H23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26" spans="1:8">
      <c r="A2326" t="s">
        <v>64</v>
      </c>
      <c r="B2326" s="3">
        <v>1972</v>
      </c>
      <c r="C2326">
        <v>0</v>
      </c>
      <c r="D2326">
        <v>0</v>
      </c>
      <c r="E2326" s="3" t="e">
        <v>#NUM!</v>
      </c>
      <c r="F2326" s="3" t="str">
        <f>VLOOKUP(Exportacao[[#This Row],[País]],Tabela3[#All],4,FALSE)</f>
        <v>Dinamarca</v>
      </c>
      <c r="G2326" s="3" t="str">
        <f>VLOOKUP(Exportacao[[#This Row],[País Corrigido]],'Conversor de países_Geral_UTF8_'!$A$2:$B$223,2,FALSE)</f>
        <v>Europa</v>
      </c>
      <c r="H23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27" spans="1:8">
      <c r="A2327" t="s">
        <v>64</v>
      </c>
      <c r="B2327" s="3">
        <v>1973</v>
      </c>
      <c r="C2327">
        <v>0</v>
      </c>
      <c r="D2327">
        <v>0</v>
      </c>
      <c r="E2327" s="3" t="e">
        <v>#NUM!</v>
      </c>
      <c r="F2327" s="3" t="str">
        <f>VLOOKUP(Exportacao[[#This Row],[País]],Tabela3[#All],4,FALSE)</f>
        <v>Dinamarca</v>
      </c>
      <c r="G2327" s="3" t="str">
        <f>VLOOKUP(Exportacao[[#This Row],[País Corrigido]],'Conversor de países_Geral_UTF8_'!$A$2:$B$223,2,FALSE)</f>
        <v>Europa</v>
      </c>
      <c r="H23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28" spans="1:8">
      <c r="A2328" t="s">
        <v>64</v>
      </c>
      <c r="B2328" s="3">
        <v>1974</v>
      </c>
      <c r="C2328">
        <v>0</v>
      </c>
      <c r="D2328">
        <v>0</v>
      </c>
      <c r="E2328" s="3" t="e">
        <v>#NUM!</v>
      </c>
      <c r="F2328" s="3" t="str">
        <f>VLOOKUP(Exportacao[[#This Row],[País]],Tabela3[#All],4,FALSE)</f>
        <v>Dinamarca</v>
      </c>
      <c r="G2328" s="3" t="str">
        <f>VLOOKUP(Exportacao[[#This Row],[País Corrigido]],'Conversor de países_Geral_UTF8_'!$A$2:$B$223,2,FALSE)</f>
        <v>Europa</v>
      </c>
      <c r="H23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29" spans="1:8">
      <c r="A2329" t="s">
        <v>64</v>
      </c>
      <c r="B2329" s="3">
        <v>1975</v>
      </c>
      <c r="C2329">
        <v>0</v>
      </c>
      <c r="D2329">
        <v>0</v>
      </c>
      <c r="E2329" s="3" t="e">
        <v>#NUM!</v>
      </c>
      <c r="F2329" s="3" t="str">
        <f>VLOOKUP(Exportacao[[#This Row],[País]],Tabela3[#All],4,FALSE)</f>
        <v>Dinamarca</v>
      </c>
      <c r="G2329" s="3" t="str">
        <f>VLOOKUP(Exportacao[[#This Row],[País Corrigido]],'Conversor de países_Geral_UTF8_'!$A$2:$B$223,2,FALSE)</f>
        <v>Europa</v>
      </c>
      <c r="H23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0" spans="1:8">
      <c r="A2330" t="s">
        <v>64</v>
      </c>
      <c r="B2330" s="3">
        <v>1976</v>
      </c>
      <c r="C2330">
        <v>0</v>
      </c>
      <c r="D2330">
        <v>0</v>
      </c>
      <c r="E2330" s="3" t="e">
        <v>#NUM!</v>
      </c>
      <c r="F2330" s="3" t="str">
        <f>VLOOKUP(Exportacao[[#This Row],[País]],Tabela3[#All],4,FALSE)</f>
        <v>Dinamarca</v>
      </c>
      <c r="G2330" s="3" t="str">
        <f>VLOOKUP(Exportacao[[#This Row],[País Corrigido]],'Conversor de países_Geral_UTF8_'!$A$2:$B$223,2,FALSE)</f>
        <v>Europa</v>
      </c>
      <c r="H23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1" spans="1:8">
      <c r="A2331" t="s">
        <v>64</v>
      </c>
      <c r="B2331" s="3">
        <v>1977</v>
      </c>
      <c r="C2331">
        <v>0</v>
      </c>
      <c r="D2331">
        <v>0</v>
      </c>
      <c r="E2331" s="3" t="e">
        <v>#NUM!</v>
      </c>
      <c r="F2331" s="3" t="str">
        <f>VLOOKUP(Exportacao[[#This Row],[País]],Tabela3[#All],4,FALSE)</f>
        <v>Dinamarca</v>
      </c>
      <c r="G2331" s="3" t="str">
        <f>VLOOKUP(Exportacao[[#This Row],[País Corrigido]],'Conversor de países_Geral_UTF8_'!$A$2:$B$223,2,FALSE)</f>
        <v>Europa</v>
      </c>
      <c r="H23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2" spans="1:8">
      <c r="A2332" t="s">
        <v>64</v>
      </c>
      <c r="B2332" s="3">
        <v>1978</v>
      </c>
      <c r="C2332">
        <v>0</v>
      </c>
      <c r="D2332">
        <v>0</v>
      </c>
      <c r="E2332" s="3" t="e">
        <v>#NUM!</v>
      </c>
      <c r="F2332" s="3" t="str">
        <f>VLOOKUP(Exportacao[[#This Row],[País]],Tabela3[#All],4,FALSE)</f>
        <v>Dinamarca</v>
      </c>
      <c r="G2332" s="3" t="str">
        <f>VLOOKUP(Exportacao[[#This Row],[País Corrigido]],'Conversor de países_Geral_UTF8_'!$A$2:$B$223,2,FALSE)</f>
        <v>Europa</v>
      </c>
      <c r="H23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3" spans="1:8">
      <c r="A2333" t="s">
        <v>64</v>
      </c>
      <c r="B2333" s="3">
        <v>1979</v>
      </c>
      <c r="C2333">
        <v>0</v>
      </c>
      <c r="D2333">
        <v>0</v>
      </c>
      <c r="E2333" s="3" t="e">
        <v>#NUM!</v>
      </c>
      <c r="F2333" s="3" t="str">
        <f>VLOOKUP(Exportacao[[#This Row],[País]],Tabela3[#All],4,FALSE)</f>
        <v>Dinamarca</v>
      </c>
      <c r="G2333" s="3" t="str">
        <f>VLOOKUP(Exportacao[[#This Row],[País Corrigido]],'Conversor de países_Geral_UTF8_'!$A$2:$B$223,2,FALSE)</f>
        <v>Europa</v>
      </c>
      <c r="H23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4" spans="1:8">
      <c r="A2334" t="s">
        <v>64</v>
      </c>
      <c r="B2334" s="3">
        <v>1980</v>
      </c>
      <c r="C2334">
        <v>0</v>
      </c>
      <c r="D2334">
        <v>0</v>
      </c>
      <c r="E2334" s="3" t="e">
        <v>#NUM!</v>
      </c>
      <c r="F2334" s="3" t="str">
        <f>VLOOKUP(Exportacao[[#This Row],[País]],Tabela3[#All],4,FALSE)</f>
        <v>Dinamarca</v>
      </c>
      <c r="G2334" s="3" t="str">
        <f>VLOOKUP(Exportacao[[#This Row],[País Corrigido]],'Conversor de países_Geral_UTF8_'!$A$2:$B$223,2,FALSE)</f>
        <v>Europa</v>
      </c>
      <c r="H23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5" spans="1:8">
      <c r="A2335" t="s">
        <v>64</v>
      </c>
      <c r="B2335" s="3">
        <v>1981</v>
      </c>
      <c r="C2335">
        <v>0</v>
      </c>
      <c r="D2335">
        <v>0</v>
      </c>
      <c r="E2335" s="3" t="e">
        <v>#NUM!</v>
      </c>
      <c r="F2335" s="3" t="str">
        <f>VLOOKUP(Exportacao[[#This Row],[País]],Tabela3[#All],4,FALSE)</f>
        <v>Dinamarca</v>
      </c>
      <c r="G2335" s="3" t="str">
        <f>VLOOKUP(Exportacao[[#This Row],[País Corrigido]],'Conversor de países_Geral_UTF8_'!$A$2:$B$223,2,FALSE)</f>
        <v>Europa</v>
      </c>
      <c r="H23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6" spans="1:8">
      <c r="A2336" t="s">
        <v>64</v>
      </c>
      <c r="B2336" s="3">
        <v>1982</v>
      </c>
      <c r="C2336">
        <v>0</v>
      </c>
      <c r="D2336">
        <v>0</v>
      </c>
      <c r="E2336" s="3" t="e">
        <v>#NUM!</v>
      </c>
      <c r="F2336" s="3" t="str">
        <f>VLOOKUP(Exportacao[[#This Row],[País]],Tabela3[#All],4,FALSE)</f>
        <v>Dinamarca</v>
      </c>
      <c r="G2336" s="3" t="str">
        <f>VLOOKUP(Exportacao[[#This Row],[País Corrigido]],'Conversor de países_Geral_UTF8_'!$A$2:$B$223,2,FALSE)</f>
        <v>Europa</v>
      </c>
      <c r="H23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7" spans="1:8">
      <c r="A2337" t="s">
        <v>64</v>
      </c>
      <c r="B2337" s="3">
        <v>1983</v>
      </c>
      <c r="C2337">
        <v>0</v>
      </c>
      <c r="D2337">
        <v>0</v>
      </c>
      <c r="E2337" s="3" t="e">
        <v>#NUM!</v>
      </c>
      <c r="F2337" s="3" t="str">
        <f>VLOOKUP(Exportacao[[#This Row],[País]],Tabela3[#All],4,FALSE)</f>
        <v>Dinamarca</v>
      </c>
      <c r="G2337" s="3" t="str">
        <f>VLOOKUP(Exportacao[[#This Row],[País Corrigido]],'Conversor de países_Geral_UTF8_'!$A$2:$B$223,2,FALSE)</f>
        <v>Europa</v>
      </c>
      <c r="H23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8" spans="1:8">
      <c r="A2338" t="s">
        <v>64</v>
      </c>
      <c r="B2338" s="3">
        <v>1984</v>
      </c>
      <c r="C2338">
        <v>0</v>
      </c>
      <c r="D2338">
        <v>0</v>
      </c>
      <c r="E2338" s="3" t="e">
        <v>#NUM!</v>
      </c>
      <c r="F2338" s="3" t="str">
        <f>VLOOKUP(Exportacao[[#This Row],[País]],Tabela3[#All],4,FALSE)</f>
        <v>Dinamarca</v>
      </c>
      <c r="G2338" s="3" t="str">
        <f>VLOOKUP(Exportacao[[#This Row],[País Corrigido]],'Conversor de países_Geral_UTF8_'!$A$2:$B$223,2,FALSE)</f>
        <v>Europa</v>
      </c>
      <c r="H23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39" spans="1:8">
      <c r="A2339" t="s">
        <v>64</v>
      </c>
      <c r="B2339" s="3">
        <v>1985</v>
      </c>
      <c r="C2339">
        <v>0</v>
      </c>
      <c r="D2339">
        <v>0</v>
      </c>
      <c r="E2339" s="3" t="e">
        <v>#NUM!</v>
      </c>
      <c r="F2339" s="3" t="str">
        <f>VLOOKUP(Exportacao[[#This Row],[País]],Tabela3[#All],4,FALSE)</f>
        <v>Dinamarca</v>
      </c>
      <c r="G2339" s="3" t="str">
        <f>VLOOKUP(Exportacao[[#This Row],[País Corrigido]],'Conversor de países_Geral_UTF8_'!$A$2:$B$223,2,FALSE)</f>
        <v>Europa</v>
      </c>
      <c r="H23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40" spans="1:8">
      <c r="A2340" t="s">
        <v>64</v>
      </c>
      <c r="B2340" s="3">
        <v>1986</v>
      </c>
      <c r="C2340">
        <v>0</v>
      </c>
      <c r="D2340">
        <v>0</v>
      </c>
      <c r="E2340" s="3" t="e">
        <v>#NUM!</v>
      </c>
      <c r="F2340" s="3" t="str">
        <f>VLOOKUP(Exportacao[[#This Row],[País]],Tabela3[#All],4,FALSE)</f>
        <v>Dinamarca</v>
      </c>
      <c r="G2340" s="3" t="str">
        <f>VLOOKUP(Exportacao[[#This Row],[País Corrigido]],'Conversor de países_Geral_UTF8_'!$A$2:$B$223,2,FALSE)</f>
        <v>Europa</v>
      </c>
      <c r="H23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41" spans="1:8">
      <c r="A2341" t="s">
        <v>64</v>
      </c>
      <c r="B2341" s="3">
        <v>1987</v>
      </c>
      <c r="C2341">
        <v>0</v>
      </c>
      <c r="D2341">
        <v>0</v>
      </c>
      <c r="E2341" s="3" t="e">
        <v>#NUM!</v>
      </c>
      <c r="F2341" s="3" t="str">
        <f>VLOOKUP(Exportacao[[#This Row],[País]],Tabela3[#All],4,FALSE)</f>
        <v>Dinamarca</v>
      </c>
      <c r="G2341" s="3" t="str">
        <f>VLOOKUP(Exportacao[[#This Row],[País Corrigido]],'Conversor de países_Geral_UTF8_'!$A$2:$B$223,2,FALSE)</f>
        <v>Europa</v>
      </c>
      <c r="H23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42" spans="1:8">
      <c r="A2342" t="s">
        <v>64</v>
      </c>
      <c r="B2342" s="3">
        <v>1988</v>
      </c>
      <c r="C2342">
        <v>36054</v>
      </c>
      <c r="D2342">
        <v>45979</v>
      </c>
      <c r="E2342" s="3">
        <v>1.2752815221612026</v>
      </c>
      <c r="F2342" s="3" t="str">
        <f>VLOOKUP(Exportacao[[#This Row],[País]],Tabela3[#All],4,FALSE)</f>
        <v>Dinamarca</v>
      </c>
      <c r="G2342" s="3" t="str">
        <f>VLOOKUP(Exportacao[[#This Row],[País Corrigido]],'Conversor de países_Geral_UTF8_'!$A$2:$B$223,2,FALSE)</f>
        <v>Europa</v>
      </c>
      <c r="H23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43" spans="1:8">
      <c r="A2343" t="s">
        <v>64</v>
      </c>
      <c r="B2343" s="3">
        <v>1989</v>
      </c>
      <c r="C2343">
        <v>32743</v>
      </c>
      <c r="D2343">
        <v>43989</v>
      </c>
      <c r="E2343" s="3">
        <v>1.3434627248572213</v>
      </c>
      <c r="F2343" s="3" t="str">
        <f>VLOOKUP(Exportacao[[#This Row],[País]],Tabela3[#All],4,FALSE)</f>
        <v>Dinamarca</v>
      </c>
      <c r="G2343" s="3" t="str">
        <f>VLOOKUP(Exportacao[[#This Row],[País Corrigido]],'Conversor de países_Geral_UTF8_'!$A$2:$B$223,2,FALSE)</f>
        <v>Europa</v>
      </c>
      <c r="H23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44" spans="1:8">
      <c r="A2344" t="s">
        <v>64</v>
      </c>
      <c r="B2344" s="3">
        <v>1990</v>
      </c>
      <c r="C2344">
        <v>36450</v>
      </c>
      <c r="D2344">
        <v>50880</v>
      </c>
      <c r="E2344" s="3">
        <v>1.3958847736625515</v>
      </c>
      <c r="F2344" s="3" t="str">
        <f>VLOOKUP(Exportacao[[#This Row],[País]],Tabela3[#All],4,FALSE)</f>
        <v>Dinamarca</v>
      </c>
      <c r="G2344" s="3" t="str">
        <f>VLOOKUP(Exportacao[[#This Row],[País Corrigido]],'Conversor de países_Geral_UTF8_'!$A$2:$B$223,2,FALSE)</f>
        <v>Europa</v>
      </c>
      <c r="H23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45" spans="1:8">
      <c r="A2345" t="s">
        <v>64</v>
      </c>
      <c r="B2345" s="3">
        <v>1991</v>
      </c>
      <c r="C2345">
        <v>24630</v>
      </c>
      <c r="D2345">
        <v>34543</v>
      </c>
      <c r="E2345" s="3">
        <v>1.4024766544863987</v>
      </c>
      <c r="F2345" s="3" t="str">
        <f>VLOOKUP(Exportacao[[#This Row],[País]],Tabela3[#All],4,FALSE)</f>
        <v>Dinamarca</v>
      </c>
      <c r="G2345" s="3" t="str">
        <f>VLOOKUP(Exportacao[[#This Row],[País Corrigido]],'Conversor de países_Geral_UTF8_'!$A$2:$B$223,2,FALSE)</f>
        <v>Europa</v>
      </c>
      <c r="H23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46" spans="1:8">
      <c r="A2346" t="s">
        <v>64</v>
      </c>
      <c r="B2346" s="3">
        <v>1992</v>
      </c>
      <c r="C2346">
        <v>33254</v>
      </c>
      <c r="D2346">
        <v>22701</v>
      </c>
      <c r="E2346" s="3">
        <v>0.68265471822938595</v>
      </c>
      <c r="F2346" s="3" t="str">
        <f>VLOOKUP(Exportacao[[#This Row],[País]],Tabela3[#All],4,FALSE)</f>
        <v>Dinamarca</v>
      </c>
      <c r="G2346" s="3" t="str">
        <f>VLOOKUP(Exportacao[[#This Row],[País Corrigido]],'Conversor de países_Geral_UTF8_'!$A$2:$B$223,2,FALSE)</f>
        <v>Europa</v>
      </c>
      <c r="H23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47" spans="1:8">
      <c r="A2347" t="s">
        <v>64</v>
      </c>
      <c r="B2347" s="3">
        <v>1993</v>
      </c>
      <c r="C2347">
        <v>24221</v>
      </c>
      <c r="D2347">
        <v>32192</v>
      </c>
      <c r="E2347" s="3">
        <v>1.3290945873415632</v>
      </c>
      <c r="F2347" s="3" t="str">
        <f>VLOOKUP(Exportacao[[#This Row],[País]],Tabela3[#All],4,FALSE)</f>
        <v>Dinamarca</v>
      </c>
      <c r="G2347" s="3" t="str">
        <f>VLOOKUP(Exportacao[[#This Row],[País Corrigido]],'Conversor de países_Geral_UTF8_'!$A$2:$B$223,2,FALSE)</f>
        <v>Europa</v>
      </c>
      <c r="H23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48" spans="1:8">
      <c r="A2348" t="s">
        <v>64</v>
      </c>
      <c r="B2348" s="3">
        <v>1994</v>
      </c>
      <c r="C2348">
        <v>27328</v>
      </c>
      <c r="D2348">
        <v>38311</v>
      </c>
      <c r="E2348" s="3">
        <v>1.4018954918032787</v>
      </c>
      <c r="F2348" s="3" t="str">
        <f>VLOOKUP(Exportacao[[#This Row],[País]],Tabela3[#All],4,FALSE)</f>
        <v>Dinamarca</v>
      </c>
      <c r="G2348" s="3" t="str">
        <f>VLOOKUP(Exportacao[[#This Row],[País Corrigido]],'Conversor de países_Geral_UTF8_'!$A$2:$B$223,2,FALSE)</f>
        <v>Europa</v>
      </c>
      <c r="H23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49" spans="1:8">
      <c r="A2349" t="s">
        <v>64</v>
      </c>
      <c r="B2349" s="3">
        <v>1995</v>
      </c>
      <c r="C2349">
        <v>12000</v>
      </c>
      <c r="D2349">
        <v>16350</v>
      </c>
      <c r="E2349" s="3">
        <v>1.3625</v>
      </c>
      <c r="F2349" s="3" t="str">
        <f>VLOOKUP(Exportacao[[#This Row],[País]],Tabela3[#All],4,FALSE)</f>
        <v>Dinamarca</v>
      </c>
      <c r="G2349" s="3" t="str">
        <f>VLOOKUP(Exportacao[[#This Row],[País Corrigido]],'Conversor de países_Geral_UTF8_'!$A$2:$B$223,2,FALSE)</f>
        <v>Europa</v>
      </c>
      <c r="H23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50" spans="1:8">
      <c r="A2350" t="s">
        <v>64</v>
      </c>
      <c r="B2350" s="3">
        <v>1996</v>
      </c>
      <c r="C2350">
        <v>8550</v>
      </c>
      <c r="D2350">
        <v>25299</v>
      </c>
      <c r="E2350" s="3">
        <v>2.9589473684210525</v>
      </c>
      <c r="F2350" s="3" t="str">
        <f>VLOOKUP(Exportacao[[#This Row],[País]],Tabela3[#All],4,FALSE)</f>
        <v>Dinamarca</v>
      </c>
      <c r="G2350" s="3" t="str">
        <f>VLOOKUP(Exportacao[[#This Row],[País Corrigido]],'Conversor de países_Geral_UTF8_'!$A$2:$B$223,2,FALSE)</f>
        <v>Europa</v>
      </c>
      <c r="H23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51" spans="1:8">
      <c r="A2351" t="s">
        <v>64</v>
      </c>
      <c r="B2351" s="3">
        <v>1997</v>
      </c>
      <c r="C2351">
        <v>19740</v>
      </c>
      <c r="D2351">
        <v>45641</v>
      </c>
      <c r="E2351" s="3">
        <v>2.3121073961499494</v>
      </c>
      <c r="F2351" s="3" t="str">
        <f>VLOOKUP(Exportacao[[#This Row],[País]],Tabela3[#All],4,FALSE)</f>
        <v>Dinamarca</v>
      </c>
      <c r="G2351" s="3" t="str">
        <f>VLOOKUP(Exportacao[[#This Row],[País Corrigido]],'Conversor de países_Geral_UTF8_'!$A$2:$B$223,2,FALSE)</f>
        <v>Europa</v>
      </c>
      <c r="H23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52" spans="1:8">
      <c r="A2352" t="s">
        <v>64</v>
      </c>
      <c r="B2352" s="3">
        <v>1998</v>
      </c>
      <c r="C2352">
        <v>0</v>
      </c>
      <c r="D2352">
        <v>0</v>
      </c>
      <c r="E2352" s="3" t="e">
        <v>#NUM!</v>
      </c>
      <c r="F2352" s="3" t="str">
        <f>VLOOKUP(Exportacao[[#This Row],[País]],Tabela3[#All],4,FALSE)</f>
        <v>Dinamarca</v>
      </c>
      <c r="G2352" s="3" t="str">
        <f>VLOOKUP(Exportacao[[#This Row],[País Corrigido]],'Conversor de países_Geral_UTF8_'!$A$2:$B$223,2,FALSE)</f>
        <v>Europa</v>
      </c>
      <c r="H23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53" spans="1:8">
      <c r="A2353" t="s">
        <v>64</v>
      </c>
      <c r="B2353" s="3">
        <v>1999</v>
      </c>
      <c r="C2353">
        <v>6300</v>
      </c>
      <c r="D2353">
        <v>18641</v>
      </c>
      <c r="E2353" s="3">
        <v>2.9588888888888887</v>
      </c>
      <c r="F2353" s="3" t="str">
        <f>VLOOKUP(Exportacao[[#This Row],[País]],Tabela3[#All],4,FALSE)</f>
        <v>Dinamarca</v>
      </c>
      <c r="G2353" s="3" t="str">
        <f>VLOOKUP(Exportacao[[#This Row],[País Corrigido]],'Conversor de países_Geral_UTF8_'!$A$2:$B$223,2,FALSE)</f>
        <v>Europa</v>
      </c>
      <c r="H23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54" spans="1:8">
      <c r="A2354" t="s">
        <v>64</v>
      </c>
      <c r="B2354" s="3">
        <v>2000</v>
      </c>
      <c r="C2354">
        <v>0</v>
      </c>
      <c r="D2354">
        <v>0</v>
      </c>
      <c r="E2354" s="3" t="e">
        <v>#NUM!</v>
      </c>
      <c r="F2354" s="3" t="str">
        <f>VLOOKUP(Exportacao[[#This Row],[País]],Tabela3[#All],4,FALSE)</f>
        <v>Dinamarca</v>
      </c>
      <c r="G2354" s="3" t="str">
        <f>VLOOKUP(Exportacao[[#This Row],[País Corrigido]],'Conversor de países_Geral_UTF8_'!$A$2:$B$223,2,FALSE)</f>
        <v>Europa</v>
      </c>
      <c r="H23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55" spans="1:8">
      <c r="A2355" t="s">
        <v>64</v>
      </c>
      <c r="B2355" s="3">
        <v>2001</v>
      </c>
      <c r="C2355">
        <v>0</v>
      </c>
      <c r="D2355">
        <v>0</v>
      </c>
      <c r="E2355" s="3" t="e">
        <v>#NUM!</v>
      </c>
      <c r="F2355" s="3" t="str">
        <f>VLOOKUP(Exportacao[[#This Row],[País]],Tabela3[#All],4,FALSE)</f>
        <v>Dinamarca</v>
      </c>
      <c r="G2355" s="3" t="str">
        <f>VLOOKUP(Exportacao[[#This Row],[País Corrigido]],'Conversor de países_Geral_UTF8_'!$A$2:$B$223,2,FALSE)</f>
        <v>Europa</v>
      </c>
      <c r="H23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56" spans="1:8">
      <c r="A2356" t="s">
        <v>64</v>
      </c>
      <c r="B2356" s="3">
        <v>2002</v>
      </c>
      <c r="C2356">
        <v>0</v>
      </c>
      <c r="D2356">
        <v>0</v>
      </c>
      <c r="E2356" s="3" t="e">
        <v>#NUM!</v>
      </c>
      <c r="F2356" s="3" t="str">
        <f>VLOOKUP(Exportacao[[#This Row],[País]],Tabela3[#All],4,FALSE)</f>
        <v>Dinamarca</v>
      </c>
      <c r="G2356" s="3" t="str">
        <f>VLOOKUP(Exportacao[[#This Row],[País Corrigido]],'Conversor de países_Geral_UTF8_'!$A$2:$B$223,2,FALSE)</f>
        <v>Europa</v>
      </c>
      <c r="H23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57" spans="1:8">
      <c r="A2357" t="s">
        <v>64</v>
      </c>
      <c r="B2357" s="3">
        <v>2003</v>
      </c>
      <c r="C2357">
        <v>0</v>
      </c>
      <c r="D2357">
        <v>0</v>
      </c>
      <c r="E2357" s="3" t="e">
        <v>#NUM!</v>
      </c>
      <c r="F2357" s="3" t="str">
        <f>VLOOKUP(Exportacao[[#This Row],[País]],Tabela3[#All],4,FALSE)</f>
        <v>Dinamarca</v>
      </c>
      <c r="G2357" s="3" t="str">
        <f>VLOOKUP(Exportacao[[#This Row],[País Corrigido]],'Conversor de países_Geral_UTF8_'!$A$2:$B$223,2,FALSE)</f>
        <v>Europa</v>
      </c>
      <c r="H23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58" spans="1:8">
      <c r="A2358" t="s">
        <v>64</v>
      </c>
      <c r="B2358" s="3">
        <v>2004</v>
      </c>
      <c r="C2358">
        <v>3780</v>
      </c>
      <c r="D2358">
        <v>11088</v>
      </c>
      <c r="E2358" s="3">
        <v>2.9333333333333331</v>
      </c>
      <c r="F2358" s="3" t="str">
        <f>VLOOKUP(Exportacao[[#This Row],[País]],Tabela3[#All],4,FALSE)</f>
        <v>Dinamarca</v>
      </c>
      <c r="G2358" s="3" t="str">
        <f>VLOOKUP(Exportacao[[#This Row],[País Corrigido]],'Conversor de países_Geral_UTF8_'!$A$2:$B$223,2,FALSE)</f>
        <v>Europa</v>
      </c>
      <c r="H23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59" spans="1:8">
      <c r="A2359" t="s">
        <v>64</v>
      </c>
      <c r="B2359" s="3">
        <v>2005</v>
      </c>
      <c r="C2359">
        <v>29172</v>
      </c>
      <c r="D2359">
        <v>29405</v>
      </c>
      <c r="E2359" s="3">
        <v>1.0079871109282874</v>
      </c>
      <c r="F2359" s="3" t="str">
        <f>VLOOKUP(Exportacao[[#This Row],[País]],Tabela3[#All],4,FALSE)</f>
        <v>Dinamarca</v>
      </c>
      <c r="G2359" s="3" t="str">
        <f>VLOOKUP(Exportacao[[#This Row],[País Corrigido]],'Conversor de países_Geral_UTF8_'!$A$2:$B$223,2,FALSE)</f>
        <v>Europa</v>
      </c>
      <c r="H23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0" spans="1:8">
      <c r="A2360" t="s">
        <v>64</v>
      </c>
      <c r="B2360" s="3">
        <v>2006</v>
      </c>
      <c r="C2360">
        <v>2805</v>
      </c>
      <c r="D2360">
        <v>8417</v>
      </c>
      <c r="E2360" s="3">
        <v>3.0007130124777182</v>
      </c>
      <c r="F2360" s="3" t="str">
        <f>VLOOKUP(Exportacao[[#This Row],[País]],Tabela3[#All],4,FALSE)</f>
        <v>Dinamarca</v>
      </c>
      <c r="G2360" s="3" t="str">
        <f>VLOOKUP(Exportacao[[#This Row],[País Corrigido]],'Conversor de países_Geral_UTF8_'!$A$2:$B$223,2,FALSE)</f>
        <v>Europa</v>
      </c>
      <c r="H23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1" spans="1:8">
      <c r="A2361" t="s">
        <v>64</v>
      </c>
      <c r="B2361" s="3">
        <v>2007</v>
      </c>
      <c r="C2361">
        <v>3480</v>
      </c>
      <c r="D2361">
        <v>11176</v>
      </c>
      <c r="E2361" s="3">
        <v>3.211494252873563</v>
      </c>
      <c r="F2361" s="3" t="str">
        <f>VLOOKUP(Exportacao[[#This Row],[País]],Tabela3[#All],4,FALSE)</f>
        <v>Dinamarca</v>
      </c>
      <c r="G2361" s="3" t="str">
        <f>VLOOKUP(Exportacao[[#This Row],[País Corrigido]],'Conversor de países_Geral_UTF8_'!$A$2:$B$223,2,FALSE)</f>
        <v>Europa</v>
      </c>
      <c r="H23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2" spans="1:8">
      <c r="A2362" t="s">
        <v>64</v>
      </c>
      <c r="B2362" s="3">
        <v>2008</v>
      </c>
      <c r="C2362">
        <v>518</v>
      </c>
      <c r="D2362">
        <v>15905</v>
      </c>
      <c r="E2362" s="3">
        <v>30.704633204633204</v>
      </c>
      <c r="F2362" s="3" t="str">
        <f>VLOOKUP(Exportacao[[#This Row],[País]],Tabela3[#All],4,FALSE)</f>
        <v>Dinamarca</v>
      </c>
      <c r="G2362" s="3" t="str">
        <f>VLOOKUP(Exportacao[[#This Row],[País Corrigido]],'Conversor de países_Geral_UTF8_'!$A$2:$B$223,2,FALSE)</f>
        <v>Europa</v>
      </c>
      <c r="H23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3" spans="1:8">
      <c r="A2363" t="s">
        <v>64</v>
      </c>
      <c r="B2363" s="3">
        <v>2009</v>
      </c>
      <c r="C2363">
        <v>1980</v>
      </c>
      <c r="D2363">
        <v>21780</v>
      </c>
      <c r="E2363" s="3">
        <v>11</v>
      </c>
      <c r="F2363" s="3" t="str">
        <f>VLOOKUP(Exportacao[[#This Row],[País]],Tabela3[#All],4,FALSE)</f>
        <v>Dinamarca</v>
      </c>
      <c r="G2363" s="3" t="str">
        <f>VLOOKUP(Exportacao[[#This Row],[País Corrigido]],'Conversor de países_Geral_UTF8_'!$A$2:$B$223,2,FALSE)</f>
        <v>Europa</v>
      </c>
      <c r="H23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4" spans="1:8">
      <c r="A2364" t="s">
        <v>64</v>
      </c>
      <c r="B2364" s="3">
        <v>2010</v>
      </c>
      <c r="C2364">
        <v>7034</v>
      </c>
      <c r="D2364">
        <v>69161</v>
      </c>
      <c r="E2364" s="3">
        <v>9.8323855558714808</v>
      </c>
      <c r="F2364" s="3" t="str">
        <f>VLOOKUP(Exportacao[[#This Row],[País]],Tabela3[#All],4,FALSE)</f>
        <v>Dinamarca</v>
      </c>
      <c r="G2364" s="3" t="str">
        <f>VLOOKUP(Exportacao[[#This Row],[País Corrigido]],'Conversor de países_Geral_UTF8_'!$A$2:$B$223,2,FALSE)</f>
        <v>Europa</v>
      </c>
      <c r="H23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5" spans="1:8">
      <c r="A2365" t="s">
        <v>64</v>
      </c>
      <c r="B2365" s="3">
        <v>2011</v>
      </c>
      <c r="C2365">
        <v>32797</v>
      </c>
      <c r="D2365">
        <v>83057</v>
      </c>
      <c r="E2365" s="3">
        <v>2.5324572369424034</v>
      </c>
      <c r="F2365" s="3" t="str">
        <f>VLOOKUP(Exportacao[[#This Row],[País]],Tabela3[#All],4,FALSE)</f>
        <v>Dinamarca</v>
      </c>
      <c r="G2365" s="3" t="str">
        <f>VLOOKUP(Exportacao[[#This Row],[País Corrigido]],'Conversor de países_Geral_UTF8_'!$A$2:$B$223,2,FALSE)</f>
        <v>Europa</v>
      </c>
      <c r="H23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6" spans="1:8">
      <c r="A2366" t="s">
        <v>64</v>
      </c>
      <c r="B2366" s="3">
        <v>2012</v>
      </c>
      <c r="C2366">
        <v>4716</v>
      </c>
      <c r="D2366">
        <v>23802</v>
      </c>
      <c r="E2366" s="3">
        <v>5.0470737913486001</v>
      </c>
      <c r="F2366" s="3" t="str">
        <f>VLOOKUP(Exportacao[[#This Row],[País]],Tabela3[#All],4,FALSE)</f>
        <v>Dinamarca</v>
      </c>
      <c r="G2366" s="3" t="str">
        <f>VLOOKUP(Exportacao[[#This Row],[País Corrigido]],'Conversor de países_Geral_UTF8_'!$A$2:$B$223,2,FALSE)</f>
        <v>Europa</v>
      </c>
      <c r="H23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7" spans="1:8">
      <c r="A2367" t="s">
        <v>64</v>
      </c>
      <c r="B2367" s="3">
        <v>2013</v>
      </c>
      <c r="C2367">
        <v>17892</v>
      </c>
      <c r="D2367">
        <v>101915</v>
      </c>
      <c r="E2367" s="3">
        <v>5.6961211714732842</v>
      </c>
      <c r="F2367" s="3" t="str">
        <f>VLOOKUP(Exportacao[[#This Row],[País]],Tabela3[#All],4,FALSE)</f>
        <v>Dinamarca</v>
      </c>
      <c r="G2367" s="3" t="str">
        <f>VLOOKUP(Exportacao[[#This Row],[País Corrigido]],'Conversor de países_Geral_UTF8_'!$A$2:$B$223,2,FALSE)</f>
        <v>Europa</v>
      </c>
      <c r="H23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8" spans="1:8">
      <c r="A2368" t="s">
        <v>64</v>
      </c>
      <c r="B2368" s="3">
        <v>2014</v>
      </c>
      <c r="C2368">
        <v>3240</v>
      </c>
      <c r="D2368">
        <v>16871</v>
      </c>
      <c r="E2368" s="3">
        <v>5.2070987654320984</v>
      </c>
      <c r="F2368" s="3" t="str">
        <f>VLOOKUP(Exportacao[[#This Row],[País]],Tabela3[#All],4,FALSE)</f>
        <v>Dinamarca</v>
      </c>
      <c r="G2368" s="3" t="str">
        <f>VLOOKUP(Exportacao[[#This Row],[País Corrigido]],'Conversor de países_Geral_UTF8_'!$A$2:$B$223,2,FALSE)</f>
        <v>Europa</v>
      </c>
      <c r="H23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69" spans="1:8">
      <c r="A2369" t="s">
        <v>64</v>
      </c>
      <c r="B2369" s="3">
        <v>2015</v>
      </c>
      <c r="C2369">
        <v>7080</v>
      </c>
      <c r="D2369">
        <v>29306</v>
      </c>
      <c r="E2369" s="3">
        <v>4.1392655367231637</v>
      </c>
      <c r="F2369" s="3" t="str">
        <f>VLOOKUP(Exportacao[[#This Row],[País]],Tabela3[#All],4,FALSE)</f>
        <v>Dinamarca</v>
      </c>
      <c r="G2369" s="3" t="str">
        <f>VLOOKUP(Exportacao[[#This Row],[País Corrigido]],'Conversor de países_Geral_UTF8_'!$A$2:$B$223,2,FALSE)</f>
        <v>Europa</v>
      </c>
      <c r="H23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70" spans="1:8">
      <c r="A2370" t="s">
        <v>64</v>
      </c>
      <c r="B2370" s="3">
        <v>2016</v>
      </c>
      <c r="C2370">
        <v>1278</v>
      </c>
      <c r="D2370">
        <v>8171</v>
      </c>
      <c r="E2370" s="3">
        <v>6.3935837245696403</v>
      </c>
      <c r="F2370" s="3" t="str">
        <f>VLOOKUP(Exportacao[[#This Row],[País]],Tabela3[#All],4,FALSE)</f>
        <v>Dinamarca</v>
      </c>
      <c r="G2370" s="3" t="str">
        <f>VLOOKUP(Exportacao[[#This Row],[País Corrigido]],'Conversor de países_Geral_UTF8_'!$A$2:$B$223,2,FALSE)</f>
        <v>Europa</v>
      </c>
      <c r="H23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71" spans="1:8">
      <c r="A2371" t="s">
        <v>64</v>
      </c>
      <c r="B2371" s="3">
        <v>2017</v>
      </c>
      <c r="C2371">
        <v>581</v>
      </c>
      <c r="D2371">
        <v>2829</v>
      </c>
      <c r="E2371" s="3">
        <v>4.8691910499139412</v>
      </c>
      <c r="F2371" s="3" t="str">
        <f>VLOOKUP(Exportacao[[#This Row],[País]],Tabela3[#All],4,FALSE)</f>
        <v>Dinamarca</v>
      </c>
      <c r="G2371" s="3" t="str">
        <f>VLOOKUP(Exportacao[[#This Row],[País Corrigido]],'Conversor de países_Geral_UTF8_'!$A$2:$B$223,2,FALSE)</f>
        <v>Europa</v>
      </c>
      <c r="H23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72" spans="1:8">
      <c r="A2372" t="s">
        <v>64</v>
      </c>
      <c r="B2372" s="3">
        <v>2018</v>
      </c>
      <c r="C2372">
        <v>0</v>
      </c>
      <c r="D2372">
        <v>0</v>
      </c>
      <c r="E2372" s="3" t="e">
        <v>#NUM!</v>
      </c>
      <c r="F2372" s="3" t="str">
        <f>VLOOKUP(Exportacao[[#This Row],[País]],Tabela3[#All],4,FALSE)</f>
        <v>Dinamarca</v>
      </c>
      <c r="G2372" s="3" t="str">
        <f>VLOOKUP(Exportacao[[#This Row],[País Corrigido]],'Conversor de países_Geral_UTF8_'!$A$2:$B$223,2,FALSE)</f>
        <v>Europa</v>
      </c>
      <c r="H23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73" spans="1:8">
      <c r="A2373" t="s">
        <v>64</v>
      </c>
      <c r="B2373" s="3">
        <v>2019</v>
      </c>
      <c r="C2373">
        <v>240</v>
      </c>
      <c r="D2373">
        <v>306</v>
      </c>
      <c r="E2373" s="3">
        <v>1.2749999999999999</v>
      </c>
      <c r="F2373" s="3" t="str">
        <f>VLOOKUP(Exportacao[[#This Row],[País]],Tabela3[#All],4,FALSE)</f>
        <v>Dinamarca</v>
      </c>
      <c r="G2373" s="3" t="str">
        <f>VLOOKUP(Exportacao[[#This Row],[País Corrigido]],'Conversor de países_Geral_UTF8_'!$A$2:$B$223,2,FALSE)</f>
        <v>Europa</v>
      </c>
      <c r="H23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74" spans="1:8">
      <c r="A2374" t="s">
        <v>64</v>
      </c>
      <c r="B2374" s="3">
        <v>2020</v>
      </c>
      <c r="C2374">
        <v>659</v>
      </c>
      <c r="D2374">
        <v>1962</v>
      </c>
      <c r="E2374" s="3">
        <v>2.9772382397572077</v>
      </c>
      <c r="F2374" s="3" t="str">
        <f>VLOOKUP(Exportacao[[#This Row],[País]],Tabela3[#All],4,FALSE)</f>
        <v>Dinamarca</v>
      </c>
      <c r="G2374" s="3" t="str">
        <f>VLOOKUP(Exportacao[[#This Row],[País Corrigido]],'Conversor de países_Geral_UTF8_'!$A$2:$B$223,2,FALSE)</f>
        <v>Europa</v>
      </c>
      <c r="H23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75" spans="1:8">
      <c r="A2375" t="s">
        <v>64</v>
      </c>
      <c r="B2375" s="3">
        <v>2021</v>
      </c>
      <c r="C2375">
        <v>87</v>
      </c>
      <c r="D2375">
        <v>504</v>
      </c>
      <c r="E2375" s="3">
        <v>5.7931034482758621</v>
      </c>
      <c r="F2375" s="3" t="str">
        <f>VLOOKUP(Exportacao[[#This Row],[País]],Tabela3[#All],4,FALSE)</f>
        <v>Dinamarca</v>
      </c>
      <c r="G2375" s="3" t="str">
        <f>VLOOKUP(Exportacao[[#This Row],[País Corrigido]],'Conversor de países_Geral_UTF8_'!$A$2:$B$223,2,FALSE)</f>
        <v>Europa</v>
      </c>
      <c r="H23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76" spans="1:8">
      <c r="A2376" t="s">
        <v>64</v>
      </c>
      <c r="B2376" s="3">
        <v>2022</v>
      </c>
      <c r="C2376">
        <v>2</v>
      </c>
      <c r="D2376">
        <v>6</v>
      </c>
      <c r="E2376" s="3">
        <v>3</v>
      </c>
      <c r="F2376" s="3" t="str">
        <f>VLOOKUP(Exportacao[[#This Row],[País]],Tabela3[#All],4,FALSE)</f>
        <v>Dinamarca</v>
      </c>
      <c r="G2376" s="3" t="str">
        <f>VLOOKUP(Exportacao[[#This Row],[País Corrigido]],'Conversor de países_Geral_UTF8_'!$A$2:$B$223,2,FALSE)</f>
        <v>Europa</v>
      </c>
      <c r="H23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77" spans="1:8">
      <c r="A2377" t="s">
        <v>64</v>
      </c>
      <c r="B2377" s="3">
        <v>2023</v>
      </c>
      <c r="C2377">
        <v>1734</v>
      </c>
      <c r="D2377">
        <v>15261</v>
      </c>
      <c r="E2377" s="3">
        <v>8.8010380622837374</v>
      </c>
      <c r="F2377" s="3" t="str">
        <f>VLOOKUP(Exportacao[[#This Row],[País]],Tabela3[#All],4,FALSE)</f>
        <v>Dinamarca</v>
      </c>
      <c r="G2377" s="3" t="str">
        <f>VLOOKUP(Exportacao[[#This Row],[País Corrigido]],'Conversor de países_Geral_UTF8_'!$A$2:$B$223,2,FALSE)</f>
        <v>Europa</v>
      </c>
      <c r="H23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378" spans="1:8" hidden="1">
      <c r="A2378" t="s">
        <v>66</v>
      </c>
      <c r="B2378" s="3">
        <v>1970</v>
      </c>
      <c r="C2378">
        <v>0</v>
      </c>
      <c r="D2378">
        <v>0</v>
      </c>
      <c r="E2378" s="3" t="e">
        <v>#NUM!</v>
      </c>
      <c r="F2378" s="3" t="str">
        <f>VLOOKUP(Exportacao[[#This Row],[País]],Tabela3[#All],4,FALSE)</f>
        <v>Dominica</v>
      </c>
      <c r="G2378" s="3" t="str">
        <f>VLOOKUP(Exportacao[[#This Row],[País Corrigido]],'Conversor de países_Geral_UTF8_'!$A$2:$B$223,2,FALSE)</f>
        <v>América Central e Caribe</v>
      </c>
      <c r="H23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79" spans="1:8" hidden="1">
      <c r="A2379" t="s">
        <v>66</v>
      </c>
      <c r="B2379" s="3">
        <v>1971</v>
      </c>
      <c r="C2379">
        <v>0</v>
      </c>
      <c r="D2379">
        <v>0</v>
      </c>
      <c r="E2379" s="3" t="e">
        <v>#NUM!</v>
      </c>
      <c r="F2379" s="3" t="str">
        <f>VLOOKUP(Exportacao[[#This Row],[País]],Tabela3[#All],4,FALSE)</f>
        <v>Dominica</v>
      </c>
      <c r="G2379" s="3" t="str">
        <f>VLOOKUP(Exportacao[[#This Row],[País Corrigido]],'Conversor de países_Geral_UTF8_'!$A$2:$B$223,2,FALSE)</f>
        <v>América Central e Caribe</v>
      </c>
      <c r="H23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0" spans="1:8" hidden="1">
      <c r="A2380" t="s">
        <v>66</v>
      </c>
      <c r="B2380" s="3">
        <v>1972</v>
      </c>
      <c r="C2380">
        <v>0</v>
      </c>
      <c r="D2380">
        <v>0</v>
      </c>
      <c r="E2380" s="3" t="e">
        <v>#NUM!</v>
      </c>
      <c r="F2380" s="3" t="str">
        <f>VLOOKUP(Exportacao[[#This Row],[País]],Tabela3[#All],4,FALSE)</f>
        <v>Dominica</v>
      </c>
      <c r="G2380" s="3" t="str">
        <f>VLOOKUP(Exportacao[[#This Row],[País Corrigido]],'Conversor de países_Geral_UTF8_'!$A$2:$B$223,2,FALSE)</f>
        <v>América Central e Caribe</v>
      </c>
      <c r="H23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1" spans="1:8" hidden="1">
      <c r="A2381" t="s">
        <v>66</v>
      </c>
      <c r="B2381" s="3">
        <v>1973</v>
      </c>
      <c r="C2381">
        <v>0</v>
      </c>
      <c r="D2381">
        <v>0</v>
      </c>
      <c r="E2381" s="3" t="e">
        <v>#NUM!</v>
      </c>
      <c r="F2381" s="3" t="str">
        <f>VLOOKUP(Exportacao[[#This Row],[País]],Tabela3[#All],4,FALSE)</f>
        <v>Dominica</v>
      </c>
      <c r="G2381" s="3" t="str">
        <f>VLOOKUP(Exportacao[[#This Row],[País Corrigido]],'Conversor de países_Geral_UTF8_'!$A$2:$B$223,2,FALSE)</f>
        <v>América Central e Caribe</v>
      </c>
      <c r="H23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2" spans="1:8" hidden="1">
      <c r="A2382" t="s">
        <v>66</v>
      </c>
      <c r="B2382" s="3">
        <v>1974</v>
      </c>
      <c r="C2382">
        <v>0</v>
      </c>
      <c r="D2382">
        <v>0</v>
      </c>
      <c r="E2382" s="3" t="e">
        <v>#NUM!</v>
      </c>
      <c r="F2382" s="3" t="str">
        <f>VLOOKUP(Exportacao[[#This Row],[País]],Tabela3[#All],4,FALSE)</f>
        <v>Dominica</v>
      </c>
      <c r="G2382" s="3" t="str">
        <f>VLOOKUP(Exportacao[[#This Row],[País Corrigido]],'Conversor de países_Geral_UTF8_'!$A$2:$B$223,2,FALSE)</f>
        <v>América Central e Caribe</v>
      </c>
      <c r="H23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3" spans="1:8" hidden="1">
      <c r="A2383" t="s">
        <v>66</v>
      </c>
      <c r="B2383" s="3">
        <v>1975</v>
      </c>
      <c r="C2383">
        <v>0</v>
      </c>
      <c r="D2383">
        <v>0</v>
      </c>
      <c r="E2383" s="3" t="e">
        <v>#NUM!</v>
      </c>
      <c r="F2383" s="3" t="str">
        <f>VLOOKUP(Exportacao[[#This Row],[País]],Tabela3[#All],4,FALSE)</f>
        <v>Dominica</v>
      </c>
      <c r="G2383" s="3" t="str">
        <f>VLOOKUP(Exportacao[[#This Row],[País Corrigido]],'Conversor de países_Geral_UTF8_'!$A$2:$B$223,2,FALSE)</f>
        <v>América Central e Caribe</v>
      </c>
      <c r="H23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4" spans="1:8" hidden="1">
      <c r="A2384" t="s">
        <v>66</v>
      </c>
      <c r="B2384" s="3">
        <v>1976</v>
      </c>
      <c r="C2384">
        <v>0</v>
      </c>
      <c r="D2384">
        <v>0</v>
      </c>
      <c r="E2384" s="3" t="e">
        <v>#NUM!</v>
      </c>
      <c r="F2384" s="3" t="str">
        <f>VLOOKUP(Exportacao[[#This Row],[País]],Tabela3[#All],4,FALSE)</f>
        <v>Dominica</v>
      </c>
      <c r="G2384" s="3" t="str">
        <f>VLOOKUP(Exportacao[[#This Row],[País Corrigido]],'Conversor de países_Geral_UTF8_'!$A$2:$B$223,2,FALSE)</f>
        <v>América Central e Caribe</v>
      </c>
      <c r="H23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5" spans="1:8" hidden="1">
      <c r="A2385" t="s">
        <v>66</v>
      </c>
      <c r="B2385" s="3">
        <v>1977</v>
      </c>
      <c r="C2385">
        <v>0</v>
      </c>
      <c r="D2385">
        <v>0</v>
      </c>
      <c r="E2385" s="3" t="e">
        <v>#NUM!</v>
      </c>
      <c r="F2385" s="3" t="str">
        <f>VLOOKUP(Exportacao[[#This Row],[País]],Tabela3[#All],4,FALSE)</f>
        <v>Dominica</v>
      </c>
      <c r="G2385" s="3" t="str">
        <f>VLOOKUP(Exportacao[[#This Row],[País Corrigido]],'Conversor de países_Geral_UTF8_'!$A$2:$B$223,2,FALSE)</f>
        <v>América Central e Caribe</v>
      </c>
      <c r="H23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6" spans="1:8" hidden="1">
      <c r="A2386" t="s">
        <v>66</v>
      </c>
      <c r="B2386" s="3">
        <v>1978</v>
      </c>
      <c r="C2386">
        <v>0</v>
      </c>
      <c r="D2386">
        <v>0</v>
      </c>
      <c r="E2386" s="3" t="e">
        <v>#NUM!</v>
      </c>
      <c r="F2386" s="3" t="str">
        <f>VLOOKUP(Exportacao[[#This Row],[País]],Tabela3[#All],4,FALSE)</f>
        <v>Dominica</v>
      </c>
      <c r="G2386" s="3" t="str">
        <f>VLOOKUP(Exportacao[[#This Row],[País Corrigido]],'Conversor de países_Geral_UTF8_'!$A$2:$B$223,2,FALSE)</f>
        <v>América Central e Caribe</v>
      </c>
      <c r="H23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7" spans="1:8" hidden="1">
      <c r="A2387" t="s">
        <v>66</v>
      </c>
      <c r="B2387" s="3">
        <v>1979</v>
      </c>
      <c r="C2387">
        <v>0</v>
      </c>
      <c r="D2387">
        <v>0</v>
      </c>
      <c r="E2387" s="3" t="e">
        <v>#NUM!</v>
      </c>
      <c r="F2387" s="3" t="str">
        <f>VLOOKUP(Exportacao[[#This Row],[País]],Tabela3[#All],4,FALSE)</f>
        <v>Dominica</v>
      </c>
      <c r="G2387" s="3" t="str">
        <f>VLOOKUP(Exportacao[[#This Row],[País Corrigido]],'Conversor de países_Geral_UTF8_'!$A$2:$B$223,2,FALSE)</f>
        <v>América Central e Caribe</v>
      </c>
      <c r="H23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8" spans="1:8" hidden="1">
      <c r="A2388" t="s">
        <v>66</v>
      </c>
      <c r="B2388" s="3">
        <v>1980</v>
      </c>
      <c r="C2388">
        <v>0</v>
      </c>
      <c r="D2388">
        <v>0</v>
      </c>
      <c r="E2388" s="3" t="e">
        <v>#NUM!</v>
      </c>
      <c r="F2388" s="3" t="str">
        <f>VLOOKUP(Exportacao[[#This Row],[País]],Tabela3[#All],4,FALSE)</f>
        <v>Dominica</v>
      </c>
      <c r="G2388" s="3" t="str">
        <f>VLOOKUP(Exportacao[[#This Row],[País Corrigido]],'Conversor de países_Geral_UTF8_'!$A$2:$B$223,2,FALSE)</f>
        <v>América Central e Caribe</v>
      </c>
      <c r="H23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89" spans="1:8" hidden="1">
      <c r="A2389" t="s">
        <v>66</v>
      </c>
      <c r="B2389" s="3">
        <v>1981</v>
      </c>
      <c r="C2389">
        <v>0</v>
      </c>
      <c r="D2389">
        <v>0</v>
      </c>
      <c r="E2389" s="3" t="e">
        <v>#NUM!</v>
      </c>
      <c r="F2389" s="3" t="str">
        <f>VLOOKUP(Exportacao[[#This Row],[País]],Tabela3[#All],4,FALSE)</f>
        <v>Dominica</v>
      </c>
      <c r="G2389" s="3" t="str">
        <f>VLOOKUP(Exportacao[[#This Row],[País Corrigido]],'Conversor de países_Geral_UTF8_'!$A$2:$B$223,2,FALSE)</f>
        <v>América Central e Caribe</v>
      </c>
      <c r="H23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0" spans="1:8" hidden="1">
      <c r="A2390" t="s">
        <v>66</v>
      </c>
      <c r="B2390" s="3">
        <v>1982</v>
      </c>
      <c r="C2390">
        <v>0</v>
      </c>
      <c r="D2390">
        <v>0</v>
      </c>
      <c r="E2390" s="3" t="e">
        <v>#NUM!</v>
      </c>
      <c r="F2390" s="3" t="str">
        <f>VLOOKUP(Exportacao[[#This Row],[País]],Tabela3[#All],4,FALSE)</f>
        <v>Dominica</v>
      </c>
      <c r="G2390" s="3" t="str">
        <f>VLOOKUP(Exportacao[[#This Row],[País Corrigido]],'Conversor de países_Geral_UTF8_'!$A$2:$B$223,2,FALSE)</f>
        <v>América Central e Caribe</v>
      </c>
      <c r="H23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1" spans="1:8" hidden="1">
      <c r="A2391" t="s">
        <v>66</v>
      </c>
      <c r="B2391" s="3">
        <v>1983</v>
      </c>
      <c r="C2391">
        <v>0</v>
      </c>
      <c r="D2391">
        <v>0</v>
      </c>
      <c r="E2391" s="3" t="e">
        <v>#NUM!</v>
      </c>
      <c r="F2391" s="3" t="str">
        <f>VLOOKUP(Exportacao[[#This Row],[País]],Tabela3[#All],4,FALSE)</f>
        <v>Dominica</v>
      </c>
      <c r="G2391" s="3" t="str">
        <f>VLOOKUP(Exportacao[[#This Row],[País Corrigido]],'Conversor de países_Geral_UTF8_'!$A$2:$B$223,2,FALSE)</f>
        <v>América Central e Caribe</v>
      </c>
      <c r="H23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2" spans="1:8" hidden="1">
      <c r="A2392" t="s">
        <v>66</v>
      </c>
      <c r="B2392" s="3">
        <v>1984</v>
      </c>
      <c r="C2392">
        <v>0</v>
      </c>
      <c r="D2392">
        <v>0</v>
      </c>
      <c r="E2392" s="3" t="e">
        <v>#NUM!</v>
      </c>
      <c r="F2392" s="3" t="str">
        <f>VLOOKUP(Exportacao[[#This Row],[País]],Tabela3[#All],4,FALSE)</f>
        <v>Dominica</v>
      </c>
      <c r="G2392" s="3" t="str">
        <f>VLOOKUP(Exportacao[[#This Row],[País Corrigido]],'Conversor de países_Geral_UTF8_'!$A$2:$B$223,2,FALSE)</f>
        <v>América Central e Caribe</v>
      </c>
      <c r="H23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3" spans="1:8" hidden="1">
      <c r="A2393" t="s">
        <v>66</v>
      </c>
      <c r="B2393" s="3">
        <v>1985</v>
      </c>
      <c r="C2393">
        <v>0</v>
      </c>
      <c r="D2393">
        <v>0</v>
      </c>
      <c r="E2393" s="3" t="e">
        <v>#NUM!</v>
      </c>
      <c r="F2393" s="3" t="str">
        <f>VLOOKUP(Exportacao[[#This Row],[País]],Tabela3[#All],4,FALSE)</f>
        <v>Dominica</v>
      </c>
      <c r="G2393" s="3" t="str">
        <f>VLOOKUP(Exportacao[[#This Row],[País Corrigido]],'Conversor de países_Geral_UTF8_'!$A$2:$B$223,2,FALSE)</f>
        <v>América Central e Caribe</v>
      </c>
      <c r="H23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4" spans="1:8" hidden="1">
      <c r="A2394" t="s">
        <v>66</v>
      </c>
      <c r="B2394" s="3">
        <v>1986</v>
      </c>
      <c r="C2394">
        <v>0</v>
      </c>
      <c r="D2394">
        <v>0</v>
      </c>
      <c r="E2394" s="3" t="e">
        <v>#NUM!</v>
      </c>
      <c r="F2394" s="3" t="str">
        <f>VLOOKUP(Exportacao[[#This Row],[País]],Tabela3[#All],4,FALSE)</f>
        <v>Dominica</v>
      </c>
      <c r="G2394" s="3" t="str">
        <f>VLOOKUP(Exportacao[[#This Row],[País Corrigido]],'Conversor de países_Geral_UTF8_'!$A$2:$B$223,2,FALSE)</f>
        <v>América Central e Caribe</v>
      </c>
      <c r="H23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5" spans="1:8" hidden="1">
      <c r="A2395" t="s">
        <v>66</v>
      </c>
      <c r="B2395" s="3">
        <v>1987</v>
      </c>
      <c r="C2395">
        <v>0</v>
      </c>
      <c r="D2395">
        <v>0</v>
      </c>
      <c r="E2395" s="3" t="e">
        <v>#NUM!</v>
      </c>
      <c r="F2395" s="3" t="str">
        <f>VLOOKUP(Exportacao[[#This Row],[País]],Tabela3[#All],4,FALSE)</f>
        <v>Dominica</v>
      </c>
      <c r="G2395" s="3" t="str">
        <f>VLOOKUP(Exportacao[[#This Row],[País Corrigido]],'Conversor de países_Geral_UTF8_'!$A$2:$B$223,2,FALSE)</f>
        <v>América Central e Caribe</v>
      </c>
      <c r="H23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6" spans="1:8" hidden="1">
      <c r="A2396" t="s">
        <v>66</v>
      </c>
      <c r="B2396" s="3">
        <v>1988</v>
      </c>
      <c r="C2396">
        <v>0</v>
      </c>
      <c r="D2396">
        <v>0</v>
      </c>
      <c r="E2396" s="3" t="e">
        <v>#NUM!</v>
      </c>
      <c r="F2396" s="3" t="str">
        <f>VLOOKUP(Exportacao[[#This Row],[País]],Tabela3[#All],4,FALSE)</f>
        <v>Dominica</v>
      </c>
      <c r="G2396" s="3" t="str">
        <f>VLOOKUP(Exportacao[[#This Row],[País Corrigido]],'Conversor de países_Geral_UTF8_'!$A$2:$B$223,2,FALSE)</f>
        <v>América Central e Caribe</v>
      </c>
      <c r="H23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7" spans="1:8" hidden="1">
      <c r="A2397" t="s">
        <v>66</v>
      </c>
      <c r="B2397" s="3">
        <v>1989</v>
      </c>
      <c r="C2397">
        <v>0</v>
      </c>
      <c r="D2397">
        <v>0</v>
      </c>
      <c r="E2397" s="3" t="e">
        <v>#NUM!</v>
      </c>
      <c r="F2397" s="3" t="str">
        <f>VLOOKUP(Exportacao[[#This Row],[País]],Tabela3[#All],4,FALSE)</f>
        <v>Dominica</v>
      </c>
      <c r="G2397" s="3" t="str">
        <f>VLOOKUP(Exportacao[[#This Row],[País Corrigido]],'Conversor de países_Geral_UTF8_'!$A$2:$B$223,2,FALSE)</f>
        <v>América Central e Caribe</v>
      </c>
      <c r="H23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8" spans="1:8" hidden="1">
      <c r="A2398" t="s">
        <v>66</v>
      </c>
      <c r="B2398" s="3">
        <v>1990</v>
      </c>
      <c r="C2398">
        <v>0</v>
      </c>
      <c r="D2398">
        <v>0</v>
      </c>
      <c r="E2398" s="3" t="e">
        <v>#NUM!</v>
      </c>
      <c r="F2398" s="3" t="str">
        <f>VLOOKUP(Exportacao[[#This Row],[País]],Tabela3[#All],4,FALSE)</f>
        <v>Dominica</v>
      </c>
      <c r="G2398" s="3" t="str">
        <f>VLOOKUP(Exportacao[[#This Row],[País Corrigido]],'Conversor de países_Geral_UTF8_'!$A$2:$B$223,2,FALSE)</f>
        <v>América Central e Caribe</v>
      </c>
      <c r="H23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399" spans="1:8" hidden="1">
      <c r="A2399" t="s">
        <v>66</v>
      </c>
      <c r="B2399" s="3">
        <v>1991</v>
      </c>
      <c r="C2399">
        <v>0</v>
      </c>
      <c r="D2399">
        <v>0</v>
      </c>
      <c r="E2399" s="3" t="e">
        <v>#NUM!</v>
      </c>
      <c r="F2399" s="3" t="str">
        <f>VLOOKUP(Exportacao[[#This Row],[País]],Tabela3[#All],4,FALSE)</f>
        <v>Dominica</v>
      </c>
      <c r="G2399" s="3" t="str">
        <f>VLOOKUP(Exportacao[[#This Row],[País Corrigido]],'Conversor de países_Geral_UTF8_'!$A$2:$B$223,2,FALSE)</f>
        <v>América Central e Caribe</v>
      </c>
      <c r="H23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0" spans="1:8" hidden="1">
      <c r="A2400" t="s">
        <v>66</v>
      </c>
      <c r="B2400" s="3">
        <v>1992</v>
      </c>
      <c r="C2400">
        <v>0</v>
      </c>
      <c r="D2400">
        <v>0</v>
      </c>
      <c r="E2400" s="3" t="e">
        <v>#NUM!</v>
      </c>
      <c r="F2400" s="3" t="str">
        <f>VLOOKUP(Exportacao[[#This Row],[País]],Tabela3[#All],4,FALSE)</f>
        <v>Dominica</v>
      </c>
      <c r="G2400" s="3" t="str">
        <f>VLOOKUP(Exportacao[[#This Row],[País Corrigido]],'Conversor de países_Geral_UTF8_'!$A$2:$B$223,2,FALSE)</f>
        <v>América Central e Caribe</v>
      </c>
      <c r="H24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1" spans="1:8" hidden="1">
      <c r="A2401" t="s">
        <v>66</v>
      </c>
      <c r="B2401" s="3">
        <v>1993</v>
      </c>
      <c r="C2401">
        <v>0</v>
      </c>
      <c r="D2401">
        <v>0</v>
      </c>
      <c r="E2401" s="3" t="e">
        <v>#NUM!</v>
      </c>
      <c r="F2401" s="3" t="str">
        <f>VLOOKUP(Exportacao[[#This Row],[País]],Tabela3[#All],4,FALSE)</f>
        <v>Dominica</v>
      </c>
      <c r="G2401" s="3" t="str">
        <f>VLOOKUP(Exportacao[[#This Row],[País Corrigido]],'Conversor de países_Geral_UTF8_'!$A$2:$B$223,2,FALSE)</f>
        <v>América Central e Caribe</v>
      </c>
      <c r="H24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2" spans="1:8" hidden="1">
      <c r="A2402" t="s">
        <v>66</v>
      </c>
      <c r="B2402" s="3">
        <v>1994</v>
      </c>
      <c r="C2402">
        <v>0</v>
      </c>
      <c r="D2402">
        <v>0</v>
      </c>
      <c r="E2402" s="3" t="e">
        <v>#NUM!</v>
      </c>
      <c r="F2402" s="3" t="str">
        <f>VLOOKUP(Exportacao[[#This Row],[País]],Tabela3[#All],4,FALSE)</f>
        <v>Dominica</v>
      </c>
      <c r="G2402" s="3" t="str">
        <f>VLOOKUP(Exportacao[[#This Row],[País Corrigido]],'Conversor de países_Geral_UTF8_'!$A$2:$B$223,2,FALSE)</f>
        <v>América Central e Caribe</v>
      </c>
      <c r="H24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3" spans="1:8" hidden="1">
      <c r="A2403" t="s">
        <v>66</v>
      </c>
      <c r="B2403" s="3">
        <v>1995</v>
      </c>
      <c r="C2403">
        <v>0</v>
      </c>
      <c r="D2403">
        <v>0</v>
      </c>
      <c r="E2403" s="3" t="e">
        <v>#NUM!</v>
      </c>
      <c r="F2403" s="3" t="str">
        <f>VLOOKUP(Exportacao[[#This Row],[País]],Tabela3[#All],4,FALSE)</f>
        <v>Dominica</v>
      </c>
      <c r="G2403" s="3" t="str">
        <f>VLOOKUP(Exportacao[[#This Row],[País Corrigido]],'Conversor de países_Geral_UTF8_'!$A$2:$B$223,2,FALSE)</f>
        <v>América Central e Caribe</v>
      </c>
      <c r="H24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4" spans="1:8" hidden="1">
      <c r="A2404" t="s">
        <v>66</v>
      </c>
      <c r="B2404" s="3">
        <v>1996</v>
      </c>
      <c r="C2404">
        <v>0</v>
      </c>
      <c r="D2404">
        <v>0</v>
      </c>
      <c r="E2404" s="3" t="e">
        <v>#NUM!</v>
      </c>
      <c r="F2404" s="3" t="str">
        <f>VLOOKUP(Exportacao[[#This Row],[País]],Tabela3[#All],4,FALSE)</f>
        <v>Dominica</v>
      </c>
      <c r="G2404" s="3" t="str">
        <f>VLOOKUP(Exportacao[[#This Row],[País Corrigido]],'Conversor de países_Geral_UTF8_'!$A$2:$B$223,2,FALSE)</f>
        <v>América Central e Caribe</v>
      </c>
      <c r="H24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5" spans="1:8" hidden="1">
      <c r="A2405" t="s">
        <v>66</v>
      </c>
      <c r="B2405" s="3">
        <v>1997</v>
      </c>
      <c r="C2405">
        <v>0</v>
      </c>
      <c r="D2405">
        <v>0</v>
      </c>
      <c r="E2405" s="3" t="e">
        <v>#NUM!</v>
      </c>
      <c r="F2405" s="3" t="str">
        <f>VLOOKUP(Exportacao[[#This Row],[País]],Tabela3[#All],4,FALSE)</f>
        <v>Dominica</v>
      </c>
      <c r="G2405" s="3" t="str">
        <f>VLOOKUP(Exportacao[[#This Row],[País Corrigido]],'Conversor de países_Geral_UTF8_'!$A$2:$B$223,2,FALSE)</f>
        <v>América Central e Caribe</v>
      </c>
      <c r="H24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6" spans="1:8" hidden="1">
      <c r="A2406" t="s">
        <v>66</v>
      </c>
      <c r="B2406" s="3">
        <v>1998</v>
      </c>
      <c r="C2406">
        <v>0</v>
      </c>
      <c r="D2406">
        <v>0</v>
      </c>
      <c r="E2406" s="3" t="e">
        <v>#NUM!</v>
      </c>
      <c r="F2406" s="3" t="str">
        <f>VLOOKUP(Exportacao[[#This Row],[País]],Tabela3[#All],4,FALSE)</f>
        <v>Dominica</v>
      </c>
      <c r="G2406" s="3" t="str">
        <f>VLOOKUP(Exportacao[[#This Row],[País Corrigido]],'Conversor de países_Geral_UTF8_'!$A$2:$B$223,2,FALSE)</f>
        <v>América Central e Caribe</v>
      </c>
      <c r="H24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7" spans="1:8" hidden="1">
      <c r="A2407" t="s">
        <v>66</v>
      </c>
      <c r="B2407" s="3">
        <v>1999</v>
      </c>
      <c r="C2407">
        <v>0</v>
      </c>
      <c r="D2407">
        <v>0</v>
      </c>
      <c r="E2407" s="3" t="e">
        <v>#NUM!</v>
      </c>
      <c r="F2407" s="3" t="str">
        <f>VLOOKUP(Exportacao[[#This Row],[País]],Tabela3[#All],4,FALSE)</f>
        <v>Dominica</v>
      </c>
      <c r="G2407" s="3" t="str">
        <f>VLOOKUP(Exportacao[[#This Row],[País Corrigido]],'Conversor de países_Geral_UTF8_'!$A$2:$B$223,2,FALSE)</f>
        <v>América Central e Caribe</v>
      </c>
      <c r="H24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8" spans="1:8" hidden="1">
      <c r="A2408" t="s">
        <v>66</v>
      </c>
      <c r="B2408" s="3">
        <v>2000</v>
      </c>
      <c r="C2408">
        <v>0</v>
      </c>
      <c r="D2408">
        <v>0</v>
      </c>
      <c r="E2408" s="3" t="e">
        <v>#NUM!</v>
      </c>
      <c r="F2408" s="3" t="str">
        <f>VLOOKUP(Exportacao[[#This Row],[País]],Tabela3[#All],4,FALSE)</f>
        <v>Dominica</v>
      </c>
      <c r="G2408" s="3" t="str">
        <f>VLOOKUP(Exportacao[[#This Row],[País Corrigido]],'Conversor de países_Geral_UTF8_'!$A$2:$B$223,2,FALSE)</f>
        <v>América Central e Caribe</v>
      </c>
      <c r="H24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09" spans="1:8" hidden="1">
      <c r="A2409" t="s">
        <v>66</v>
      </c>
      <c r="B2409" s="3">
        <v>2001</v>
      </c>
      <c r="C2409">
        <v>0</v>
      </c>
      <c r="D2409">
        <v>0</v>
      </c>
      <c r="E2409" s="3" t="e">
        <v>#NUM!</v>
      </c>
      <c r="F2409" s="3" t="str">
        <f>VLOOKUP(Exportacao[[#This Row],[País]],Tabela3[#All],4,FALSE)</f>
        <v>Dominica</v>
      </c>
      <c r="G2409" s="3" t="str">
        <f>VLOOKUP(Exportacao[[#This Row],[País Corrigido]],'Conversor de países_Geral_UTF8_'!$A$2:$B$223,2,FALSE)</f>
        <v>América Central e Caribe</v>
      </c>
      <c r="H24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0" spans="1:8" hidden="1">
      <c r="A2410" t="s">
        <v>66</v>
      </c>
      <c r="B2410" s="3">
        <v>2002</v>
      </c>
      <c r="C2410">
        <v>0</v>
      </c>
      <c r="D2410">
        <v>0</v>
      </c>
      <c r="E2410" s="3" t="e">
        <v>#NUM!</v>
      </c>
      <c r="F2410" s="3" t="str">
        <f>VLOOKUP(Exportacao[[#This Row],[País]],Tabela3[#All],4,FALSE)</f>
        <v>Dominica</v>
      </c>
      <c r="G2410" s="3" t="str">
        <f>VLOOKUP(Exportacao[[#This Row],[País Corrigido]],'Conversor de países_Geral_UTF8_'!$A$2:$B$223,2,FALSE)</f>
        <v>América Central e Caribe</v>
      </c>
      <c r="H24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1" spans="1:8" hidden="1">
      <c r="A2411" t="s">
        <v>66</v>
      </c>
      <c r="B2411" s="3">
        <v>2003</v>
      </c>
      <c r="C2411">
        <v>0</v>
      </c>
      <c r="D2411">
        <v>0</v>
      </c>
      <c r="E2411" s="3" t="e">
        <v>#NUM!</v>
      </c>
      <c r="F2411" s="3" t="str">
        <f>VLOOKUP(Exportacao[[#This Row],[País]],Tabela3[#All],4,FALSE)</f>
        <v>Dominica</v>
      </c>
      <c r="G2411" s="3" t="str">
        <f>VLOOKUP(Exportacao[[#This Row],[País Corrigido]],'Conversor de países_Geral_UTF8_'!$A$2:$B$223,2,FALSE)</f>
        <v>América Central e Caribe</v>
      </c>
      <c r="H24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2" spans="1:8" hidden="1">
      <c r="A2412" t="s">
        <v>66</v>
      </c>
      <c r="B2412" s="3">
        <v>2004</v>
      </c>
      <c r="C2412">
        <v>0</v>
      </c>
      <c r="D2412">
        <v>0</v>
      </c>
      <c r="E2412" s="3" t="e">
        <v>#NUM!</v>
      </c>
      <c r="F2412" s="3" t="str">
        <f>VLOOKUP(Exportacao[[#This Row],[País]],Tabela3[#All],4,FALSE)</f>
        <v>Dominica</v>
      </c>
      <c r="G2412" s="3" t="str">
        <f>VLOOKUP(Exportacao[[#This Row],[País Corrigido]],'Conversor de países_Geral_UTF8_'!$A$2:$B$223,2,FALSE)</f>
        <v>América Central e Caribe</v>
      </c>
      <c r="H24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3" spans="1:8" hidden="1">
      <c r="A2413" t="s">
        <v>66</v>
      </c>
      <c r="B2413" s="3">
        <v>2005</v>
      </c>
      <c r="C2413">
        <v>0</v>
      </c>
      <c r="D2413">
        <v>0</v>
      </c>
      <c r="E2413" s="3" t="e">
        <v>#NUM!</v>
      </c>
      <c r="F2413" s="3" t="str">
        <f>VLOOKUP(Exportacao[[#This Row],[País]],Tabela3[#All],4,FALSE)</f>
        <v>Dominica</v>
      </c>
      <c r="G2413" s="3" t="str">
        <f>VLOOKUP(Exportacao[[#This Row],[País Corrigido]],'Conversor de países_Geral_UTF8_'!$A$2:$B$223,2,FALSE)</f>
        <v>América Central e Caribe</v>
      </c>
      <c r="H24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4" spans="1:8" hidden="1">
      <c r="A2414" t="s">
        <v>66</v>
      </c>
      <c r="B2414" s="3">
        <v>2006</v>
      </c>
      <c r="C2414">
        <v>0</v>
      </c>
      <c r="D2414">
        <v>0</v>
      </c>
      <c r="E2414" s="3" t="e">
        <v>#NUM!</v>
      </c>
      <c r="F2414" s="3" t="str">
        <f>VLOOKUP(Exportacao[[#This Row],[País]],Tabela3[#All],4,FALSE)</f>
        <v>Dominica</v>
      </c>
      <c r="G2414" s="3" t="str">
        <f>VLOOKUP(Exportacao[[#This Row],[País Corrigido]],'Conversor de países_Geral_UTF8_'!$A$2:$B$223,2,FALSE)</f>
        <v>América Central e Caribe</v>
      </c>
      <c r="H24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5" spans="1:8" hidden="1">
      <c r="A2415" t="s">
        <v>66</v>
      </c>
      <c r="B2415" s="3">
        <v>2007</v>
      </c>
      <c r="C2415">
        <v>0</v>
      </c>
      <c r="D2415">
        <v>0</v>
      </c>
      <c r="E2415" s="3" t="e">
        <v>#NUM!</v>
      </c>
      <c r="F2415" s="3" t="str">
        <f>VLOOKUP(Exportacao[[#This Row],[País]],Tabela3[#All],4,FALSE)</f>
        <v>Dominica</v>
      </c>
      <c r="G2415" s="3" t="str">
        <f>VLOOKUP(Exportacao[[#This Row],[País Corrigido]],'Conversor de países_Geral_UTF8_'!$A$2:$B$223,2,FALSE)</f>
        <v>América Central e Caribe</v>
      </c>
      <c r="H24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6" spans="1:8" hidden="1">
      <c r="A2416" t="s">
        <v>66</v>
      </c>
      <c r="B2416" s="3">
        <v>2008</v>
      </c>
      <c r="C2416">
        <v>0</v>
      </c>
      <c r="D2416">
        <v>0</v>
      </c>
      <c r="E2416" s="3" t="e">
        <v>#NUM!</v>
      </c>
      <c r="F2416" s="3" t="str">
        <f>VLOOKUP(Exportacao[[#This Row],[País]],Tabela3[#All],4,FALSE)</f>
        <v>Dominica</v>
      </c>
      <c r="G2416" s="3" t="str">
        <f>VLOOKUP(Exportacao[[#This Row],[País Corrigido]],'Conversor de países_Geral_UTF8_'!$A$2:$B$223,2,FALSE)</f>
        <v>América Central e Caribe</v>
      </c>
      <c r="H24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7" spans="1:8" hidden="1">
      <c r="A2417" t="s">
        <v>66</v>
      </c>
      <c r="B2417" s="3">
        <v>2009</v>
      </c>
      <c r="C2417">
        <v>0</v>
      </c>
      <c r="D2417">
        <v>0</v>
      </c>
      <c r="E2417" s="3" t="e">
        <v>#NUM!</v>
      </c>
      <c r="F2417" s="3" t="str">
        <f>VLOOKUP(Exportacao[[#This Row],[País]],Tabela3[#All],4,FALSE)</f>
        <v>Dominica</v>
      </c>
      <c r="G2417" s="3" t="str">
        <f>VLOOKUP(Exportacao[[#This Row],[País Corrigido]],'Conversor de países_Geral_UTF8_'!$A$2:$B$223,2,FALSE)</f>
        <v>América Central e Caribe</v>
      </c>
      <c r="H24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8" spans="1:8" hidden="1">
      <c r="A2418" t="s">
        <v>66</v>
      </c>
      <c r="B2418" s="3">
        <v>2010</v>
      </c>
      <c r="C2418">
        <v>0</v>
      </c>
      <c r="D2418">
        <v>0</v>
      </c>
      <c r="E2418" s="3" t="e">
        <v>#NUM!</v>
      </c>
      <c r="F2418" s="3" t="str">
        <f>VLOOKUP(Exportacao[[#This Row],[País]],Tabela3[#All],4,FALSE)</f>
        <v>Dominica</v>
      </c>
      <c r="G2418" s="3" t="str">
        <f>VLOOKUP(Exportacao[[#This Row],[País Corrigido]],'Conversor de países_Geral_UTF8_'!$A$2:$B$223,2,FALSE)</f>
        <v>América Central e Caribe</v>
      </c>
      <c r="H24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19" spans="1:8" hidden="1">
      <c r="A2419" t="s">
        <v>66</v>
      </c>
      <c r="B2419" s="3">
        <v>2011</v>
      </c>
      <c r="C2419">
        <v>0</v>
      </c>
      <c r="D2419">
        <v>0</v>
      </c>
      <c r="E2419" s="3" t="e">
        <v>#NUM!</v>
      </c>
      <c r="F2419" s="3" t="str">
        <f>VLOOKUP(Exportacao[[#This Row],[País]],Tabela3[#All],4,FALSE)</f>
        <v>Dominica</v>
      </c>
      <c r="G2419" s="3" t="str">
        <f>VLOOKUP(Exportacao[[#This Row],[País Corrigido]],'Conversor de países_Geral_UTF8_'!$A$2:$B$223,2,FALSE)</f>
        <v>América Central e Caribe</v>
      </c>
      <c r="H24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0" spans="1:8" hidden="1">
      <c r="A2420" t="s">
        <v>66</v>
      </c>
      <c r="B2420" s="3">
        <v>2012</v>
      </c>
      <c r="C2420">
        <v>0</v>
      </c>
      <c r="D2420">
        <v>0</v>
      </c>
      <c r="E2420" s="3" t="e">
        <v>#NUM!</v>
      </c>
      <c r="F2420" s="3" t="str">
        <f>VLOOKUP(Exportacao[[#This Row],[País]],Tabela3[#All],4,FALSE)</f>
        <v>Dominica</v>
      </c>
      <c r="G2420" s="3" t="str">
        <f>VLOOKUP(Exportacao[[#This Row],[País Corrigido]],'Conversor de países_Geral_UTF8_'!$A$2:$B$223,2,FALSE)</f>
        <v>América Central e Caribe</v>
      </c>
      <c r="H24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1" spans="1:8" hidden="1">
      <c r="A2421" t="s">
        <v>66</v>
      </c>
      <c r="B2421" s="3">
        <v>2013</v>
      </c>
      <c r="C2421">
        <v>0</v>
      </c>
      <c r="D2421">
        <v>0</v>
      </c>
      <c r="E2421" s="3" t="e">
        <v>#NUM!</v>
      </c>
      <c r="F2421" s="3" t="str">
        <f>VLOOKUP(Exportacao[[#This Row],[País]],Tabela3[#All],4,FALSE)</f>
        <v>Dominica</v>
      </c>
      <c r="G2421" s="3" t="str">
        <f>VLOOKUP(Exportacao[[#This Row],[País Corrigido]],'Conversor de países_Geral_UTF8_'!$A$2:$B$223,2,FALSE)</f>
        <v>América Central e Caribe</v>
      </c>
      <c r="H24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2" spans="1:8" hidden="1">
      <c r="A2422" t="s">
        <v>66</v>
      </c>
      <c r="B2422" s="3">
        <v>2014</v>
      </c>
      <c r="C2422">
        <v>0</v>
      </c>
      <c r="D2422">
        <v>0</v>
      </c>
      <c r="E2422" s="3" t="e">
        <v>#NUM!</v>
      </c>
      <c r="F2422" s="3" t="str">
        <f>VLOOKUP(Exportacao[[#This Row],[País]],Tabela3[#All],4,FALSE)</f>
        <v>Dominica</v>
      </c>
      <c r="G2422" s="3" t="str">
        <f>VLOOKUP(Exportacao[[#This Row],[País Corrigido]],'Conversor de países_Geral_UTF8_'!$A$2:$B$223,2,FALSE)</f>
        <v>América Central e Caribe</v>
      </c>
      <c r="H24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3" spans="1:8" hidden="1">
      <c r="A2423" t="s">
        <v>66</v>
      </c>
      <c r="B2423" s="3">
        <v>2015</v>
      </c>
      <c r="C2423">
        <v>0</v>
      </c>
      <c r="D2423">
        <v>0</v>
      </c>
      <c r="E2423" s="3" t="e">
        <v>#NUM!</v>
      </c>
      <c r="F2423" s="3" t="str">
        <f>VLOOKUP(Exportacao[[#This Row],[País]],Tabela3[#All],4,FALSE)</f>
        <v>Dominica</v>
      </c>
      <c r="G2423" s="3" t="str">
        <f>VLOOKUP(Exportacao[[#This Row],[País Corrigido]],'Conversor de países_Geral_UTF8_'!$A$2:$B$223,2,FALSE)</f>
        <v>América Central e Caribe</v>
      </c>
      <c r="H24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4" spans="1:8" hidden="1">
      <c r="A2424" t="s">
        <v>66</v>
      </c>
      <c r="B2424" s="3">
        <v>2016</v>
      </c>
      <c r="C2424">
        <v>0</v>
      </c>
      <c r="D2424">
        <v>0</v>
      </c>
      <c r="E2424" s="3" t="e">
        <v>#NUM!</v>
      </c>
      <c r="F2424" s="3" t="str">
        <f>VLOOKUP(Exportacao[[#This Row],[País]],Tabela3[#All],4,FALSE)</f>
        <v>Dominica</v>
      </c>
      <c r="G2424" s="3" t="str">
        <f>VLOOKUP(Exportacao[[#This Row],[País Corrigido]],'Conversor de países_Geral_UTF8_'!$A$2:$B$223,2,FALSE)</f>
        <v>América Central e Caribe</v>
      </c>
      <c r="H24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5" spans="1:8" hidden="1">
      <c r="A2425" t="s">
        <v>66</v>
      </c>
      <c r="B2425" s="3">
        <v>2017</v>
      </c>
      <c r="C2425">
        <v>0</v>
      </c>
      <c r="D2425">
        <v>0</v>
      </c>
      <c r="E2425" s="3" t="e">
        <v>#NUM!</v>
      </c>
      <c r="F2425" s="3" t="str">
        <f>VLOOKUP(Exportacao[[#This Row],[País]],Tabela3[#All],4,FALSE)</f>
        <v>Dominica</v>
      </c>
      <c r="G2425" s="3" t="str">
        <f>VLOOKUP(Exportacao[[#This Row],[País Corrigido]],'Conversor de países_Geral_UTF8_'!$A$2:$B$223,2,FALSE)</f>
        <v>América Central e Caribe</v>
      </c>
      <c r="H24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6" spans="1:8" hidden="1">
      <c r="A2426" t="s">
        <v>66</v>
      </c>
      <c r="B2426" s="3">
        <v>2018</v>
      </c>
      <c r="C2426">
        <v>0</v>
      </c>
      <c r="D2426">
        <v>0</v>
      </c>
      <c r="E2426" s="3" t="e">
        <v>#NUM!</v>
      </c>
      <c r="F2426" s="3" t="str">
        <f>VLOOKUP(Exportacao[[#This Row],[País]],Tabela3[#All],4,FALSE)</f>
        <v>Dominica</v>
      </c>
      <c r="G2426" s="3" t="str">
        <f>VLOOKUP(Exportacao[[#This Row],[País Corrigido]],'Conversor de países_Geral_UTF8_'!$A$2:$B$223,2,FALSE)</f>
        <v>América Central e Caribe</v>
      </c>
      <c r="H24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7" spans="1:8" hidden="1">
      <c r="A2427" t="s">
        <v>66</v>
      </c>
      <c r="B2427" s="3">
        <v>2019</v>
      </c>
      <c r="C2427">
        <v>0</v>
      </c>
      <c r="D2427">
        <v>0</v>
      </c>
      <c r="E2427" s="3" t="e">
        <v>#NUM!</v>
      </c>
      <c r="F2427" s="3" t="str">
        <f>VLOOKUP(Exportacao[[#This Row],[País]],Tabela3[#All],4,FALSE)</f>
        <v>Dominica</v>
      </c>
      <c r="G2427" s="3" t="str">
        <f>VLOOKUP(Exportacao[[#This Row],[País Corrigido]],'Conversor de países_Geral_UTF8_'!$A$2:$B$223,2,FALSE)</f>
        <v>América Central e Caribe</v>
      </c>
      <c r="H24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8" spans="1:8" hidden="1">
      <c r="A2428" t="s">
        <v>66</v>
      </c>
      <c r="B2428" s="3">
        <v>2020</v>
      </c>
      <c r="C2428">
        <v>0</v>
      </c>
      <c r="D2428">
        <v>0</v>
      </c>
      <c r="E2428" s="3" t="e">
        <v>#NUM!</v>
      </c>
      <c r="F2428" s="3" t="str">
        <f>VLOOKUP(Exportacao[[#This Row],[País]],Tabela3[#All],4,FALSE)</f>
        <v>Dominica</v>
      </c>
      <c r="G2428" s="3" t="str">
        <f>VLOOKUP(Exportacao[[#This Row],[País Corrigido]],'Conversor de países_Geral_UTF8_'!$A$2:$B$223,2,FALSE)</f>
        <v>América Central e Caribe</v>
      </c>
      <c r="H24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29" spans="1:8" hidden="1">
      <c r="A2429" t="s">
        <v>66</v>
      </c>
      <c r="B2429" s="3">
        <v>2021</v>
      </c>
      <c r="C2429">
        <v>460</v>
      </c>
      <c r="D2429">
        <v>634</v>
      </c>
      <c r="E2429" s="3">
        <v>1.3782608695652174</v>
      </c>
      <c r="F2429" s="3" t="str">
        <f>VLOOKUP(Exportacao[[#This Row],[País]],Tabela3[#All],4,FALSE)</f>
        <v>Dominica</v>
      </c>
      <c r="G2429" s="3" t="str">
        <f>VLOOKUP(Exportacao[[#This Row],[País Corrigido]],'Conversor de países_Geral_UTF8_'!$A$2:$B$223,2,FALSE)</f>
        <v>América Central e Caribe</v>
      </c>
      <c r="H24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30" spans="1:8" hidden="1">
      <c r="A2430" t="s">
        <v>66</v>
      </c>
      <c r="B2430" s="3">
        <v>2022</v>
      </c>
      <c r="C2430">
        <v>1485</v>
      </c>
      <c r="D2430">
        <v>2223</v>
      </c>
      <c r="E2430" s="3">
        <v>1.4969696969696971</v>
      </c>
      <c r="F2430" s="3" t="str">
        <f>VLOOKUP(Exportacao[[#This Row],[País]],Tabela3[#All],4,FALSE)</f>
        <v>Dominica</v>
      </c>
      <c r="G2430" s="3" t="str">
        <f>VLOOKUP(Exportacao[[#This Row],[País Corrigido]],'Conversor de países_Geral_UTF8_'!$A$2:$B$223,2,FALSE)</f>
        <v>América Central e Caribe</v>
      </c>
      <c r="H24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31" spans="1:8" hidden="1">
      <c r="A2431" t="s">
        <v>66</v>
      </c>
      <c r="B2431" s="3">
        <v>2023</v>
      </c>
      <c r="C2431">
        <v>0</v>
      </c>
      <c r="D2431">
        <v>0</v>
      </c>
      <c r="E2431" s="3" t="e">
        <v>#NUM!</v>
      </c>
      <c r="F2431" s="3" t="str">
        <f>VLOOKUP(Exportacao[[#This Row],[País]],Tabela3[#All],4,FALSE)</f>
        <v>Dominica</v>
      </c>
      <c r="G2431" s="3" t="str">
        <f>VLOOKUP(Exportacao[[#This Row],[País Corrigido]],'Conversor de países_Geral_UTF8_'!$A$2:$B$223,2,FALSE)</f>
        <v>América Central e Caribe</v>
      </c>
      <c r="H24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32" spans="1:8" hidden="1">
      <c r="A2432" t="s">
        <v>68</v>
      </c>
      <c r="B2432" s="3">
        <v>1970</v>
      </c>
      <c r="C2432">
        <v>0</v>
      </c>
      <c r="D2432">
        <v>0</v>
      </c>
      <c r="E2432" s="3" t="e">
        <v>#NUM!</v>
      </c>
      <c r="F2432" s="3" t="str">
        <f>VLOOKUP(Exportacao[[#This Row],[País]],Tabela3[#All],4,FALSE)</f>
        <v>El Salvador</v>
      </c>
      <c r="G2432" s="3" t="str">
        <f>VLOOKUP(Exportacao[[#This Row],[País Corrigido]],'Conversor de países_Geral_UTF8_'!$A$2:$B$223,2,FALSE)</f>
        <v>América Central e Caribe</v>
      </c>
      <c r="H24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33" spans="1:8" hidden="1">
      <c r="A2433" t="s">
        <v>68</v>
      </c>
      <c r="B2433" s="3">
        <v>1971</v>
      </c>
      <c r="C2433">
        <v>0</v>
      </c>
      <c r="D2433">
        <v>0</v>
      </c>
      <c r="E2433" s="3" t="e">
        <v>#NUM!</v>
      </c>
      <c r="F2433" s="3" t="str">
        <f>VLOOKUP(Exportacao[[#This Row],[País]],Tabela3[#All],4,FALSE)</f>
        <v>El Salvador</v>
      </c>
      <c r="G2433" s="3" t="str">
        <f>VLOOKUP(Exportacao[[#This Row],[País Corrigido]],'Conversor de países_Geral_UTF8_'!$A$2:$B$223,2,FALSE)</f>
        <v>América Central e Caribe</v>
      </c>
      <c r="H24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34" spans="1:8" hidden="1">
      <c r="A2434" t="s">
        <v>68</v>
      </c>
      <c r="B2434" s="3">
        <v>1972</v>
      </c>
      <c r="C2434">
        <v>1600</v>
      </c>
      <c r="D2434">
        <v>1035</v>
      </c>
      <c r="E2434" s="3">
        <v>0.64687499999999998</v>
      </c>
      <c r="F2434" s="3" t="str">
        <f>VLOOKUP(Exportacao[[#This Row],[País]],Tabela3[#All],4,FALSE)</f>
        <v>El Salvador</v>
      </c>
      <c r="G2434" s="3" t="str">
        <f>VLOOKUP(Exportacao[[#This Row],[País Corrigido]],'Conversor de países_Geral_UTF8_'!$A$2:$B$223,2,FALSE)</f>
        <v>América Central e Caribe</v>
      </c>
      <c r="H24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35" spans="1:8" hidden="1">
      <c r="A2435" t="s">
        <v>68</v>
      </c>
      <c r="B2435" s="3">
        <v>1973</v>
      </c>
      <c r="C2435">
        <v>0</v>
      </c>
      <c r="D2435">
        <v>0</v>
      </c>
      <c r="E2435" s="3" t="e">
        <v>#NUM!</v>
      </c>
      <c r="F2435" s="3" t="str">
        <f>VLOOKUP(Exportacao[[#This Row],[País]],Tabela3[#All],4,FALSE)</f>
        <v>El Salvador</v>
      </c>
      <c r="G2435" s="3" t="str">
        <f>VLOOKUP(Exportacao[[#This Row],[País Corrigido]],'Conversor de países_Geral_UTF8_'!$A$2:$B$223,2,FALSE)</f>
        <v>América Central e Caribe</v>
      </c>
      <c r="H24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36" spans="1:8" hidden="1">
      <c r="A2436" t="s">
        <v>68</v>
      </c>
      <c r="B2436" s="3">
        <v>1974</v>
      </c>
      <c r="C2436">
        <v>0</v>
      </c>
      <c r="D2436">
        <v>0</v>
      </c>
      <c r="E2436" s="3" t="e">
        <v>#NUM!</v>
      </c>
      <c r="F2436" s="3" t="str">
        <f>VLOOKUP(Exportacao[[#This Row],[País]],Tabela3[#All],4,FALSE)</f>
        <v>El Salvador</v>
      </c>
      <c r="G2436" s="3" t="str">
        <f>VLOOKUP(Exportacao[[#This Row],[País Corrigido]],'Conversor de países_Geral_UTF8_'!$A$2:$B$223,2,FALSE)</f>
        <v>América Central e Caribe</v>
      </c>
      <c r="H24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37" spans="1:8" hidden="1">
      <c r="A2437" t="s">
        <v>68</v>
      </c>
      <c r="B2437" s="3">
        <v>1975</v>
      </c>
      <c r="C2437">
        <v>389</v>
      </c>
      <c r="D2437">
        <v>386</v>
      </c>
      <c r="E2437" s="3">
        <v>0.99228791773778924</v>
      </c>
      <c r="F2437" s="3" t="str">
        <f>VLOOKUP(Exportacao[[#This Row],[País]],Tabela3[#All],4,FALSE)</f>
        <v>El Salvador</v>
      </c>
      <c r="G2437" s="3" t="str">
        <f>VLOOKUP(Exportacao[[#This Row],[País Corrigido]],'Conversor de países_Geral_UTF8_'!$A$2:$B$223,2,FALSE)</f>
        <v>América Central e Caribe</v>
      </c>
      <c r="H24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38" spans="1:8" hidden="1">
      <c r="A2438" t="s">
        <v>68</v>
      </c>
      <c r="B2438" s="3">
        <v>1976</v>
      </c>
      <c r="C2438">
        <v>2923</v>
      </c>
      <c r="D2438">
        <v>4029</v>
      </c>
      <c r="E2438" s="3">
        <v>1.3783783783783783</v>
      </c>
      <c r="F2438" s="3" t="str">
        <f>VLOOKUP(Exportacao[[#This Row],[País]],Tabela3[#All],4,FALSE)</f>
        <v>El Salvador</v>
      </c>
      <c r="G2438" s="3" t="str">
        <f>VLOOKUP(Exportacao[[#This Row],[País Corrigido]],'Conversor de países_Geral_UTF8_'!$A$2:$B$223,2,FALSE)</f>
        <v>América Central e Caribe</v>
      </c>
      <c r="H24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39" spans="1:8" hidden="1">
      <c r="A2439" t="s">
        <v>68</v>
      </c>
      <c r="B2439" s="3">
        <v>1977</v>
      </c>
      <c r="C2439">
        <v>45</v>
      </c>
      <c r="D2439">
        <v>37</v>
      </c>
      <c r="E2439" s="3">
        <v>0.82222222222222219</v>
      </c>
      <c r="F2439" s="3" t="str">
        <f>VLOOKUP(Exportacao[[#This Row],[País]],Tabela3[#All],4,FALSE)</f>
        <v>El Salvador</v>
      </c>
      <c r="G2439" s="3" t="str">
        <f>VLOOKUP(Exportacao[[#This Row],[País Corrigido]],'Conversor de países_Geral_UTF8_'!$A$2:$B$223,2,FALSE)</f>
        <v>América Central e Caribe</v>
      </c>
      <c r="H24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40" spans="1:8" hidden="1">
      <c r="A2440" t="s">
        <v>68</v>
      </c>
      <c r="B2440" s="3">
        <v>1978</v>
      </c>
      <c r="C2440">
        <v>1030</v>
      </c>
      <c r="D2440">
        <v>1244</v>
      </c>
      <c r="E2440" s="3">
        <v>1.2077669902912622</v>
      </c>
      <c r="F2440" s="3" t="str">
        <f>VLOOKUP(Exportacao[[#This Row],[País]],Tabela3[#All],4,FALSE)</f>
        <v>El Salvador</v>
      </c>
      <c r="G2440" s="3" t="str">
        <f>VLOOKUP(Exportacao[[#This Row],[País Corrigido]],'Conversor de países_Geral_UTF8_'!$A$2:$B$223,2,FALSE)</f>
        <v>América Central e Caribe</v>
      </c>
      <c r="H24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41" spans="1:8" hidden="1">
      <c r="A2441" t="s">
        <v>68</v>
      </c>
      <c r="B2441" s="3">
        <v>1979</v>
      </c>
      <c r="C2441">
        <v>28</v>
      </c>
      <c r="D2441">
        <v>57</v>
      </c>
      <c r="E2441" s="3">
        <v>2.0357142857142856</v>
      </c>
      <c r="F2441" s="3" t="str">
        <f>VLOOKUP(Exportacao[[#This Row],[País]],Tabela3[#All],4,FALSE)</f>
        <v>El Salvador</v>
      </c>
      <c r="G2441" s="3" t="str">
        <f>VLOOKUP(Exportacao[[#This Row],[País Corrigido]],'Conversor de países_Geral_UTF8_'!$A$2:$B$223,2,FALSE)</f>
        <v>América Central e Caribe</v>
      </c>
      <c r="H24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42" spans="1:8" hidden="1">
      <c r="A2442" t="s">
        <v>68</v>
      </c>
      <c r="B2442" s="3">
        <v>1980</v>
      </c>
      <c r="C2442">
        <v>0</v>
      </c>
      <c r="D2442">
        <v>0</v>
      </c>
      <c r="E2442" s="3" t="e">
        <v>#NUM!</v>
      </c>
      <c r="F2442" s="3" t="str">
        <f>VLOOKUP(Exportacao[[#This Row],[País]],Tabela3[#All],4,FALSE)</f>
        <v>El Salvador</v>
      </c>
      <c r="G2442" s="3" t="str">
        <f>VLOOKUP(Exportacao[[#This Row],[País Corrigido]],'Conversor de países_Geral_UTF8_'!$A$2:$B$223,2,FALSE)</f>
        <v>América Central e Caribe</v>
      </c>
      <c r="H24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43" spans="1:8" hidden="1">
      <c r="A2443" t="s">
        <v>68</v>
      </c>
      <c r="B2443" s="3">
        <v>1981</v>
      </c>
      <c r="C2443">
        <v>0</v>
      </c>
      <c r="D2443">
        <v>0</v>
      </c>
      <c r="E2443" s="3" t="e">
        <v>#NUM!</v>
      </c>
      <c r="F2443" s="3" t="str">
        <f>VLOOKUP(Exportacao[[#This Row],[País]],Tabela3[#All],4,FALSE)</f>
        <v>El Salvador</v>
      </c>
      <c r="G2443" s="3" t="str">
        <f>VLOOKUP(Exportacao[[#This Row],[País Corrigido]],'Conversor de países_Geral_UTF8_'!$A$2:$B$223,2,FALSE)</f>
        <v>América Central e Caribe</v>
      </c>
      <c r="H24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44" spans="1:8" hidden="1">
      <c r="A2444" t="s">
        <v>68</v>
      </c>
      <c r="B2444" s="3">
        <v>1982</v>
      </c>
      <c r="C2444">
        <v>0</v>
      </c>
      <c r="D2444">
        <v>0</v>
      </c>
      <c r="E2444" s="3" t="e">
        <v>#NUM!</v>
      </c>
      <c r="F2444" s="3" t="str">
        <f>VLOOKUP(Exportacao[[#This Row],[País]],Tabela3[#All],4,FALSE)</f>
        <v>El Salvador</v>
      </c>
      <c r="G2444" s="3" t="str">
        <f>VLOOKUP(Exportacao[[#This Row],[País Corrigido]],'Conversor de países_Geral_UTF8_'!$A$2:$B$223,2,FALSE)</f>
        <v>América Central e Caribe</v>
      </c>
      <c r="H24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45" spans="1:8" hidden="1">
      <c r="A2445" t="s">
        <v>68</v>
      </c>
      <c r="B2445" s="3">
        <v>1983</v>
      </c>
      <c r="C2445">
        <v>0</v>
      </c>
      <c r="D2445">
        <v>0</v>
      </c>
      <c r="E2445" s="3" t="e">
        <v>#NUM!</v>
      </c>
      <c r="F2445" s="3" t="str">
        <f>VLOOKUP(Exportacao[[#This Row],[País]],Tabela3[#All],4,FALSE)</f>
        <v>El Salvador</v>
      </c>
      <c r="G2445" s="3" t="str">
        <f>VLOOKUP(Exportacao[[#This Row],[País Corrigido]],'Conversor de países_Geral_UTF8_'!$A$2:$B$223,2,FALSE)</f>
        <v>América Central e Caribe</v>
      </c>
      <c r="H24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46" spans="1:8" hidden="1">
      <c r="A2446" t="s">
        <v>68</v>
      </c>
      <c r="B2446" s="3">
        <v>1984</v>
      </c>
      <c r="C2446">
        <v>0</v>
      </c>
      <c r="D2446">
        <v>0</v>
      </c>
      <c r="E2446" s="3" t="e">
        <v>#NUM!</v>
      </c>
      <c r="F2446" s="3" t="str">
        <f>VLOOKUP(Exportacao[[#This Row],[País]],Tabela3[#All],4,FALSE)</f>
        <v>El Salvador</v>
      </c>
      <c r="G2446" s="3" t="str">
        <f>VLOOKUP(Exportacao[[#This Row],[País Corrigido]],'Conversor de países_Geral_UTF8_'!$A$2:$B$223,2,FALSE)</f>
        <v>América Central e Caribe</v>
      </c>
      <c r="H24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47" spans="1:8" hidden="1">
      <c r="A2447" t="s">
        <v>68</v>
      </c>
      <c r="B2447" s="3">
        <v>1985</v>
      </c>
      <c r="C2447">
        <v>0</v>
      </c>
      <c r="D2447">
        <v>0</v>
      </c>
      <c r="E2447" s="3" t="e">
        <v>#NUM!</v>
      </c>
      <c r="F2447" s="3" t="str">
        <f>VLOOKUP(Exportacao[[#This Row],[País]],Tabela3[#All],4,FALSE)</f>
        <v>El Salvador</v>
      </c>
      <c r="G2447" s="3" t="str">
        <f>VLOOKUP(Exportacao[[#This Row],[País Corrigido]],'Conversor de países_Geral_UTF8_'!$A$2:$B$223,2,FALSE)</f>
        <v>América Central e Caribe</v>
      </c>
      <c r="H24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48" spans="1:8" hidden="1">
      <c r="A2448" t="s">
        <v>68</v>
      </c>
      <c r="B2448" s="3">
        <v>1986</v>
      </c>
      <c r="C2448">
        <v>0</v>
      </c>
      <c r="D2448">
        <v>0</v>
      </c>
      <c r="E2448" s="3" t="e">
        <v>#NUM!</v>
      </c>
      <c r="F2448" s="3" t="str">
        <f>VLOOKUP(Exportacao[[#This Row],[País]],Tabela3[#All],4,FALSE)</f>
        <v>El Salvador</v>
      </c>
      <c r="G2448" s="3" t="str">
        <f>VLOOKUP(Exportacao[[#This Row],[País Corrigido]],'Conversor de países_Geral_UTF8_'!$A$2:$B$223,2,FALSE)</f>
        <v>América Central e Caribe</v>
      </c>
      <c r="H24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49" spans="1:8" hidden="1">
      <c r="A2449" t="s">
        <v>68</v>
      </c>
      <c r="B2449" s="3">
        <v>1987</v>
      </c>
      <c r="C2449">
        <v>0</v>
      </c>
      <c r="D2449">
        <v>0</v>
      </c>
      <c r="E2449" s="3" t="e">
        <v>#NUM!</v>
      </c>
      <c r="F2449" s="3" t="str">
        <f>VLOOKUP(Exportacao[[#This Row],[País]],Tabela3[#All],4,FALSE)</f>
        <v>El Salvador</v>
      </c>
      <c r="G2449" s="3" t="str">
        <f>VLOOKUP(Exportacao[[#This Row],[País Corrigido]],'Conversor de países_Geral_UTF8_'!$A$2:$B$223,2,FALSE)</f>
        <v>América Central e Caribe</v>
      </c>
      <c r="H24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0" spans="1:8" hidden="1">
      <c r="A2450" t="s">
        <v>68</v>
      </c>
      <c r="B2450" s="3">
        <v>1988</v>
      </c>
      <c r="C2450">
        <v>1550</v>
      </c>
      <c r="D2450">
        <v>1267</v>
      </c>
      <c r="E2450" s="3">
        <v>0.81741935483870964</v>
      </c>
      <c r="F2450" s="3" t="str">
        <f>VLOOKUP(Exportacao[[#This Row],[País]],Tabela3[#All],4,FALSE)</f>
        <v>El Salvador</v>
      </c>
      <c r="G2450" s="3" t="str">
        <f>VLOOKUP(Exportacao[[#This Row],[País Corrigido]],'Conversor de países_Geral_UTF8_'!$A$2:$B$223,2,FALSE)</f>
        <v>América Central e Caribe</v>
      </c>
      <c r="H24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51" spans="1:8" hidden="1">
      <c r="A2451" t="s">
        <v>68</v>
      </c>
      <c r="B2451" s="3">
        <v>1989</v>
      </c>
      <c r="C2451">
        <v>0</v>
      </c>
      <c r="D2451">
        <v>0</v>
      </c>
      <c r="E2451" s="3" t="e">
        <v>#NUM!</v>
      </c>
      <c r="F2451" s="3" t="str">
        <f>VLOOKUP(Exportacao[[#This Row],[País]],Tabela3[#All],4,FALSE)</f>
        <v>El Salvador</v>
      </c>
      <c r="G2451" s="3" t="str">
        <f>VLOOKUP(Exportacao[[#This Row],[País Corrigido]],'Conversor de países_Geral_UTF8_'!$A$2:$B$223,2,FALSE)</f>
        <v>América Central e Caribe</v>
      </c>
      <c r="H24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2" spans="1:8" hidden="1">
      <c r="A2452" t="s">
        <v>68</v>
      </c>
      <c r="B2452" s="3">
        <v>1990</v>
      </c>
      <c r="C2452">
        <v>0</v>
      </c>
      <c r="D2452">
        <v>0</v>
      </c>
      <c r="E2452" s="3" t="e">
        <v>#NUM!</v>
      </c>
      <c r="F2452" s="3" t="str">
        <f>VLOOKUP(Exportacao[[#This Row],[País]],Tabela3[#All],4,FALSE)</f>
        <v>El Salvador</v>
      </c>
      <c r="G2452" s="3" t="str">
        <f>VLOOKUP(Exportacao[[#This Row],[País Corrigido]],'Conversor de países_Geral_UTF8_'!$A$2:$B$223,2,FALSE)</f>
        <v>América Central e Caribe</v>
      </c>
      <c r="H24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3" spans="1:8" hidden="1">
      <c r="A2453" t="s">
        <v>68</v>
      </c>
      <c r="B2453" s="3">
        <v>1991</v>
      </c>
      <c r="C2453">
        <v>0</v>
      </c>
      <c r="D2453">
        <v>0</v>
      </c>
      <c r="E2453" s="3" t="e">
        <v>#NUM!</v>
      </c>
      <c r="F2453" s="3" t="str">
        <f>VLOOKUP(Exportacao[[#This Row],[País]],Tabela3[#All],4,FALSE)</f>
        <v>El Salvador</v>
      </c>
      <c r="G2453" s="3" t="str">
        <f>VLOOKUP(Exportacao[[#This Row],[País Corrigido]],'Conversor de países_Geral_UTF8_'!$A$2:$B$223,2,FALSE)</f>
        <v>América Central e Caribe</v>
      </c>
      <c r="H24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4" spans="1:8" hidden="1">
      <c r="A2454" t="s">
        <v>68</v>
      </c>
      <c r="B2454" s="3">
        <v>1992</v>
      </c>
      <c r="C2454">
        <v>0</v>
      </c>
      <c r="D2454">
        <v>0</v>
      </c>
      <c r="E2454" s="3" t="e">
        <v>#NUM!</v>
      </c>
      <c r="F2454" s="3" t="str">
        <f>VLOOKUP(Exportacao[[#This Row],[País]],Tabela3[#All],4,FALSE)</f>
        <v>El Salvador</v>
      </c>
      <c r="G2454" s="3" t="str">
        <f>VLOOKUP(Exportacao[[#This Row],[País Corrigido]],'Conversor de países_Geral_UTF8_'!$A$2:$B$223,2,FALSE)</f>
        <v>América Central e Caribe</v>
      </c>
      <c r="H24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5" spans="1:8" hidden="1">
      <c r="A2455" t="s">
        <v>68</v>
      </c>
      <c r="B2455" s="3">
        <v>1993</v>
      </c>
      <c r="C2455">
        <v>0</v>
      </c>
      <c r="D2455">
        <v>0</v>
      </c>
      <c r="E2455" s="3" t="e">
        <v>#NUM!</v>
      </c>
      <c r="F2455" s="3" t="str">
        <f>VLOOKUP(Exportacao[[#This Row],[País]],Tabela3[#All],4,FALSE)</f>
        <v>El Salvador</v>
      </c>
      <c r="G2455" s="3" t="str">
        <f>VLOOKUP(Exportacao[[#This Row],[País Corrigido]],'Conversor de países_Geral_UTF8_'!$A$2:$B$223,2,FALSE)</f>
        <v>América Central e Caribe</v>
      </c>
      <c r="H24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6" spans="1:8" hidden="1">
      <c r="A2456" t="s">
        <v>68</v>
      </c>
      <c r="B2456" s="3">
        <v>1994</v>
      </c>
      <c r="C2456">
        <v>0</v>
      </c>
      <c r="D2456">
        <v>0</v>
      </c>
      <c r="E2456" s="3" t="e">
        <v>#NUM!</v>
      </c>
      <c r="F2456" s="3" t="str">
        <f>VLOOKUP(Exportacao[[#This Row],[País]],Tabela3[#All],4,FALSE)</f>
        <v>El Salvador</v>
      </c>
      <c r="G2456" s="3" t="str">
        <f>VLOOKUP(Exportacao[[#This Row],[País Corrigido]],'Conversor de países_Geral_UTF8_'!$A$2:$B$223,2,FALSE)</f>
        <v>América Central e Caribe</v>
      </c>
      <c r="H24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7" spans="1:8" hidden="1">
      <c r="A2457" t="s">
        <v>68</v>
      </c>
      <c r="B2457" s="3">
        <v>1995</v>
      </c>
      <c r="C2457">
        <v>0</v>
      </c>
      <c r="D2457">
        <v>0</v>
      </c>
      <c r="E2457" s="3" t="e">
        <v>#NUM!</v>
      </c>
      <c r="F2457" s="3" t="str">
        <f>VLOOKUP(Exportacao[[#This Row],[País]],Tabela3[#All],4,FALSE)</f>
        <v>El Salvador</v>
      </c>
      <c r="G2457" s="3" t="str">
        <f>VLOOKUP(Exportacao[[#This Row],[País Corrigido]],'Conversor de países_Geral_UTF8_'!$A$2:$B$223,2,FALSE)</f>
        <v>América Central e Caribe</v>
      </c>
      <c r="H24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8" spans="1:8" hidden="1">
      <c r="A2458" t="s">
        <v>68</v>
      </c>
      <c r="B2458" s="3">
        <v>1996</v>
      </c>
      <c r="C2458">
        <v>0</v>
      </c>
      <c r="D2458">
        <v>0</v>
      </c>
      <c r="E2458" s="3" t="e">
        <v>#NUM!</v>
      </c>
      <c r="F2458" s="3" t="str">
        <f>VLOOKUP(Exportacao[[#This Row],[País]],Tabela3[#All],4,FALSE)</f>
        <v>El Salvador</v>
      </c>
      <c r="G2458" s="3" t="str">
        <f>VLOOKUP(Exportacao[[#This Row],[País Corrigido]],'Conversor de países_Geral_UTF8_'!$A$2:$B$223,2,FALSE)</f>
        <v>América Central e Caribe</v>
      </c>
      <c r="H24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59" spans="1:8" hidden="1">
      <c r="A2459" t="s">
        <v>68</v>
      </c>
      <c r="B2459" s="3">
        <v>1997</v>
      </c>
      <c r="C2459">
        <v>0</v>
      </c>
      <c r="D2459">
        <v>0</v>
      </c>
      <c r="E2459" s="3" t="e">
        <v>#NUM!</v>
      </c>
      <c r="F2459" s="3" t="str">
        <f>VLOOKUP(Exportacao[[#This Row],[País]],Tabela3[#All],4,FALSE)</f>
        <v>El Salvador</v>
      </c>
      <c r="G2459" s="3" t="str">
        <f>VLOOKUP(Exportacao[[#This Row],[País Corrigido]],'Conversor de países_Geral_UTF8_'!$A$2:$B$223,2,FALSE)</f>
        <v>América Central e Caribe</v>
      </c>
      <c r="H24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0" spans="1:8" hidden="1">
      <c r="A2460" t="s">
        <v>68</v>
      </c>
      <c r="B2460" s="3">
        <v>1998</v>
      </c>
      <c r="C2460">
        <v>0</v>
      </c>
      <c r="D2460">
        <v>0</v>
      </c>
      <c r="E2460" s="3" t="e">
        <v>#NUM!</v>
      </c>
      <c r="F2460" s="3" t="str">
        <f>VLOOKUP(Exportacao[[#This Row],[País]],Tabela3[#All],4,FALSE)</f>
        <v>El Salvador</v>
      </c>
      <c r="G2460" s="3" t="str">
        <f>VLOOKUP(Exportacao[[#This Row],[País Corrigido]],'Conversor de países_Geral_UTF8_'!$A$2:$B$223,2,FALSE)</f>
        <v>América Central e Caribe</v>
      </c>
      <c r="H24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1" spans="1:8" hidden="1">
      <c r="A2461" t="s">
        <v>68</v>
      </c>
      <c r="B2461" s="3">
        <v>1999</v>
      </c>
      <c r="C2461">
        <v>0</v>
      </c>
      <c r="D2461">
        <v>0</v>
      </c>
      <c r="E2461" s="3" t="e">
        <v>#NUM!</v>
      </c>
      <c r="F2461" s="3" t="str">
        <f>VLOOKUP(Exportacao[[#This Row],[País]],Tabela3[#All],4,FALSE)</f>
        <v>El Salvador</v>
      </c>
      <c r="G2461" s="3" t="str">
        <f>VLOOKUP(Exportacao[[#This Row],[País Corrigido]],'Conversor de países_Geral_UTF8_'!$A$2:$B$223,2,FALSE)</f>
        <v>América Central e Caribe</v>
      </c>
      <c r="H24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2" spans="1:8" hidden="1">
      <c r="A2462" t="s">
        <v>68</v>
      </c>
      <c r="B2462" s="3">
        <v>2000</v>
      </c>
      <c r="C2462">
        <v>0</v>
      </c>
      <c r="D2462">
        <v>0</v>
      </c>
      <c r="E2462" s="3" t="e">
        <v>#NUM!</v>
      </c>
      <c r="F2462" s="3" t="str">
        <f>VLOOKUP(Exportacao[[#This Row],[País]],Tabela3[#All],4,FALSE)</f>
        <v>El Salvador</v>
      </c>
      <c r="G2462" s="3" t="str">
        <f>VLOOKUP(Exportacao[[#This Row],[País Corrigido]],'Conversor de países_Geral_UTF8_'!$A$2:$B$223,2,FALSE)</f>
        <v>América Central e Caribe</v>
      </c>
      <c r="H24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3" spans="1:8" hidden="1">
      <c r="A2463" t="s">
        <v>68</v>
      </c>
      <c r="B2463" s="3">
        <v>2001</v>
      </c>
      <c r="C2463">
        <v>0</v>
      </c>
      <c r="D2463">
        <v>0</v>
      </c>
      <c r="E2463" s="3" t="e">
        <v>#NUM!</v>
      </c>
      <c r="F2463" s="3" t="str">
        <f>VLOOKUP(Exportacao[[#This Row],[País]],Tabela3[#All],4,FALSE)</f>
        <v>El Salvador</v>
      </c>
      <c r="G2463" s="3" t="str">
        <f>VLOOKUP(Exportacao[[#This Row],[País Corrigido]],'Conversor de países_Geral_UTF8_'!$A$2:$B$223,2,FALSE)</f>
        <v>América Central e Caribe</v>
      </c>
      <c r="H24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4" spans="1:8" hidden="1">
      <c r="A2464" t="s">
        <v>68</v>
      </c>
      <c r="B2464" s="3">
        <v>2002</v>
      </c>
      <c r="C2464">
        <v>0</v>
      </c>
      <c r="D2464">
        <v>0</v>
      </c>
      <c r="E2464" s="3" t="e">
        <v>#NUM!</v>
      </c>
      <c r="F2464" s="3" t="str">
        <f>VLOOKUP(Exportacao[[#This Row],[País]],Tabela3[#All],4,FALSE)</f>
        <v>El Salvador</v>
      </c>
      <c r="G2464" s="3" t="str">
        <f>VLOOKUP(Exportacao[[#This Row],[País Corrigido]],'Conversor de países_Geral_UTF8_'!$A$2:$B$223,2,FALSE)</f>
        <v>América Central e Caribe</v>
      </c>
      <c r="H24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5" spans="1:8" hidden="1">
      <c r="A2465" t="s">
        <v>68</v>
      </c>
      <c r="B2465" s="3">
        <v>2003</v>
      </c>
      <c r="C2465">
        <v>0</v>
      </c>
      <c r="D2465">
        <v>0</v>
      </c>
      <c r="E2465" s="3" t="e">
        <v>#NUM!</v>
      </c>
      <c r="F2465" s="3" t="str">
        <f>VLOOKUP(Exportacao[[#This Row],[País]],Tabela3[#All],4,FALSE)</f>
        <v>El Salvador</v>
      </c>
      <c r="G2465" s="3" t="str">
        <f>VLOOKUP(Exportacao[[#This Row],[País Corrigido]],'Conversor de países_Geral_UTF8_'!$A$2:$B$223,2,FALSE)</f>
        <v>América Central e Caribe</v>
      </c>
      <c r="H24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6" spans="1:8" hidden="1">
      <c r="A2466" t="s">
        <v>68</v>
      </c>
      <c r="B2466" s="3">
        <v>2004</v>
      </c>
      <c r="C2466">
        <v>0</v>
      </c>
      <c r="D2466">
        <v>0</v>
      </c>
      <c r="E2466" s="3" t="e">
        <v>#NUM!</v>
      </c>
      <c r="F2466" s="3" t="str">
        <f>VLOOKUP(Exportacao[[#This Row],[País]],Tabela3[#All],4,FALSE)</f>
        <v>El Salvador</v>
      </c>
      <c r="G2466" s="3" t="str">
        <f>VLOOKUP(Exportacao[[#This Row],[País Corrigido]],'Conversor de países_Geral_UTF8_'!$A$2:$B$223,2,FALSE)</f>
        <v>América Central e Caribe</v>
      </c>
      <c r="H24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7" spans="1:8" hidden="1">
      <c r="A2467" t="s">
        <v>68</v>
      </c>
      <c r="B2467" s="3">
        <v>2005</v>
      </c>
      <c r="C2467">
        <v>0</v>
      </c>
      <c r="D2467">
        <v>0</v>
      </c>
      <c r="E2467" s="3" t="e">
        <v>#NUM!</v>
      </c>
      <c r="F2467" s="3" t="str">
        <f>VLOOKUP(Exportacao[[#This Row],[País]],Tabela3[#All],4,FALSE)</f>
        <v>El Salvador</v>
      </c>
      <c r="G2467" s="3" t="str">
        <f>VLOOKUP(Exportacao[[#This Row],[País Corrigido]],'Conversor de países_Geral_UTF8_'!$A$2:$B$223,2,FALSE)</f>
        <v>América Central e Caribe</v>
      </c>
      <c r="H24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8" spans="1:8" hidden="1">
      <c r="A2468" t="s">
        <v>68</v>
      </c>
      <c r="B2468" s="3">
        <v>2006</v>
      </c>
      <c r="C2468">
        <v>0</v>
      </c>
      <c r="D2468">
        <v>0</v>
      </c>
      <c r="E2468" s="3" t="e">
        <v>#NUM!</v>
      </c>
      <c r="F2468" s="3" t="str">
        <f>VLOOKUP(Exportacao[[#This Row],[País]],Tabela3[#All],4,FALSE)</f>
        <v>El Salvador</v>
      </c>
      <c r="G2468" s="3" t="str">
        <f>VLOOKUP(Exportacao[[#This Row],[País Corrigido]],'Conversor de países_Geral_UTF8_'!$A$2:$B$223,2,FALSE)</f>
        <v>América Central e Caribe</v>
      </c>
      <c r="H24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69" spans="1:8" hidden="1">
      <c r="A2469" t="s">
        <v>68</v>
      </c>
      <c r="B2469" s="3">
        <v>2007</v>
      </c>
      <c r="C2469">
        <v>0</v>
      </c>
      <c r="D2469">
        <v>0</v>
      </c>
      <c r="E2469" s="3" t="e">
        <v>#NUM!</v>
      </c>
      <c r="F2469" s="3" t="str">
        <f>VLOOKUP(Exportacao[[#This Row],[País]],Tabela3[#All],4,FALSE)</f>
        <v>El Salvador</v>
      </c>
      <c r="G2469" s="3" t="str">
        <f>VLOOKUP(Exportacao[[#This Row],[País Corrigido]],'Conversor de países_Geral_UTF8_'!$A$2:$B$223,2,FALSE)</f>
        <v>América Central e Caribe</v>
      </c>
      <c r="H24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0" spans="1:8" hidden="1">
      <c r="A2470" t="s">
        <v>68</v>
      </c>
      <c r="B2470" s="3">
        <v>2008</v>
      </c>
      <c r="C2470">
        <v>0</v>
      </c>
      <c r="D2470">
        <v>0</v>
      </c>
      <c r="E2470" s="3" t="e">
        <v>#NUM!</v>
      </c>
      <c r="F2470" s="3" t="str">
        <f>VLOOKUP(Exportacao[[#This Row],[País]],Tabela3[#All],4,FALSE)</f>
        <v>El Salvador</v>
      </c>
      <c r="G2470" s="3" t="str">
        <f>VLOOKUP(Exportacao[[#This Row],[País Corrigido]],'Conversor de países_Geral_UTF8_'!$A$2:$B$223,2,FALSE)</f>
        <v>América Central e Caribe</v>
      </c>
      <c r="H24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1" spans="1:8" hidden="1">
      <c r="A2471" t="s">
        <v>68</v>
      </c>
      <c r="B2471" s="3">
        <v>2009</v>
      </c>
      <c r="C2471">
        <v>55</v>
      </c>
      <c r="D2471">
        <v>100</v>
      </c>
      <c r="E2471" s="3">
        <v>1.8181818181818181</v>
      </c>
      <c r="F2471" s="3" t="str">
        <f>VLOOKUP(Exportacao[[#This Row],[País]],Tabela3[#All],4,FALSE)</f>
        <v>El Salvador</v>
      </c>
      <c r="G2471" s="3" t="str">
        <f>VLOOKUP(Exportacao[[#This Row],[País Corrigido]],'Conversor de países_Geral_UTF8_'!$A$2:$B$223,2,FALSE)</f>
        <v>América Central e Caribe</v>
      </c>
      <c r="H24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472" spans="1:8" hidden="1">
      <c r="A2472" t="s">
        <v>68</v>
      </c>
      <c r="B2472" s="3">
        <v>2010</v>
      </c>
      <c r="C2472">
        <v>0</v>
      </c>
      <c r="D2472">
        <v>0</v>
      </c>
      <c r="E2472" s="3" t="e">
        <v>#NUM!</v>
      </c>
      <c r="F2472" s="3" t="str">
        <f>VLOOKUP(Exportacao[[#This Row],[País]],Tabela3[#All],4,FALSE)</f>
        <v>El Salvador</v>
      </c>
      <c r="G2472" s="3" t="str">
        <f>VLOOKUP(Exportacao[[#This Row],[País Corrigido]],'Conversor de países_Geral_UTF8_'!$A$2:$B$223,2,FALSE)</f>
        <v>América Central e Caribe</v>
      </c>
      <c r="H24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3" spans="1:8" hidden="1">
      <c r="A2473" t="s">
        <v>68</v>
      </c>
      <c r="B2473" s="3">
        <v>2011</v>
      </c>
      <c r="C2473">
        <v>0</v>
      </c>
      <c r="D2473">
        <v>0</v>
      </c>
      <c r="E2473" s="3" t="e">
        <v>#NUM!</v>
      </c>
      <c r="F2473" s="3" t="str">
        <f>VLOOKUP(Exportacao[[#This Row],[País]],Tabela3[#All],4,FALSE)</f>
        <v>El Salvador</v>
      </c>
      <c r="G2473" s="3" t="str">
        <f>VLOOKUP(Exportacao[[#This Row],[País Corrigido]],'Conversor de países_Geral_UTF8_'!$A$2:$B$223,2,FALSE)</f>
        <v>América Central e Caribe</v>
      </c>
      <c r="H24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4" spans="1:8" hidden="1">
      <c r="A2474" t="s">
        <v>68</v>
      </c>
      <c r="B2474" s="3">
        <v>2012</v>
      </c>
      <c r="C2474">
        <v>0</v>
      </c>
      <c r="D2474">
        <v>0</v>
      </c>
      <c r="E2474" s="3" t="e">
        <v>#NUM!</v>
      </c>
      <c r="F2474" s="3" t="str">
        <f>VLOOKUP(Exportacao[[#This Row],[País]],Tabela3[#All],4,FALSE)</f>
        <v>El Salvador</v>
      </c>
      <c r="G2474" s="3" t="str">
        <f>VLOOKUP(Exportacao[[#This Row],[País Corrigido]],'Conversor de países_Geral_UTF8_'!$A$2:$B$223,2,FALSE)</f>
        <v>América Central e Caribe</v>
      </c>
      <c r="H24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5" spans="1:8" hidden="1">
      <c r="A2475" t="s">
        <v>68</v>
      </c>
      <c r="B2475" s="3">
        <v>2013</v>
      </c>
      <c r="C2475">
        <v>0</v>
      </c>
      <c r="D2475">
        <v>0</v>
      </c>
      <c r="E2475" s="3" t="e">
        <v>#NUM!</v>
      </c>
      <c r="F2475" s="3" t="str">
        <f>VLOOKUP(Exportacao[[#This Row],[País]],Tabela3[#All],4,FALSE)</f>
        <v>El Salvador</v>
      </c>
      <c r="G2475" s="3" t="str">
        <f>VLOOKUP(Exportacao[[#This Row],[País Corrigido]],'Conversor de países_Geral_UTF8_'!$A$2:$B$223,2,FALSE)</f>
        <v>América Central e Caribe</v>
      </c>
      <c r="H24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6" spans="1:8" hidden="1">
      <c r="A2476" t="s">
        <v>68</v>
      </c>
      <c r="B2476" s="3">
        <v>2014</v>
      </c>
      <c r="C2476">
        <v>0</v>
      </c>
      <c r="D2476">
        <v>0</v>
      </c>
      <c r="E2476" s="3" t="e">
        <v>#NUM!</v>
      </c>
      <c r="F2476" s="3" t="str">
        <f>VLOOKUP(Exportacao[[#This Row],[País]],Tabela3[#All],4,FALSE)</f>
        <v>El Salvador</v>
      </c>
      <c r="G2476" s="3" t="str">
        <f>VLOOKUP(Exportacao[[#This Row],[País Corrigido]],'Conversor de países_Geral_UTF8_'!$A$2:$B$223,2,FALSE)</f>
        <v>América Central e Caribe</v>
      </c>
      <c r="H24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7" spans="1:8" hidden="1">
      <c r="A2477" t="s">
        <v>68</v>
      </c>
      <c r="B2477" s="3">
        <v>2015</v>
      </c>
      <c r="C2477">
        <v>0</v>
      </c>
      <c r="D2477">
        <v>0</v>
      </c>
      <c r="E2477" s="3" t="e">
        <v>#NUM!</v>
      </c>
      <c r="F2477" s="3" t="str">
        <f>VLOOKUP(Exportacao[[#This Row],[País]],Tabela3[#All],4,FALSE)</f>
        <v>El Salvador</v>
      </c>
      <c r="G2477" s="3" t="str">
        <f>VLOOKUP(Exportacao[[#This Row],[País Corrigido]],'Conversor de países_Geral_UTF8_'!$A$2:$B$223,2,FALSE)</f>
        <v>América Central e Caribe</v>
      </c>
      <c r="H24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8" spans="1:8" hidden="1">
      <c r="A2478" t="s">
        <v>68</v>
      </c>
      <c r="B2478" s="3">
        <v>2016</v>
      </c>
      <c r="C2478">
        <v>0</v>
      </c>
      <c r="D2478">
        <v>0</v>
      </c>
      <c r="E2478" s="3" t="e">
        <v>#NUM!</v>
      </c>
      <c r="F2478" s="3" t="str">
        <f>VLOOKUP(Exportacao[[#This Row],[País]],Tabela3[#All],4,FALSE)</f>
        <v>El Salvador</v>
      </c>
      <c r="G2478" s="3" t="str">
        <f>VLOOKUP(Exportacao[[#This Row],[País Corrigido]],'Conversor de países_Geral_UTF8_'!$A$2:$B$223,2,FALSE)</f>
        <v>América Central e Caribe</v>
      </c>
      <c r="H24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79" spans="1:8" hidden="1">
      <c r="A2479" t="s">
        <v>68</v>
      </c>
      <c r="B2479" s="3">
        <v>2017</v>
      </c>
      <c r="C2479">
        <v>0</v>
      </c>
      <c r="D2479">
        <v>0</v>
      </c>
      <c r="E2479" s="3" t="e">
        <v>#NUM!</v>
      </c>
      <c r="F2479" s="3" t="str">
        <f>VLOOKUP(Exportacao[[#This Row],[País]],Tabela3[#All],4,FALSE)</f>
        <v>El Salvador</v>
      </c>
      <c r="G2479" s="3" t="str">
        <f>VLOOKUP(Exportacao[[#This Row],[País Corrigido]],'Conversor de países_Geral_UTF8_'!$A$2:$B$223,2,FALSE)</f>
        <v>América Central e Caribe</v>
      </c>
      <c r="H24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0" spans="1:8" hidden="1">
      <c r="A2480" t="s">
        <v>68</v>
      </c>
      <c r="B2480" s="3">
        <v>2018</v>
      </c>
      <c r="C2480">
        <v>0</v>
      </c>
      <c r="D2480">
        <v>0</v>
      </c>
      <c r="E2480" s="3" t="e">
        <v>#NUM!</v>
      </c>
      <c r="F2480" s="3" t="str">
        <f>VLOOKUP(Exportacao[[#This Row],[País]],Tabela3[#All],4,FALSE)</f>
        <v>El Salvador</v>
      </c>
      <c r="G2480" s="3" t="str">
        <f>VLOOKUP(Exportacao[[#This Row],[País Corrigido]],'Conversor de países_Geral_UTF8_'!$A$2:$B$223,2,FALSE)</f>
        <v>América Central e Caribe</v>
      </c>
      <c r="H24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1" spans="1:8" hidden="1">
      <c r="A2481" t="s">
        <v>68</v>
      </c>
      <c r="B2481" s="3">
        <v>2019</v>
      </c>
      <c r="C2481">
        <v>0</v>
      </c>
      <c r="D2481">
        <v>0</v>
      </c>
      <c r="E2481" s="3" t="e">
        <v>#NUM!</v>
      </c>
      <c r="F2481" s="3" t="str">
        <f>VLOOKUP(Exportacao[[#This Row],[País]],Tabela3[#All],4,FALSE)</f>
        <v>El Salvador</v>
      </c>
      <c r="G2481" s="3" t="str">
        <f>VLOOKUP(Exportacao[[#This Row],[País Corrigido]],'Conversor de países_Geral_UTF8_'!$A$2:$B$223,2,FALSE)</f>
        <v>América Central e Caribe</v>
      </c>
      <c r="H24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2" spans="1:8" hidden="1">
      <c r="A2482" t="s">
        <v>68</v>
      </c>
      <c r="B2482" s="3">
        <v>2020</v>
      </c>
      <c r="C2482">
        <v>0</v>
      </c>
      <c r="D2482">
        <v>0</v>
      </c>
      <c r="E2482" s="3" t="e">
        <v>#NUM!</v>
      </c>
      <c r="F2482" s="3" t="str">
        <f>VLOOKUP(Exportacao[[#This Row],[País]],Tabela3[#All],4,FALSE)</f>
        <v>El Salvador</v>
      </c>
      <c r="G2482" s="3" t="str">
        <f>VLOOKUP(Exportacao[[#This Row],[País Corrigido]],'Conversor de países_Geral_UTF8_'!$A$2:$B$223,2,FALSE)</f>
        <v>América Central e Caribe</v>
      </c>
      <c r="H24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3" spans="1:8" hidden="1">
      <c r="A2483" t="s">
        <v>68</v>
      </c>
      <c r="B2483" s="3">
        <v>2021</v>
      </c>
      <c r="C2483">
        <v>0</v>
      </c>
      <c r="D2483">
        <v>0</v>
      </c>
      <c r="E2483" s="3" t="e">
        <v>#NUM!</v>
      </c>
      <c r="F2483" s="3" t="str">
        <f>VLOOKUP(Exportacao[[#This Row],[País]],Tabela3[#All],4,FALSE)</f>
        <v>El Salvador</v>
      </c>
      <c r="G2483" s="3" t="str">
        <f>VLOOKUP(Exportacao[[#This Row],[País Corrigido]],'Conversor de países_Geral_UTF8_'!$A$2:$B$223,2,FALSE)</f>
        <v>América Central e Caribe</v>
      </c>
      <c r="H24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4" spans="1:8" hidden="1">
      <c r="A2484" t="s">
        <v>68</v>
      </c>
      <c r="B2484" s="3">
        <v>2022</v>
      </c>
      <c r="C2484">
        <v>0</v>
      </c>
      <c r="D2484">
        <v>0</v>
      </c>
      <c r="E2484" s="3" t="e">
        <v>#NUM!</v>
      </c>
      <c r="F2484" s="3" t="str">
        <f>VLOOKUP(Exportacao[[#This Row],[País]],Tabela3[#All],4,FALSE)</f>
        <v>El Salvador</v>
      </c>
      <c r="G2484" s="3" t="str">
        <f>VLOOKUP(Exportacao[[#This Row],[País Corrigido]],'Conversor de países_Geral_UTF8_'!$A$2:$B$223,2,FALSE)</f>
        <v>América Central e Caribe</v>
      </c>
      <c r="H24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5" spans="1:8" hidden="1">
      <c r="A2485" t="s">
        <v>68</v>
      </c>
      <c r="B2485" s="3">
        <v>2023</v>
      </c>
      <c r="C2485">
        <v>0</v>
      </c>
      <c r="D2485">
        <v>0</v>
      </c>
      <c r="E2485" s="3" t="e">
        <v>#NUM!</v>
      </c>
      <c r="F2485" s="3" t="str">
        <f>VLOOKUP(Exportacao[[#This Row],[País]],Tabela3[#All],4,FALSE)</f>
        <v>El Salvador</v>
      </c>
      <c r="G2485" s="3" t="str">
        <f>VLOOKUP(Exportacao[[#This Row],[País Corrigido]],'Conversor de países_Geral_UTF8_'!$A$2:$B$223,2,FALSE)</f>
        <v>América Central e Caribe</v>
      </c>
      <c r="H24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6" spans="1:8" hidden="1">
      <c r="A2486" t="s">
        <v>275</v>
      </c>
      <c r="B2486" s="3">
        <v>1970</v>
      </c>
      <c r="C2486">
        <v>0</v>
      </c>
      <c r="D2486">
        <v>0</v>
      </c>
      <c r="E2486" s="3" t="e">
        <v>#NUM!</v>
      </c>
      <c r="F2486" s="3" t="str">
        <f>VLOOKUP(Exportacao[[#This Row],[País]],Tabela3[#All],4,FALSE)</f>
        <v>Emirados Árabes Unidos</v>
      </c>
      <c r="G2486" s="3" t="str">
        <f>VLOOKUP(Exportacao[[#This Row],[País Corrigido]],'Conversor de países_Geral_UTF8_'!$A$2:$B$223,2,FALSE)</f>
        <v>Ásia</v>
      </c>
      <c r="H24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7" spans="1:8" hidden="1">
      <c r="A2487" t="s">
        <v>275</v>
      </c>
      <c r="B2487" s="3">
        <v>1971</v>
      </c>
      <c r="C2487">
        <v>0</v>
      </c>
      <c r="D2487">
        <v>0</v>
      </c>
      <c r="E2487" s="3" t="e">
        <v>#NUM!</v>
      </c>
      <c r="F2487" s="3" t="str">
        <f>VLOOKUP(Exportacao[[#This Row],[País]],Tabela3[#All],4,FALSE)</f>
        <v>Emirados Árabes Unidos</v>
      </c>
      <c r="G2487" s="3" t="str">
        <f>VLOOKUP(Exportacao[[#This Row],[País Corrigido]],'Conversor de países_Geral_UTF8_'!$A$2:$B$223,2,FALSE)</f>
        <v>Ásia</v>
      </c>
      <c r="H24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8" spans="1:8" hidden="1">
      <c r="A2488" t="s">
        <v>275</v>
      </c>
      <c r="B2488" s="3">
        <v>1972</v>
      </c>
      <c r="C2488">
        <v>0</v>
      </c>
      <c r="D2488">
        <v>0</v>
      </c>
      <c r="E2488" s="3" t="e">
        <v>#NUM!</v>
      </c>
      <c r="F2488" s="3" t="str">
        <f>VLOOKUP(Exportacao[[#This Row],[País]],Tabela3[#All],4,FALSE)</f>
        <v>Emirados Árabes Unidos</v>
      </c>
      <c r="G2488" s="3" t="str">
        <f>VLOOKUP(Exportacao[[#This Row],[País Corrigido]],'Conversor de países_Geral_UTF8_'!$A$2:$B$223,2,FALSE)</f>
        <v>Ásia</v>
      </c>
      <c r="H24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89" spans="1:8" hidden="1">
      <c r="A2489" t="s">
        <v>275</v>
      </c>
      <c r="B2489" s="3">
        <v>1973</v>
      </c>
      <c r="C2489">
        <v>0</v>
      </c>
      <c r="D2489">
        <v>0</v>
      </c>
      <c r="E2489" s="3" t="e">
        <v>#NUM!</v>
      </c>
      <c r="F2489" s="3" t="str">
        <f>VLOOKUP(Exportacao[[#This Row],[País]],Tabela3[#All],4,FALSE)</f>
        <v>Emirados Árabes Unidos</v>
      </c>
      <c r="G2489" s="3" t="str">
        <f>VLOOKUP(Exportacao[[#This Row],[País Corrigido]],'Conversor de países_Geral_UTF8_'!$A$2:$B$223,2,FALSE)</f>
        <v>Ásia</v>
      </c>
      <c r="H24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0" spans="1:8" hidden="1">
      <c r="A2490" t="s">
        <v>275</v>
      </c>
      <c r="B2490" s="3">
        <v>1974</v>
      </c>
      <c r="C2490">
        <v>0</v>
      </c>
      <c r="D2490">
        <v>0</v>
      </c>
      <c r="E2490" s="3" t="e">
        <v>#NUM!</v>
      </c>
      <c r="F2490" s="3" t="str">
        <f>VLOOKUP(Exportacao[[#This Row],[País]],Tabela3[#All],4,FALSE)</f>
        <v>Emirados Árabes Unidos</v>
      </c>
      <c r="G2490" s="3" t="str">
        <f>VLOOKUP(Exportacao[[#This Row],[País Corrigido]],'Conversor de países_Geral_UTF8_'!$A$2:$B$223,2,FALSE)</f>
        <v>Ásia</v>
      </c>
      <c r="H24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1" spans="1:8" hidden="1">
      <c r="A2491" t="s">
        <v>275</v>
      </c>
      <c r="B2491" s="3">
        <v>1975</v>
      </c>
      <c r="C2491">
        <v>0</v>
      </c>
      <c r="D2491">
        <v>0</v>
      </c>
      <c r="E2491" s="3" t="e">
        <v>#NUM!</v>
      </c>
      <c r="F2491" s="3" t="str">
        <f>VLOOKUP(Exportacao[[#This Row],[País]],Tabela3[#All],4,FALSE)</f>
        <v>Emirados Árabes Unidos</v>
      </c>
      <c r="G2491" s="3" t="str">
        <f>VLOOKUP(Exportacao[[#This Row],[País Corrigido]],'Conversor de países_Geral_UTF8_'!$A$2:$B$223,2,FALSE)</f>
        <v>Ásia</v>
      </c>
      <c r="H24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2" spans="1:8" hidden="1">
      <c r="A2492" t="s">
        <v>275</v>
      </c>
      <c r="B2492" s="3">
        <v>1976</v>
      </c>
      <c r="C2492">
        <v>0</v>
      </c>
      <c r="D2492">
        <v>0</v>
      </c>
      <c r="E2492" s="3" t="e">
        <v>#NUM!</v>
      </c>
      <c r="F2492" s="3" t="str">
        <f>VLOOKUP(Exportacao[[#This Row],[País]],Tabela3[#All],4,FALSE)</f>
        <v>Emirados Árabes Unidos</v>
      </c>
      <c r="G2492" s="3" t="str">
        <f>VLOOKUP(Exportacao[[#This Row],[País Corrigido]],'Conversor de países_Geral_UTF8_'!$A$2:$B$223,2,FALSE)</f>
        <v>Ásia</v>
      </c>
      <c r="H24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3" spans="1:8" hidden="1">
      <c r="A2493" t="s">
        <v>275</v>
      </c>
      <c r="B2493" s="3">
        <v>1977</v>
      </c>
      <c r="C2493">
        <v>0</v>
      </c>
      <c r="D2493">
        <v>0</v>
      </c>
      <c r="E2493" s="3" t="e">
        <v>#NUM!</v>
      </c>
      <c r="F2493" s="3" t="str">
        <f>VLOOKUP(Exportacao[[#This Row],[País]],Tabela3[#All],4,FALSE)</f>
        <v>Emirados Árabes Unidos</v>
      </c>
      <c r="G2493" s="3" t="str">
        <f>VLOOKUP(Exportacao[[#This Row],[País Corrigido]],'Conversor de países_Geral_UTF8_'!$A$2:$B$223,2,FALSE)</f>
        <v>Ásia</v>
      </c>
      <c r="H24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4" spans="1:8" hidden="1">
      <c r="A2494" t="s">
        <v>275</v>
      </c>
      <c r="B2494" s="3">
        <v>1978</v>
      </c>
      <c r="C2494">
        <v>0</v>
      </c>
      <c r="D2494">
        <v>0</v>
      </c>
      <c r="E2494" s="3" t="e">
        <v>#NUM!</v>
      </c>
      <c r="F2494" s="3" t="str">
        <f>VLOOKUP(Exportacao[[#This Row],[País]],Tabela3[#All],4,FALSE)</f>
        <v>Emirados Árabes Unidos</v>
      </c>
      <c r="G2494" s="3" t="str">
        <f>VLOOKUP(Exportacao[[#This Row],[País Corrigido]],'Conversor de países_Geral_UTF8_'!$A$2:$B$223,2,FALSE)</f>
        <v>Ásia</v>
      </c>
      <c r="H24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5" spans="1:8" hidden="1">
      <c r="A2495" t="s">
        <v>275</v>
      </c>
      <c r="B2495" s="3">
        <v>1979</v>
      </c>
      <c r="C2495">
        <v>0</v>
      </c>
      <c r="D2495">
        <v>0</v>
      </c>
      <c r="E2495" s="3" t="e">
        <v>#NUM!</v>
      </c>
      <c r="F2495" s="3" t="str">
        <f>VLOOKUP(Exportacao[[#This Row],[País]],Tabela3[#All],4,FALSE)</f>
        <v>Emirados Árabes Unidos</v>
      </c>
      <c r="G2495" s="3" t="str">
        <f>VLOOKUP(Exportacao[[#This Row],[País Corrigido]],'Conversor de países_Geral_UTF8_'!$A$2:$B$223,2,FALSE)</f>
        <v>Ásia</v>
      </c>
      <c r="H24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6" spans="1:8" hidden="1">
      <c r="A2496" t="s">
        <v>275</v>
      </c>
      <c r="B2496" s="3">
        <v>1980</v>
      </c>
      <c r="C2496">
        <v>0</v>
      </c>
      <c r="D2496">
        <v>0</v>
      </c>
      <c r="E2496" s="3" t="e">
        <v>#NUM!</v>
      </c>
      <c r="F2496" s="3" t="str">
        <f>VLOOKUP(Exportacao[[#This Row],[País]],Tabela3[#All],4,FALSE)</f>
        <v>Emirados Árabes Unidos</v>
      </c>
      <c r="G2496" s="3" t="str">
        <f>VLOOKUP(Exportacao[[#This Row],[País Corrigido]],'Conversor de países_Geral_UTF8_'!$A$2:$B$223,2,FALSE)</f>
        <v>Ásia</v>
      </c>
      <c r="H24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7" spans="1:8" hidden="1">
      <c r="A2497" t="s">
        <v>275</v>
      </c>
      <c r="B2497" s="3">
        <v>1981</v>
      </c>
      <c r="C2497">
        <v>0</v>
      </c>
      <c r="D2497">
        <v>0</v>
      </c>
      <c r="E2497" s="3" t="e">
        <v>#NUM!</v>
      </c>
      <c r="F2497" s="3" t="str">
        <f>VLOOKUP(Exportacao[[#This Row],[País]],Tabela3[#All],4,FALSE)</f>
        <v>Emirados Árabes Unidos</v>
      </c>
      <c r="G2497" s="3" t="str">
        <f>VLOOKUP(Exportacao[[#This Row],[País Corrigido]],'Conversor de países_Geral_UTF8_'!$A$2:$B$223,2,FALSE)</f>
        <v>Ásia</v>
      </c>
      <c r="H24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8" spans="1:8" hidden="1">
      <c r="A2498" t="s">
        <v>275</v>
      </c>
      <c r="B2498" s="3">
        <v>1982</v>
      </c>
      <c r="C2498">
        <v>0</v>
      </c>
      <c r="D2498">
        <v>0</v>
      </c>
      <c r="E2498" s="3" t="e">
        <v>#NUM!</v>
      </c>
      <c r="F2498" s="3" t="str">
        <f>VLOOKUP(Exportacao[[#This Row],[País]],Tabela3[#All],4,FALSE)</f>
        <v>Emirados Árabes Unidos</v>
      </c>
      <c r="G2498" s="3" t="str">
        <f>VLOOKUP(Exportacao[[#This Row],[País Corrigido]],'Conversor de países_Geral_UTF8_'!$A$2:$B$223,2,FALSE)</f>
        <v>Ásia</v>
      </c>
      <c r="H24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499" spans="1:8" hidden="1">
      <c r="A2499" t="s">
        <v>275</v>
      </c>
      <c r="B2499" s="3">
        <v>1983</v>
      </c>
      <c r="C2499">
        <v>0</v>
      </c>
      <c r="D2499">
        <v>0</v>
      </c>
      <c r="E2499" s="3" t="e">
        <v>#NUM!</v>
      </c>
      <c r="F2499" s="3" t="str">
        <f>VLOOKUP(Exportacao[[#This Row],[País]],Tabela3[#All],4,FALSE)</f>
        <v>Emirados Árabes Unidos</v>
      </c>
      <c r="G2499" s="3" t="str">
        <f>VLOOKUP(Exportacao[[#This Row],[País Corrigido]],'Conversor de países_Geral_UTF8_'!$A$2:$B$223,2,FALSE)</f>
        <v>Ásia</v>
      </c>
      <c r="H24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0" spans="1:8" hidden="1">
      <c r="A2500" t="s">
        <v>275</v>
      </c>
      <c r="B2500" s="3">
        <v>1984</v>
      </c>
      <c r="C2500">
        <v>0</v>
      </c>
      <c r="D2500">
        <v>0</v>
      </c>
      <c r="E2500" s="3" t="e">
        <v>#NUM!</v>
      </c>
      <c r="F2500" s="3" t="str">
        <f>VLOOKUP(Exportacao[[#This Row],[País]],Tabela3[#All],4,FALSE)</f>
        <v>Emirados Árabes Unidos</v>
      </c>
      <c r="G2500" s="3" t="str">
        <f>VLOOKUP(Exportacao[[#This Row],[País Corrigido]],'Conversor de países_Geral_UTF8_'!$A$2:$B$223,2,FALSE)</f>
        <v>Ásia</v>
      </c>
      <c r="H25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1" spans="1:8" hidden="1">
      <c r="A2501" t="s">
        <v>275</v>
      </c>
      <c r="B2501" s="3">
        <v>1985</v>
      </c>
      <c r="C2501">
        <v>0</v>
      </c>
      <c r="D2501">
        <v>0</v>
      </c>
      <c r="E2501" s="3" t="e">
        <v>#NUM!</v>
      </c>
      <c r="F2501" s="3" t="str">
        <f>VLOOKUP(Exportacao[[#This Row],[País]],Tabela3[#All],4,FALSE)</f>
        <v>Emirados Árabes Unidos</v>
      </c>
      <c r="G2501" s="3" t="str">
        <f>VLOOKUP(Exportacao[[#This Row],[País Corrigido]],'Conversor de países_Geral_UTF8_'!$A$2:$B$223,2,FALSE)</f>
        <v>Ásia</v>
      </c>
      <c r="H25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2" spans="1:8" hidden="1">
      <c r="A2502" t="s">
        <v>275</v>
      </c>
      <c r="B2502" s="3">
        <v>1986</v>
      </c>
      <c r="C2502">
        <v>0</v>
      </c>
      <c r="D2502">
        <v>0</v>
      </c>
      <c r="E2502" s="3" t="e">
        <v>#NUM!</v>
      </c>
      <c r="F2502" s="3" t="str">
        <f>VLOOKUP(Exportacao[[#This Row],[País]],Tabela3[#All],4,FALSE)</f>
        <v>Emirados Árabes Unidos</v>
      </c>
      <c r="G2502" s="3" t="str">
        <f>VLOOKUP(Exportacao[[#This Row],[País Corrigido]],'Conversor de países_Geral_UTF8_'!$A$2:$B$223,2,FALSE)</f>
        <v>Ásia</v>
      </c>
      <c r="H25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3" spans="1:8" hidden="1">
      <c r="A2503" t="s">
        <v>275</v>
      </c>
      <c r="B2503" s="3">
        <v>1987</v>
      </c>
      <c r="C2503">
        <v>0</v>
      </c>
      <c r="D2503">
        <v>0</v>
      </c>
      <c r="E2503" s="3" t="e">
        <v>#NUM!</v>
      </c>
      <c r="F2503" s="3" t="str">
        <f>VLOOKUP(Exportacao[[#This Row],[País]],Tabela3[#All],4,FALSE)</f>
        <v>Emirados Árabes Unidos</v>
      </c>
      <c r="G2503" s="3" t="str">
        <f>VLOOKUP(Exportacao[[#This Row],[País Corrigido]],'Conversor de países_Geral_UTF8_'!$A$2:$B$223,2,FALSE)</f>
        <v>Ásia</v>
      </c>
      <c r="H25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4" spans="1:8" hidden="1">
      <c r="A2504" t="s">
        <v>275</v>
      </c>
      <c r="B2504" s="3">
        <v>1988</v>
      </c>
      <c r="C2504">
        <v>0</v>
      </c>
      <c r="D2504">
        <v>0</v>
      </c>
      <c r="E2504" s="3" t="e">
        <v>#NUM!</v>
      </c>
      <c r="F2504" s="3" t="str">
        <f>VLOOKUP(Exportacao[[#This Row],[País]],Tabela3[#All],4,FALSE)</f>
        <v>Emirados Árabes Unidos</v>
      </c>
      <c r="G2504" s="3" t="str">
        <f>VLOOKUP(Exportacao[[#This Row],[País Corrigido]],'Conversor de países_Geral_UTF8_'!$A$2:$B$223,2,FALSE)</f>
        <v>Ásia</v>
      </c>
      <c r="H25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5" spans="1:8" hidden="1">
      <c r="A2505" t="s">
        <v>275</v>
      </c>
      <c r="B2505" s="3">
        <v>1989</v>
      </c>
      <c r="C2505">
        <v>0</v>
      </c>
      <c r="D2505">
        <v>0</v>
      </c>
      <c r="E2505" s="3" t="e">
        <v>#NUM!</v>
      </c>
      <c r="F2505" s="3" t="str">
        <f>VLOOKUP(Exportacao[[#This Row],[País]],Tabela3[#All],4,FALSE)</f>
        <v>Emirados Árabes Unidos</v>
      </c>
      <c r="G2505" s="3" t="str">
        <f>VLOOKUP(Exportacao[[#This Row],[País Corrigido]],'Conversor de países_Geral_UTF8_'!$A$2:$B$223,2,FALSE)</f>
        <v>Ásia</v>
      </c>
      <c r="H25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6" spans="1:8" hidden="1">
      <c r="A2506" t="s">
        <v>275</v>
      </c>
      <c r="B2506" s="3">
        <v>1990</v>
      </c>
      <c r="C2506">
        <v>0</v>
      </c>
      <c r="D2506">
        <v>0</v>
      </c>
      <c r="E2506" s="3" t="e">
        <v>#NUM!</v>
      </c>
      <c r="F2506" s="3" t="str">
        <f>VLOOKUP(Exportacao[[#This Row],[País]],Tabela3[#All],4,FALSE)</f>
        <v>Emirados Árabes Unidos</v>
      </c>
      <c r="G2506" s="3" t="str">
        <f>VLOOKUP(Exportacao[[#This Row],[País Corrigido]],'Conversor de países_Geral_UTF8_'!$A$2:$B$223,2,FALSE)</f>
        <v>Ásia</v>
      </c>
      <c r="H25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7" spans="1:8" hidden="1">
      <c r="A2507" t="s">
        <v>275</v>
      </c>
      <c r="B2507" s="3">
        <v>1991</v>
      </c>
      <c r="C2507">
        <v>0</v>
      </c>
      <c r="D2507">
        <v>0</v>
      </c>
      <c r="E2507" s="3" t="e">
        <v>#NUM!</v>
      </c>
      <c r="F2507" s="3" t="str">
        <f>VLOOKUP(Exportacao[[#This Row],[País]],Tabela3[#All],4,FALSE)</f>
        <v>Emirados Árabes Unidos</v>
      </c>
      <c r="G2507" s="3" t="str">
        <f>VLOOKUP(Exportacao[[#This Row],[País Corrigido]],'Conversor de países_Geral_UTF8_'!$A$2:$B$223,2,FALSE)</f>
        <v>Ásia</v>
      </c>
      <c r="H25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8" spans="1:8" hidden="1">
      <c r="A2508" t="s">
        <v>275</v>
      </c>
      <c r="B2508" s="3">
        <v>1992</v>
      </c>
      <c r="C2508">
        <v>0</v>
      </c>
      <c r="D2508">
        <v>0</v>
      </c>
      <c r="E2508" s="3" t="e">
        <v>#NUM!</v>
      </c>
      <c r="F2508" s="3" t="str">
        <f>VLOOKUP(Exportacao[[#This Row],[País]],Tabela3[#All],4,FALSE)</f>
        <v>Emirados Árabes Unidos</v>
      </c>
      <c r="G2508" s="3" t="str">
        <f>VLOOKUP(Exportacao[[#This Row],[País Corrigido]],'Conversor de países_Geral_UTF8_'!$A$2:$B$223,2,FALSE)</f>
        <v>Ásia</v>
      </c>
      <c r="H25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09" spans="1:8" hidden="1">
      <c r="A2509" t="s">
        <v>275</v>
      </c>
      <c r="B2509" s="3">
        <v>1993</v>
      </c>
      <c r="C2509">
        <v>0</v>
      </c>
      <c r="D2509">
        <v>0</v>
      </c>
      <c r="E2509" s="3" t="e">
        <v>#NUM!</v>
      </c>
      <c r="F2509" s="3" t="str">
        <f>VLOOKUP(Exportacao[[#This Row],[País]],Tabela3[#All],4,FALSE)</f>
        <v>Emirados Árabes Unidos</v>
      </c>
      <c r="G2509" s="3" t="str">
        <f>VLOOKUP(Exportacao[[#This Row],[País Corrigido]],'Conversor de países_Geral_UTF8_'!$A$2:$B$223,2,FALSE)</f>
        <v>Ásia</v>
      </c>
      <c r="H25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0" spans="1:8" hidden="1">
      <c r="A2510" t="s">
        <v>275</v>
      </c>
      <c r="B2510" s="3">
        <v>1994</v>
      </c>
      <c r="C2510">
        <v>0</v>
      </c>
      <c r="D2510">
        <v>0</v>
      </c>
      <c r="E2510" s="3" t="e">
        <v>#NUM!</v>
      </c>
      <c r="F2510" s="3" t="str">
        <f>VLOOKUP(Exportacao[[#This Row],[País]],Tabela3[#All],4,FALSE)</f>
        <v>Emirados Árabes Unidos</v>
      </c>
      <c r="G2510" s="3" t="str">
        <f>VLOOKUP(Exportacao[[#This Row],[País Corrigido]],'Conversor de países_Geral_UTF8_'!$A$2:$B$223,2,FALSE)</f>
        <v>Ásia</v>
      </c>
      <c r="H25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1" spans="1:8" hidden="1">
      <c r="A2511" t="s">
        <v>275</v>
      </c>
      <c r="B2511" s="3">
        <v>1995</v>
      </c>
      <c r="C2511">
        <v>0</v>
      </c>
      <c r="D2511">
        <v>0</v>
      </c>
      <c r="E2511" s="3" t="e">
        <v>#NUM!</v>
      </c>
      <c r="F2511" s="3" t="str">
        <f>VLOOKUP(Exportacao[[#This Row],[País]],Tabela3[#All],4,FALSE)</f>
        <v>Emirados Árabes Unidos</v>
      </c>
      <c r="G2511" s="3" t="str">
        <f>VLOOKUP(Exportacao[[#This Row],[País Corrigido]],'Conversor de países_Geral_UTF8_'!$A$2:$B$223,2,FALSE)</f>
        <v>Ásia</v>
      </c>
      <c r="H25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2" spans="1:8" hidden="1">
      <c r="A2512" t="s">
        <v>275</v>
      </c>
      <c r="B2512" s="3">
        <v>1996</v>
      </c>
      <c r="C2512">
        <v>0</v>
      </c>
      <c r="D2512">
        <v>0</v>
      </c>
      <c r="E2512" s="3" t="e">
        <v>#NUM!</v>
      </c>
      <c r="F2512" s="3" t="str">
        <f>VLOOKUP(Exportacao[[#This Row],[País]],Tabela3[#All],4,FALSE)</f>
        <v>Emirados Árabes Unidos</v>
      </c>
      <c r="G2512" s="3" t="str">
        <f>VLOOKUP(Exportacao[[#This Row],[País Corrigido]],'Conversor de países_Geral_UTF8_'!$A$2:$B$223,2,FALSE)</f>
        <v>Ásia</v>
      </c>
      <c r="H25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3" spans="1:8" hidden="1">
      <c r="A2513" t="s">
        <v>275</v>
      </c>
      <c r="B2513" s="3">
        <v>1997</v>
      </c>
      <c r="C2513">
        <v>0</v>
      </c>
      <c r="D2513">
        <v>0</v>
      </c>
      <c r="E2513" s="3" t="e">
        <v>#NUM!</v>
      </c>
      <c r="F2513" s="3" t="str">
        <f>VLOOKUP(Exportacao[[#This Row],[País]],Tabela3[#All],4,FALSE)</f>
        <v>Emirados Árabes Unidos</v>
      </c>
      <c r="G2513" s="3" t="str">
        <f>VLOOKUP(Exportacao[[#This Row],[País Corrigido]],'Conversor de países_Geral_UTF8_'!$A$2:$B$223,2,FALSE)</f>
        <v>Ásia</v>
      </c>
      <c r="H25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4" spans="1:8" hidden="1">
      <c r="A2514" t="s">
        <v>275</v>
      </c>
      <c r="B2514" s="3">
        <v>1998</v>
      </c>
      <c r="C2514">
        <v>0</v>
      </c>
      <c r="D2514">
        <v>0</v>
      </c>
      <c r="E2514" s="3" t="e">
        <v>#NUM!</v>
      </c>
      <c r="F2514" s="3" t="str">
        <f>VLOOKUP(Exportacao[[#This Row],[País]],Tabela3[#All],4,FALSE)</f>
        <v>Emirados Árabes Unidos</v>
      </c>
      <c r="G2514" s="3" t="str">
        <f>VLOOKUP(Exportacao[[#This Row],[País Corrigido]],'Conversor de países_Geral_UTF8_'!$A$2:$B$223,2,FALSE)</f>
        <v>Ásia</v>
      </c>
      <c r="H25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5" spans="1:8" hidden="1">
      <c r="A2515" t="s">
        <v>275</v>
      </c>
      <c r="B2515" s="3">
        <v>1999</v>
      </c>
      <c r="C2515">
        <v>0</v>
      </c>
      <c r="D2515">
        <v>0</v>
      </c>
      <c r="E2515" s="3" t="e">
        <v>#NUM!</v>
      </c>
      <c r="F2515" s="3" t="str">
        <f>VLOOKUP(Exportacao[[#This Row],[País]],Tabela3[#All],4,FALSE)</f>
        <v>Emirados Árabes Unidos</v>
      </c>
      <c r="G2515" s="3" t="str">
        <f>VLOOKUP(Exportacao[[#This Row],[País Corrigido]],'Conversor de países_Geral_UTF8_'!$A$2:$B$223,2,FALSE)</f>
        <v>Ásia</v>
      </c>
      <c r="H25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6" spans="1:8" hidden="1">
      <c r="A2516" t="s">
        <v>275</v>
      </c>
      <c r="B2516" s="3">
        <v>2000</v>
      </c>
      <c r="C2516">
        <v>0</v>
      </c>
      <c r="D2516">
        <v>0</v>
      </c>
      <c r="E2516" s="3" t="e">
        <v>#NUM!</v>
      </c>
      <c r="F2516" s="3" t="str">
        <f>VLOOKUP(Exportacao[[#This Row],[País]],Tabela3[#All],4,FALSE)</f>
        <v>Emirados Árabes Unidos</v>
      </c>
      <c r="G2516" s="3" t="str">
        <f>VLOOKUP(Exportacao[[#This Row],[País Corrigido]],'Conversor de países_Geral_UTF8_'!$A$2:$B$223,2,FALSE)</f>
        <v>Ásia</v>
      </c>
      <c r="H25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7" spans="1:8" hidden="1">
      <c r="A2517" t="s">
        <v>275</v>
      </c>
      <c r="B2517" s="3">
        <v>2001</v>
      </c>
      <c r="C2517">
        <v>0</v>
      </c>
      <c r="D2517">
        <v>0</v>
      </c>
      <c r="E2517" s="3" t="e">
        <v>#NUM!</v>
      </c>
      <c r="F2517" s="3" t="str">
        <f>VLOOKUP(Exportacao[[#This Row],[País]],Tabela3[#All],4,FALSE)</f>
        <v>Emirados Árabes Unidos</v>
      </c>
      <c r="G2517" s="3" t="str">
        <f>VLOOKUP(Exportacao[[#This Row],[País Corrigido]],'Conversor de países_Geral_UTF8_'!$A$2:$B$223,2,FALSE)</f>
        <v>Ásia</v>
      </c>
      <c r="H25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8" spans="1:8" hidden="1">
      <c r="A2518" t="s">
        <v>275</v>
      </c>
      <c r="B2518" s="3">
        <v>2002</v>
      </c>
      <c r="C2518">
        <v>0</v>
      </c>
      <c r="D2518">
        <v>0</v>
      </c>
      <c r="E2518" s="3" t="e">
        <v>#NUM!</v>
      </c>
      <c r="F2518" s="3" t="str">
        <f>VLOOKUP(Exportacao[[#This Row],[País]],Tabela3[#All],4,FALSE)</f>
        <v>Emirados Árabes Unidos</v>
      </c>
      <c r="G2518" s="3" t="str">
        <f>VLOOKUP(Exportacao[[#This Row],[País Corrigido]],'Conversor de países_Geral_UTF8_'!$A$2:$B$223,2,FALSE)</f>
        <v>Ásia</v>
      </c>
      <c r="H25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19" spans="1:8" hidden="1">
      <c r="A2519" t="s">
        <v>275</v>
      </c>
      <c r="B2519" s="3">
        <v>2003</v>
      </c>
      <c r="C2519">
        <v>0</v>
      </c>
      <c r="D2519">
        <v>0</v>
      </c>
      <c r="E2519" s="3" t="e">
        <v>#NUM!</v>
      </c>
      <c r="F2519" s="3" t="str">
        <f>VLOOKUP(Exportacao[[#This Row],[País]],Tabela3[#All],4,FALSE)</f>
        <v>Emirados Árabes Unidos</v>
      </c>
      <c r="G2519" s="3" t="str">
        <f>VLOOKUP(Exportacao[[#This Row],[País Corrigido]],'Conversor de países_Geral_UTF8_'!$A$2:$B$223,2,FALSE)</f>
        <v>Ásia</v>
      </c>
      <c r="H25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20" spans="1:8" hidden="1">
      <c r="A2520" t="s">
        <v>275</v>
      </c>
      <c r="B2520" s="3">
        <v>2004</v>
      </c>
      <c r="C2520">
        <v>0</v>
      </c>
      <c r="D2520">
        <v>0</v>
      </c>
      <c r="E2520" s="3" t="e">
        <v>#NUM!</v>
      </c>
      <c r="F2520" s="3" t="str">
        <f>VLOOKUP(Exportacao[[#This Row],[País]],Tabela3[#All],4,FALSE)</f>
        <v>Emirados Árabes Unidos</v>
      </c>
      <c r="G2520" s="3" t="str">
        <f>VLOOKUP(Exportacao[[#This Row],[País Corrigido]],'Conversor de países_Geral_UTF8_'!$A$2:$B$223,2,FALSE)</f>
        <v>Ásia</v>
      </c>
      <c r="H25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21" spans="1:8" hidden="1">
      <c r="A2521" t="s">
        <v>275</v>
      </c>
      <c r="B2521" s="3">
        <v>2005</v>
      </c>
      <c r="C2521">
        <v>0</v>
      </c>
      <c r="D2521">
        <v>0</v>
      </c>
      <c r="E2521" s="3" t="e">
        <v>#NUM!</v>
      </c>
      <c r="F2521" s="3" t="str">
        <f>VLOOKUP(Exportacao[[#This Row],[País]],Tabela3[#All],4,FALSE)</f>
        <v>Emirados Árabes Unidos</v>
      </c>
      <c r="G2521" s="3" t="str">
        <f>VLOOKUP(Exportacao[[#This Row],[País Corrigido]],'Conversor de países_Geral_UTF8_'!$A$2:$B$223,2,FALSE)</f>
        <v>Ásia</v>
      </c>
      <c r="H25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22" spans="1:8" hidden="1">
      <c r="A2522" t="s">
        <v>275</v>
      </c>
      <c r="B2522" s="3">
        <v>2006</v>
      </c>
      <c r="C2522">
        <v>363</v>
      </c>
      <c r="D2522">
        <v>1446</v>
      </c>
      <c r="E2522" s="3">
        <v>3.9834710743801653</v>
      </c>
      <c r="F2522" s="3" t="str">
        <f>VLOOKUP(Exportacao[[#This Row],[País]],Tabela3[#All],4,FALSE)</f>
        <v>Emirados Árabes Unidos</v>
      </c>
      <c r="G2522" s="3" t="str">
        <f>VLOOKUP(Exportacao[[#This Row],[País Corrigido]],'Conversor de países_Geral_UTF8_'!$A$2:$B$223,2,FALSE)</f>
        <v>Ásia</v>
      </c>
      <c r="H25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23" spans="1:8" hidden="1">
      <c r="A2523" t="s">
        <v>275</v>
      </c>
      <c r="B2523" s="3">
        <v>2007</v>
      </c>
      <c r="C2523">
        <v>0</v>
      </c>
      <c r="D2523">
        <v>0</v>
      </c>
      <c r="E2523" s="3" t="e">
        <v>#NUM!</v>
      </c>
      <c r="F2523" s="3" t="str">
        <f>VLOOKUP(Exportacao[[#This Row],[País]],Tabela3[#All],4,FALSE)</f>
        <v>Emirados Árabes Unidos</v>
      </c>
      <c r="G2523" s="3" t="str">
        <f>VLOOKUP(Exportacao[[#This Row],[País Corrigido]],'Conversor de países_Geral_UTF8_'!$A$2:$B$223,2,FALSE)</f>
        <v>Ásia</v>
      </c>
      <c r="H25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24" spans="1:8" hidden="1">
      <c r="A2524" t="s">
        <v>275</v>
      </c>
      <c r="B2524" s="3">
        <v>2008</v>
      </c>
      <c r="C2524">
        <v>2437</v>
      </c>
      <c r="D2524">
        <v>12298</v>
      </c>
      <c r="E2524" s="3">
        <v>5.0463684858432503</v>
      </c>
      <c r="F2524" s="3" t="str">
        <f>VLOOKUP(Exportacao[[#This Row],[País]],Tabela3[#All],4,FALSE)</f>
        <v>Emirados Árabes Unidos</v>
      </c>
      <c r="G2524" s="3" t="str">
        <f>VLOOKUP(Exportacao[[#This Row],[País Corrigido]],'Conversor de países_Geral_UTF8_'!$A$2:$B$223,2,FALSE)</f>
        <v>Ásia</v>
      </c>
      <c r="H25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25" spans="1:8" hidden="1">
      <c r="A2525" t="s">
        <v>275</v>
      </c>
      <c r="B2525" s="3">
        <v>2009</v>
      </c>
      <c r="C2525">
        <v>1398</v>
      </c>
      <c r="D2525">
        <v>4032</v>
      </c>
      <c r="E2525" s="3">
        <v>2.8841201716738198</v>
      </c>
      <c r="F2525" s="3" t="str">
        <f>VLOOKUP(Exportacao[[#This Row],[País]],Tabela3[#All],4,FALSE)</f>
        <v>Emirados Árabes Unidos</v>
      </c>
      <c r="G2525" s="3" t="str">
        <f>VLOOKUP(Exportacao[[#This Row],[País Corrigido]],'Conversor de países_Geral_UTF8_'!$A$2:$B$223,2,FALSE)</f>
        <v>Ásia</v>
      </c>
      <c r="H25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26" spans="1:8" hidden="1">
      <c r="A2526" t="s">
        <v>275</v>
      </c>
      <c r="B2526" s="3">
        <v>2010</v>
      </c>
      <c r="C2526">
        <v>1035</v>
      </c>
      <c r="D2526">
        <v>3206</v>
      </c>
      <c r="E2526" s="3">
        <v>3.097584541062802</v>
      </c>
      <c r="F2526" s="3" t="str">
        <f>VLOOKUP(Exportacao[[#This Row],[País]],Tabela3[#All],4,FALSE)</f>
        <v>Emirados Árabes Unidos</v>
      </c>
      <c r="G2526" s="3" t="str">
        <f>VLOOKUP(Exportacao[[#This Row],[País Corrigido]],'Conversor de países_Geral_UTF8_'!$A$2:$B$223,2,FALSE)</f>
        <v>Ásia</v>
      </c>
      <c r="H25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27" spans="1:8" hidden="1">
      <c r="A2527" t="s">
        <v>275</v>
      </c>
      <c r="B2527" s="3">
        <v>2011</v>
      </c>
      <c r="C2527">
        <v>2120</v>
      </c>
      <c r="D2527">
        <v>6594</v>
      </c>
      <c r="E2527" s="3">
        <v>3.1103773584905658</v>
      </c>
      <c r="F2527" s="3" t="str">
        <f>VLOOKUP(Exportacao[[#This Row],[País]],Tabela3[#All],4,FALSE)</f>
        <v>Emirados Árabes Unidos</v>
      </c>
      <c r="G2527" s="3" t="str">
        <f>VLOOKUP(Exportacao[[#This Row],[País Corrigido]],'Conversor de países_Geral_UTF8_'!$A$2:$B$223,2,FALSE)</f>
        <v>Ásia</v>
      </c>
      <c r="H25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28" spans="1:8" hidden="1">
      <c r="A2528" t="s">
        <v>275</v>
      </c>
      <c r="B2528" s="3">
        <v>2012</v>
      </c>
      <c r="C2528">
        <v>675</v>
      </c>
      <c r="D2528">
        <v>3300</v>
      </c>
      <c r="E2528" s="3">
        <v>4.8888888888888893</v>
      </c>
      <c r="F2528" s="3" t="str">
        <f>VLOOKUP(Exportacao[[#This Row],[País]],Tabela3[#All],4,FALSE)</f>
        <v>Emirados Árabes Unidos</v>
      </c>
      <c r="G2528" s="3" t="str">
        <f>VLOOKUP(Exportacao[[#This Row],[País Corrigido]],'Conversor de países_Geral_UTF8_'!$A$2:$B$223,2,FALSE)</f>
        <v>Ásia</v>
      </c>
      <c r="H25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29" spans="1:8" hidden="1">
      <c r="A2529" t="s">
        <v>275</v>
      </c>
      <c r="B2529" s="3">
        <v>2013</v>
      </c>
      <c r="C2529">
        <v>0</v>
      </c>
      <c r="D2529">
        <v>0</v>
      </c>
      <c r="E2529" s="3" t="e">
        <v>#NUM!</v>
      </c>
      <c r="F2529" s="3" t="str">
        <f>VLOOKUP(Exportacao[[#This Row],[País]],Tabela3[#All],4,FALSE)</f>
        <v>Emirados Árabes Unidos</v>
      </c>
      <c r="G2529" s="3" t="str">
        <f>VLOOKUP(Exportacao[[#This Row],[País Corrigido]],'Conversor de países_Geral_UTF8_'!$A$2:$B$223,2,FALSE)</f>
        <v>Ásia</v>
      </c>
      <c r="H25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30" spans="1:8" hidden="1">
      <c r="A2530" t="s">
        <v>275</v>
      </c>
      <c r="B2530" s="3">
        <v>2014</v>
      </c>
      <c r="C2530">
        <v>640</v>
      </c>
      <c r="D2530">
        <v>3381</v>
      </c>
      <c r="E2530" s="3">
        <v>5.2828125000000004</v>
      </c>
      <c r="F2530" s="3" t="str">
        <f>VLOOKUP(Exportacao[[#This Row],[País]],Tabela3[#All],4,FALSE)</f>
        <v>Emirados Árabes Unidos</v>
      </c>
      <c r="G2530" s="3" t="str">
        <f>VLOOKUP(Exportacao[[#This Row],[País Corrigido]],'Conversor de países_Geral_UTF8_'!$A$2:$B$223,2,FALSE)</f>
        <v>Ásia</v>
      </c>
      <c r="H25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31" spans="1:8" hidden="1">
      <c r="A2531" t="s">
        <v>275</v>
      </c>
      <c r="B2531" s="3">
        <v>2015</v>
      </c>
      <c r="C2531">
        <v>765</v>
      </c>
      <c r="D2531">
        <v>3740</v>
      </c>
      <c r="E2531" s="3">
        <v>4.8888888888888893</v>
      </c>
      <c r="F2531" s="3" t="str">
        <f>VLOOKUP(Exportacao[[#This Row],[País]],Tabela3[#All],4,FALSE)</f>
        <v>Emirados Árabes Unidos</v>
      </c>
      <c r="G2531" s="3" t="str">
        <f>VLOOKUP(Exportacao[[#This Row],[País Corrigido]],'Conversor de países_Geral_UTF8_'!$A$2:$B$223,2,FALSE)</f>
        <v>Ásia</v>
      </c>
      <c r="H25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32" spans="1:8" hidden="1">
      <c r="A2532" t="s">
        <v>275</v>
      </c>
      <c r="B2532" s="3">
        <v>2016</v>
      </c>
      <c r="C2532">
        <v>585</v>
      </c>
      <c r="D2532">
        <v>2760</v>
      </c>
      <c r="E2532" s="3">
        <v>4.7179487179487181</v>
      </c>
      <c r="F2532" s="3" t="str">
        <f>VLOOKUP(Exportacao[[#This Row],[País]],Tabela3[#All],4,FALSE)</f>
        <v>Emirados Árabes Unidos</v>
      </c>
      <c r="G2532" s="3" t="str">
        <f>VLOOKUP(Exportacao[[#This Row],[País Corrigido]],'Conversor de países_Geral_UTF8_'!$A$2:$B$223,2,FALSE)</f>
        <v>Ásia</v>
      </c>
      <c r="H25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33" spans="1:8" hidden="1">
      <c r="A2533" t="s">
        <v>275</v>
      </c>
      <c r="B2533" s="3">
        <v>2017</v>
      </c>
      <c r="C2533">
        <v>675</v>
      </c>
      <c r="D2533">
        <v>3302</v>
      </c>
      <c r="E2533" s="3">
        <v>4.8918518518518521</v>
      </c>
      <c r="F2533" s="3" t="str">
        <f>VLOOKUP(Exportacao[[#This Row],[País]],Tabela3[#All],4,FALSE)</f>
        <v>Emirados Árabes Unidos</v>
      </c>
      <c r="G2533" s="3" t="str">
        <f>VLOOKUP(Exportacao[[#This Row],[País Corrigido]],'Conversor de países_Geral_UTF8_'!$A$2:$B$223,2,FALSE)</f>
        <v>Ásia</v>
      </c>
      <c r="H25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34" spans="1:8" hidden="1">
      <c r="A2534" t="s">
        <v>275</v>
      </c>
      <c r="B2534" s="3">
        <v>2018</v>
      </c>
      <c r="C2534">
        <v>360</v>
      </c>
      <c r="D2534">
        <v>1762</v>
      </c>
      <c r="E2534" s="3">
        <v>4.8944444444444448</v>
      </c>
      <c r="F2534" s="3" t="str">
        <f>VLOOKUP(Exportacao[[#This Row],[País]],Tabela3[#All],4,FALSE)</f>
        <v>Emirados Árabes Unidos</v>
      </c>
      <c r="G2534" s="3" t="str">
        <f>VLOOKUP(Exportacao[[#This Row],[País Corrigido]],'Conversor de países_Geral_UTF8_'!$A$2:$B$223,2,FALSE)</f>
        <v>Ásia</v>
      </c>
      <c r="H25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35" spans="1:8" hidden="1">
      <c r="A2535" t="s">
        <v>275</v>
      </c>
      <c r="B2535" s="3">
        <v>2019</v>
      </c>
      <c r="C2535">
        <v>450</v>
      </c>
      <c r="D2535">
        <v>2202</v>
      </c>
      <c r="E2535" s="3">
        <v>4.8933333333333335</v>
      </c>
      <c r="F2535" s="3" t="str">
        <f>VLOOKUP(Exportacao[[#This Row],[País]],Tabela3[#All],4,FALSE)</f>
        <v>Emirados Árabes Unidos</v>
      </c>
      <c r="G2535" s="3" t="str">
        <f>VLOOKUP(Exportacao[[#This Row],[País Corrigido]],'Conversor de países_Geral_UTF8_'!$A$2:$B$223,2,FALSE)</f>
        <v>Ásia</v>
      </c>
      <c r="H25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36" spans="1:8" hidden="1">
      <c r="A2536" t="s">
        <v>275</v>
      </c>
      <c r="B2536" s="3">
        <v>2020</v>
      </c>
      <c r="C2536">
        <v>581</v>
      </c>
      <c r="D2536">
        <v>2279</v>
      </c>
      <c r="E2536" s="3">
        <v>3.9225473321858866</v>
      </c>
      <c r="F2536" s="3" t="str">
        <f>VLOOKUP(Exportacao[[#This Row],[País]],Tabela3[#All],4,FALSE)</f>
        <v>Emirados Árabes Unidos</v>
      </c>
      <c r="G2536" s="3" t="str">
        <f>VLOOKUP(Exportacao[[#This Row],[País Corrigido]],'Conversor de países_Geral_UTF8_'!$A$2:$B$223,2,FALSE)</f>
        <v>Ásia</v>
      </c>
      <c r="H25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37" spans="1:8" hidden="1">
      <c r="A2537" t="s">
        <v>275</v>
      </c>
      <c r="B2537" s="3">
        <v>2021</v>
      </c>
      <c r="C2537">
        <v>810</v>
      </c>
      <c r="D2537">
        <v>10522</v>
      </c>
      <c r="E2537" s="3">
        <v>12.990123456790123</v>
      </c>
      <c r="F2537" s="3" t="str">
        <f>VLOOKUP(Exportacao[[#This Row],[País]],Tabela3[#All],4,FALSE)</f>
        <v>Emirados Árabes Unidos</v>
      </c>
      <c r="G2537" s="3" t="str">
        <f>VLOOKUP(Exportacao[[#This Row],[País Corrigido]],'Conversor de países_Geral_UTF8_'!$A$2:$B$223,2,FALSE)</f>
        <v>Ásia</v>
      </c>
      <c r="H25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38" spans="1:8" hidden="1">
      <c r="A2538" t="s">
        <v>275</v>
      </c>
      <c r="B2538" s="3">
        <v>2022</v>
      </c>
      <c r="C2538">
        <v>4781</v>
      </c>
      <c r="D2538">
        <v>85465</v>
      </c>
      <c r="E2538" s="3">
        <v>17.875967370842918</v>
      </c>
      <c r="F2538" s="3" t="str">
        <f>VLOOKUP(Exportacao[[#This Row],[País]],Tabela3[#All],4,FALSE)</f>
        <v>Emirados Árabes Unidos</v>
      </c>
      <c r="G2538" s="3" t="str">
        <f>VLOOKUP(Exportacao[[#This Row],[País Corrigido]],'Conversor de países_Geral_UTF8_'!$A$2:$B$223,2,FALSE)</f>
        <v>Ásia</v>
      </c>
      <c r="H25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39" spans="1:8" hidden="1">
      <c r="A2539" t="s">
        <v>275</v>
      </c>
      <c r="B2539" s="3">
        <v>2023</v>
      </c>
      <c r="C2539">
        <v>1417</v>
      </c>
      <c r="D2539">
        <v>6762</v>
      </c>
      <c r="E2539" s="3">
        <v>4.7720536344389552</v>
      </c>
      <c r="F2539" s="3" t="str">
        <f>VLOOKUP(Exportacao[[#This Row],[País]],Tabela3[#All],4,FALSE)</f>
        <v>Emirados Árabes Unidos</v>
      </c>
      <c r="G2539" s="3" t="str">
        <f>VLOOKUP(Exportacao[[#This Row],[País Corrigido]],'Conversor de países_Geral_UTF8_'!$A$2:$B$223,2,FALSE)</f>
        <v>Ásia</v>
      </c>
      <c r="H25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40" spans="1:8" hidden="1">
      <c r="A2540" t="s">
        <v>70</v>
      </c>
      <c r="B2540" s="3">
        <v>1970</v>
      </c>
      <c r="C2540">
        <v>0</v>
      </c>
      <c r="D2540">
        <v>0</v>
      </c>
      <c r="E2540" s="3" t="e">
        <v>#NUM!</v>
      </c>
      <c r="F2540" s="3" t="str">
        <f>VLOOKUP(Exportacao[[#This Row],[País]],Tabela3[#All],4,FALSE)</f>
        <v>Equador</v>
      </c>
      <c r="G2540" s="3" t="str">
        <f>VLOOKUP(Exportacao[[#This Row],[País Corrigido]],'Conversor de países_Geral_UTF8_'!$A$2:$B$223,2,FALSE)</f>
        <v>América do Sul</v>
      </c>
      <c r="H25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1" spans="1:8" hidden="1">
      <c r="A2541" t="s">
        <v>70</v>
      </c>
      <c r="B2541" s="3">
        <v>1971</v>
      </c>
      <c r="C2541">
        <v>0</v>
      </c>
      <c r="D2541">
        <v>0</v>
      </c>
      <c r="E2541" s="3" t="e">
        <v>#NUM!</v>
      </c>
      <c r="F2541" s="3" t="str">
        <f>VLOOKUP(Exportacao[[#This Row],[País]],Tabela3[#All],4,FALSE)</f>
        <v>Equador</v>
      </c>
      <c r="G2541" s="3" t="str">
        <f>VLOOKUP(Exportacao[[#This Row],[País Corrigido]],'Conversor de países_Geral_UTF8_'!$A$2:$B$223,2,FALSE)</f>
        <v>América do Sul</v>
      </c>
      <c r="H25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2" spans="1:8" hidden="1">
      <c r="A2542" t="s">
        <v>70</v>
      </c>
      <c r="B2542" s="3">
        <v>1972</v>
      </c>
      <c r="C2542">
        <v>0</v>
      </c>
      <c r="D2542">
        <v>0</v>
      </c>
      <c r="E2542" s="3" t="e">
        <v>#NUM!</v>
      </c>
      <c r="F2542" s="3" t="str">
        <f>VLOOKUP(Exportacao[[#This Row],[País]],Tabela3[#All],4,FALSE)</f>
        <v>Equador</v>
      </c>
      <c r="G2542" s="3" t="str">
        <f>VLOOKUP(Exportacao[[#This Row],[País Corrigido]],'Conversor de países_Geral_UTF8_'!$A$2:$B$223,2,FALSE)</f>
        <v>América do Sul</v>
      </c>
      <c r="H25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3" spans="1:8" hidden="1">
      <c r="A2543" t="s">
        <v>70</v>
      </c>
      <c r="B2543" s="3">
        <v>1973</v>
      </c>
      <c r="C2543">
        <v>0</v>
      </c>
      <c r="D2543">
        <v>0</v>
      </c>
      <c r="E2543" s="3" t="e">
        <v>#NUM!</v>
      </c>
      <c r="F2543" s="3" t="str">
        <f>VLOOKUP(Exportacao[[#This Row],[País]],Tabela3[#All],4,FALSE)</f>
        <v>Equador</v>
      </c>
      <c r="G2543" s="3" t="str">
        <f>VLOOKUP(Exportacao[[#This Row],[País Corrigido]],'Conversor de países_Geral_UTF8_'!$A$2:$B$223,2,FALSE)</f>
        <v>América do Sul</v>
      </c>
      <c r="H25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4" spans="1:8" hidden="1">
      <c r="A2544" t="s">
        <v>70</v>
      </c>
      <c r="B2544" s="3">
        <v>1974</v>
      </c>
      <c r="C2544">
        <v>0</v>
      </c>
      <c r="D2544">
        <v>0</v>
      </c>
      <c r="E2544" s="3" t="e">
        <v>#NUM!</v>
      </c>
      <c r="F2544" s="3" t="str">
        <f>VLOOKUP(Exportacao[[#This Row],[País]],Tabela3[#All],4,FALSE)</f>
        <v>Equador</v>
      </c>
      <c r="G2544" s="3" t="str">
        <f>VLOOKUP(Exportacao[[#This Row],[País Corrigido]],'Conversor de países_Geral_UTF8_'!$A$2:$B$223,2,FALSE)</f>
        <v>América do Sul</v>
      </c>
      <c r="H25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5" spans="1:8" hidden="1">
      <c r="A2545" t="s">
        <v>70</v>
      </c>
      <c r="B2545" s="3">
        <v>1975</v>
      </c>
      <c r="C2545">
        <v>0</v>
      </c>
      <c r="D2545">
        <v>0</v>
      </c>
      <c r="E2545" s="3" t="e">
        <v>#NUM!</v>
      </c>
      <c r="F2545" s="3" t="str">
        <f>VLOOKUP(Exportacao[[#This Row],[País]],Tabela3[#All],4,FALSE)</f>
        <v>Equador</v>
      </c>
      <c r="G2545" s="3" t="str">
        <f>VLOOKUP(Exportacao[[#This Row],[País Corrigido]],'Conversor de países_Geral_UTF8_'!$A$2:$B$223,2,FALSE)</f>
        <v>América do Sul</v>
      </c>
      <c r="H25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6" spans="1:8" hidden="1">
      <c r="A2546" t="s">
        <v>70</v>
      </c>
      <c r="B2546" s="3">
        <v>1976</v>
      </c>
      <c r="C2546">
        <v>0</v>
      </c>
      <c r="D2546">
        <v>0</v>
      </c>
      <c r="E2546" s="3" t="e">
        <v>#NUM!</v>
      </c>
      <c r="F2546" s="3" t="str">
        <f>VLOOKUP(Exportacao[[#This Row],[País]],Tabela3[#All],4,FALSE)</f>
        <v>Equador</v>
      </c>
      <c r="G2546" s="3" t="str">
        <f>VLOOKUP(Exportacao[[#This Row],[País Corrigido]],'Conversor de países_Geral_UTF8_'!$A$2:$B$223,2,FALSE)</f>
        <v>América do Sul</v>
      </c>
      <c r="H25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7" spans="1:8" hidden="1">
      <c r="A2547" t="s">
        <v>70</v>
      </c>
      <c r="B2547" s="3">
        <v>1977</v>
      </c>
      <c r="C2547">
        <v>0</v>
      </c>
      <c r="D2547">
        <v>0</v>
      </c>
      <c r="E2547" s="3" t="e">
        <v>#NUM!</v>
      </c>
      <c r="F2547" s="3" t="str">
        <f>VLOOKUP(Exportacao[[#This Row],[País]],Tabela3[#All],4,FALSE)</f>
        <v>Equador</v>
      </c>
      <c r="G2547" s="3" t="str">
        <f>VLOOKUP(Exportacao[[#This Row],[País Corrigido]],'Conversor de países_Geral_UTF8_'!$A$2:$B$223,2,FALSE)</f>
        <v>América do Sul</v>
      </c>
      <c r="H25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8" spans="1:8" hidden="1">
      <c r="A2548" t="s">
        <v>70</v>
      </c>
      <c r="B2548" s="3">
        <v>1978</v>
      </c>
      <c r="C2548">
        <v>0</v>
      </c>
      <c r="D2548">
        <v>0</v>
      </c>
      <c r="E2548" s="3" t="e">
        <v>#NUM!</v>
      </c>
      <c r="F2548" s="3" t="str">
        <f>VLOOKUP(Exportacao[[#This Row],[País]],Tabela3[#All],4,FALSE)</f>
        <v>Equador</v>
      </c>
      <c r="G2548" s="3" t="str">
        <f>VLOOKUP(Exportacao[[#This Row],[País Corrigido]],'Conversor de países_Geral_UTF8_'!$A$2:$B$223,2,FALSE)</f>
        <v>América do Sul</v>
      </c>
      <c r="H25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49" spans="1:8" hidden="1">
      <c r="A2549" t="s">
        <v>70</v>
      </c>
      <c r="B2549" s="3">
        <v>1979</v>
      </c>
      <c r="C2549">
        <v>0</v>
      </c>
      <c r="D2549">
        <v>0</v>
      </c>
      <c r="E2549" s="3" t="e">
        <v>#NUM!</v>
      </c>
      <c r="F2549" s="3" t="str">
        <f>VLOOKUP(Exportacao[[#This Row],[País]],Tabela3[#All],4,FALSE)</f>
        <v>Equador</v>
      </c>
      <c r="G2549" s="3" t="str">
        <f>VLOOKUP(Exportacao[[#This Row],[País Corrigido]],'Conversor de países_Geral_UTF8_'!$A$2:$B$223,2,FALSE)</f>
        <v>América do Sul</v>
      </c>
      <c r="H25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0" spans="1:8" hidden="1">
      <c r="A2550" t="s">
        <v>70</v>
      </c>
      <c r="B2550" s="3">
        <v>1980</v>
      </c>
      <c r="C2550">
        <v>0</v>
      </c>
      <c r="D2550">
        <v>0</v>
      </c>
      <c r="E2550" s="3" t="e">
        <v>#NUM!</v>
      </c>
      <c r="F2550" s="3" t="str">
        <f>VLOOKUP(Exportacao[[#This Row],[País]],Tabela3[#All],4,FALSE)</f>
        <v>Equador</v>
      </c>
      <c r="G2550" s="3" t="str">
        <f>VLOOKUP(Exportacao[[#This Row],[País Corrigido]],'Conversor de países_Geral_UTF8_'!$A$2:$B$223,2,FALSE)</f>
        <v>América do Sul</v>
      </c>
      <c r="H25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1" spans="1:8" hidden="1">
      <c r="A2551" t="s">
        <v>70</v>
      </c>
      <c r="B2551" s="3">
        <v>1981</v>
      </c>
      <c r="C2551">
        <v>0</v>
      </c>
      <c r="D2551">
        <v>0</v>
      </c>
      <c r="E2551" s="3" t="e">
        <v>#NUM!</v>
      </c>
      <c r="F2551" s="3" t="str">
        <f>VLOOKUP(Exportacao[[#This Row],[País]],Tabela3[#All],4,FALSE)</f>
        <v>Equador</v>
      </c>
      <c r="G2551" s="3" t="str">
        <f>VLOOKUP(Exportacao[[#This Row],[País Corrigido]],'Conversor de países_Geral_UTF8_'!$A$2:$B$223,2,FALSE)</f>
        <v>América do Sul</v>
      </c>
      <c r="H25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2" spans="1:8" hidden="1">
      <c r="A2552" t="s">
        <v>70</v>
      </c>
      <c r="B2552" s="3">
        <v>1982</v>
      </c>
      <c r="C2552">
        <v>0</v>
      </c>
      <c r="D2552">
        <v>0</v>
      </c>
      <c r="E2552" s="3" t="e">
        <v>#NUM!</v>
      </c>
      <c r="F2552" s="3" t="str">
        <f>VLOOKUP(Exportacao[[#This Row],[País]],Tabela3[#All],4,FALSE)</f>
        <v>Equador</v>
      </c>
      <c r="G2552" s="3" t="str">
        <f>VLOOKUP(Exportacao[[#This Row],[País Corrigido]],'Conversor de países_Geral_UTF8_'!$A$2:$B$223,2,FALSE)</f>
        <v>América do Sul</v>
      </c>
      <c r="H25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3" spans="1:8" hidden="1">
      <c r="A2553" t="s">
        <v>70</v>
      </c>
      <c r="B2553" s="3">
        <v>1983</v>
      </c>
      <c r="C2553">
        <v>0</v>
      </c>
      <c r="D2553">
        <v>0</v>
      </c>
      <c r="E2553" s="3" t="e">
        <v>#NUM!</v>
      </c>
      <c r="F2553" s="3" t="str">
        <f>VLOOKUP(Exportacao[[#This Row],[País]],Tabela3[#All],4,FALSE)</f>
        <v>Equador</v>
      </c>
      <c r="G2553" s="3" t="str">
        <f>VLOOKUP(Exportacao[[#This Row],[País Corrigido]],'Conversor de países_Geral_UTF8_'!$A$2:$B$223,2,FALSE)</f>
        <v>América do Sul</v>
      </c>
      <c r="H25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4" spans="1:8" hidden="1">
      <c r="A2554" t="s">
        <v>70</v>
      </c>
      <c r="B2554" s="3">
        <v>1984</v>
      </c>
      <c r="C2554">
        <v>0</v>
      </c>
      <c r="D2554">
        <v>0</v>
      </c>
      <c r="E2554" s="3" t="e">
        <v>#NUM!</v>
      </c>
      <c r="F2554" s="3" t="str">
        <f>VLOOKUP(Exportacao[[#This Row],[País]],Tabela3[#All],4,FALSE)</f>
        <v>Equador</v>
      </c>
      <c r="G2554" s="3" t="str">
        <f>VLOOKUP(Exportacao[[#This Row],[País Corrigido]],'Conversor de países_Geral_UTF8_'!$A$2:$B$223,2,FALSE)</f>
        <v>América do Sul</v>
      </c>
      <c r="H25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5" spans="1:8" hidden="1">
      <c r="A2555" t="s">
        <v>70</v>
      </c>
      <c r="B2555" s="3">
        <v>1985</v>
      </c>
      <c r="C2555">
        <v>0</v>
      </c>
      <c r="D2555">
        <v>0</v>
      </c>
      <c r="E2555" s="3" t="e">
        <v>#NUM!</v>
      </c>
      <c r="F2555" s="3" t="str">
        <f>VLOOKUP(Exportacao[[#This Row],[País]],Tabela3[#All],4,FALSE)</f>
        <v>Equador</v>
      </c>
      <c r="G2555" s="3" t="str">
        <f>VLOOKUP(Exportacao[[#This Row],[País Corrigido]],'Conversor de países_Geral_UTF8_'!$A$2:$B$223,2,FALSE)</f>
        <v>América do Sul</v>
      </c>
      <c r="H25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6" spans="1:8" hidden="1">
      <c r="A2556" t="s">
        <v>70</v>
      </c>
      <c r="B2556" s="3">
        <v>1986</v>
      </c>
      <c r="C2556">
        <v>0</v>
      </c>
      <c r="D2556">
        <v>0</v>
      </c>
      <c r="E2556" s="3" t="e">
        <v>#NUM!</v>
      </c>
      <c r="F2556" s="3" t="str">
        <f>VLOOKUP(Exportacao[[#This Row],[País]],Tabela3[#All],4,FALSE)</f>
        <v>Equador</v>
      </c>
      <c r="G2556" s="3" t="str">
        <f>VLOOKUP(Exportacao[[#This Row],[País Corrigido]],'Conversor de países_Geral_UTF8_'!$A$2:$B$223,2,FALSE)</f>
        <v>América do Sul</v>
      </c>
      <c r="H25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7" spans="1:8" hidden="1">
      <c r="A2557" t="s">
        <v>70</v>
      </c>
      <c r="B2557" s="3">
        <v>1987</v>
      </c>
      <c r="C2557">
        <v>0</v>
      </c>
      <c r="D2557">
        <v>0</v>
      </c>
      <c r="E2557" s="3" t="e">
        <v>#NUM!</v>
      </c>
      <c r="F2557" s="3" t="str">
        <f>VLOOKUP(Exportacao[[#This Row],[País]],Tabela3[#All],4,FALSE)</f>
        <v>Equador</v>
      </c>
      <c r="G2557" s="3" t="str">
        <f>VLOOKUP(Exportacao[[#This Row],[País Corrigido]],'Conversor de países_Geral_UTF8_'!$A$2:$B$223,2,FALSE)</f>
        <v>América do Sul</v>
      </c>
      <c r="H25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8" spans="1:8" hidden="1">
      <c r="A2558" t="s">
        <v>70</v>
      </c>
      <c r="B2558" s="3">
        <v>1988</v>
      </c>
      <c r="C2558">
        <v>0</v>
      </c>
      <c r="D2558">
        <v>0</v>
      </c>
      <c r="E2558" s="3" t="e">
        <v>#NUM!</v>
      </c>
      <c r="F2558" s="3" t="str">
        <f>VLOOKUP(Exportacao[[#This Row],[País]],Tabela3[#All],4,FALSE)</f>
        <v>Equador</v>
      </c>
      <c r="G2558" s="3" t="str">
        <f>VLOOKUP(Exportacao[[#This Row],[País Corrigido]],'Conversor de países_Geral_UTF8_'!$A$2:$B$223,2,FALSE)</f>
        <v>América do Sul</v>
      </c>
      <c r="H25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59" spans="1:8" hidden="1">
      <c r="A2559" t="s">
        <v>70</v>
      </c>
      <c r="B2559" s="3">
        <v>1989</v>
      </c>
      <c r="C2559">
        <v>0</v>
      </c>
      <c r="D2559">
        <v>0</v>
      </c>
      <c r="E2559" s="3" t="e">
        <v>#NUM!</v>
      </c>
      <c r="F2559" s="3" t="str">
        <f>VLOOKUP(Exportacao[[#This Row],[País]],Tabela3[#All],4,FALSE)</f>
        <v>Equador</v>
      </c>
      <c r="G2559" s="3" t="str">
        <f>VLOOKUP(Exportacao[[#This Row],[País Corrigido]],'Conversor de países_Geral_UTF8_'!$A$2:$B$223,2,FALSE)</f>
        <v>América do Sul</v>
      </c>
      <c r="H25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0" spans="1:8" hidden="1">
      <c r="A2560" t="s">
        <v>70</v>
      </c>
      <c r="B2560" s="3">
        <v>1990</v>
      </c>
      <c r="C2560">
        <v>0</v>
      </c>
      <c r="D2560">
        <v>0</v>
      </c>
      <c r="E2560" s="3" t="e">
        <v>#NUM!</v>
      </c>
      <c r="F2560" s="3" t="str">
        <f>VLOOKUP(Exportacao[[#This Row],[País]],Tabela3[#All],4,FALSE)</f>
        <v>Equador</v>
      </c>
      <c r="G2560" s="3" t="str">
        <f>VLOOKUP(Exportacao[[#This Row],[País Corrigido]],'Conversor de países_Geral_UTF8_'!$A$2:$B$223,2,FALSE)</f>
        <v>América do Sul</v>
      </c>
      <c r="H25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1" spans="1:8" hidden="1">
      <c r="A2561" t="s">
        <v>70</v>
      </c>
      <c r="B2561" s="3">
        <v>1991</v>
      </c>
      <c r="C2561">
        <v>0</v>
      </c>
      <c r="D2561">
        <v>0</v>
      </c>
      <c r="E2561" s="3" t="e">
        <v>#NUM!</v>
      </c>
      <c r="F2561" s="3" t="str">
        <f>VLOOKUP(Exportacao[[#This Row],[País]],Tabela3[#All],4,FALSE)</f>
        <v>Equador</v>
      </c>
      <c r="G2561" s="3" t="str">
        <f>VLOOKUP(Exportacao[[#This Row],[País Corrigido]],'Conversor de países_Geral_UTF8_'!$A$2:$B$223,2,FALSE)</f>
        <v>América do Sul</v>
      </c>
      <c r="H25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2" spans="1:8" hidden="1">
      <c r="A2562" t="s">
        <v>70</v>
      </c>
      <c r="B2562" s="3">
        <v>1992</v>
      </c>
      <c r="C2562">
        <v>0</v>
      </c>
      <c r="D2562">
        <v>0</v>
      </c>
      <c r="E2562" s="3" t="e">
        <v>#NUM!</v>
      </c>
      <c r="F2562" s="3" t="str">
        <f>VLOOKUP(Exportacao[[#This Row],[País]],Tabela3[#All],4,FALSE)</f>
        <v>Equador</v>
      </c>
      <c r="G2562" s="3" t="str">
        <f>VLOOKUP(Exportacao[[#This Row],[País Corrigido]],'Conversor de países_Geral_UTF8_'!$A$2:$B$223,2,FALSE)</f>
        <v>América do Sul</v>
      </c>
      <c r="H25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3" spans="1:8" hidden="1">
      <c r="A2563" t="s">
        <v>70</v>
      </c>
      <c r="B2563" s="3">
        <v>1993</v>
      </c>
      <c r="C2563">
        <v>0</v>
      </c>
      <c r="D2563">
        <v>0</v>
      </c>
      <c r="E2563" s="3" t="e">
        <v>#NUM!</v>
      </c>
      <c r="F2563" s="3" t="str">
        <f>VLOOKUP(Exportacao[[#This Row],[País]],Tabela3[#All],4,FALSE)</f>
        <v>Equador</v>
      </c>
      <c r="G2563" s="3" t="str">
        <f>VLOOKUP(Exportacao[[#This Row],[País Corrigido]],'Conversor de países_Geral_UTF8_'!$A$2:$B$223,2,FALSE)</f>
        <v>América do Sul</v>
      </c>
      <c r="H25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4" spans="1:8" hidden="1">
      <c r="A2564" t="s">
        <v>70</v>
      </c>
      <c r="B2564" s="3">
        <v>1994</v>
      </c>
      <c r="C2564">
        <v>0</v>
      </c>
      <c r="D2564">
        <v>0</v>
      </c>
      <c r="E2564" s="3" t="e">
        <v>#NUM!</v>
      </c>
      <c r="F2564" s="3" t="str">
        <f>VLOOKUP(Exportacao[[#This Row],[País]],Tabela3[#All],4,FALSE)</f>
        <v>Equador</v>
      </c>
      <c r="G2564" s="3" t="str">
        <f>VLOOKUP(Exportacao[[#This Row],[País Corrigido]],'Conversor de países_Geral_UTF8_'!$A$2:$B$223,2,FALSE)</f>
        <v>América do Sul</v>
      </c>
      <c r="H25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5" spans="1:8" hidden="1">
      <c r="A2565" t="s">
        <v>70</v>
      </c>
      <c r="B2565" s="3">
        <v>1995</v>
      </c>
      <c r="C2565">
        <v>0</v>
      </c>
      <c r="D2565">
        <v>0</v>
      </c>
      <c r="E2565" s="3" t="e">
        <v>#NUM!</v>
      </c>
      <c r="F2565" s="3" t="str">
        <f>VLOOKUP(Exportacao[[#This Row],[País]],Tabela3[#All],4,FALSE)</f>
        <v>Equador</v>
      </c>
      <c r="G2565" s="3" t="str">
        <f>VLOOKUP(Exportacao[[#This Row],[País Corrigido]],'Conversor de países_Geral_UTF8_'!$A$2:$B$223,2,FALSE)</f>
        <v>América do Sul</v>
      </c>
      <c r="H25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6" spans="1:8" hidden="1">
      <c r="A2566" t="s">
        <v>70</v>
      </c>
      <c r="B2566" s="3">
        <v>1996</v>
      </c>
      <c r="C2566">
        <v>0</v>
      </c>
      <c r="D2566">
        <v>0</v>
      </c>
      <c r="E2566" s="3" t="e">
        <v>#NUM!</v>
      </c>
      <c r="F2566" s="3" t="str">
        <f>VLOOKUP(Exportacao[[#This Row],[País]],Tabela3[#All],4,FALSE)</f>
        <v>Equador</v>
      </c>
      <c r="G2566" s="3" t="str">
        <f>VLOOKUP(Exportacao[[#This Row],[País Corrigido]],'Conversor de países_Geral_UTF8_'!$A$2:$B$223,2,FALSE)</f>
        <v>América do Sul</v>
      </c>
      <c r="H25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7" spans="1:8" hidden="1">
      <c r="A2567" t="s">
        <v>70</v>
      </c>
      <c r="B2567" s="3">
        <v>1997</v>
      </c>
      <c r="C2567">
        <v>0</v>
      </c>
      <c r="D2567">
        <v>0</v>
      </c>
      <c r="E2567" s="3" t="e">
        <v>#NUM!</v>
      </c>
      <c r="F2567" s="3" t="str">
        <f>VLOOKUP(Exportacao[[#This Row],[País]],Tabela3[#All],4,FALSE)</f>
        <v>Equador</v>
      </c>
      <c r="G2567" s="3" t="str">
        <f>VLOOKUP(Exportacao[[#This Row],[País Corrigido]],'Conversor de países_Geral_UTF8_'!$A$2:$B$223,2,FALSE)</f>
        <v>América do Sul</v>
      </c>
      <c r="H25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8" spans="1:8" hidden="1">
      <c r="A2568" t="s">
        <v>70</v>
      </c>
      <c r="B2568" s="3">
        <v>1998</v>
      </c>
      <c r="C2568">
        <v>0</v>
      </c>
      <c r="D2568">
        <v>0</v>
      </c>
      <c r="E2568" s="3" t="e">
        <v>#NUM!</v>
      </c>
      <c r="F2568" s="3" t="str">
        <f>VLOOKUP(Exportacao[[#This Row],[País]],Tabela3[#All],4,FALSE)</f>
        <v>Equador</v>
      </c>
      <c r="G2568" s="3" t="str">
        <f>VLOOKUP(Exportacao[[#This Row],[País Corrigido]],'Conversor de países_Geral_UTF8_'!$A$2:$B$223,2,FALSE)</f>
        <v>América do Sul</v>
      </c>
      <c r="H25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69" spans="1:8" hidden="1">
      <c r="A2569" t="s">
        <v>70</v>
      </c>
      <c r="B2569" s="3">
        <v>1999</v>
      </c>
      <c r="C2569">
        <v>0</v>
      </c>
      <c r="D2569">
        <v>0</v>
      </c>
      <c r="E2569" s="3" t="e">
        <v>#NUM!</v>
      </c>
      <c r="F2569" s="3" t="str">
        <f>VLOOKUP(Exportacao[[#This Row],[País]],Tabela3[#All],4,FALSE)</f>
        <v>Equador</v>
      </c>
      <c r="G2569" s="3" t="str">
        <f>VLOOKUP(Exportacao[[#This Row],[País Corrigido]],'Conversor de países_Geral_UTF8_'!$A$2:$B$223,2,FALSE)</f>
        <v>América do Sul</v>
      </c>
      <c r="H25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70" spans="1:8" hidden="1">
      <c r="A2570" t="s">
        <v>70</v>
      </c>
      <c r="B2570" s="3">
        <v>2000</v>
      </c>
      <c r="C2570">
        <v>0</v>
      </c>
      <c r="D2570">
        <v>0</v>
      </c>
      <c r="E2570" s="3" t="e">
        <v>#NUM!</v>
      </c>
      <c r="F2570" s="3" t="str">
        <f>VLOOKUP(Exportacao[[#This Row],[País]],Tabela3[#All],4,FALSE)</f>
        <v>Equador</v>
      </c>
      <c r="G2570" s="3" t="str">
        <f>VLOOKUP(Exportacao[[#This Row],[País Corrigido]],'Conversor de países_Geral_UTF8_'!$A$2:$B$223,2,FALSE)</f>
        <v>América do Sul</v>
      </c>
      <c r="H25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71" spans="1:8" hidden="1">
      <c r="A2571" t="s">
        <v>70</v>
      </c>
      <c r="B2571" s="3">
        <v>2001</v>
      </c>
      <c r="C2571">
        <v>10666</v>
      </c>
      <c r="D2571">
        <v>4076</v>
      </c>
      <c r="E2571" s="3">
        <v>0.38214888430526905</v>
      </c>
      <c r="F2571" s="3" t="str">
        <f>VLOOKUP(Exportacao[[#This Row],[País]],Tabela3[#All],4,FALSE)</f>
        <v>Equador</v>
      </c>
      <c r="G2571" s="3" t="str">
        <f>VLOOKUP(Exportacao[[#This Row],[País Corrigido]],'Conversor de países_Geral_UTF8_'!$A$2:$B$223,2,FALSE)</f>
        <v>América do Sul</v>
      </c>
      <c r="H25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72" spans="1:8" hidden="1">
      <c r="A2572" t="s">
        <v>70</v>
      </c>
      <c r="B2572" s="3">
        <v>2002</v>
      </c>
      <c r="C2572">
        <v>0</v>
      </c>
      <c r="D2572">
        <v>0</v>
      </c>
      <c r="E2572" s="3" t="e">
        <v>#NUM!</v>
      </c>
      <c r="F2572" s="3" t="str">
        <f>VLOOKUP(Exportacao[[#This Row],[País]],Tabela3[#All],4,FALSE)</f>
        <v>Equador</v>
      </c>
      <c r="G2572" s="3" t="str">
        <f>VLOOKUP(Exportacao[[#This Row],[País Corrigido]],'Conversor de países_Geral_UTF8_'!$A$2:$B$223,2,FALSE)</f>
        <v>América do Sul</v>
      </c>
      <c r="H25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73" spans="1:8" hidden="1">
      <c r="A2573" t="s">
        <v>70</v>
      </c>
      <c r="B2573" s="3">
        <v>2003</v>
      </c>
      <c r="C2573">
        <v>0</v>
      </c>
      <c r="D2573">
        <v>0</v>
      </c>
      <c r="E2573" s="3" t="e">
        <v>#NUM!</v>
      </c>
      <c r="F2573" s="3" t="str">
        <f>VLOOKUP(Exportacao[[#This Row],[País]],Tabela3[#All],4,FALSE)</f>
        <v>Equador</v>
      </c>
      <c r="G2573" s="3" t="str">
        <f>VLOOKUP(Exportacao[[#This Row],[País Corrigido]],'Conversor de países_Geral_UTF8_'!$A$2:$B$223,2,FALSE)</f>
        <v>América do Sul</v>
      </c>
      <c r="H25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74" spans="1:8" hidden="1">
      <c r="A2574" t="s">
        <v>70</v>
      </c>
      <c r="B2574" s="3">
        <v>2004</v>
      </c>
      <c r="C2574">
        <v>0</v>
      </c>
      <c r="D2574">
        <v>0</v>
      </c>
      <c r="E2574" s="3" t="e">
        <v>#NUM!</v>
      </c>
      <c r="F2574" s="3" t="str">
        <f>VLOOKUP(Exportacao[[#This Row],[País]],Tabela3[#All],4,FALSE)</f>
        <v>Equador</v>
      </c>
      <c r="G2574" s="3" t="str">
        <f>VLOOKUP(Exportacao[[#This Row],[País Corrigido]],'Conversor de países_Geral_UTF8_'!$A$2:$B$223,2,FALSE)</f>
        <v>América do Sul</v>
      </c>
      <c r="H25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75" spans="1:8" hidden="1">
      <c r="A2575" t="s">
        <v>70</v>
      </c>
      <c r="B2575" s="3">
        <v>2005</v>
      </c>
      <c r="C2575">
        <v>0</v>
      </c>
      <c r="D2575">
        <v>0</v>
      </c>
      <c r="E2575" s="3" t="e">
        <v>#NUM!</v>
      </c>
      <c r="F2575" s="3" t="str">
        <f>VLOOKUP(Exportacao[[#This Row],[País]],Tabela3[#All],4,FALSE)</f>
        <v>Equador</v>
      </c>
      <c r="G2575" s="3" t="str">
        <f>VLOOKUP(Exportacao[[#This Row],[País Corrigido]],'Conversor de países_Geral_UTF8_'!$A$2:$B$223,2,FALSE)</f>
        <v>América do Sul</v>
      </c>
      <c r="H25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76" spans="1:8" hidden="1">
      <c r="A2576" t="s">
        <v>70</v>
      </c>
      <c r="B2576" s="3">
        <v>2006</v>
      </c>
      <c r="C2576">
        <v>0</v>
      </c>
      <c r="D2576">
        <v>0</v>
      </c>
      <c r="E2576" s="3" t="e">
        <v>#NUM!</v>
      </c>
      <c r="F2576" s="3" t="str">
        <f>VLOOKUP(Exportacao[[#This Row],[País]],Tabela3[#All],4,FALSE)</f>
        <v>Equador</v>
      </c>
      <c r="G2576" s="3" t="str">
        <f>VLOOKUP(Exportacao[[#This Row],[País Corrigido]],'Conversor de países_Geral_UTF8_'!$A$2:$B$223,2,FALSE)</f>
        <v>América do Sul</v>
      </c>
      <c r="H25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77" spans="1:8" hidden="1">
      <c r="A2577" t="s">
        <v>70</v>
      </c>
      <c r="B2577" s="3">
        <v>2007</v>
      </c>
      <c r="C2577">
        <v>2700</v>
      </c>
      <c r="D2577">
        <v>3585</v>
      </c>
      <c r="E2577" s="3">
        <v>1.3277777777777777</v>
      </c>
      <c r="F2577" s="3" t="str">
        <f>VLOOKUP(Exportacao[[#This Row],[País]],Tabela3[#All],4,FALSE)</f>
        <v>Equador</v>
      </c>
      <c r="G2577" s="3" t="str">
        <f>VLOOKUP(Exportacao[[#This Row],[País Corrigido]],'Conversor de países_Geral_UTF8_'!$A$2:$B$223,2,FALSE)</f>
        <v>América do Sul</v>
      </c>
      <c r="H25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78" spans="1:8" hidden="1">
      <c r="A2578" t="s">
        <v>70</v>
      </c>
      <c r="B2578" s="3">
        <v>2008</v>
      </c>
      <c r="C2578">
        <v>0</v>
      </c>
      <c r="D2578">
        <v>0</v>
      </c>
      <c r="E2578" s="3" t="e">
        <v>#NUM!</v>
      </c>
      <c r="F2578" s="3" t="str">
        <f>VLOOKUP(Exportacao[[#This Row],[País]],Tabela3[#All],4,FALSE)</f>
        <v>Equador</v>
      </c>
      <c r="G2578" s="3" t="str">
        <f>VLOOKUP(Exportacao[[#This Row],[País Corrigido]],'Conversor de países_Geral_UTF8_'!$A$2:$B$223,2,FALSE)</f>
        <v>América do Sul</v>
      </c>
      <c r="H25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79" spans="1:8" hidden="1">
      <c r="A2579" t="s">
        <v>70</v>
      </c>
      <c r="B2579" s="3">
        <v>2009</v>
      </c>
      <c r="C2579">
        <v>0</v>
      </c>
      <c r="D2579">
        <v>0</v>
      </c>
      <c r="E2579" s="3" t="e">
        <v>#NUM!</v>
      </c>
      <c r="F2579" s="3" t="str">
        <f>VLOOKUP(Exportacao[[#This Row],[País]],Tabela3[#All],4,FALSE)</f>
        <v>Equador</v>
      </c>
      <c r="G2579" s="3" t="str">
        <f>VLOOKUP(Exportacao[[#This Row],[País Corrigido]],'Conversor de países_Geral_UTF8_'!$A$2:$B$223,2,FALSE)</f>
        <v>América do Sul</v>
      </c>
      <c r="H25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0" spans="1:8" hidden="1">
      <c r="A2580" t="s">
        <v>70</v>
      </c>
      <c r="B2580" s="3">
        <v>2010</v>
      </c>
      <c r="C2580">
        <v>0</v>
      </c>
      <c r="D2580">
        <v>0</v>
      </c>
      <c r="E2580" s="3" t="e">
        <v>#NUM!</v>
      </c>
      <c r="F2580" s="3" t="str">
        <f>VLOOKUP(Exportacao[[#This Row],[País]],Tabela3[#All],4,FALSE)</f>
        <v>Equador</v>
      </c>
      <c r="G2580" s="3" t="str">
        <f>VLOOKUP(Exportacao[[#This Row],[País Corrigido]],'Conversor de países_Geral_UTF8_'!$A$2:$B$223,2,FALSE)</f>
        <v>América do Sul</v>
      </c>
      <c r="H25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1" spans="1:8" hidden="1">
      <c r="A2581" t="s">
        <v>70</v>
      </c>
      <c r="B2581" s="3">
        <v>2011</v>
      </c>
      <c r="C2581">
        <v>0</v>
      </c>
      <c r="D2581">
        <v>0</v>
      </c>
      <c r="E2581" s="3" t="e">
        <v>#NUM!</v>
      </c>
      <c r="F2581" s="3" t="str">
        <f>VLOOKUP(Exportacao[[#This Row],[País]],Tabela3[#All],4,FALSE)</f>
        <v>Equador</v>
      </c>
      <c r="G2581" s="3" t="str">
        <f>VLOOKUP(Exportacao[[#This Row],[País Corrigido]],'Conversor de países_Geral_UTF8_'!$A$2:$B$223,2,FALSE)</f>
        <v>América do Sul</v>
      </c>
      <c r="H25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2" spans="1:8" hidden="1">
      <c r="A2582" t="s">
        <v>70</v>
      </c>
      <c r="B2582" s="3">
        <v>2012</v>
      </c>
      <c r="C2582">
        <v>0</v>
      </c>
      <c r="D2582">
        <v>0</v>
      </c>
      <c r="E2582" s="3" t="e">
        <v>#NUM!</v>
      </c>
      <c r="F2582" s="3" t="str">
        <f>VLOOKUP(Exportacao[[#This Row],[País]],Tabela3[#All],4,FALSE)</f>
        <v>Equador</v>
      </c>
      <c r="G2582" s="3" t="str">
        <f>VLOOKUP(Exportacao[[#This Row],[País Corrigido]],'Conversor de países_Geral_UTF8_'!$A$2:$B$223,2,FALSE)</f>
        <v>América do Sul</v>
      </c>
      <c r="H25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3" spans="1:8" hidden="1">
      <c r="A2583" t="s">
        <v>70</v>
      </c>
      <c r="B2583" s="3">
        <v>2013</v>
      </c>
      <c r="C2583">
        <v>0</v>
      </c>
      <c r="D2583">
        <v>0</v>
      </c>
      <c r="E2583" s="3" t="e">
        <v>#NUM!</v>
      </c>
      <c r="F2583" s="3" t="str">
        <f>VLOOKUP(Exportacao[[#This Row],[País]],Tabela3[#All],4,FALSE)</f>
        <v>Equador</v>
      </c>
      <c r="G2583" s="3" t="str">
        <f>VLOOKUP(Exportacao[[#This Row],[País Corrigido]],'Conversor de países_Geral_UTF8_'!$A$2:$B$223,2,FALSE)</f>
        <v>América do Sul</v>
      </c>
      <c r="H25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4" spans="1:8" hidden="1">
      <c r="A2584" t="s">
        <v>70</v>
      </c>
      <c r="B2584" s="3">
        <v>2014</v>
      </c>
      <c r="C2584">
        <v>0</v>
      </c>
      <c r="D2584">
        <v>0</v>
      </c>
      <c r="E2584" s="3" t="e">
        <v>#NUM!</v>
      </c>
      <c r="F2584" s="3" t="str">
        <f>VLOOKUP(Exportacao[[#This Row],[País]],Tabela3[#All],4,FALSE)</f>
        <v>Equador</v>
      </c>
      <c r="G2584" s="3" t="str">
        <f>VLOOKUP(Exportacao[[#This Row],[País Corrigido]],'Conversor de países_Geral_UTF8_'!$A$2:$B$223,2,FALSE)</f>
        <v>América do Sul</v>
      </c>
      <c r="H25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5" spans="1:8" hidden="1">
      <c r="A2585" t="s">
        <v>70</v>
      </c>
      <c r="B2585" s="3">
        <v>2015</v>
      </c>
      <c r="C2585">
        <v>0</v>
      </c>
      <c r="D2585">
        <v>0</v>
      </c>
      <c r="E2585" s="3" t="e">
        <v>#NUM!</v>
      </c>
      <c r="F2585" s="3" t="str">
        <f>VLOOKUP(Exportacao[[#This Row],[País]],Tabela3[#All],4,FALSE)</f>
        <v>Equador</v>
      </c>
      <c r="G2585" s="3" t="str">
        <f>VLOOKUP(Exportacao[[#This Row],[País Corrigido]],'Conversor de países_Geral_UTF8_'!$A$2:$B$223,2,FALSE)</f>
        <v>América do Sul</v>
      </c>
      <c r="H25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6" spans="1:8" hidden="1">
      <c r="A2586" t="s">
        <v>70</v>
      </c>
      <c r="B2586" s="3">
        <v>2016</v>
      </c>
      <c r="C2586">
        <v>0</v>
      </c>
      <c r="D2586">
        <v>0</v>
      </c>
      <c r="E2586" s="3" t="e">
        <v>#NUM!</v>
      </c>
      <c r="F2586" s="3" t="str">
        <f>VLOOKUP(Exportacao[[#This Row],[País]],Tabela3[#All],4,FALSE)</f>
        <v>Equador</v>
      </c>
      <c r="G2586" s="3" t="str">
        <f>VLOOKUP(Exportacao[[#This Row],[País Corrigido]],'Conversor de países_Geral_UTF8_'!$A$2:$B$223,2,FALSE)</f>
        <v>América do Sul</v>
      </c>
      <c r="H25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7" spans="1:8" hidden="1">
      <c r="A2587" t="s">
        <v>70</v>
      </c>
      <c r="B2587" s="3">
        <v>2017</v>
      </c>
      <c r="C2587">
        <v>0</v>
      </c>
      <c r="D2587">
        <v>0</v>
      </c>
      <c r="E2587" s="3" t="e">
        <v>#NUM!</v>
      </c>
      <c r="F2587" s="3" t="str">
        <f>VLOOKUP(Exportacao[[#This Row],[País]],Tabela3[#All],4,FALSE)</f>
        <v>Equador</v>
      </c>
      <c r="G2587" s="3" t="str">
        <f>VLOOKUP(Exportacao[[#This Row],[País Corrigido]],'Conversor de países_Geral_UTF8_'!$A$2:$B$223,2,FALSE)</f>
        <v>América do Sul</v>
      </c>
      <c r="H25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8" spans="1:8" hidden="1">
      <c r="A2588" t="s">
        <v>70</v>
      </c>
      <c r="B2588" s="3">
        <v>2018</v>
      </c>
      <c r="C2588">
        <v>0</v>
      </c>
      <c r="D2588">
        <v>0</v>
      </c>
      <c r="E2588" s="3" t="e">
        <v>#NUM!</v>
      </c>
      <c r="F2588" s="3" t="str">
        <f>VLOOKUP(Exportacao[[#This Row],[País]],Tabela3[#All],4,FALSE)</f>
        <v>Equador</v>
      </c>
      <c r="G2588" s="3" t="str">
        <f>VLOOKUP(Exportacao[[#This Row],[País Corrigido]],'Conversor de países_Geral_UTF8_'!$A$2:$B$223,2,FALSE)</f>
        <v>América do Sul</v>
      </c>
      <c r="H25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89" spans="1:8" hidden="1">
      <c r="A2589" t="s">
        <v>70</v>
      </c>
      <c r="B2589" s="3">
        <v>2019</v>
      </c>
      <c r="C2589">
        <v>2</v>
      </c>
      <c r="D2589">
        <v>3</v>
      </c>
      <c r="E2589" s="3">
        <v>1.5</v>
      </c>
      <c r="F2589" s="3" t="str">
        <f>VLOOKUP(Exportacao[[#This Row],[País]],Tabela3[#All],4,FALSE)</f>
        <v>Equador</v>
      </c>
      <c r="G2589" s="3" t="str">
        <f>VLOOKUP(Exportacao[[#This Row],[País Corrigido]],'Conversor de países_Geral_UTF8_'!$A$2:$B$223,2,FALSE)</f>
        <v>América do Sul</v>
      </c>
      <c r="H25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90" spans="1:8" hidden="1">
      <c r="A2590" t="s">
        <v>70</v>
      </c>
      <c r="B2590" s="3">
        <v>2020</v>
      </c>
      <c r="C2590">
        <v>3780</v>
      </c>
      <c r="D2590">
        <v>3824</v>
      </c>
      <c r="E2590" s="3">
        <v>1.0116402116402117</v>
      </c>
      <c r="F2590" s="3" t="str">
        <f>VLOOKUP(Exportacao[[#This Row],[País]],Tabela3[#All],4,FALSE)</f>
        <v>Equador</v>
      </c>
      <c r="G2590" s="3" t="str">
        <f>VLOOKUP(Exportacao[[#This Row],[País Corrigido]],'Conversor de países_Geral_UTF8_'!$A$2:$B$223,2,FALSE)</f>
        <v>América do Sul</v>
      </c>
      <c r="H25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91" spans="1:8" hidden="1">
      <c r="A2591" t="s">
        <v>70</v>
      </c>
      <c r="B2591" s="3">
        <v>2021</v>
      </c>
      <c r="C2591">
        <v>0</v>
      </c>
      <c r="D2591">
        <v>0</v>
      </c>
      <c r="E2591" s="3" t="e">
        <v>#NUM!</v>
      </c>
      <c r="F2591" s="3" t="str">
        <f>VLOOKUP(Exportacao[[#This Row],[País]],Tabela3[#All],4,FALSE)</f>
        <v>Equador</v>
      </c>
      <c r="G2591" s="3" t="str">
        <f>VLOOKUP(Exportacao[[#This Row],[País Corrigido]],'Conversor de países_Geral_UTF8_'!$A$2:$B$223,2,FALSE)</f>
        <v>América do Sul</v>
      </c>
      <c r="H25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92" spans="1:8" hidden="1">
      <c r="A2592" t="s">
        <v>70</v>
      </c>
      <c r="B2592" s="3">
        <v>2022</v>
      </c>
      <c r="C2592">
        <v>135</v>
      </c>
      <c r="D2592">
        <v>210</v>
      </c>
      <c r="E2592" s="3">
        <v>1.5555555555555556</v>
      </c>
      <c r="F2592" s="3" t="str">
        <f>VLOOKUP(Exportacao[[#This Row],[País]],Tabela3[#All],4,FALSE)</f>
        <v>Equador</v>
      </c>
      <c r="G2592" s="3" t="str">
        <f>VLOOKUP(Exportacao[[#This Row],[País Corrigido]],'Conversor de países_Geral_UTF8_'!$A$2:$B$223,2,FALSE)</f>
        <v>América do Sul</v>
      </c>
      <c r="H25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93" spans="1:8" hidden="1">
      <c r="A2593" t="s">
        <v>70</v>
      </c>
      <c r="B2593" s="3">
        <v>2023</v>
      </c>
      <c r="C2593">
        <v>2790</v>
      </c>
      <c r="D2593">
        <v>4392</v>
      </c>
      <c r="E2593" s="3">
        <v>1.5741935483870968</v>
      </c>
      <c r="F2593" s="3" t="str">
        <f>VLOOKUP(Exportacao[[#This Row],[País]],Tabela3[#All],4,FALSE)</f>
        <v>Equador</v>
      </c>
      <c r="G2593" s="3" t="str">
        <f>VLOOKUP(Exportacao[[#This Row],[País Corrigido]],'Conversor de países_Geral_UTF8_'!$A$2:$B$223,2,FALSE)</f>
        <v>América do Sul</v>
      </c>
      <c r="H25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594" spans="1:8">
      <c r="A2594" t="s">
        <v>276</v>
      </c>
      <c r="B2594" s="3">
        <v>1970</v>
      </c>
      <c r="C2594">
        <v>0</v>
      </c>
      <c r="D2594">
        <v>0</v>
      </c>
      <c r="E2594" s="3" t="e">
        <v>#NUM!</v>
      </c>
      <c r="F2594" s="3" t="str">
        <f>VLOOKUP(Exportacao[[#This Row],[País]],Tabela3[#All],4,FALSE)</f>
        <v>Eslováquia</v>
      </c>
      <c r="G2594" s="3" t="str">
        <f>VLOOKUP(Exportacao[[#This Row],[País Corrigido]],'Conversor de países_Geral_UTF8_'!$A$2:$B$223,2,FALSE)</f>
        <v>Europa</v>
      </c>
      <c r="H25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95" spans="1:8">
      <c r="A2595" t="s">
        <v>276</v>
      </c>
      <c r="B2595" s="3">
        <v>1971</v>
      </c>
      <c r="C2595">
        <v>0</v>
      </c>
      <c r="D2595">
        <v>0</v>
      </c>
      <c r="E2595" s="3" t="e">
        <v>#NUM!</v>
      </c>
      <c r="F2595" s="3" t="str">
        <f>VLOOKUP(Exportacao[[#This Row],[País]],Tabela3[#All],4,FALSE)</f>
        <v>Eslováquia</v>
      </c>
      <c r="G2595" s="3" t="str">
        <f>VLOOKUP(Exportacao[[#This Row],[País Corrigido]],'Conversor de países_Geral_UTF8_'!$A$2:$B$223,2,FALSE)</f>
        <v>Europa</v>
      </c>
      <c r="H25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96" spans="1:8">
      <c r="A2596" t="s">
        <v>276</v>
      </c>
      <c r="B2596" s="3">
        <v>1972</v>
      </c>
      <c r="C2596">
        <v>0</v>
      </c>
      <c r="D2596">
        <v>0</v>
      </c>
      <c r="E2596" s="3" t="e">
        <v>#NUM!</v>
      </c>
      <c r="F2596" s="3" t="str">
        <f>VLOOKUP(Exportacao[[#This Row],[País]],Tabela3[#All],4,FALSE)</f>
        <v>Eslováquia</v>
      </c>
      <c r="G2596" s="3" t="str">
        <f>VLOOKUP(Exportacao[[#This Row],[País Corrigido]],'Conversor de países_Geral_UTF8_'!$A$2:$B$223,2,FALSE)</f>
        <v>Europa</v>
      </c>
      <c r="H25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97" spans="1:8">
      <c r="A2597" t="s">
        <v>276</v>
      </c>
      <c r="B2597" s="3">
        <v>1973</v>
      </c>
      <c r="C2597">
        <v>0</v>
      </c>
      <c r="D2597">
        <v>0</v>
      </c>
      <c r="E2597" s="3" t="e">
        <v>#NUM!</v>
      </c>
      <c r="F2597" s="3" t="str">
        <f>VLOOKUP(Exportacao[[#This Row],[País]],Tabela3[#All],4,FALSE)</f>
        <v>Eslováquia</v>
      </c>
      <c r="G2597" s="3" t="str">
        <f>VLOOKUP(Exportacao[[#This Row],[País Corrigido]],'Conversor de países_Geral_UTF8_'!$A$2:$B$223,2,FALSE)</f>
        <v>Europa</v>
      </c>
      <c r="H25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98" spans="1:8">
      <c r="A2598" t="s">
        <v>276</v>
      </c>
      <c r="B2598" s="3">
        <v>1974</v>
      </c>
      <c r="C2598">
        <v>0</v>
      </c>
      <c r="D2598">
        <v>0</v>
      </c>
      <c r="E2598" s="3" t="e">
        <v>#NUM!</v>
      </c>
      <c r="F2598" s="3" t="str">
        <f>VLOOKUP(Exportacao[[#This Row],[País]],Tabela3[#All],4,FALSE)</f>
        <v>Eslováquia</v>
      </c>
      <c r="G2598" s="3" t="str">
        <f>VLOOKUP(Exportacao[[#This Row],[País Corrigido]],'Conversor de países_Geral_UTF8_'!$A$2:$B$223,2,FALSE)</f>
        <v>Europa</v>
      </c>
      <c r="H25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599" spans="1:8">
      <c r="A2599" t="s">
        <v>276</v>
      </c>
      <c r="B2599" s="3">
        <v>1975</v>
      </c>
      <c r="C2599">
        <v>0</v>
      </c>
      <c r="D2599">
        <v>0</v>
      </c>
      <c r="E2599" s="3" t="e">
        <v>#NUM!</v>
      </c>
      <c r="F2599" s="3" t="str">
        <f>VLOOKUP(Exportacao[[#This Row],[País]],Tabela3[#All],4,FALSE)</f>
        <v>Eslováquia</v>
      </c>
      <c r="G2599" s="3" t="str">
        <f>VLOOKUP(Exportacao[[#This Row],[País Corrigido]],'Conversor de países_Geral_UTF8_'!$A$2:$B$223,2,FALSE)</f>
        <v>Europa</v>
      </c>
      <c r="H25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0" spans="1:8">
      <c r="A2600" t="s">
        <v>276</v>
      </c>
      <c r="B2600" s="3">
        <v>1976</v>
      </c>
      <c r="C2600">
        <v>0</v>
      </c>
      <c r="D2600">
        <v>0</v>
      </c>
      <c r="E2600" s="3" t="e">
        <v>#NUM!</v>
      </c>
      <c r="F2600" s="3" t="str">
        <f>VLOOKUP(Exportacao[[#This Row],[País]],Tabela3[#All],4,FALSE)</f>
        <v>Eslováquia</v>
      </c>
      <c r="G2600" s="3" t="str">
        <f>VLOOKUP(Exportacao[[#This Row],[País Corrigido]],'Conversor de países_Geral_UTF8_'!$A$2:$B$223,2,FALSE)</f>
        <v>Europa</v>
      </c>
      <c r="H26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1" spans="1:8">
      <c r="A2601" t="s">
        <v>276</v>
      </c>
      <c r="B2601" s="3">
        <v>1977</v>
      </c>
      <c r="C2601">
        <v>0</v>
      </c>
      <c r="D2601">
        <v>0</v>
      </c>
      <c r="E2601" s="3" t="e">
        <v>#NUM!</v>
      </c>
      <c r="F2601" s="3" t="str">
        <f>VLOOKUP(Exportacao[[#This Row],[País]],Tabela3[#All],4,FALSE)</f>
        <v>Eslováquia</v>
      </c>
      <c r="G2601" s="3" t="str">
        <f>VLOOKUP(Exportacao[[#This Row],[País Corrigido]],'Conversor de países_Geral_UTF8_'!$A$2:$B$223,2,FALSE)</f>
        <v>Europa</v>
      </c>
      <c r="H26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2" spans="1:8">
      <c r="A2602" t="s">
        <v>276</v>
      </c>
      <c r="B2602" s="3">
        <v>1978</v>
      </c>
      <c r="C2602">
        <v>0</v>
      </c>
      <c r="D2602">
        <v>0</v>
      </c>
      <c r="E2602" s="3" t="e">
        <v>#NUM!</v>
      </c>
      <c r="F2602" s="3" t="str">
        <f>VLOOKUP(Exportacao[[#This Row],[País]],Tabela3[#All],4,FALSE)</f>
        <v>Eslováquia</v>
      </c>
      <c r="G2602" s="3" t="str">
        <f>VLOOKUP(Exportacao[[#This Row],[País Corrigido]],'Conversor de países_Geral_UTF8_'!$A$2:$B$223,2,FALSE)</f>
        <v>Europa</v>
      </c>
      <c r="H26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3" spans="1:8">
      <c r="A2603" t="s">
        <v>276</v>
      </c>
      <c r="B2603" s="3">
        <v>1979</v>
      </c>
      <c r="C2603">
        <v>0</v>
      </c>
      <c r="D2603">
        <v>0</v>
      </c>
      <c r="E2603" s="3" t="e">
        <v>#NUM!</v>
      </c>
      <c r="F2603" s="3" t="str">
        <f>VLOOKUP(Exportacao[[#This Row],[País]],Tabela3[#All],4,FALSE)</f>
        <v>Eslováquia</v>
      </c>
      <c r="G2603" s="3" t="str">
        <f>VLOOKUP(Exportacao[[#This Row],[País Corrigido]],'Conversor de países_Geral_UTF8_'!$A$2:$B$223,2,FALSE)</f>
        <v>Europa</v>
      </c>
      <c r="H26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4" spans="1:8">
      <c r="A2604" t="s">
        <v>276</v>
      </c>
      <c r="B2604" s="3">
        <v>1980</v>
      </c>
      <c r="C2604">
        <v>0</v>
      </c>
      <c r="D2604">
        <v>0</v>
      </c>
      <c r="E2604" s="3" t="e">
        <v>#NUM!</v>
      </c>
      <c r="F2604" s="3" t="str">
        <f>VLOOKUP(Exportacao[[#This Row],[País]],Tabela3[#All],4,FALSE)</f>
        <v>Eslováquia</v>
      </c>
      <c r="G2604" s="3" t="str">
        <f>VLOOKUP(Exportacao[[#This Row],[País Corrigido]],'Conversor de países_Geral_UTF8_'!$A$2:$B$223,2,FALSE)</f>
        <v>Europa</v>
      </c>
      <c r="H26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5" spans="1:8">
      <c r="A2605" t="s">
        <v>276</v>
      </c>
      <c r="B2605" s="3">
        <v>1981</v>
      </c>
      <c r="C2605">
        <v>0</v>
      </c>
      <c r="D2605">
        <v>0</v>
      </c>
      <c r="E2605" s="3" t="e">
        <v>#NUM!</v>
      </c>
      <c r="F2605" s="3" t="str">
        <f>VLOOKUP(Exportacao[[#This Row],[País]],Tabela3[#All],4,FALSE)</f>
        <v>Eslováquia</v>
      </c>
      <c r="G2605" s="3" t="str">
        <f>VLOOKUP(Exportacao[[#This Row],[País Corrigido]],'Conversor de países_Geral_UTF8_'!$A$2:$B$223,2,FALSE)</f>
        <v>Europa</v>
      </c>
      <c r="H26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6" spans="1:8">
      <c r="A2606" t="s">
        <v>276</v>
      </c>
      <c r="B2606" s="3">
        <v>1982</v>
      </c>
      <c r="C2606">
        <v>0</v>
      </c>
      <c r="D2606">
        <v>0</v>
      </c>
      <c r="E2606" s="3" t="e">
        <v>#NUM!</v>
      </c>
      <c r="F2606" s="3" t="str">
        <f>VLOOKUP(Exportacao[[#This Row],[País]],Tabela3[#All],4,FALSE)</f>
        <v>Eslováquia</v>
      </c>
      <c r="G2606" s="3" t="str">
        <f>VLOOKUP(Exportacao[[#This Row],[País Corrigido]],'Conversor de países_Geral_UTF8_'!$A$2:$B$223,2,FALSE)</f>
        <v>Europa</v>
      </c>
      <c r="H26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7" spans="1:8">
      <c r="A2607" t="s">
        <v>276</v>
      </c>
      <c r="B2607" s="3">
        <v>1983</v>
      </c>
      <c r="C2607">
        <v>0</v>
      </c>
      <c r="D2607">
        <v>0</v>
      </c>
      <c r="E2607" s="3" t="e">
        <v>#NUM!</v>
      </c>
      <c r="F2607" s="3" t="str">
        <f>VLOOKUP(Exportacao[[#This Row],[País]],Tabela3[#All],4,FALSE)</f>
        <v>Eslováquia</v>
      </c>
      <c r="G2607" s="3" t="str">
        <f>VLOOKUP(Exportacao[[#This Row],[País Corrigido]],'Conversor de países_Geral_UTF8_'!$A$2:$B$223,2,FALSE)</f>
        <v>Europa</v>
      </c>
      <c r="H26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8" spans="1:8">
      <c r="A2608" t="s">
        <v>276</v>
      </c>
      <c r="B2608" s="3">
        <v>1984</v>
      </c>
      <c r="C2608">
        <v>0</v>
      </c>
      <c r="D2608">
        <v>0</v>
      </c>
      <c r="E2608" s="3" t="e">
        <v>#NUM!</v>
      </c>
      <c r="F2608" s="3" t="str">
        <f>VLOOKUP(Exportacao[[#This Row],[País]],Tabela3[#All],4,FALSE)</f>
        <v>Eslováquia</v>
      </c>
      <c r="G2608" s="3" t="str">
        <f>VLOOKUP(Exportacao[[#This Row],[País Corrigido]],'Conversor de países_Geral_UTF8_'!$A$2:$B$223,2,FALSE)</f>
        <v>Europa</v>
      </c>
      <c r="H26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09" spans="1:8">
      <c r="A2609" t="s">
        <v>276</v>
      </c>
      <c r="B2609" s="3">
        <v>1985</v>
      </c>
      <c r="C2609">
        <v>0</v>
      </c>
      <c r="D2609">
        <v>0</v>
      </c>
      <c r="E2609" s="3" t="e">
        <v>#NUM!</v>
      </c>
      <c r="F2609" s="3" t="str">
        <f>VLOOKUP(Exportacao[[#This Row],[País]],Tabela3[#All],4,FALSE)</f>
        <v>Eslováquia</v>
      </c>
      <c r="G2609" s="3" t="str">
        <f>VLOOKUP(Exportacao[[#This Row],[País Corrigido]],'Conversor de países_Geral_UTF8_'!$A$2:$B$223,2,FALSE)</f>
        <v>Europa</v>
      </c>
      <c r="H26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0" spans="1:8">
      <c r="A2610" t="s">
        <v>276</v>
      </c>
      <c r="B2610" s="3">
        <v>1986</v>
      </c>
      <c r="C2610">
        <v>0</v>
      </c>
      <c r="D2610">
        <v>0</v>
      </c>
      <c r="E2610" s="3" t="e">
        <v>#NUM!</v>
      </c>
      <c r="F2610" s="3" t="str">
        <f>VLOOKUP(Exportacao[[#This Row],[País]],Tabela3[#All],4,FALSE)</f>
        <v>Eslováquia</v>
      </c>
      <c r="G2610" s="3" t="str">
        <f>VLOOKUP(Exportacao[[#This Row],[País Corrigido]],'Conversor de países_Geral_UTF8_'!$A$2:$B$223,2,FALSE)</f>
        <v>Europa</v>
      </c>
      <c r="H26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1" spans="1:8">
      <c r="A2611" t="s">
        <v>276</v>
      </c>
      <c r="B2611" s="3">
        <v>1987</v>
      </c>
      <c r="C2611">
        <v>0</v>
      </c>
      <c r="D2611">
        <v>0</v>
      </c>
      <c r="E2611" s="3" t="e">
        <v>#NUM!</v>
      </c>
      <c r="F2611" s="3" t="str">
        <f>VLOOKUP(Exportacao[[#This Row],[País]],Tabela3[#All],4,FALSE)</f>
        <v>Eslováquia</v>
      </c>
      <c r="G2611" s="3" t="str">
        <f>VLOOKUP(Exportacao[[#This Row],[País Corrigido]],'Conversor de países_Geral_UTF8_'!$A$2:$B$223,2,FALSE)</f>
        <v>Europa</v>
      </c>
      <c r="H26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2" spans="1:8">
      <c r="A2612" t="s">
        <v>276</v>
      </c>
      <c r="B2612" s="3">
        <v>1988</v>
      </c>
      <c r="C2612">
        <v>0</v>
      </c>
      <c r="D2612">
        <v>0</v>
      </c>
      <c r="E2612" s="3" t="e">
        <v>#NUM!</v>
      </c>
      <c r="F2612" s="3" t="str">
        <f>VLOOKUP(Exportacao[[#This Row],[País]],Tabela3[#All],4,FALSE)</f>
        <v>Eslováquia</v>
      </c>
      <c r="G2612" s="3" t="str">
        <f>VLOOKUP(Exportacao[[#This Row],[País Corrigido]],'Conversor de países_Geral_UTF8_'!$A$2:$B$223,2,FALSE)</f>
        <v>Europa</v>
      </c>
      <c r="H26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3" spans="1:8">
      <c r="A2613" t="s">
        <v>276</v>
      </c>
      <c r="B2613" s="3">
        <v>1989</v>
      </c>
      <c r="C2613">
        <v>0</v>
      </c>
      <c r="D2613">
        <v>0</v>
      </c>
      <c r="E2613" s="3" t="e">
        <v>#NUM!</v>
      </c>
      <c r="F2613" s="3" t="str">
        <f>VLOOKUP(Exportacao[[#This Row],[País]],Tabela3[#All],4,FALSE)</f>
        <v>Eslováquia</v>
      </c>
      <c r="G2613" s="3" t="str">
        <f>VLOOKUP(Exportacao[[#This Row],[País Corrigido]],'Conversor de países_Geral_UTF8_'!$A$2:$B$223,2,FALSE)</f>
        <v>Europa</v>
      </c>
      <c r="H26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4" spans="1:8">
      <c r="A2614" t="s">
        <v>276</v>
      </c>
      <c r="B2614" s="3">
        <v>1990</v>
      </c>
      <c r="C2614">
        <v>0</v>
      </c>
      <c r="D2614">
        <v>0</v>
      </c>
      <c r="E2614" s="3" t="e">
        <v>#NUM!</v>
      </c>
      <c r="F2614" s="3" t="str">
        <f>VLOOKUP(Exportacao[[#This Row],[País]],Tabela3[#All],4,FALSE)</f>
        <v>Eslováquia</v>
      </c>
      <c r="G2614" s="3" t="str">
        <f>VLOOKUP(Exportacao[[#This Row],[País Corrigido]],'Conversor de países_Geral_UTF8_'!$A$2:$B$223,2,FALSE)</f>
        <v>Europa</v>
      </c>
      <c r="H26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5" spans="1:8">
      <c r="A2615" t="s">
        <v>276</v>
      </c>
      <c r="B2615" s="3">
        <v>1991</v>
      </c>
      <c r="C2615">
        <v>0</v>
      </c>
      <c r="D2615">
        <v>0</v>
      </c>
      <c r="E2615" s="3" t="e">
        <v>#NUM!</v>
      </c>
      <c r="F2615" s="3" t="str">
        <f>VLOOKUP(Exportacao[[#This Row],[País]],Tabela3[#All],4,FALSE)</f>
        <v>Eslováquia</v>
      </c>
      <c r="G2615" s="3" t="str">
        <f>VLOOKUP(Exportacao[[#This Row],[País Corrigido]],'Conversor de países_Geral_UTF8_'!$A$2:$B$223,2,FALSE)</f>
        <v>Europa</v>
      </c>
      <c r="H26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6" spans="1:8">
      <c r="A2616" t="s">
        <v>276</v>
      </c>
      <c r="B2616" s="3">
        <v>1992</v>
      </c>
      <c r="C2616">
        <v>0</v>
      </c>
      <c r="D2616">
        <v>0</v>
      </c>
      <c r="E2616" s="3" t="e">
        <v>#NUM!</v>
      </c>
      <c r="F2616" s="3" t="str">
        <f>VLOOKUP(Exportacao[[#This Row],[País]],Tabela3[#All],4,FALSE)</f>
        <v>Eslováquia</v>
      </c>
      <c r="G2616" s="3" t="str">
        <f>VLOOKUP(Exportacao[[#This Row],[País Corrigido]],'Conversor de países_Geral_UTF8_'!$A$2:$B$223,2,FALSE)</f>
        <v>Europa</v>
      </c>
      <c r="H26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7" spans="1:8">
      <c r="A2617" t="s">
        <v>276</v>
      </c>
      <c r="B2617" s="3">
        <v>1993</v>
      </c>
      <c r="C2617">
        <v>0</v>
      </c>
      <c r="D2617">
        <v>0</v>
      </c>
      <c r="E2617" s="3" t="e">
        <v>#NUM!</v>
      </c>
      <c r="F2617" s="3" t="str">
        <f>VLOOKUP(Exportacao[[#This Row],[País]],Tabela3[#All],4,FALSE)</f>
        <v>Eslováquia</v>
      </c>
      <c r="G2617" s="3" t="str">
        <f>VLOOKUP(Exportacao[[#This Row],[País Corrigido]],'Conversor de países_Geral_UTF8_'!$A$2:$B$223,2,FALSE)</f>
        <v>Europa</v>
      </c>
      <c r="H26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8" spans="1:8">
      <c r="A2618" t="s">
        <v>276</v>
      </c>
      <c r="B2618" s="3">
        <v>1994</v>
      </c>
      <c r="C2618">
        <v>0</v>
      </c>
      <c r="D2618">
        <v>0</v>
      </c>
      <c r="E2618" s="3" t="e">
        <v>#NUM!</v>
      </c>
      <c r="F2618" s="3" t="str">
        <f>VLOOKUP(Exportacao[[#This Row],[País]],Tabela3[#All],4,FALSE)</f>
        <v>Eslováquia</v>
      </c>
      <c r="G2618" s="3" t="str">
        <f>VLOOKUP(Exportacao[[#This Row],[País Corrigido]],'Conversor de países_Geral_UTF8_'!$A$2:$B$223,2,FALSE)</f>
        <v>Europa</v>
      </c>
      <c r="H26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19" spans="1:8">
      <c r="A2619" t="s">
        <v>276</v>
      </c>
      <c r="B2619" s="3">
        <v>1995</v>
      </c>
      <c r="C2619">
        <v>0</v>
      </c>
      <c r="D2619">
        <v>0</v>
      </c>
      <c r="E2619" s="3" t="e">
        <v>#NUM!</v>
      </c>
      <c r="F2619" s="3" t="str">
        <f>VLOOKUP(Exportacao[[#This Row],[País]],Tabela3[#All],4,FALSE)</f>
        <v>Eslováquia</v>
      </c>
      <c r="G2619" s="3" t="str">
        <f>VLOOKUP(Exportacao[[#This Row],[País Corrigido]],'Conversor de países_Geral_UTF8_'!$A$2:$B$223,2,FALSE)</f>
        <v>Europa</v>
      </c>
      <c r="H26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0" spans="1:8">
      <c r="A2620" t="s">
        <v>276</v>
      </c>
      <c r="B2620" s="3">
        <v>1996</v>
      </c>
      <c r="C2620">
        <v>0</v>
      </c>
      <c r="D2620">
        <v>0</v>
      </c>
      <c r="E2620" s="3" t="e">
        <v>#NUM!</v>
      </c>
      <c r="F2620" s="3" t="str">
        <f>VLOOKUP(Exportacao[[#This Row],[País]],Tabela3[#All],4,FALSE)</f>
        <v>Eslováquia</v>
      </c>
      <c r="G2620" s="3" t="str">
        <f>VLOOKUP(Exportacao[[#This Row],[País Corrigido]],'Conversor de países_Geral_UTF8_'!$A$2:$B$223,2,FALSE)</f>
        <v>Europa</v>
      </c>
      <c r="H26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1" spans="1:8">
      <c r="A2621" t="s">
        <v>276</v>
      </c>
      <c r="B2621" s="3">
        <v>1997</v>
      </c>
      <c r="C2621">
        <v>0</v>
      </c>
      <c r="D2621">
        <v>0</v>
      </c>
      <c r="E2621" s="3" t="e">
        <v>#NUM!</v>
      </c>
      <c r="F2621" s="3" t="str">
        <f>VLOOKUP(Exportacao[[#This Row],[País]],Tabela3[#All],4,FALSE)</f>
        <v>Eslováquia</v>
      </c>
      <c r="G2621" s="3" t="str">
        <f>VLOOKUP(Exportacao[[#This Row],[País Corrigido]],'Conversor de países_Geral_UTF8_'!$A$2:$B$223,2,FALSE)</f>
        <v>Europa</v>
      </c>
      <c r="H26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2" spans="1:8">
      <c r="A2622" t="s">
        <v>276</v>
      </c>
      <c r="B2622" s="3">
        <v>1998</v>
      </c>
      <c r="C2622">
        <v>0</v>
      </c>
      <c r="D2622">
        <v>0</v>
      </c>
      <c r="E2622" s="3" t="e">
        <v>#NUM!</v>
      </c>
      <c r="F2622" s="3" t="str">
        <f>VLOOKUP(Exportacao[[#This Row],[País]],Tabela3[#All],4,FALSE)</f>
        <v>Eslováquia</v>
      </c>
      <c r="G2622" s="3" t="str">
        <f>VLOOKUP(Exportacao[[#This Row],[País Corrigido]],'Conversor de países_Geral_UTF8_'!$A$2:$B$223,2,FALSE)</f>
        <v>Europa</v>
      </c>
      <c r="H26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3" spans="1:8">
      <c r="A2623" t="s">
        <v>276</v>
      </c>
      <c r="B2623" s="3">
        <v>1999</v>
      </c>
      <c r="C2623">
        <v>0</v>
      </c>
      <c r="D2623">
        <v>0</v>
      </c>
      <c r="E2623" s="3" t="e">
        <v>#NUM!</v>
      </c>
      <c r="F2623" s="3" t="str">
        <f>VLOOKUP(Exportacao[[#This Row],[País]],Tabela3[#All],4,FALSE)</f>
        <v>Eslováquia</v>
      </c>
      <c r="G2623" s="3" t="str">
        <f>VLOOKUP(Exportacao[[#This Row],[País Corrigido]],'Conversor de países_Geral_UTF8_'!$A$2:$B$223,2,FALSE)</f>
        <v>Europa</v>
      </c>
      <c r="H26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4" spans="1:8">
      <c r="A2624" t="s">
        <v>276</v>
      </c>
      <c r="B2624" s="3">
        <v>2000</v>
      </c>
      <c r="C2624">
        <v>0</v>
      </c>
      <c r="D2624">
        <v>0</v>
      </c>
      <c r="E2624" s="3" t="e">
        <v>#NUM!</v>
      </c>
      <c r="F2624" s="3" t="str">
        <f>VLOOKUP(Exportacao[[#This Row],[País]],Tabela3[#All],4,FALSE)</f>
        <v>Eslováquia</v>
      </c>
      <c r="G2624" s="3" t="str">
        <f>VLOOKUP(Exportacao[[#This Row],[País Corrigido]],'Conversor de países_Geral_UTF8_'!$A$2:$B$223,2,FALSE)</f>
        <v>Europa</v>
      </c>
      <c r="H26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5" spans="1:8">
      <c r="A2625" t="s">
        <v>276</v>
      </c>
      <c r="B2625" s="3">
        <v>2001</v>
      </c>
      <c r="C2625">
        <v>0</v>
      </c>
      <c r="D2625">
        <v>0</v>
      </c>
      <c r="E2625" s="3" t="e">
        <v>#NUM!</v>
      </c>
      <c r="F2625" s="3" t="str">
        <f>VLOOKUP(Exportacao[[#This Row],[País]],Tabela3[#All],4,FALSE)</f>
        <v>Eslováquia</v>
      </c>
      <c r="G2625" s="3" t="str">
        <f>VLOOKUP(Exportacao[[#This Row],[País Corrigido]],'Conversor de países_Geral_UTF8_'!$A$2:$B$223,2,FALSE)</f>
        <v>Europa</v>
      </c>
      <c r="H26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6" spans="1:8">
      <c r="A2626" t="s">
        <v>276</v>
      </c>
      <c r="B2626" s="3">
        <v>2002</v>
      </c>
      <c r="C2626">
        <v>0</v>
      </c>
      <c r="D2626">
        <v>0</v>
      </c>
      <c r="E2626" s="3" t="e">
        <v>#NUM!</v>
      </c>
      <c r="F2626" s="3" t="str">
        <f>VLOOKUP(Exportacao[[#This Row],[País]],Tabela3[#All],4,FALSE)</f>
        <v>Eslováquia</v>
      </c>
      <c r="G2626" s="3" t="str">
        <f>VLOOKUP(Exportacao[[#This Row],[País Corrigido]],'Conversor de países_Geral_UTF8_'!$A$2:$B$223,2,FALSE)</f>
        <v>Europa</v>
      </c>
      <c r="H26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7" spans="1:8">
      <c r="A2627" t="s">
        <v>276</v>
      </c>
      <c r="B2627" s="3">
        <v>2003</v>
      </c>
      <c r="C2627">
        <v>0</v>
      </c>
      <c r="D2627">
        <v>0</v>
      </c>
      <c r="E2627" s="3" t="e">
        <v>#NUM!</v>
      </c>
      <c r="F2627" s="3" t="str">
        <f>VLOOKUP(Exportacao[[#This Row],[País]],Tabela3[#All],4,FALSE)</f>
        <v>Eslováquia</v>
      </c>
      <c r="G2627" s="3" t="str">
        <f>VLOOKUP(Exportacao[[#This Row],[País Corrigido]],'Conversor de países_Geral_UTF8_'!$A$2:$B$223,2,FALSE)</f>
        <v>Europa</v>
      </c>
      <c r="H26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8" spans="1:8">
      <c r="A2628" t="s">
        <v>276</v>
      </c>
      <c r="B2628" s="3">
        <v>2004</v>
      </c>
      <c r="C2628">
        <v>0</v>
      </c>
      <c r="D2628">
        <v>0</v>
      </c>
      <c r="E2628" s="3" t="e">
        <v>#NUM!</v>
      </c>
      <c r="F2628" s="3" t="str">
        <f>VLOOKUP(Exportacao[[#This Row],[País]],Tabela3[#All],4,FALSE)</f>
        <v>Eslováquia</v>
      </c>
      <c r="G2628" s="3" t="str">
        <f>VLOOKUP(Exportacao[[#This Row],[País Corrigido]],'Conversor de países_Geral_UTF8_'!$A$2:$B$223,2,FALSE)</f>
        <v>Europa</v>
      </c>
      <c r="H26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29" spans="1:8">
      <c r="A2629" t="s">
        <v>276</v>
      </c>
      <c r="B2629" s="3">
        <v>2005</v>
      </c>
      <c r="C2629">
        <v>0</v>
      </c>
      <c r="D2629">
        <v>0</v>
      </c>
      <c r="E2629" s="3" t="e">
        <v>#NUM!</v>
      </c>
      <c r="F2629" s="3" t="str">
        <f>VLOOKUP(Exportacao[[#This Row],[País]],Tabela3[#All],4,FALSE)</f>
        <v>Eslováquia</v>
      </c>
      <c r="G2629" s="3" t="str">
        <f>VLOOKUP(Exportacao[[#This Row],[País Corrigido]],'Conversor de países_Geral_UTF8_'!$A$2:$B$223,2,FALSE)</f>
        <v>Europa</v>
      </c>
      <c r="H26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0" spans="1:8">
      <c r="A2630" t="s">
        <v>276</v>
      </c>
      <c r="B2630" s="3">
        <v>2006</v>
      </c>
      <c r="C2630">
        <v>0</v>
      </c>
      <c r="D2630">
        <v>0</v>
      </c>
      <c r="E2630" s="3" t="e">
        <v>#NUM!</v>
      </c>
      <c r="F2630" s="3" t="str">
        <f>VLOOKUP(Exportacao[[#This Row],[País]],Tabela3[#All],4,FALSE)</f>
        <v>Eslováquia</v>
      </c>
      <c r="G2630" s="3" t="str">
        <f>VLOOKUP(Exportacao[[#This Row],[País Corrigido]],'Conversor de países_Geral_UTF8_'!$A$2:$B$223,2,FALSE)</f>
        <v>Europa</v>
      </c>
      <c r="H26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1" spans="1:8">
      <c r="A2631" t="s">
        <v>276</v>
      </c>
      <c r="B2631" s="3">
        <v>2007</v>
      </c>
      <c r="C2631">
        <v>0</v>
      </c>
      <c r="D2631">
        <v>0</v>
      </c>
      <c r="E2631" s="3" t="e">
        <v>#NUM!</v>
      </c>
      <c r="F2631" s="3" t="str">
        <f>VLOOKUP(Exportacao[[#This Row],[País]],Tabela3[#All],4,FALSE)</f>
        <v>Eslováquia</v>
      </c>
      <c r="G2631" s="3" t="str">
        <f>VLOOKUP(Exportacao[[#This Row],[País Corrigido]],'Conversor de países_Geral_UTF8_'!$A$2:$B$223,2,FALSE)</f>
        <v>Europa</v>
      </c>
      <c r="H26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2" spans="1:8">
      <c r="A2632" t="s">
        <v>276</v>
      </c>
      <c r="B2632" s="3">
        <v>2008</v>
      </c>
      <c r="C2632">
        <v>585</v>
      </c>
      <c r="D2632">
        <v>16063</v>
      </c>
      <c r="E2632" s="3">
        <v>27.458119658119656</v>
      </c>
      <c r="F2632" s="3" t="str">
        <f>VLOOKUP(Exportacao[[#This Row],[País]],Tabela3[#All],4,FALSE)</f>
        <v>Eslováquia</v>
      </c>
      <c r="G2632" s="3" t="str">
        <f>VLOOKUP(Exportacao[[#This Row],[País Corrigido]],'Conversor de países_Geral_UTF8_'!$A$2:$B$223,2,FALSE)</f>
        <v>Europa</v>
      </c>
      <c r="H26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33" spans="1:8">
      <c r="A2633" t="s">
        <v>276</v>
      </c>
      <c r="B2633" s="3">
        <v>2009</v>
      </c>
      <c r="C2633">
        <v>0</v>
      </c>
      <c r="D2633">
        <v>0</v>
      </c>
      <c r="E2633" s="3" t="e">
        <v>#NUM!</v>
      </c>
      <c r="F2633" s="3" t="str">
        <f>VLOOKUP(Exportacao[[#This Row],[País]],Tabela3[#All],4,FALSE)</f>
        <v>Eslováquia</v>
      </c>
      <c r="G2633" s="3" t="str">
        <f>VLOOKUP(Exportacao[[#This Row],[País Corrigido]],'Conversor de países_Geral_UTF8_'!$A$2:$B$223,2,FALSE)</f>
        <v>Europa</v>
      </c>
      <c r="H26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4" spans="1:8">
      <c r="A2634" t="s">
        <v>276</v>
      </c>
      <c r="B2634" s="3">
        <v>2010</v>
      </c>
      <c r="C2634">
        <v>0</v>
      </c>
      <c r="D2634">
        <v>0</v>
      </c>
      <c r="E2634" s="3" t="e">
        <v>#NUM!</v>
      </c>
      <c r="F2634" s="3" t="str">
        <f>VLOOKUP(Exportacao[[#This Row],[País]],Tabela3[#All],4,FALSE)</f>
        <v>Eslováquia</v>
      </c>
      <c r="G2634" s="3" t="str">
        <f>VLOOKUP(Exportacao[[#This Row],[País Corrigido]],'Conversor de países_Geral_UTF8_'!$A$2:$B$223,2,FALSE)</f>
        <v>Europa</v>
      </c>
      <c r="H26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5" spans="1:8">
      <c r="A2635" t="s">
        <v>276</v>
      </c>
      <c r="B2635" s="3">
        <v>2011</v>
      </c>
      <c r="C2635">
        <v>0</v>
      </c>
      <c r="D2635">
        <v>0</v>
      </c>
      <c r="E2635" s="3" t="e">
        <v>#NUM!</v>
      </c>
      <c r="F2635" s="3" t="str">
        <f>VLOOKUP(Exportacao[[#This Row],[País]],Tabela3[#All],4,FALSE)</f>
        <v>Eslováquia</v>
      </c>
      <c r="G2635" s="3" t="str">
        <f>VLOOKUP(Exportacao[[#This Row],[País Corrigido]],'Conversor de países_Geral_UTF8_'!$A$2:$B$223,2,FALSE)</f>
        <v>Europa</v>
      </c>
      <c r="H26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6" spans="1:8">
      <c r="A2636" t="s">
        <v>276</v>
      </c>
      <c r="B2636" s="3">
        <v>2012</v>
      </c>
      <c r="C2636">
        <v>0</v>
      </c>
      <c r="D2636">
        <v>0</v>
      </c>
      <c r="E2636" s="3" t="e">
        <v>#NUM!</v>
      </c>
      <c r="F2636" s="3" t="str">
        <f>VLOOKUP(Exportacao[[#This Row],[País]],Tabela3[#All],4,FALSE)</f>
        <v>Eslováquia</v>
      </c>
      <c r="G2636" s="3" t="str">
        <f>VLOOKUP(Exportacao[[#This Row],[País Corrigido]],'Conversor de países_Geral_UTF8_'!$A$2:$B$223,2,FALSE)</f>
        <v>Europa</v>
      </c>
      <c r="H26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7" spans="1:8">
      <c r="A2637" t="s">
        <v>276</v>
      </c>
      <c r="B2637" s="3">
        <v>2013</v>
      </c>
      <c r="C2637">
        <v>0</v>
      </c>
      <c r="D2637">
        <v>0</v>
      </c>
      <c r="E2637" s="3" t="e">
        <v>#NUM!</v>
      </c>
      <c r="F2637" s="3" t="str">
        <f>VLOOKUP(Exportacao[[#This Row],[País]],Tabela3[#All],4,FALSE)</f>
        <v>Eslováquia</v>
      </c>
      <c r="G2637" s="3" t="str">
        <f>VLOOKUP(Exportacao[[#This Row],[País Corrigido]],'Conversor de países_Geral_UTF8_'!$A$2:$B$223,2,FALSE)</f>
        <v>Europa</v>
      </c>
      <c r="H26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8" spans="1:8">
      <c r="A2638" t="s">
        <v>276</v>
      </c>
      <c r="B2638" s="3">
        <v>2014</v>
      </c>
      <c r="C2638">
        <v>0</v>
      </c>
      <c r="D2638">
        <v>0</v>
      </c>
      <c r="E2638" s="3" t="e">
        <v>#NUM!</v>
      </c>
      <c r="F2638" s="3" t="str">
        <f>VLOOKUP(Exportacao[[#This Row],[País]],Tabela3[#All],4,FALSE)</f>
        <v>Eslováquia</v>
      </c>
      <c r="G2638" s="3" t="str">
        <f>VLOOKUP(Exportacao[[#This Row],[País Corrigido]],'Conversor de países_Geral_UTF8_'!$A$2:$B$223,2,FALSE)</f>
        <v>Europa</v>
      </c>
      <c r="H26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39" spans="1:8">
      <c r="A2639" t="s">
        <v>276</v>
      </c>
      <c r="B2639" s="3">
        <v>2015</v>
      </c>
      <c r="C2639">
        <v>0</v>
      </c>
      <c r="D2639">
        <v>0</v>
      </c>
      <c r="E2639" s="3" t="e">
        <v>#NUM!</v>
      </c>
      <c r="F2639" s="3" t="str">
        <f>VLOOKUP(Exportacao[[#This Row],[País]],Tabela3[#All],4,FALSE)</f>
        <v>Eslováquia</v>
      </c>
      <c r="G2639" s="3" t="str">
        <f>VLOOKUP(Exportacao[[#This Row],[País Corrigido]],'Conversor de países_Geral_UTF8_'!$A$2:$B$223,2,FALSE)</f>
        <v>Europa</v>
      </c>
      <c r="H26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0" spans="1:8">
      <c r="A2640" t="s">
        <v>276</v>
      </c>
      <c r="B2640" s="3">
        <v>2016</v>
      </c>
      <c r="C2640">
        <v>0</v>
      </c>
      <c r="D2640">
        <v>0</v>
      </c>
      <c r="E2640" s="3" t="e">
        <v>#NUM!</v>
      </c>
      <c r="F2640" s="3" t="str">
        <f>VLOOKUP(Exportacao[[#This Row],[País]],Tabela3[#All],4,FALSE)</f>
        <v>Eslováquia</v>
      </c>
      <c r="G2640" s="3" t="str">
        <f>VLOOKUP(Exportacao[[#This Row],[País Corrigido]],'Conversor de países_Geral_UTF8_'!$A$2:$B$223,2,FALSE)</f>
        <v>Europa</v>
      </c>
      <c r="H26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1" spans="1:8">
      <c r="A2641" t="s">
        <v>276</v>
      </c>
      <c r="B2641" s="3">
        <v>2017</v>
      </c>
      <c r="C2641">
        <v>0</v>
      </c>
      <c r="D2641">
        <v>0</v>
      </c>
      <c r="E2641" s="3" t="e">
        <v>#NUM!</v>
      </c>
      <c r="F2641" s="3" t="str">
        <f>VLOOKUP(Exportacao[[#This Row],[País]],Tabela3[#All],4,FALSE)</f>
        <v>Eslováquia</v>
      </c>
      <c r="G2641" s="3" t="str">
        <f>VLOOKUP(Exportacao[[#This Row],[País Corrigido]],'Conversor de países_Geral_UTF8_'!$A$2:$B$223,2,FALSE)</f>
        <v>Europa</v>
      </c>
      <c r="H26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2" spans="1:8">
      <c r="A2642" t="s">
        <v>276</v>
      </c>
      <c r="B2642" s="3">
        <v>2018</v>
      </c>
      <c r="C2642">
        <v>0</v>
      </c>
      <c r="D2642">
        <v>0</v>
      </c>
      <c r="E2642" s="3" t="e">
        <v>#NUM!</v>
      </c>
      <c r="F2642" s="3" t="str">
        <f>VLOOKUP(Exportacao[[#This Row],[País]],Tabela3[#All],4,FALSE)</f>
        <v>Eslováquia</v>
      </c>
      <c r="G2642" s="3" t="str">
        <f>VLOOKUP(Exportacao[[#This Row],[País Corrigido]],'Conversor de países_Geral_UTF8_'!$A$2:$B$223,2,FALSE)</f>
        <v>Europa</v>
      </c>
      <c r="H26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3" spans="1:8">
      <c r="A2643" t="s">
        <v>276</v>
      </c>
      <c r="B2643" s="3">
        <v>2019</v>
      </c>
      <c r="C2643">
        <v>0</v>
      </c>
      <c r="D2643">
        <v>0</v>
      </c>
      <c r="E2643" s="3" t="e">
        <v>#NUM!</v>
      </c>
      <c r="F2643" s="3" t="str">
        <f>VLOOKUP(Exportacao[[#This Row],[País]],Tabela3[#All],4,FALSE)</f>
        <v>Eslováquia</v>
      </c>
      <c r="G2643" s="3" t="str">
        <f>VLOOKUP(Exportacao[[#This Row],[País Corrigido]],'Conversor de países_Geral_UTF8_'!$A$2:$B$223,2,FALSE)</f>
        <v>Europa</v>
      </c>
      <c r="H26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4" spans="1:8">
      <c r="A2644" t="s">
        <v>276</v>
      </c>
      <c r="B2644" s="3">
        <v>2020</v>
      </c>
      <c r="C2644">
        <v>0</v>
      </c>
      <c r="D2644">
        <v>0</v>
      </c>
      <c r="E2644" s="3" t="e">
        <v>#NUM!</v>
      </c>
      <c r="F2644" s="3" t="str">
        <f>VLOOKUP(Exportacao[[#This Row],[País]],Tabela3[#All],4,FALSE)</f>
        <v>Eslováquia</v>
      </c>
      <c r="G2644" s="3" t="str">
        <f>VLOOKUP(Exportacao[[#This Row],[País Corrigido]],'Conversor de países_Geral_UTF8_'!$A$2:$B$223,2,FALSE)</f>
        <v>Europa</v>
      </c>
      <c r="H26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5" spans="1:8">
      <c r="A2645" t="s">
        <v>276</v>
      </c>
      <c r="B2645" s="3">
        <v>2021</v>
      </c>
      <c r="C2645">
        <v>0</v>
      </c>
      <c r="D2645">
        <v>0</v>
      </c>
      <c r="E2645" s="3" t="e">
        <v>#NUM!</v>
      </c>
      <c r="F2645" s="3" t="str">
        <f>VLOOKUP(Exportacao[[#This Row],[País]],Tabela3[#All],4,FALSE)</f>
        <v>Eslováquia</v>
      </c>
      <c r="G2645" s="3" t="str">
        <f>VLOOKUP(Exportacao[[#This Row],[País Corrigido]],'Conversor de países_Geral_UTF8_'!$A$2:$B$223,2,FALSE)</f>
        <v>Europa</v>
      </c>
      <c r="H26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6" spans="1:8">
      <c r="A2646" t="s">
        <v>276</v>
      </c>
      <c r="B2646" s="3">
        <v>2022</v>
      </c>
      <c r="C2646">
        <v>0</v>
      </c>
      <c r="D2646">
        <v>0</v>
      </c>
      <c r="E2646" s="3" t="e">
        <v>#NUM!</v>
      </c>
      <c r="F2646" s="3" t="str">
        <f>VLOOKUP(Exportacao[[#This Row],[País]],Tabela3[#All],4,FALSE)</f>
        <v>Eslováquia</v>
      </c>
      <c r="G2646" s="3" t="str">
        <f>VLOOKUP(Exportacao[[#This Row],[País Corrigido]],'Conversor de países_Geral_UTF8_'!$A$2:$B$223,2,FALSE)</f>
        <v>Europa</v>
      </c>
      <c r="H26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7" spans="1:8">
      <c r="A2647" t="s">
        <v>276</v>
      </c>
      <c r="B2647" s="3">
        <v>2023</v>
      </c>
      <c r="C2647">
        <v>0</v>
      </c>
      <c r="D2647">
        <v>0</v>
      </c>
      <c r="E2647" s="3" t="e">
        <v>#NUM!</v>
      </c>
      <c r="F2647" s="3" t="str">
        <f>VLOOKUP(Exportacao[[#This Row],[País]],Tabela3[#All],4,FALSE)</f>
        <v>Eslováquia</v>
      </c>
      <c r="G2647" s="3" t="str">
        <f>VLOOKUP(Exportacao[[#This Row],[País Corrigido]],'Conversor de países_Geral_UTF8_'!$A$2:$B$223,2,FALSE)</f>
        <v>Europa</v>
      </c>
      <c r="H26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8" spans="1:8" hidden="1">
      <c r="A2648" t="s">
        <v>74</v>
      </c>
      <c r="B2648" s="3">
        <v>1970</v>
      </c>
      <c r="C2648">
        <v>0</v>
      </c>
      <c r="D2648">
        <v>0</v>
      </c>
      <c r="E2648" s="3" t="e">
        <v>#NUM!</v>
      </c>
      <c r="F2648" s="3" t="str">
        <f>VLOOKUP(Exportacao[[#This Row],[País]],Tabela3[#All],4,FALSE)</f>
        <v>Espanha</v>
      </c>
      <c r="G2648" s="3" t="str">
        <f>VLOOKUP(Exportacao[[#This Row],[País Corrigido]],'Conversor de países_Geral_UTF8_'!$A$2:$B$223,2,FALSE)</f>
        <v>Europa</v>
      </c>
      <c r="H26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49" spans="1:8" hidden="1">
      <c r="A2649" t="s">
        <v>74</v>
      </c>
      <c r="B2649" s="3">
        <v>1971</v>
      </c>
      <c r="C2649">
        <v>0</v>
      </c>
      <c r="D2649">
        <v>0</v>
      </c>
      <c r="E2649" s="3" t="e">
        <v>#NUM!</v>
      </c>
      <c r="F2649" s="3" t="str">
        <f>VLOOKUP(Exportacao[[#This Row],[País]],Tabela3[#All],4,FALSE)</f>
        <v>Espanha</v>
      </c>
      <c r="G2649" s="3" t="str">
        <f>VLOOKUP(Exportacao[[#This Row],[País Corrigido]],'Conversor de países_Geral_UTF8_'!$A$2:$B$223,2,FALSE)</f>
        <v>Europa</v>
      </c>
      <c r="H26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0" spans="1:8" hidden="1">
      <c r="A2650" t="s">
        <v>74</v>
      </c>
      <c r="B2650" s="3">
        <v>1972</v>
      </c>
      <c r="C2650">
        <v>0</v>
      </c>
      <c r="D2650">
        <v>0</v>
      </c>
      <c r="E2650" s="3" t="e">
        <v>#NUM!</v>
      </c>
      <c r="F2650" s="3" t="str">
        <f>VLOOKUP(Exportacao[[#This Row],[País]],Tabela3[#All],4,FALSE)</f>
        <v>Espanha</v>
      </c>
      <c r="G2650" s="3" t="str">
        <f>VLOOKUP(Exportacao[[#This Row],[País Corrigido]],'Conversor de países_Geral_UTF8_'!$A$2:$B$223,2,FALSE)</f>
        <v>Europa</v>
      </c>
      <c r="H26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1" spans="1:8" hidden="1">
      <c r="A2651" t="s">
        <v>74</v>
      </c>
      <c r="B2651" s="3">
        <v>1973</v>
      </c>
      <c r="C2651">
        <v>0</v>
      </c>
      <c r="D2651">
        <v>0</v>
      </c>
      <c r="E2651" s="3" t="e">
        <v>#NUM!</v>
      </c>
      <c r="F2651" s="3" t="str">
        <f>VLOOKUP(Exportacao[[#This Row],[País]],Tabela3[#All],4,FALSE)</f>
        <v>Espanha</v>
      </c>
      <c r="G2651" s="3" t="str">
        <f>VLOOKUP(Exportacao[[#This Row],[País Corrigido]],'Conversor de países_Geral_UTF8_'!$A$2:$B$223,2,FALSE)</f>
        <v>Europa</v>
      </c>
      <c r="H26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2" spans="1:8" hidden="1">
      <c r="A2652" t="s">
        <v>74</v>
      </c>
      <c r="B2652" s="3">
        <v>1974</v>
      </c>
      <c r="C2652">
        <v>0</v>
      </c>
      <c r="D2652">
        <v>0</v>
      </c>
      <c r="E2652" s="3" t="e">
        <v>#NUM!</v>
      </c>
      <c r="F2652" s="3" t="str">
        <f>VLOOKUP(Exportacao[[#This Row],[País]],Tabela3[#All],4,FALSE)</f>
        <v>Espanha</v>
      </c>
      <c r="G2652" s="3" t="str">
        <f>VLOOKUP(Exportacao[[#This Row],[País Corrigido]],'Conversor de países_Geral_UTF8_'!$A$2:$B$223,2,FALSE)</f>
        <v>Europa</v>
      </c>
      <c r="H26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3" spans="1:8" hidden="1">
      <c r="A2653" t="s">
        <v>74</v>
      </c>
      <c r="B2653" s="3">
        <v>1975</v>
      </c>
      <c r="C2653">
        <v>0</v>
      </c>
      <c r="D2653">
        <v>0</v>
      </c>
      <c r="E2653" s="3" t="e">
        <v>#NUM!</v>
      </c>
      <c r="F2653" s="3" t="str">
        <f>VLOOKUP(Exportacao[[#This Row],[País]],Tabela3[#All],4,FALSE)</f>
        <v>Espanha</v>
      </c>
      <c r="G2653" s="3" t="str">
        <f>VLOOKUP(Exportacao[[#This Row],[País Corrigido]],'Conversor de países_Geral_UTF8_'!$A$2:$B$223,2,FALSE)</f>
        <v>Europa</v>
      </c>
      <c r="H26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4" spans="1:8" hidden="1">
      <c r="A2654" t="s">
        <v>74</v>
      </c>
      <c r="B2654" s="3">
        <v>1976</v>
      </c>
      <c r="C2654">
        <v>0</v>
      </c>
      <c r="D2654">
        <v>0</v>
      </c>
      <c r="E2654" s="3" t="e">
        <v>#NUM!</v>
      </c>
      <c r="F2654" s="3" t="str">
        <f>VLOOKUP(Exportacao[[#This Row],[País]],Tabela3[#All],4,FALSE)</f>
        <v>Espanha</v>
      </c>
      <c r="G2654" s="3" t="str">
        <f>VLOOKUP(Exportacao[[#This Row],[País Corrigido]],'Conversor de países_Geral_UTF8_'!$A$2:$B$223,2,FALSE)</f>
        <v>Europa</v>
      </c>
      <c r="H26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5" spans="1:8" hidden="1">
      <c r="A2655" t="s">
        <v>74</v>
      </c>
      <c r="B2655" s="3">
        <v>1977</v>
      </c>
      <c r="C2655">
        <v>0</v>
      </c>
      <c r="D2655">
        <v>0</v>
      </c>
      <c r="E2655" s="3" t="e">
        <v>#NUM!</v>
      </c>
      <c r="F2655" s="3" t="str">
        <f>VLOOKUP(Exportacao[[#This Row],[País]],Tabela3[#All],4,FALSE)</f>
        <v>Espanha</v>
      </c>
      <c r="G2655" s="3" t="str">
        <f>VLOOKUP(Exportacao[[#This Row],[País Corrigido]],'Conversor de países_Geral_UTF8_'!$A$2:$B$223,2,FALSE)</f>
        <v>Europa</v>
      </c>
      <c r="H26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6" spans="1:8" hidden="1">
      <c r="A2656" t="s">
        <v>74</v>
      </c>
      <c r="B2656" s="3">
        <v>1978</v>
      </c>
      <c r="C2656">
        <v>0</v>
      </c>
      <c r="D2656">
        <v>0</v>
      </c>
      <c r="E2656" s="3" t="e">
        <v>#NUM!</v>
      </c>
      <c r="F2656" s="3" t="str">
        <f>VLOOKUP(Exportacao[[#This Row],[País]],Tabela3[#All],4,FALSE)</f>
        <v>Espanha</v>
      </c>
      <c r="G2656" s="3" t="str">
        <f>VLOOKUP(Exportacao[[#This Row],[País Corrigido]],'Conversor de países_Geral_UTF8_'!$A$2:$B$223,2,FALSE)</f>
        <v>Europa</v>
      </c>
      <c r="H26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7" spans="1:8" hidden="1">
      <c r="A2657" t="s">
        <v>74</v>
      </c>
      <c r="B2657" s="3">
        <v>1979</v>
      </c>
      <c r="C2657">
        <v>0</v>
      </c>
      <c r="D2657">
        <v>0</v>
      </c>
      <c r="E2657" s="3" t="e">
        <v>#NUM!</v>
      </c>
      <c r="F2657" s="3" t="str">
        <f>VLOOKUP(Exportacao[[#This Row],[País]],Tabela3[#All],4,FALSE)</f>
        <v>Espanha</v>
      </c>
      <c r="G2657" s="3" t="str">
        <f>VLOOKUP(Exportacao[[#This Row],[País Corrigido]],'Conversor de países_Geral_UTF8_'!$A$2:$B$223,2,FALSE)</f>
        <v>Europa</v>
      </c>
      <c r="H26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8" spans="1:8" hidden="1">
      <c r="A2658" t="s">
        <v>74</v>
      </c>
      <c r="B2658" s="3">
        <v>1980</v>
      </c>
      <c r="C2658">
        <v>0</v>
      </c>
      <c r="D2658">
        <v>0</v>
      </c>
      <c r="E2658" s="3" t="e">
        <v>#NUM!</v>
      </c>
      <c r="F2658" s="3" t="str">
        <f>VLOOKUP(Exportacao[[#This Row],[País]],Tabela3[#All],4,FALSE)</f>
        <v>Espanha</v>
      </c>
      <c r="G2658" s="3" t="str">
        <f>VLOOKUP(Exportacao[[#This Row],[País Corrigido]],'Conversor de países_Geral_UTF8_'!$A$2:$B$223,2,FALSE)</f>
        <v>Europa</v>
      </c>
      <c r="H26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59" spans="1:8" hidden="1">
      <c r="A2659" t="s">
        <v>74</v>
      </c>
      <c r="B2659" s="3">
        <v>1981</v>
      </c>
      <c r="C2659">
        <v>54</v>
      </c>
      <c r="D2659">
        <v>65</v>
      </c>
      <c r="E2659" s="3">
        <v>1.2037037037037037</v>
      </c>
      <c r="F2659" s="3" t="str">
        <f>VLOOKUP(Exportacao[[#This Row],[País]],Tabela3[#All],4,FALSE)</f>
        <v>Espanha</v>
      </c>
      <c r="G2659" s="3" t="str">
        <f>VLOOKUP(Exportacao[[#This Row],[País Corrigido]],'Conversor de países_Geral_UTF8_'!$A$2:$B$223,2,FALSE)</f>
        <v>Europa</v>
      </c>
      <c r="H26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60" spans="1:8" hidden="1">
      <c r="A2660" t="s">
        <v>74</v>
      </c>
      <c r="B2660" s="3">
        <v>1982</v>
      </c>
      <c r="C2660">
        <v>0</v>
      </c>
      <c r="D2660">
        <v>0</v>
      </c>
      <c r="E2660" s="3" t="e">
        <v>#NUM!</v>
      </c>
      <c r="F2660" s="3" t="str">
        <f>VLOOKUP(Exportacao[[#This Row],[País]],Tabela3[#All],4,FALSE)</f>
        <v>Espanha</v>
      </c>
      <c r="G2660" s="3" t="str">
        <f>VLOOKUP(Exportacao[[#This Row],[País Corrigido]],'Conversor de países_Geral_UTF8_'!$A$2:$B$223,2,FALSE)</f>
        <v>Europa</v>
      </c>
      <c r="H26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1" spans="1:8" hidden="1">
      <c r="A2661" t="s">
        <v>74</v>
      </c>
      <c r="B2661" s="3">
        <v>1983</v>
      </c>
      <c r="C2661">
        <v>0</v>
      </c>
      <c r="D2661">
        <v>0</v>
      </c>
      <c r="E2661" s="3" t="e">
        <v>#NUM!</v>
      </c>
      <c r="F2661" s="3" t="str">
        <f>VLOOKUP(Exportacao[[#This Row],[País]],Tabela3[#All],4,FALSE)</f>
        <v>Espanha</v>
      </c>
      <c r="G2661" s="3" t="str">
        <f>VLOOKUP(Exportacao[[#This Row],[País Corrigido]],'Conversor de países_Geral_UTF8_'!$A$2:$B$223,2,FALSE)</f>
        <v>Europa</v>
      </c>
      <c r="H26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2" spans="1:8" hidden="1">
      <c r="A2662" t="s">
        <v>74</v>
      </c>
      <c r="B2662" s="3">
        <v>1984</v>
      </c>
      <c r="C2662">
        <v>0</v>
      </c>
      <c r="D2662">
        <v>0</v>
      </c>
      <c r="E2662" s="3" t="e">
        <v>#NUM!</v>
      </c>
      <c r="F2662" s="3" t="str">
        <f>VLOOKUP(Exportacao[[#This Row],[País]],Tabela3[#All],4,FALSE)</f>
        <v>Espanha</v>
      </c>
      <c r="G2662" s="3" t="str">
        <f>VLOOKUP(Exportacao[[#This Row],[País Corrigido]],'Conversor de países_Geral_UTF8_'!$A$2:$B$223,2,FALSE)</f>
        <v>Europa</v>
      </c>
      <c r="H26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3" spans="1:8" hidden="1">
      <c r="A2663" t="s">
        <v>74</v>
      </c>
      <c r="B2663" s="3">
        <v>1985</v>
      </c>
      <c r="C2663">
        <v>0</v>
      </c>
      <c r="D2663">
        <v>0</v>
      </c>
      <c r="E2663" s="3" t="e">
        <v>#NUM!</v>
      </c>
      <c r="F2663" s="3" t="str">
        <f>VLOOKUP(Exportacao[[#This Row],[País]],Tabela3[#All],4,FALSE)</f>
        <v>Espanha</v>
      </c>
      <c r="G2663" s="3" t="str">
        <f>VLOOKUP(Exportacao[[#This Row],[País Corrigido]],'Conversor de países_Geral_UTF8_'!$A$2:$B$223,2,FALSE)</f>
        <v>Europa</v>
      </c>
      <c r="H26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4" spans="1:8" hidden="1">
      <c r="A2664" t="s">
        <v>74</v>
      </c>
      <c r="B2664" s="3">
        <v>1986</v>
      </c>
      <c r="C2664">
        <v>0</v>
      </c>
      <c r="D2664">
        <v>0</v>
      </c>
      <c r="E2664" s="3" t="e">
        <v>#NUM!</v>
      </c>
      <c r="F2664" s="3" t="str">
        <f>VLOOKUP(Exportacao[[#This Row],[País]],Tabela3[#All],4,FALSE)</f>
        <v>Espanha</v>
      </c>
      <c r="G2664" s="3" t="str">
        <f>VLOOKUP(Exportacao[[#This Row],[País Corrigido]],'Conversor de países_Geral_UTF8_'!$A$2:$B$223,2,FALSE)</f>
        <v>Europa</v>
      </c>
      <c r="H26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5" spans="1:8" hidden="1">
      <c r="A2665" t="s">
        <v>74</v>
      </c>
      <c r="B2665" s="3">
        <v>1987</v>
      </c>
      <c r="C2665">
        <v>0</v>
      </c>
      <c r="D2665">
        <v>0</v>
      </c>
      <c r="E2665" s="3" t="e">
        <v>#NUM!</v>
      </c>
      <c r="F2665" s="3" t="str">
        <f>VLOOKUP(Exportacao[[#This Row],[País]],Tabela3[#All],4,FALSE)</f>
        <v>Espanha</v>
      </c>
      <c r="G2665" s="3" t="str">
        <f>VLOOKUP(Exportacao[[#This Row],[País Corrigido]],'Conversor de países_Geral_UTF8_'!$A$2:$B$223,2,FALSE)</f>
        <v>Europa</v>
      </c>
      <c r="H26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6" spans="1:8" hidden="1">
      <c r="A2666" t="s">
        <v>74</v>
      </c>
      <c r="B2666" s="3">
        <v>1988</v>
      </c>
      <c r="C2666">
        <v>0</v>
      </c>
      <c r="D2666">
        <v>0</v>
      </c>
      <c r="E2666" s="3" t="e">
        <v>#NUM!</v>
      </c>
      <c r="F2666" s="3" t="str">
        <f>VLOOKUP(Exportacao[[#This Row],[País]],Tabela3[#All],4,FALSE)</f>
        <v>Espanha</v>
      </c>
      <c r="G2666" s="3" t="str">
        <f>VLOOKUP(Exportacao[[#This Row],[País Corrigido]],'Conversor de países_Geral_UTF8_'!$A$2:$B$223,2,FALSE)</f>
        <v>Europa</v>
      </c>
      <c r="H26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7" spans="1:8" hidden="1">
      <c r="A2667" t="s">
        <v>74</v>
      </c>
      <c r="B2667" s="3">
        <v>1989</v>
      </c>
      <c r="C2667">
        <v>0</v>
      </c>
      <c r="D2667">
        <v>0</v>
      </c>
      <c r="E2667" s="3" t="e">
        <v>#NUM!</v>
      </c>
      <c r="F2667" s="3" t="str">
        <f>VLOOKUP(Exportacao[[#This Row],[País]],Tabela3[#All],4,FALSE)</f>
        <v>Espanha</v>
      </c>
      <c r="G2667" s="3" t="str">
        <f>VLOOKUP(Exportacao[[#This Row],[País Corrigido]],'Conversor de países_Geral_UTF8_'!$A$2:$B$223,2,FALSE)</f>
        <v>Europa</v>
      </c>
      <c r="H26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8" spans="1:8" hidden="1">
      <c r="A2668" t="s">
        <v>74</v>
      </c>
      <c r="B2668" s="3">
        <v>1990</v>
      </c>
      <c r="C2668">
        <v>0</v>
      </c>
      <c r="D2668">
        <v>0</v>
      </c>
      <c r="E2668" s="3" t="e">
        <v>#NUM!</v>
      </c>
      <c r="F2668" s="3" t="str">
        <f>VLOOKUP(Exportacao[[#This Row],[País]],Tabela3[#All],4,FALSE)</f>
        <v>Espanha</v>
      </c>
      <c r="G2668" s="3" t="str">
        <f>VLOOKUP(Exportacao[[#This Row],[País Corrigido]],'Conversor de países_Geral_UTF8_'!$A$2:$B$223,2,FALSE)</f>
        <v>Europa</v>
      </c>
      <c r="H26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69" spans="1:8" hidden="1">
      <c r="A2669" t="s">
        <v>74</v>
      </c>
      <c r="B2669" s="3">
        <v>1991</v>
      </c>
      <c r="C2669">
        <v>0</v>
      </c>
      <c r="D2669">
        <v>0</v>
      </c>
      <c r="E2669" s="3" t="e">
        <v>#NUM!</v>
      </c>
      <c r="F2669" s="3" t="str">
        <f>VLOOKUP(Exportacao[[#This Row],[País]],Tabela3[#All],4,FALSE)</f>
        <v>Espanha</v>
      </c>
      <c r="G2669" s="3" t="str">
        <f>VLOOKUP(Exportacao[[#This Row],[País Corrigido]],'Conversor de países_Geral_UTF8_'!$A$2:$B$223,2,FALSE)</f>
        <v>Europa</v>
      </c>
      <c r="H26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0" spans="1:8" hidden="1">
      <c r="A2670" t="s">
        <v>74</v>
      </c>
      <c r="B2670" s="3">
        <v>1992</v>
      </c>
      <c r="C2670">
        <v>21949</v>
      </c>
      <c r="D2670">
        <v>59106</v>
      </c>
      <c r="E2670" s="3">
        <v>2.6928789466490501</v>
      </c>
      <c r="F2670" s="3" t="str">
        <f>VLOOKUP(Exportacao[[#This Row],[País]],Tabela3[#All],4,FALSE)</f>
        <v>Espanha</v>
      </c>
      <c r="G2670" s="3" t="str">
        <f>VLOOKUP(Exportacao[[#This Row],[País Corrigido]],'Conversor de países_Geral_UTF8_'!$A$2:$B$223,2,FALSE)</f>
        <v>Europa</v>
      </c>
      <c r="H26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71" spans="1:8" hidden="1">
      <c r="A2671" t="s">
        <v>74</v>
      </c>
      <c r="B2671" s="3">
        <v>1993</v>
      </c>
      <c r="C2671">
        <v>0</v>
      </c>
      <c r="D2671">
        <v>0</v>
      </c>
      <c r="E2671" s="3" t="e">
        <v>#NUM!</v>
      </c>
      <c r="F2671" s="3" t="str">
        <f>VLOOKUP(Exportacao[[#This Row],[País]],Tabela3[#All],4,FALSE)</f>
        <v>Espanha</v>
      </c>
      <c r="G2671" s="3" t="str">
        <f>VLOOKUP(Exportacao[[#This Row],[País Corrigido]],'Conversor de países_Geral_UTF8_'!$A$2:$B$223,2,FALSE)</f>
        <v>Europa</v>
      </c>
      <c r="H26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2" spans="1:8" hidden="1">
      <c r="A2672" t="s">
        <v>74</v>
      </c>
      <c r="B2672" s="3">
        <v>1994</v>
      </c>
      <c r="C2672">
        <v>0</v>
      </c>
      <c r="D2672">
        <v>0</v>
      </c>
      <c r="E2672" s="3" t="e">
        <v>#NUM!</v>
      </c>
      <c r="F2672" s="3" t="str">
        <f>VLOOKUP(Exportacao[[#This Row],[País]],Tabela3[#All],4,FALSE)</f>
        <v>Espanha</v>
      </c>
      <c r="G2672" s="3" t="str">
        <f>VLOOKUP(Exportacao[[#This Row],[País Corrigido]],'Conversor de países_Geral_UTF8_'!$A$2:$B$223,2,FALSE)</f>
        <v>Europa</v>
      </c>
      <c r="H26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3" spans="1:8" hidden="1">
      <c r="A2673" t="s">
        <v>74</v>
      </c>
      <c r="B2673" s="3">
        <v>1995</v>
      </c>
      <c r="C2673">
        <v>0</v>
      </c>
      <c r="D2673">
        <v>0</v>
      </c>
      <c r="E2673" s="3" t="e">
        <v>#NUM!</v>
      </c>
      <c r="F2673" s="3" t="str">
        <f>VLOOKUP(Exportacao[[#This Row],[País]],Tabela3[#All],4,FALSE)</f>
        <v>Espanha</v>
      </c>
      <c r="G2673" s="3" t="str">
        <f>VLOOKUP(Exportacao[[#This Row],[País Corrigido]],'Conversor de países_Geral_UTF8_'!$A$2:$B$223,2,FALSE)</f>
        <v>Europa</v>
      </c>
      <c r="H26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4" spans="1:8" hidden="1">
      <c r="A2674" t="s">
        <v>74</v>
      </c>
      <c r="B2674" s="3">
        <v>1996</v>
      </c>
      <c r="C2674">
        <v>0</v>
      </c>
      <c r="D2674">
        <v>0</v>
      </c>
      <c r="E2674" s="3" t="e">
        <v>#NUM!</v>
      </c>
      <c r="F2674" s="3" t="str">
        <f>VLOOKUP(Exportacao[[#This Row],[País]],Tabela3[#All],4,FALSE)</f>
        <v>Espanha</v>
      </c>
      <c r="G2674" s="3" t="str">
        <f>VLOOKUP(Exportacao[[#This Row],[País Corrigido]],'Conversor de países_Geral_UTF8_'!$A$2:$B$223,2,FALSE)</f>
        <v>Europa</v>
      </c>
      <c r="H26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5" spans="1:8" hidden="1">
      <c r="A2675" t="s">
        <v>74</v>
      </c>
      <c r="B2675" s="3">
        <v>1997</v>
      </c>
      <c r="C2675">
        <v>0</v>
      </c>
      <c r="D2675">
        <v>0</v>
      </c>
      <c r="E2675" s="3" t="e">
        <v>#NUM!</v>
      </c>
      <c r="F2675" s="3" t="str">
        <f>VLOOKUP(Exportacao[[#This Row],[País]],Tabela3[#All],4,FALSE)</f>
        <v>Espanha</v>
      </c>
      <c r="G2675" s="3" t="str">
        <f>VLOOKUP(Exportacao[[#This Row],[País Corrigido]],'Conversor de países_Geral_UTF8_'!$A$2:$B$223,2,FALSE)</f>
        <v>Europa</v>
      </c>
      <c r="H26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6" spans="1:8" hidden="1">
      <c r="A2676" t="s">
        <v>74</v>
      </c>
      <c r="B2676" s="3">
        <v>1998</v>
      </c>
      <c r="C2676">
        <v>0</v>
      </c>
      <c r="D2676">
        <v>0</v>
      </c>
      <c r="E2676" s="3" t="e">
        <v>#NUM!</v>
      </c>
      <c r="F2676" s="3" t="str">
        <f>VLOOKUP(Exportacao[[#This Row],[País]],Tabela3[#All],4,FALSE)</f>
        <v>Espanha</v>
      </c>
      <c r="G2676" s="3" t="str">
        <f>VLOOKUP(Exportacao[[#This Row],[País Corrigido]],'Conversor de países_Geral_UTF8_'!$A$2:$B$223,2,FALSE)</f>
        <v>Europa</v>
      </c>
      <c r="H26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7" spans="1:8" hidden="1">
      <c r="A2677" t="s">
        <v>74</v>
      </c>
      <c r="B2677" s="3">
        <v>1999</v>
      </c>
      <c r="C2677">
        <v>0</v>
      </c>
      <c r="D2677">
        <v>0</v>
      </c>
      <c r="E2677" s="3" t="e">
        <v>#NUM!</v>
      </c>
      <c r="F2677" s="3" t="str">
        <f>VLOOKUP(Exportacao[[#This Row],[País]],Tabela3[#All],4,FALSE)</f>
        <v>Espanha</v>
      </c>
      <c r="G2677" s="3" t="str">
        <f>VLOOKUP(Exportacao[[#This Row],[País Corrigido]],'Conversor de países_Geral_UTF8_'!$A$2:$B$223,2,FALSE)</f>
        <v>Europa</v>
      </c>
      <c r="H26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8" spans="1:8" hidden="1">
      <c r="A2678" t="s">
        <v>74</v>
      </c>
      <c r="B2678" s="3">
        <v>2000</v>
      </c>
      <c r="C2678">
        <v>0</v>
      </c>
      <c r="D2678">
        <v>0</v>
      </c>
      <c r="E2678" s="3" t="e">
        <v>#NUM!</v>
      </c>
      <c r="F2678" s="3" t="str">
        <f>VLOOKUP(Exportacao[[#This Row],[País]],Tabela3[#All],4,FALSE)</f>
        <v>Espanha</v>
      </c>
      <c r="G2678" s="3" t="str">
        <f>VLOOKUP(Exportacao[[#This Row],[País Corrigido]],'Conversor de países_Geral_UTF8_'!$A$2:$B$223,2,FALSE)</f>
        <v>Europa</v>
      </c>
      <c r="H26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79" spans="1:8" hidden="1">
      <c r="A2679" t="s">
        <v>74</v>
      </c>
      <c r="B2679" s="3">
        <v>2001</v>
      </c>
      <c r="C2679">
        <v>0</v>
      </c>
      <c r="D2679">
        <v>0</v>
      </c>
      <c r="E2679" s="3" t="e">
        <v>#NUM!</v>
      </c>
      <c r="F2679" s="3" t="str">
        <f>VLOOKUP(Exportacao[[#This Row],[País]],Tabela3[#All],4,FALSE)</f>
        <v>Espanha</v>
      </c>
      <c r="G2679" s="3" t="str">
        <f>VLOOKUP(Exportacao[[#This Row],[País Corrigido]],'Conversor de países_Geral_UTF8_'!$A$2:$B$223,2,FALSE)</f>
        <v>Europa</v>
      </c>
      <c r="H26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80" spans="1:8" hidden="1">
      <c r="A2680" t="s">
        <v>74</v>
      </c>
      <c r="B2680" s="3">
        <v>2002</v>
      </c>
      <c r="C2680">
        <v>0</v>
      </c>
      <c r="D2680">
        <v>0</v>
      </c>
      <c r="E2680" s="3" t="e">
        <v>#NUM!</v>
      </c>
      <c r="F2680" s="3" t="str">
        <f>VLOOKUP(Exportacao[[#This Row],[País]],Tabela3[#All],4,FALSE)</f>
        <v>Espanha</v>
      </c>
      <c r="G2680" s="3" t="str">
        <f>VLOOKUP(Exportacao[[#This Row],[País Corrigido]],'Conversor de países_Geral_UTF8_'!$A$2:$B$223,2,FALSE)</f>
        <v>Europa</v>
      </c>
      <c r="H26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81" spans="1:8" hidden="1">
      <c r="A2681" t="s">
        <v>74</v>
      </c>
      <c r="B2681" s="3">
        <v>2003</v>
      </c>
      <c r="C2681">
        <v>0</v>
      </c>
      <c r="D2681">
        <v>0</v>
      </c>
      <c r="E2681" s="3" t="e">
        <v>#NUM!</v>
      </c>
      <c r="F2681" s="3" t="str">
        <f>VLOOKUP(Exportacao[[#This Row],[País]],Tabela3[#All],4,FALSE)</f>
        <v>Espanha</v>
      </c>
      <c r="G2681" s="3" t="str">
        <f>VLOOKUP(Exportacao[[#This Row],[País Corrigido]],'Conversor de países_Geral_UTF8_'!$A$2:$B$223,2,FALSE)</f>
        <v>Europa</v>
      </c>
      <c r="H26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82" spans="1:8" hidden="1">
      <c r="A2682" t="s">
        <v>74</v>
      </c>
      <c r="B2682" s="3">
        <v>2004</v>
      </c>
      <c r="C2682">
        <v>0</v>
      </c>
      <c r="D2682">
        <v>0</v>
      </c>
      <c r="E2682" s="3" t="e">
        <v>#NUM!</v>
      </c>
      <c r="F2682" s="3" t="str">
        <f>VLOOKUP(Exportacao[[#This Row],[País]],Tabela3[#All],4,FALSE)</f>
        <v>Espanha</v>
      </c>
      <c r="G2682" s="3" t="str">
        <f>VLOOKUP(Exportacao[[#This Row],[País Corrigido]],'Conversor de países_Geral_UTF8_'!$A$2:$B$223,2,FALSE)</f>
        <v>Europa</v>
      </c>
      <c r="H26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83" spans="1:8" hidden="1">
      <c r="A2683" t="s">
        <v>74</v>
      </c>
      <c r="B2683" s="3">
        <v>2005</v>
      </c>
      <c r="C2683">
        <v>0</v>
      </c>
      <c r="D2683">
        <v>0</v>
      </c>
      <c r="E2683" s="3" t="e">
        <v>#NUM!</v>
      </c>
      <c r="F2683" s="3" t="str">
        <f>VLOOKUP(Exportacao[[#This Row],[País]],Tabela3[#All],4,FALSE)</f>
        <v>Espanha</v>
      </c>
      <c r="G2683" s="3" t="str">
        <f>VLOOKUP(Exportacao[[#This Row],[País Corrigido]],'Conversor de países_Geral_UTF8_'!$A$2:$B$223,2,FALSE)</f>
        <v>Europa</v>
      </c>
      <c r="H26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84" spans="1:8" hidden="1">
      <c r="A2684" t="s">
        <v>74</v>
      </c>
      <c r="B2684" s="3">
        <v>2006</v>
      </c>
      <c r="C2684">
        <v>0</v>
      </c>
      <c r="D2684">
        <v>0</v>
      </c>
      <c r="E2684" s="3" t="e">
        <v>#NUM!</v>
      </c>
      <c r="F2684" s="3" t="str">
        <f>VLOOKUP(Exportacao[[#This Row],[País]],Tabela3[#All],4,FALSE)</f>
        <v>Espanha</v>
      </c>
      <c r="G2684" s="3" t="str">
        <f>VLOOKUP(Exportacao[[#This Row],[País Corrigido]],'Conversor de países_Geral_UTF8_'!$A$2:$B$223,2,FALSE)</f>
        <v>Europa</v>
      </c>
      <c r="H26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85" spans="1:8" hidden="1">
      <c r="A2685" t="s">
        <v>74</v>
      </c>
      <c r="B2685" s="3">
        <v>2007</v>
      </c>
      <c r="C2685">
        <v>0</v>
      </c>
      <c r="D2685">
        <v>0</v>
      </c>
      <c r="E2685" s="3" t="e">
        <v>#NUM!</v>
      </c>
      <c r="F2685" s="3" t="str">
        <f>VLOOKUP(Exportacao[[#This Row],[País]],Tabela3[#All],4,FALSE)</f>
        <v>Espanha</v>
      </c>
      <c r="G2685" s="3" t="str">
        <f>VLOOKUP(Exportacao[[#This Row],[País Corrigido]],'Conversor de países_Geral_UTF8_'!$A$2:$B$223,2,FALSE)</f>
        <v>Europa</v>
      </c>
      <c r="H26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86" spans="1:8" hidden="1">
      <c r="A2686" t="s">
        <v>74</v>
      </c>
      <c r="B2686" s="3">
        <v>2008</v>
      </c>
      <c r="C2686">
        <v>2942</v>
      </c>
      <c r="D2686">
        <v>6834</v>
      </c>
      <c r="E2686" s="3">
        <v>2.3229095853161117</v>
      </c>
      <c r="F2686" s="3" t="str">
        <f>VLOOKUP(Exportacao[[#This Row],[País]],Tabela3[#All],4,FALSE)</f>
        <v>Espanha</v>
      </c>
      <c r="G2686" s="3" t="str">
        <f>VLOOKUP(Exportacao[[#This Row],[País Corrigido]],'Conversor de países_Geral_UTF8_'!$A$2:$B$223,2,FALSE)</f>
        <v>Europa</v>
      </c>
      <c r="H26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87" spans="1:8" hidden="1">
      <c r="A2687" t="s">
        <v>74</v>
      </c>
      <c r="B2687" s="3">
        <v>2009</v>
      </c>
      <c r="C2687">
        <v>2181</v>
      </c>
      <c r="D2687">
        <v>4050</v>
      </c>
      <c r="E2687" s="3">
        <v>1.8569463548830811</v>
      </c>
      <c r="F2687" s="3" t="str">
        <f>VLOOKUP(Exportacao[[#This Row],[País]],Tabela3[#All],4,FALSE)</f>
        <v>Espanha</v>
      </c>
      <c r="G2687" s="3" t="str">
        <f>VLOOKUP(Exportacao[[#This Row],[País Corrigido]],'Conversor de países_Geral_UTF8_'!$A$2:$B$223,2,FALSE)</f>
        <v>Europa</v>
      </c>
      <c r="H26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88" spans="1:8" hidden="1">
      <c r="A2688" t="s">
        <v>74</v>
      </c>
      <c r="B2688" s="3">
        <v>2010</v>
      </c>
      <c r="C2688">
        <v>0</v>
      </c>
      <c r="D2688">
        <v>0</v>
      </c>
      <c r="E2688" s="3" t="e">
        <v>#NUM!</v>
      </c>
      <c r="F2688" s="3" t="str">
        <f>VLOOKUP(Exportacao[[#This Row],[País]],Tabela3[#All],4,FALSE)</f>
        <v>Espanha</v>
      </c>
      <c r="G2688" s="3" t="str">
        <f>VLOOKUP(Exportacao[[#This Row],[País Corrigido]],'Conversor de países_Geral_UTF8_'!$A$2:$B$223,2,FALSE)</f>
        <v>Europa</v>
      </c>
      <c r="H26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89" spans="1:8" hidden="1">
      <c r="A2689" t="s">
        <v>74</v>
      </c>
      <c r="B2689" s="3">
        <v>2011</v>
      </c>
      <c r="C2689">
        <v>5206</v>
      </c>
      <c r="D2689">
        <v>24618</v>
      </c>
      <c r="E2689" s="3">
        <v>4.7287744909719551</v>
      </c>
      <c r="F2689" s="3" t="str">
        <f>VLOOKUP(Exportacao[[#This Row],[País]],Tabela3[#All],4,FALSE)</f>
        <v>Espanha</v>
      </c>
      <c r="G2689" s="3" t="str">
        <f>VLOOKUP(Exportacao[[#This Row],[País Corrigido]],'Conversor de países_Geral_UTF8_'!$A$2:$B$223,2,FALSE)</f>
        <v>Europa</v>
      </c>
      <c r="H26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90" spans="1:8" hidden="1">
      <c r="A2690" t="s">
        <v>74</v>
      </c>
      <c r="B2690" s="3">
        <v>2012</v>
      </c>
      <c r="C2690">
        <v>0</v>
      </c>
      <c r="D2690">
        <v>0</v>
      </c>
      <c r="E2690" s="3" t="e">
        <v>#NUM!</v>
      </c>
      <c r="F2690" s="3" t="str">
        <f>VLOOKUP(Exportacao[[#This Row],[País]],Tabela3[#All],4,FALSE)</f>
        <v>Espanha</v>
      </c>
      <c r="G2690" s="3" t="str">
        <f>VLOOKUP(Exportacao[[#This Row],[País Corrigido]],'Conversor de países_Geral_UTF8_'!$A$2:$B$223,2,FALSE)</f>
        <v>Europa</v>
      </c>
      <c r="H26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91" spans="1:8" hidden="1">
      <c r="A2691" t="s">
        <v>74</v>
      </c>
      <c r="B2691" s="3">
        <v>2013</v>
      </c>
      <c r="C2691">
        <v>1972980</v>
      </c>
      <c r="D2691">
        <v>3748940</v>
      </c>
      <c r="E2691" s="3">
        <v>1.9001409036077406</v>
      </c>
      <c r="F2691" s="3" t="str">
        <f>VLOOKUP(Exportacao[[#This Row],[País]],Tabela3[#All],4,FALSE)</f>
        <v>Espanha</v>
      </c>
      <c r="G2691" s="3" t="str">
        <f>VLOOKUP(Exportacao[[#This Row],[País Corrigido]],'Conversor de países_Geral_UTF8_'!$A$2:$B$223,2,FALSE)</f>
        <v>Europa</v>
      </c>
      <c r="H26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92" spans="1:8" hidden="1">
      <c r="A2692" t="s">
        <v>74</v>
      </c>
      <c r="B2692" s="3">
        <v>2014</v>
      </c>
      <c r="C2692">
        <v>0</v>
      </c>
      <c r="D2692">
        <v>0</v>
      </c>
      <c r="E2692" s="3" t="e">
        <v>#NUM!</v>
      </c>
      <c r="F2692" s="3" t="str">
        <f>VLOOKUP(Exportacao[[#This Row],[País]],Tabela3[#All],4,FALSE)</f>
        <v>Espanha</v>
      </c>
      <c r="G2692" s="3" t="str">
        <f>VLOOKUP(Exportacao[[#This Row],[País Corrigido]],'Conversor de países_Geral_UTF8_'!$A$2:$B$223,2,FALSE)</f>
        <v>Europa</v>
      </c>
      <c r="H26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93" spans="1:8" hidden="1">
      <c r="A2693" t="s">
        <v>74</v>
      </c>
      <c r="B2693" s="3">
        <v>2015</v>
      </c>
      <c r="C2693">
        <v>0</v>
      </c>
      <c r="D2693">
        <v>0</v>
      </c>
      <c r="E2693" s="3" t="e">
        <v>#NUM!</v>
      </c>
      <c r="F2693" s="3" t="str">
        <f>VLOOKUP(Exportacao[[#This Row],[País]],Tabela3[#All],4,FALSE)</f>
        <v>Espanha</v>
      </c>
      <c r="G2693" s="3" t="str">
        <f>VLOOKUP(Exportacao[[#This Row],[País Corrigido]],'Conversor de países_Geral_UTF8_'!$A$2:$B$223,2,FALSE)</f>
        <v>Europa</v>
      </c>
      <c r="H26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94" spans="1:8" hidden="1">
      <c r="A2694" t="s">
        <v>74</v>
      </c>
      <c r="B2694" s="3">
        <v>2016</v>
      </c>
      <c r="C2694">
        <v>0</v>
      </c>
      <c r="D2694">
        <v>0</v>
      </c>
      <c r="E2694" s="3" t="e">
        <v>#NUM!</v>
      </c>
      <c r="F2694" s="3" t="str">
        <f>VLOOKUP(Exportacao[[#This Row],[País]],Tabela3[#All],4,FALSE)</f>
        <v>Espanha</v>
      </c>
      <c r="G2694" s="3" t="str">
        <f>VLOOKUP(Exportacao[[#This Row],[País Corrigido]],'Conversor de países_Geral_UTF8_'!$A$2:$B$223,2,FALSE)</f>
        <v>Europa</v>
      </c>
      <c r="H26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95" spans="1:8" hidden="1">
      <c r="A2695" t="s">
        <v>74</v>
      </c>
      <c r="B2695" s="3">
        <v>2017</v>
      </c>
      <c r="C2695">
        <v>0</v>
      </c>
      <c r="D2695">
        <v>0</v>
      </c>
      <c r="E2695" s="3" t="e">
        <v>#NUM!</v>
      </c>
      <c r="F2695" s="3" t="str">
        <f>VLOOKUP(Exportacao[[#This Row],[País]],Tabela3[#All],4,FALSE)</f>
        <v>Espanha</v>
      </c>
      <c r="G2695" s="3" t="str">
        <f>VLOOKUP(Exportacao[[#This Row],[País Corrigido]],'Conversor de países_Geral_UTF8_'!$A$2:$B$223,2,FALSE)</f>
        <v>Europa</v>
      </c>
      <c r="H26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696" spans="1:8" hidden="1">
      <c r="A2696" t="s">
        <v>74</v>
      </c>
      <c r="B2696" s="3">
        <v>2018</v>
      </c>
      <c r="C2696">
        <v>6123</v>
      </c>
      <c r="D2696">
        <v>22631</v>
      </c>
      <c r="E2696" s="3">
        <v>3.6960640209047853</v>
      </c>
      <c r="F2696" s="3" t="str">
        <f>VLOOKUP(Exportacao[[#This Row],[País]],Tabela3[#All],4,FALSE)</f>
        <v>Espanha</v>
      </c>
      <c r="G2696" s="3" t="str">
        <f>VLOOKUP(Exportacao[[#This Row],[País Corrigido]],'Conversor de países_Geral_UTF8_'!$A$2:$B$223,2,FALSE)</f>
        <v>Europa</v>
      </c>
      <c r="H26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97" spans="1:8" hidden="1">
      <c r="A2697" t="s">
        <v>74</v>
      </c>
      <c r="B2697" s="3">
        <v>2019</v>
      </c>
      <c r="C2697">
        <v>3540</v>
      </c>
      <c r="D2697">
        <v>1353</v>
      </c>
      <c r="E2697" s="3">
        <v>0.3822033898305085</v>
      </c>
      <c r="F2697" s="3" t="str">
        <f>VLOOKUP(Exportacao[[#This Row],[País]],Tabela3[#All],4,FALSE)</f>
        <v>Espanha</v>
      </c>
      <c r="G2697" s="3" t="str">
        <f>VLOOKUP(Exportacao[[#This Row],[País Corrigido]],'Conversor de países_Geral_UTF8_'!$A$2:$B$223,2,FALSE)</f>
        <v>Europa</v>
      </c>
      <c r="H26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98" spans="1:8" hidden="1">
      <c r="A2698" t="s">
        <v>74</v>
      </c>
      <c r="B2698" s="3">
        <v>2020</v>
      </c>
      <c r="C2698">
        <v>28</v>
      </c>
      <c r="D2698">
        <v>126</v>
      </c>
      <c r="E2698" s="3">
        <v>4.5</v>
      </c>
      <c r="F2698" s="3" t="str">
        <f>VLOOKUP(Exportacao[[#This Row],[País]],Tabela3[#All],4,FALSE)</f>
        <v>Espanha</v>
      </c>
      <c r="G2698" s="3" t="str">
        <f>VLOOKUP(Exportacao[[#This Row],[País Corrigido]],'Conversor de países_Geral_UTF8_'!$A$2:$B$223,2,FALSE)</f>
        <v>Europa</v>
      </c>
      <c r="H26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699" spans="1:8" hidden="1">
      <c r="A2699" t="s">
        <v>74</v>
      </c>
      <c r="B2699" s="3">
        <v>2021</v>
      </c>
      <c r="C2699">
        <v>0</v>
      </c>
      <c r="D2699">
        <v>0</v>
      </c>
      <c r="E2699" s="3" t="e">
        <v>#NUM!</v>
      </c>
      <c r="F2699" s="3" t="str">
        <f>VLOOKUP(Exportacao[[#This Row],[País]],Tabela3[#All],4,FALSE)</f>
        <v>Espanha</v>
      </c>
      <c r="G2699" s="3" t="str">
        <f>VLOOKUP(Exportacao[[#This Row],[País Corrigido]],'Conversor de países_Geral_UTF8_'!$A$2:$B$223,2,FALSE)</f>
        <v>Europa</v>
      </c>
      <c r="H26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00" spans="1:8" hidden="1">
      <c r="A2700" t="s">
        <v>74</v>
      </c>
      <c r="B2700" s="3">
        <v>2022</v>
      </c>
      <c r="C2700">
        <v>0</v>
      </c>
      <c r="D2700">
        <v>0</v>
      </c>
      <c r="E2700" s="3" t="e">
        <v>#NUM!</v>
      </c>
      <c r="F2700" s="3" t="str">
        <f>VLOOKUP(Exportacao[[#This Row],[País]],Tabela3[#All],4,FALSE)</f>
        <v>Espanha</v>
      </c>
      <c r="G2700" s="3" t="str">
        <f>VLOOKUP(Exportacao[[#This Row],[País Corrigido]],'Conversor de países_Geral_UTF8_'!$A$2:$B$223,2,FALSE)</f>
        <v>Europa</v>
      </c>
      <c r="H27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01" spans="1:8" hidden="1">
      <c r="A2701" t="s">
        <v>74</v>
      </c>
      <c r="B2701" s="3">
        <v>2023</v>
      </c>
      <c r="C2701">
        <v>180</v>
      </c>
      <c r="D2701">
        <v>4171</v>
      </c>
      <c r="E2701" s="3">
        <v>23.172222222222221</v>
      </c>
      <c r="F2701" s="3" t="str">
        <f>VLOOKUP(Exportacao[[#This Row],[País]],Tabela3[#All],4,FALSE)</f>
        <v>Espanha</v>
      </c>
      <c r="G2701" s="3" t="str">
        <f>VLOOKUP(Exportacao[[#This Row],[País Corrigido]],'Conversor de países_Geral_UTF8_'!$A$2:$B$223,2,FALSE)</f>
        <v>Europa</v>
      </c>
      <c r="H27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02" spans="1:8" hidden="1">
      <c r="A2702" t="s">
        <v>77</v>
      </c>
      <c r="B2702" s="3">
        <v>1970</v>
      </c>
      <c r="C2702">
        <v>11200</v>
      </c>
      <c r="D2702">
        <v>4200</v>
      </c>
      <c r="E2702" s="3">
        <v>0.375</v>
      </c>
      <c r="F2702" s="3" t="str">
        <f>VLOOKUP(Exportacao[[#This Row],[País]],Tabela3[#All],4,FALSE)</f>
        <v>Estados Unidos</v>
      </c>
      <c r="G2702" s="3" t="str">
        <f>VLOOKUP(Exportacao[[#This Row],[País Corrigido]],'Conversor de países_Geral_UTF8_'!$A$2:$B$223,2,FALSE)</f>
        <v>América do Norte</v>
      </c>
      <c r="H27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03" spans="1:8" hidden="1">
      <c r="A2703" t="s">
        <v>77</v>
      </c>
      <c r="B2703" s="3">
        <v>1971</v>
      </c>
      <c r="C2703">
        <v>22400</v>
      </c>
      <c r="D2703">
        <v>8400</v>
      </c>
      <c r="E2703" s="3">
        <v>0.375</v>
      </c>
      <c r="F2703" s="3" t="str">
        <f>VLOOKUP(Exportacao[[#This Row],[País]],Tabela3[#All],4,FALSE)</f>
        <v>Estados Unidos</v>
      </c>
      <c r="G2703" s="3" t="str">
        <f>VLOOKUP(Exportacao[[#This Row],[País Corrigido]],'Conversor de países_Geral_UTF8_'!$A$2:$B$223,2,FALSE)</f>
        <v>América do Norte</v>
      </c>
      <c r="H27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04" spans="1:8" hidden="1">
      <c r="A2704" t="s">
        <v>77</v>
      </c>
      <c r="B2704" s="3">
        <v>1972</v>
      </c>
      <c r="C2704">
        <v>40333</v>
      </c>
      <c r="D2704">
        <v>16177</v>
      </c>
      <c r="E2704" s="3">
        <v>0.4010859593880941</v>
      </c>
      <c r="F2704" s="3" t="str">
        <f>VLOOKUP(Exportacao[[#This Row],[País]],Tabela3[#All],4,FALSE)</f>
        <v>Estados Unidos</v>
      </c>
      <c r="G2704" s="3" t="str">
        <f>VLOOKUP(Exportacao[[#This Row],[País Corrigido]],'Conversor de países_Geral_UTF8_'!$A$2:$B$223,2,FALSE)</f>
        <v>América do Norte</v>
      </c>
      <c r="H27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05" spans="1:8" hidden="1">
      <c r="A2705" t="s">
        <v>77</v>
      </c>
      <c r="B2705" s="3">
        <v>1973</v>
      </c>
      <c r="C2705">
        <v>36054</v>
      </c>
      <c r="D2705">
        <v>17222</v>
      </c>
      <c r="E2705" s="3">
        <v>0.47767238031841125</v>
      </c>
      <c r="F2705" s="3" t="str">
        <f>VLOOKUP(Exportacao[[#This Row],[País]],Tabela3[#All],4,FALSE)</f>
        <v>Estados Unidos</v>
      </c>
      <c r="G2705" s="3" t="str">
        <f>VLOOKUP(Exportacao[[#This Row],[País Corrigido]],'Conversor de países_Geral_UTF8_'!$A$2:$B$223,2,FALSE)</f>
        <v>América do Norte</v>
      </c>
      <c r="H27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06" spans="1:8" hidden="1">
      <c r="A2706" t="s">
        <v>77</v>
      </c>
      <c r="B2706" s="3">
        <v>1974</v>
      </c>
      <c r="C2706">
        <v>56769</v>
      </c>
      <c r="D2706">
        <v>22715</v>
      </c>
      <c r="E2706" s="3">
        <v>0.40013035283341258</v>
      </c>
      <c r="F2706" s="3" t="str">
        <f>VLOOKUP(Exportacao[[#This Row],[País]],Tabela3[#All],4,FALSE)</f>
        <v>Estados Unidos</v>
      </c>
      <c r="G2706" s="3" t="str">
        <f>VLOOKUP(Exportacao[[#This Row],[País Corrigido]],'Conversor de países_Geral_UTF8_'!$A$2:$B$223,2,FALSE)</f>
        <v>América do Norte</v>
      </c>
      <c r="H27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07" spans="1:8" hidden="1">
      <c r="A2707" t="s">
        <v>77</v>
      </c>
      <c r="B2707" s="3">
        <v>1975</v>
      </c>
      <c r="C2707">
        <v>286712</v>
      </c>
      <c r="D2707">
        <v>88095</v>
      </c>
      <c r="E2707" s="3">
        <v>0.3072595496526131</v>
      </c>
      <c r="F2707" s="3" t="str">
        <f>VLOOKUP(Exportacao[[#This Row],[País]],Tabela3[#All],4,FALSE)</f>
        <v>Estados Unidos</v>
      </c>
      <c r="G2707" s="3" t="str">
        <f>VLOOKUP(Exportacao[[#This Row],[País Corrigido]],'Conversor de países_Geral_UTF8_'!$A$2:$B$223,2,FALSE)</f>
        <v>América do Norte</v>
      </c>
      <c r="H27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08" spans="1:8" hidden="1">
      <c r="A2708" t="s">
        <v>77</v>
      </c>
      <c r="B2708" s="3">
        <v>1976</v>
      </c>
      <c r="C2708">
        <v>124352</v>
      </c>
      <c r="D2708">
        <v>43745</v>
      </c>
      <c r="E2708" s="3">
        <v>0.35178364642305715</v>
      </c>
      <c r="F2708" s="3" t="str">
        <f>VLOOKUP(Exportacao[[#This Row],[País]],Tabela3[#All],4,FALSE)</f>
        <v>Estados Unidos</v>
      </c>
      <c r="G2708" s="3" t="str">
        <f>VLOOKUP(Exportacao[[#This Row],[País Corrigido]],'Conversor de países_Geral_UTF8_'!$A$2:$B$223,2,FALSE)</f>
        <v>América do Norte</v>
      </c>
      <c r="H27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09" spans="1:8" hidden="1">
      <c r="A2709" t="s">
        <v>77</v>
      </c>
      <c r="B2709" s="3">
        <v>1977</v>
      </c>
      <c r="C2709">
        <v>456371</v>
      </c>
      <c r="D2709">
        <v>196703</v>
      </c>
      <c r="E2709" s="3">
        <v>0.43101555532669694</v>
      </c>
      <c r="F2709" s="3" t="str">
        <f>VLOOKUP(Exportacao[[#This Row],[País]],Tabela3[#All],4,FALSE)</f>
        <v>Estados Unidos</v>
      </c>
      <c r="G2709" s="3" t="str">
        <f>VLOOKUP(Exportacao[[#This Row],[País Corrigido]],'Conversor de países_Geral_UTF8_'!$A$2:$B$223,2,FALSE)</f>
        <v>América do Norte</v>
      </c>
      <c r="H27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0" spans="1:8" hidden="1">
      <c r="A2710" t="s">
        <v>77</v>
      </c>
      <c r="B2710" s="3">
        <v>1978</v>
      </c>
      <c r="C2710">
        <v>130562</v>
      </c>
      <c r="D2710">
        <v>59691</v>
      </c>
      <c r="E2710" s="3">
        <v>0.45718509214013264</v>
      </c>
      <c r="F2710" s="3" t="str">
        <f>VLOOKUP(Exportacao[[#This Row],[País]],Tabela3[#All],4,FALSE)</f>
        <v>Estados Unidos</v>
      </c>
      <c r="G2710" s="3" t="str">
        <f>VLOOKUP(Exportacao[[#This Row],[País Corrigido]],'Conversor de países_Geral_UTF8_'!$A$2:$B$223,2,FALSE)</f>
        <v>América do Norte</v>
      </c>
      <c r="H27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1" spans="1:8" hidden="1">
      <c r="A2711" t="s">
        <v>77</v>
      </c>
      <c r="B2711" s="3">
        <v>1979</v>
      </c>
      <c r="C2711">
        <v>248154</v>
      </c>
      <c r="D2711">
        <v>99495</v>
      </c>
      <c r="E2711" s="3">
        <v>0.40094054498416304</v>
      </c>
      <c r="F2711" s="3" t="str">
        <f>VLOOKUP(Exportacao[[#This Row],[País]],Tabela3[#All],4,FALSE)</f>
        <v>Estados Unidos</v>
      </c>
      <c r="G2711" s="3" t="str">
        <f>VLOOKUP(Exportacao[[#This Row],[País Corrigido]],'Conversor de países_Geral_UTF8_'!$A$2:$B$223,2,FALSE)</f>
        <v>América do Norte</v>
      </c>
      <c r="H27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2" spans="1:8" hidden="1">
      <c r="A2712" t="s">
        <v>77</v>
      </c>
      <c r="B2712" s="3">
        <v>1980</v>
      </c>
      <c r="C2712">
        <v>128947</v>
      </c>
      <c r="D2712">
        <v>89288</v>
      </c>
      <c r="E2712" s="3">
        <v>0.69243952941906362</v>
      </c>
      <c r="F2712" s="3" t="str">
        <f>VLOOKUP(Exportacao[[#This Row],[País]],Tabela3[#All],4,FALSE)</f>
        <v>Estados Unidos</v>
      </c>
      <c r="G2712" s="3" t="str">
        <f>VLOOKUP(Exportacao[[#This Row],[País Corrigido]],'Conversor de países_Geral_UTF8_'!$A$2:$B$223,2,FALSE)</f>
        <v>América do Norte</v>
      </c>
      <c r="H27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3" spans="1:8" hidden="1">
      <c r="A2713" t="s">
        <v>77</v>
      </c>
      <c r="B2713" s="3">
        <v>1981</v>
      </c>
      <c r="C2713">
        <v>132264</v>
      </c>
      <c r="D2713">
        <v>79886</v>
      </c>
      <c r="E2713" s="3">
        <v>0.60398899171354259</v>
      </c>
      <c r="F2713" s="3" t="str">
        <f>VLOOKUP(Exportacao[[#This Row],[País]],Tabela3[#All],4,FALSE)</f>
        <v>Estados Unidos</v>
      </c>
      <c r="G2713" s="3" t="str">
        <f>VLOOKUP(Exportacao[[#This Row],[País Corrigido]],'Conversor de países_Geral_UTF8_'!$A$2:$B$223,2,FALSE)</f>
        <v>América do Norte</v>
      </c>
      <c r="H27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4" spans="1:8" hidden="1">
      <c r="A2714" t="s">
        <v>77</v>
      </c>
      <c r="B2714" s="3">
        <v>1982</v>
      </c>
      <c r="C2714">
        <v>88704</v>
      </c>
      <c r="D2714">
        <v>53219</v>
      </c>
      <c r="E2714" s="3">
        <v>0.59996167027417024</v>
      </c>
      <c r="F2714" s="3" t="str">
        <f>VLOOKUP(Exportacao[[#This Row],[País]],Tabela3[#All],4,FALSE)</f>
        <v>Estados Unidos</v>
      </c>
      <c r="G2714" s="3" t="str">
        <f>VLOOKUP(Exportacao[[#This Row],[País Corrigido]],'Conversor de países_Geral_UTF8_'!$A$2:$B$223,2,FALSE)</f>
        <v>América do Norte</v>
      </c>
      <c r="H27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5" spans="1:8" hidden="1">
      <c r="A2715" t="s">
        <v>77</v>
      </c>
      <c r="B2715" s="3">
        <v>1983</v>
      </c>
      <c r="C2715">
        <v>64512</v>
      </c>
      <c r="D2715">
        <v>34084</v>
      </c>
      <c r="E2715" s="3">
        <v>0.52833581349206349</v>
      </c>
      <c r="F2715" s="3" t="str">
        <f>VLOOKUP(Exportacao[[#This Row],[País]],Tabela3[#All],4,FALSE)</f>
        <v>Estados Unidos</v>
      </c>
      <c r="G2715" s="3" t="str">
        <f>VLOOKUP(Exportacao[[#This Row],[País Corrigido]],'Conversor de países_Geral_UTF8_'!$A$2:$B$223,2,FALSE)</f>
        <v>América do Norte</v>
      </c>
      <c r="H27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6" spans="1:8" hidden="1">
      <c r="A2716" t="s">
        <v>77</v>
      </c>
      <c r="B2716" s="3">
        <v>1984</v>
      </c>
      <c r="C2716">
        <v>32256</v>
      </c>
      <c r="D2716">
        <v>17417</v>
      </c>
      <c r="E2716" s="3">
        <v>0.53996155753968256</v>
      </c>
      <c r="F2716" s="3" t="str">
        <f>VLOOKUP(Exportacao[[#This Row],[País]],Tabela3[#All],4,FALSE)</f>
        <v>Estados Unidos</v>
      </c>
      <c r="G2716" s="3" t="str">
        <f>VLOOKUP(Exportacao[[#This Row],[País Corrigido]],'Conversor de países_Geral_UTF8_'!$A$2:$B$223,2,FALSE)</f>
        <v>América do Norte</v>
      </c>
      <c r="H27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7" spans="1:8" hidden="1">
      <c r="A2717" t="s">
        <v>77</v>
      </c>
      <c r="B2717" s="3">
        <v>1985</v>
      </c>
      <c r="C2717">
        <v>32256</v>
      </c>
      <c r="D2717">
        <v>15320</v>
      </c>
      <c r="E2717" s="3">
        <v>0.4749503968253968</v>
      </c>
      <c r="F2717" s="3" t="str">
        <f>VLOOKUP(Exportacao[[#This Row],[País]],Tabela3[#All],4,FALSE)</f>
        <v>Estados Unidos</v>
      </c>
      <c r="G2717" s="3" t="str">
        <f>VLOOKUP(Exportacao[[#This Row],[País Corrigido]],'Conversor de países_Geral_UTF8_'!$A$2:$B$223,2,FALSE)</f>
        <v>América do Norte</v>
      </c>
      <c r="H27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8" spans="1:8" hidden="1">
      <c r="A2718" t="s">
        <v>77</v>
      </c>
      <c r="B2718" s="3">
        <v>1986</v>
      </c>
      <c r="C2718">
        <v>132813</v>
      </c>
      <c r="D2718">
        <v>113888</v>
      </c>
      <c r="E2718" s="3">
        <v>0.85750641879936451</v>
      </c>
      <c r="F2718" s="3" t="str">
        <f>VLOOKUP(Exportacao[[#This Row],[País]],Tabela3[#All],4,FALSE)</f>
        <v>Estados Unidos</v>
      </c>
      <c r="G2718" s="3" t="str">
        <f>VLOOKUP(Exportacao[[#This Row],[País Corrigido]],'Conversor de países_Geral_UTF8_'!$A$2:$B$223,2,FALSE)</f>
        <v>América do Norte</v>
      </c>
      <c r="H27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19" spans="1:8" hidden="1">
      <c r="A2719" t="s">
        <v>77</v>
      </c>
      <c r="B2719" s="3">
        <v>1987</v>
      </c>
      <c r="C2719">
        <v>77445</v>
      </c>
      <c r="D2719">
        <v>50356</v>
      </c>
      <c r="E2719" s="3">
        <v>0.65021628252308095</v>
      </c>
      <c r="F2719" s="3" t="str">
        <f>VLOOKUP(Exportacao[[#This Row],[País]],Tabela3[#All],4,FALSE)</f>
        <v>Estados Unidos</v>
      </c>
      <c r="G2719" s="3" t="str">
        <f>VLOOKUP(Exportacao[[#This Row],[País Corrigido]],'Conversor de países_Geral_UTF8_'!$A$2:$B$223,2,FALSE)</f>
        <v>América do Norte</v>
      </c>
      <c r="H27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0" spans="1:8" hidden="1">
      <c r="A2720" t="s">
        <v>77</v>
      </c>
      <c r="B2720" s="3">
        <v>1988</v>
      </c>
      <c r="C2720">
        <v>1058917</v>
      </c>
      <c r="D2720">
        <v>1113623</v>
      </c>
      <c r="E2720" s="3">
        <v>1.0516622171520524</v>
      </c>
      <c r="F2720" s="3" t="str">
        <f>VLOOKUP(Exportacao[[#This Row],[País]],Tabela3[#All],4,FALSE)</f>
        <v>Estados Unidos</v>
      </c>
      <c r="G2720" s="3" t="str">
        <f>VLOOKUP(Exportacao[[#This Row],[País Corrigido]],'Conversor de países_Geral_UTF8_'!$A$2:$B$223,2,FALSE)</f>
        <v>América do Norte</v>
      </c>
      <c r="H27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1" spans="1:8" hidden="1">
      <c r="A2721" t="s">
        <v>77</v>
      </c>
      <c r="B2721" s="3">
        <v>1989</v>
      </c>
      <c r="C2721">
        <v>2518993</v>
      </c>
      <c r="D2721">
        <v>2792829</v>
      </c>
      <c r="E2721" s="3">
        <v>1.1087085196346318</v>
      </c>
      <c r="F2721" s="3" t="str">
        <f>VLOOKUP(Exportacao[[#This Row],[País]],Tabela3[#All],4,FALSE)</f>
        <v>Estados Unidos</v>
      </c>
      <c r="G2721" s="3" t="str">
        <f>VLOOKUP(Exportacao[[#This Row],[País Corrigido]],'Conversor de países_Geral_UTF8_'!$A$2:$B$223,2,FALSE)</f>
        <v>América do Norte</v>
      </c>
      <c r="H27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2" spans="1:8" hidden="1">
      <c r="A2722" t="s">
        <v>77</v>
      </c>
      <c r="B2722" s="3">
        <v>1990</v>
      </c>
      <c r="C2722">
        <v>2533882</v>
      </c>
      <c r="D2722">
        <v>2879276</v>
      </c>
      <c r="E2722" s="3">
        <v>1.1363102149192426</v>
      </c>
      <c r="F2722" s="3" t="str">
        <f>VLOOKUP(Exportacao[[#This Row],[País]],Tabela3[#All],4,FALSE)</f>
        <v>Estados Unidos</v>
      </c>
      <c r="G2722" s="3" t="str">
        <f>VLOOKUP(Exportacao[[#This Row],[País Corrigido]],'Conversor de países_Geral_UTF8_'!$A$2:$B$223,2,FALSE)</f>
        <v>América do Norte</v>
      </c>
      <c r="H27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3" spans="1:8" hidden="1">
      <c r="A2723" t="s">
        <v>77</v>
      </c>
      <c r="B2723" s="3">
        <v>1991</v>
      </c>
      <c r="C2723">
        <v>2477748</v>
      </c>
      <c r="D2723">
        <v>3000702</v>
      </c>
      <c r="E2723" s="3">
        <v>1.2110602046697243</v>
      </c>
      <c r="F2723" s="3" t="str">
        <f>VLOOKUP(Exportacao[[#This Row],[País]],Tabela3[#All],4,FALSE)</f>
        <v>Estados Unidos</v>
      </c>
      <c r="G2723" s="3" t="str">
        <f>VLOOKUP(Exportacao[[#This Row],[País Corrigido]],'Conversor de países_Geral_UTF8_'!$A$2:$B$223,2,FALSE)</f>
        <v>América do Norte</v>
      </c>
      <c r="H27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4" spans="1:8" hidden="1">
      <c r="A2724" t="s">
        <v>77</v>
      </c>
      <c r="B2724" s="3">
        <v>1992</v>
      </c>
      <c r="C2724">
        <v>4820749</v>
      </c>
      <c r="D2724">
        <v>5940169</v>
      </c>
      <c r="E2724" s="3">
        <v>1.2322087293903914</v>
      </c>
      <c r="F2724" s="3" t="str">
        <f>VLOOKUP(Exportacao[[#This Row],[País]],Tabela3[#All],4,FALSE)</f>
        <v>Estados Unidos</v>
      </c>
      <c r="G2724" s="3" t="str">
        <f>VLOOKUP(Exportacao[[#This Row],[País Corrigido]],'Conversor de países_Geral_UTF8_'!$A$2:$B$223,2,FALSE)</f>
        <v>América do Norte</v>
      </c>
      <c r="H27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5" spans="1:8" hidden="1">
      <c r="A2725" t="s">
        <v>77</v>
      </c>
      <c r="B2725" s="3">
        <v>1993</v>
      </c>
      <c r="C2725">
        <v>6248089</v>
      </c>
      <c r="D2725">
        <v>7287253</v>
      </c>
      <c r="E2725" s="3">
        <v>1.1663170931143907</v>
      </c>
      <c r="F2725" s="3" t="str">
        <f>VLOOKUP(Exportacao[[#This Row],[País]],Tabela3[#All],4,FALSE)</f>
        <v>Estados Unidos</v>
      </c>
      <c r="G2725" s="3" t="str">
        <f>VLOOKUP(Exportacao[[#This Row],[País Corrigido]],'Conversor de países_Geral_UTF8_'!$A$2:$B$223,2,FALSE)</f>
        <v>América do Norte</v>
      </c>
      <c r="H27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6" spans="1:8" hidden="1">
      <c r="A2726" t="s">
        <v>77</v>
      </c>
      <c r="B2726" s="3">
        <v>1994</v>
      </c>
      <c r="C2726">
        <v>5674894</v>
      </c>
      <c r="D2726">
        <v>6777712</v>
      </c>
      <c r="E2726" s="3">
        <v>1.1943327928239718</v>
      </c>
      <c r="F2726" s="3" t="str">
        <f>VLOOKUP(Exportacao[[#This Row],[País]],Tabela3[#All],4,FALSE)</f>
        <v>Estados Unidos</v>
      </c>
      <c r="G2726" s="3" t="str">
        <f>VLOOKUP(Exportacao[[#This Row],[País Corrigido]],'Conversor de países_Geral_UTF8_'!$A$2:$B$223,2,FALSE)</f>
        <v>América do Norte</v>
      </c>
      <c r="H27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7" spans="1:8" hidden="1">
      <c r="A2727" t="s">
        <v>77</v>
      </c>
      <c r="B2727" s="3">
        <v>1995</v>
      </c>
      <c r="C2727">
        <v>6131483</v>
      </c>
      <c r="D2727">
        <v>7165188</v>
      </c>
      <c r="E2727" s="3">
        <v>1.1685897196485744</v>
      </c>
      <c r="F2727" s="3" t="str">
        <f>VLOOKUP(Exportacao[[#This Row],[País]],Tabela3[#All],4,FALSE)</f>
        <v>Estados Unidos</v>
      </c>
      <c r="G2727" s="3" t="str">
        <f>VLOOKUP(Exportacao[[#This Row],[País Corrigido]],'Conversor de países_Geral_UTF8_'!$A$2:$B$223,2,FALSE)</f>
        <v>América do Norte</v>
      </c>
      <c r="H27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8" spans="1:8" hidden="1">
      <c r="A2728" t="s">
        <v>77</v>
      </c>
      <c r="B2728" s="3">
        <v>1996</v>
      </c>
      <c r="C2728">
        <v>7874611</v>
      </c>
      <c r="D2728">
        <v>10170078</v>
      </c>
      <c r="E2728" s="3">
        <v>1.2915022723027207</v>
      </c>
      <c r="F2728" s="3" t="str">
        <f>VLOOKUP(Exportacao[[#This Row],[País]],Tabela3[#All],4,FALSE)</f>
        <v>Estados Unidos</v>
      </c>
      <c r="G2728" s="3" t="str">
        <f>VLOOKUP(Exportacao[[#This Row],[País Corrigido]],'Conversor de países_Geral_UTF8_'!$A$2:$B$223,2,FALSE)</f>
        <v>América do Norte</v>
      </c>
      <c r="H27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29" spans="1:8" hidden="1">
      <c r="A2729" t="s">
        <v>77</v>
      </c>
      <c r="B2729" s="3">
        <v>1997</v>
      </c>
      <c r="C2729">
        <v>8741057</v>
      </c>
      <c r="D2729">
        <v>11062358</v>
      </c>
      <c r="E2729" s="3">
        <v>1.2655629633807444</v>
      </c>
      <c r="F2729" s="3" t="str">
        <f>VLOOKUP(Exportacao[[#This Row],[País]],Tabela3[#All],4,FALSE)</f>
        <v>Estados Unidos</v>
      </c>
      <c r="G2729" s="3" t="str">
        <f>VLOOKUP(Exportacao[[#This Row],[País Corrigido]],'Conversor de países_Geral_UTF8_'!$A$2:$B$223,2,FALSE)</f>
        <v>América do Norte</v>
      </c>
      <c r="H27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0" spans="1:8" hidden="1">
      <c r="A2730" t="s">
        <v>77</v>
      </c>
      <c r="B2730" s="3">
        <v>1998</v>
      </c>
      <c r="C2730">
        <v>165010</v>
      </c>
      <c r="D2730">
        <v>228379</v>
      </c>
      <c r="E2730" s="3">
        <v>1.3840312708320708</v>
      </c>
      <c r="F2730" s="3" t="str">
        <f>VLOOKUP(Exportacao[[#This Row],[País]],Tabela3[#All],4,FALSE)</f>
        <v>Estados Unidos</v>
      </c>
      <c r="G2730" s="3" t="str">
        <f>VLOOKUP(Exportacao[[#This Row],[País Corrigido]],'Conversor de países_Geral_UTF8_'!$A$2:$B$223,2,FALSE)</f>
        <v>América do Norte</v>
      </c>
      <c r="H27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1" spans="1:8" hidden="1">
      <c r="A2731" t="s">
        <v>77</v>
      </c>
      <c r="B2731" s="3">
        <v>1999</v>
      </c>
      <c r="C2731">
        <v>1451</v>
      </c>
      <c r="D2731">
        <v>4293</v>
      </c>
      <c r="E2731" s="3">
        <v>2.9586492074431425</v>
      </c>
      <c r="F2731" s="3" t="str">
        <f>VLOOKUP(Exportacao[[#This Row],[País]],Tabela3[#All],4,FALSE)</f>
        <v>Estados Unidos</v>
      </c>
      <c r="G2731" s="3" t="str">
        <f>VLOOKUP(Exportacao[[#This Row],[País Corrigido]],'Conversor de países_Geral_UTF8_'!$A$2:$B$223,2,FALSE)</f>
        <v>América do Norte</v>
      </c>
      <c r="H27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2" spans="1:8" hidden="1">
      <c r="A2732" t="s">
        <v>77</v>
      </c>
      <c r="B2732" s="3">
        <v>2000</v>
      </c>
      <c r="C2732">
        <v>2151</v>
      </c>
      <c r="D2732">
        <v>4632</v>
      </c>
      <c r="E2732" s="3">
        <v>2.1534170153417014</v>
      </c>
      <c r="F2732" s="3" t="str">
        <f>VLOOKUP(Exportacao[[#This Row],[País]],Tabela3[#All],4,FALSE)</f>
        <v>Estados Unidos</v>
      </c>
      <c r="G2732" s="3" t="str">
        <f>VLOOKUP(Exportacao[[#This Row],[País Corrigido]],'Conversor de países_Geral_UTF8_'!$A$2:$B$223,2,FALSE)</f>
        <v>América do Norte</v>
      </c>
      <c r="H27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3" spans="1:8" hidden="1">
      <c r="A2733" t="s">
        <v>77</v>
      </c>
      <c r="B2733" s="3">
        <v>2001</v>
      </c>
      <c r="C2733">
        <v>3576</v>
      </c>
      <c r="D2733">
        <v>7972</v>
      </c>
      <c r="E2733" s="3">
        <v>2.2293064876957494</v>
      </c>
      <c r="F2733" s="3" t="str">
        <f>VLOOKUP(Exportacao[[#This Row],[País]],Tabela3[#All],4,FALSE)</f>
        <v>Estados Unidos</v>
      </c>
      <c r="G2733" s="3" t="str">
        <f>VLOOKUP(Exportacao[[#This Row],[País Corrigido]],'Conversor de países_Geral_UTF8_'!$A$2:$B$223,2,FALSE)</f>
        <v>América do Norte</v>
      </c>
      <c r="H27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4" spans="1:8" hidden="1">
      <c r="A2734" t="s">
        <v>77</v>
      </c>
      <c r="B2734" s="3">
        <v>2002</v>
      </c>
      <c r="C2734">
        <v>6800</v>
      </c>
      <c r="D2734">
        <v>19641</v>
      </c>
      <c r="E2734" s="3">
        <v>2.8883823529411763</v>
      </c>
      <c r="F2734" s="3" t="str">
        <f>VLOOKUP(Exportacao[[#This Row],[País]],Tabela3[#All],4,FALSE)</f>
        <v>Estados Unidos</v>
      </c>
      <c r="G2734" s="3" t="str">
        <f>VLOOKUP(Exportacao[[#This Row],[País Corrigido]],'Conversor de países_Geral_UTF8_'!$A$2:$B$223,2,FALSE)</f>
        <v>América do Norte</v>
      </c>
      <c r="H27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5" spans="1:8" hidden="1">
      <c r="A2735" t="s">
        <v>77</v>
      </c>
      <c r="B2735" s="3">
        <v>2003</v>
      </c>
      <c r="C2735">
        <v>25467</v>
      </c>
      <c r="D2735">
        <v>72289</v>
      </c>
      <c r="E2735" s="3">
        <v>2.8385361448148583</v>
      </c>
      <c r="F2735" s="3" t="str">
        <f>VLOOKUP(Exportacao[[#This Row],[País]],Tabela3[#All],4,FALSE)</f>
        <v>Estados Unidos</v>
      </c>
      <c r="G2735" s="3" t="str">
        <f>VLOOKUP(Exportacao[[#This Row],[País Corrigido]],'Conversor de países_Geral_UTF8_'!$A$2:$B$223,2,FALSE)</f>
        <v>América do Norte</v>
      </c>
      <c r="H27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6" spans="1:8" hidden="1">
      <c r="A2736" t="s">
        <v>77</v>
      </c>
      <c r="B2736" s="3">
        <v>2004</v>
      </c>
      <c r="C2736">
        <v>98265</v>
      </c>
      <c r="D2736">
        <v>293491</v>
      </c>
      <c r="E2736" s="3">
        <v>2.9867297613595887</v>
      </c>
      <c r="F2736" s="3" t="str">
        <f>VLOOKUP(Exportacao[[#This Row],[País]],Tabela3[#All],4,FALSE)</f>
        <v>Estados Unidos</v>
      </c>
      <c r="G2736" s="3" t="str">
        <f>VLOOKUP(Exportacao[[#This Row],[País Corrigido]],'Conversor de países_Geral_UTF8_'!$A$2:$B$223,2,FALSE)</f>
        <v>América do Norte</v>
      </c>
      <c r="H27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7" spans="1:8" hidden="1">
      <c r="A2737" t="s">
        <v>77</v>
      </c>
      <c r="B2737" s="3">
        <v>2005</v>
      </c>
      <c r="C2737">
        <v>338497</v>
      </c>
      <c r="D2737">
        <v>588568</v>
      </c>
      <c r="E2737" s="3">
        <v>1.7387687335485986</v>
      </c>
      <c r="F2737" s="3" t="str">
        <f>VLOOKUP(Exportacao[[#This Row],[País]],Tabela3[#All],4,FALSE)</f>
        <v>Estados Unidos</v>
      </c>
      <c r="G2737" s="3" t="str">
        <f>VLOOKUP(Exportacao[[#This Row],[País Corrigido]],'Conversor de países_Geral_UTF8_'!$A$2:$B$223,2,FALSE)</f>
        <v>América do Norte</v>
      </c>
      <c r="H27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8" spans="1:8" hidden="1">
      <c r="A2738" t="s">
        <v>77</v>
      </c>
      <c r="B2738" s="3">
        <v>2006</v>
      </c>
      <c r="C2738">
        <v>392590</v>
      </c>
      <c r="D2738">
        <v>591729</v>
      </c>
      <c r="E2738" s="3">
        <v>1.5072441987824448</v>
      </c>
      <c r="F2738" s="3" t="str">
        <f>VLOOKUP(Exportacao[[#This Row],[País]],Tabela3[#All],4,FALSE)</f>
        <v>Estados Unidos</v>
      </c>
      <c r="G2738" s="3" t="str">
        <f>VLOOKUP(Exportacao[[#This Row],[País Corrigido]],'Conversor de países_Geral_UTF8_'!$A$2:$B$223,2,FALSE)</f>
        <v>América do Norte</v>
      </c>
      <c r="H27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39" spans="1:8" hidden="1">
      <c r="A2739" t="s">
        <v>77</v>
      </c>
      <c r="B2739" s="3">
        <v>2007</v>
      </c>
      <c r="C2739">
        <v>479269</v>
      </c>
      <c r="D2739">
        <v>810038</v>
      </c>
      <c r="E2739" s="3">
        <v>1.6901531290360945</v>
      </c>
      <c r="F2739" s="3" t="str">
        <f>VLOOKUP(Exportacao[[#This Row],[País]],Tabela3[#All],4,FALSE)</f>
        <v>Estados Unidos</v>
      </c>
      <c r="G2739" s="3" t="str">
        <f>VLOOKUP(Exportacao[[#This Row],[País Corrigido]],'Conversor de países_Geral_UTF8_'!$A$2:$B$223,2,FALSE)</f>
        <v>América do Norte</v>
      </c>
      <c r="H27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0" spans="1:8" hidden="1">
      <c r="A2740" t="s">
        <v>77</v>
      </c>
      <c r="B2740" s="3">
        <v>2008</v>
      </c>
      <c r="C2740">
        <v>443895</v>
      </c>
      <c r="D2740">
        <v>804607</v>
      </c>
      <c r="E2740" s="3">
        <v>1.812606584890571</v>
      </c>
      <c r="F2740" s="3" t="str">
        <f>VLOOKUP(Exportacao[[#This Row],[País]],Tabela3[#All],4,FALSE)</f>
        <v>Estados Unidos</v>
      </c>
      <c r="G2740" s="3" t="str">
        <f>VLOOKUP(Exportacao[[#This Row],[País Corrigido]],'Conversor de países_Geral_UTF8_'!$A$2:$B$223,2,FALSE)</f>
        <v>América do Norte</v>
      </c>
      <c r="H27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1" spans="1:8" hidden="1">
      <c r="A2741" t="s">
        <v>77</v>
      </c>
      <c r="B2741" s="3">
        <v>2009</v>
      </c>
      <c r="C2741">
        <v>372319</v>
      </c>
      <c r="D2741">
        <v>660066</v>
      </c>
      <c r="E2741" s="3">
        <v>1.7728507006088865</v>
      </c>
      <c r="F2741" s="3" t="str">
        <f>VLOOKUP(Exportacao[[#This Row],[País]],Tabela3[#All],4,FALSE)</f>
        <v>Estados Unidos</v>
      </c>
      <c r="G2741" s="3" t="str">
        <f>VLOOKUP(Exportacao[[#This Row],[País Corrigido]],'Conversor de países_Geral_UTF8_'!$A$2:$B$223,2,FALSE)</f>
        <v>América do Norte</v>
      </c>
      <c r="H27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2" spans="1:8" hidden="1">
      <c r="A2742" t="s">
        <v>77</v>
      </c>
      <c r="B2742" s="3">
        <v>2010</v>
      </c>
      <c r="C2742">
        <v>228968</v>
      </c>
      <c r="D2742">
        <v>478630</v>
      </c>
      <c r="E2742" s="3">
        <v>2.0903794416687047</v>
      </c>
      <c r="F2742" s="3" t="str">
        <f>VLOOKUP(Exportacao[[#This Row],[País]],Tabela3[#All],4,FALSE)</f>
        <v>Estados Unidos</v>
      </c>
      <c r="G2742" s="3" t="str">
        <f>VLOOKUP(Exportacao[[#This Row],[País Corrigido]],'Conversor de países_Geral_UTF8_'!$A$2:$B$223,2,FALSE)</f>
        <v>América do Norte</v>
      </c>
      <c r="H27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3" spans="1:8" hidden="1">
      <c r="A2743" t="s">
        <v>77</v>
      </c>
      <c r="B2743" s="3">
        <v>2011</v>
      </c>
      <c r="C2743">
        <v>306787</v>
      </c>
      <c r="D2743">
        <v>1030254</v>
      </c>
      <c r="E2743" s="3">
        <v>3.3582061821393996</v>
      </c>
      <c r="F2743" s="3" t="str">
        <f>VLOOKUP(Exportacao[[#This Row],[País]],Tabela3[#All],4,FALSE)</f>
        <v>Estados Unidos</v>
      </c>
      <c r="G2743" s="3" t="str">
        <f>VLOOKUP(Exportacao[[#This Row],[País Corrigido]],'Conversor de países_Geral_UTF8_'!$A$2:$B$223,2,FALSE)</f>
        <v>América do Norte</v>
      </c>
      <c r="H27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4" spans="1:8" hidden="1">
      <c r="A2744" t="s">
        <v>77</v>
      </c>
      <c r="B2744" s="3">
        <v>2012</v>
      </c>
      <c r="C2744">
        <v>146585</v>
      </c>
      <c r="D2744">
        <v>303986</v>
      </c>
      <c r="E2744" s="3">
        <v>2.0737865402326294</v>
      </c>
      <c r="F2744" s="3" t="str">
        <f>VLOOKUP(Exportacao[[#This Row],[País]],Tabela3[#All],4,FALSE)</f>
        <v>Estados Unidos</v>
      </c>
      <c r="G2744" s="3" t="str">
        <f>VLOOKUP(Exportacao[[#This Row],[País Corrigido]],'Conversor de países_Geral_UTF8_'!$A$2:$B$223,2,FALSE)</f>
        <v>América do Norte</v>
      </c>
      <c r="H27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5" spans="1:8" hidden="1">
      <c r="A2745" t="s">
        <v>77</v>
      </c>
      <c r="B2745" s="3">
        <v>2013</v>
      </c>
      <c r="C2745">
        <v>245368</v>
      </c>
      <c r="D2745">
        <v>786556</v>
      </c>
      <c r="E2745" s="3">
        <v>3.2056176844576312</v>
      </c>
      <c r="F2745" s="3" t="str">
        <f>VLOOKUP(Exportacao[[#This Row],[País]],Tabela3[#All],4,FALSE)</f>
        <v>Estados Unidos</v>
      </c>
      <c r="G2745" s="3" t="str">
        <f>VLOOKUP(Exportacao[[#This Row],[País Corrigido]],'Conversor de países_Geral_UTF8_'!$A$2:$B$223,2,FALSE)</f>
        <v>América do Norte</v>
      </c>
      <c r="H27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6" spans="1:8" hidden="1">
      <c r="A2746" t="s">
        <v>77</v>
      </c>
      <c r="B2746" s="3">
        <v>2014</v>
      </c>
      <c r="C2746">
        <v>222267</v>
      </c>
      <c r="D2746">
        <v>494216</v>
      </c>
      <c r="E2746" s="3">
        <v>2.2235239599220757</v>
      </c>
      <c r="F2746" s="3" t="str">
        <f>VLOOKUP(Exportacao[[#This Row],[País]],Tabela3[#All],4,FALSE)</f>
        <v>Estados Unidos</v>
      </c>
      <c r="G2746" s="3" t="str">
        <f>VLOOKUP(Exportacao[[#This Row],[País Corrigido]],'Conversor de países_Geral_UTF8_'!$A$2:$B$223,2,FALSE)</f>
        <v>América do Norte</v>
      </c>
      <c r="H27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7" spans="1:8" hidden="1">
      <c r="A2747" t="s">
        <v>77</v>
      </c>
      <c r="B2747" s="3">
        <v>2015</v>
      </c>
      <c r="C2747">
        <v>195896</v>
      </c>
      <c r="D2747">
        <v>524109</v>
      </c>
      <c r="E2747" s="3">
        <v>2.6754451341528158</v>
      </c>
      <c r="F2747" s="3" t="str">
        <f>VLOOKUP(Exportacao[[#This Row],[País]],Tabela3[#All],4,FALSE)</f>
        <v>Estados Unidos</v>
      </c>
      <c r="G2747" s="3" t="str">
        <f>VLOOKUP(Exportacao[[#This Row],[País Corrigido]],'Conversor de países_Geral_UTF8_'!$A$2:$B$223,2,FALSE)</f>
        <v>América do Norte</v>
      </c>
      <c r="H27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8" spans="1:8" hidden="1">
      <c r="A2748" t="s">
        <v>77</v>
      </c>
      <c r="B2748" s="3">
        <v>2016</v>
      </c>
      <c r="C2748">
        <v>258072</v>
      </c>
      <c r="D2748">
        <v>687411</v>
      </c>
      <c r="E2748" s="3">
        <v>2.6636403794289967</v>
      </c>
      <c r="F2748" s="3" t="str">
        <f>VLOOKUP(Exportacao[[#This Row],[País]],Tabela3[#All],4,FALSE)</f>
        <v>Estados Unidos</v>
      </c>
      <c r="G2748" s="3" t="str">
        <f>VLOOKUP(Exportacao[[#This Row],[País Corrigido]],'Conversor de países_Geral_UTF8_'!$A$2:$B$223,2,FALSE)</f>
        <v>América do Norte</v>
      </c>
      <c r="H27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49" spans="1:8" hidden="1">
      <c r="A2749" t="s">
        <v>77</v>
      </c>
      <c r="B2749" s="3">
        <v>2017</v>
      </c>
      <c r="C2749">
        <v>132688</v>
      </c>
      <c r="D2749">
        <v>1523699</v>
      </c>
      <c r="E2749" s="3">
        <v>11.483321777402629</v>
      </c>
      <c r="F2749" s="3" t="str">
        <f>VLOOKUP(Exportacao[[#This Row],[País]],Tabela3[#All],4,FALSE)</f>
        <v>Estados Unidos</v>
      </c>
      <c r="G2749" s="3" t="str">
        <f>VLOOKUP(Exportacao[[#This Row],[País Corrigido]],'Conversor de países_Geral_UTF8_'!$A$2:$B$223,2,FALSE)</f>
        <v>América do Norte</v>
      </c>
      <c r="H27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50" spans="1:8" hidden="1">
      <c r="A2750" t="s">
        <v>77</v>
      </c>
      <c r="B2750" s="3">
        <v>2018</v>
      </c>
      <c r="C2750">
        <v>169109</v>
      </c>
      <c r="D2750">
        <v>512519</v>
      </c>
      <c r="E2750" s="3">
        <v>3.0307020915504204</v>
      </c>
      <c r="F2750" s="3" t="str">
        <f>VLOOKUP(Exportacao[[#This Row],[País]],Tabela3[#All],4,FALSE)</f>
        <v>Estados Unidos</v>
      </c>
      <c r="G2750" s="3" t="str">
        <f>VLOOKUP(Exportacao[[#This Row],[País Corrigido]],'Conversor de países_Geral_UTF8_'!$A$2:$B$223,2,FALSE)</f>
        <v>América do Norte</v>
      </c>
      <c r="H27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51" spans="1:8" hidden="1">
      <c r="A2751" t="s">
        <v>77</v>
      </c>
      <c r="B2751" s="3">
        <v>2019</v>
      </c>
      <c r="C2751">
        <v>209765</v>
      </c>
      <c r="D2751">
        <v>616274</v>
      </c>
      <c r="E2751" s="3">
        <v>2.9379257740805187</v>
      </c>
      <c r="F2751" s="3" t="str">
        <f>VLOOKUP(Exportacao[[#This Row],[País]],Tabela3[#All],4,FALSE)</f>
        <v>Estados Unidos</v>
      </c>
      <c r="G2751" s="3" t="str">
        <f>VLOOKUP(Exportacao[[#This Row],[País Corrigido]],'Conversor de países_Geral_UTF8_'!$A$2:$B$223,2,FALSE)</f>
        <v>América do Norte</v>
      </c>
      <c r="H27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52" spans="1:8" hidden="1">
      <c r="A2752" t="s">
        <v>77</v>
      </c>
      <c r="B2752" s="3">
        <v>2020</v>
      </c>
      <c r="C2752">
        <v>300178</v>
      </c>
      <c r="D2752">
        <v>610793</v>
      </c>
      <c r="E2752" s="3">
        <v>2.0347693701736969</v>
      </c>
      <c r="F2752" s="3" t="str">
        <f>VLOOKUP(Exportacao[[#This Row],[País]],Tabela3[#All],4,FALSE)</f>
        <v>Estados Unidos</v>
      </c>
      <c r="G2752" s="3" t="str">
        <f>VLOOKUP(Exportacao[[#This Row],[País Corrigido]],'Conversor de países_Geral_UTF8_'!$A$2:$B$223,2,FALSE)</f>
        <v>América do Norte</v>
      </c>
      <c r="H27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53" spans="1:8" hidden="1">
      <c r="A2753" t="s">
        <v>77</v>
      </c>
      <c r="B2753" s="3">
        <v>2021</v>
      </c>
      <c r="C2753">
        <v>111085</v>
      </c>
      <c r="D2753">
        <v>203554</v>
      </c>
      <c r="E2753" s="3">
        <v>1.8324166179052077</v>
      </c>
      <c r="F2753" s="3" t="str">
        <f>VLOOKUP(Exportacao[[#This Row],[País]],Tabela3[#All],4,FALSE)</f>
        <v>Estados Unidos</v>
      </c>
      <c r="G2753" s="3" t="str">
        <f>VLOOKUP(Exportacao[[#This Row],[País Corrigido]],'Conversor de países_Geral_UTF8_'!$A$2:$B$223,2,FALSE)</f>
        <v>América do Norte</v>
      </c>
      <c r="H27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54" spans="1:8" hidden="1">
      <c r="A2754" t="s">
        <v>77</v>
      </c>
      <c r="B2754" s="3">
        <v>2022</v>
      </c>
      <c r="C2754">
        <v>220373</v>
      </c>
      <c r="D2754">
        <v>447893</v>
      </c>
      <c r="E2754" s="3">
        <v>2.0324313777096106</v>
      </c>
      <c r="F2754" s="3" t="str">
        <f>VLOOKUP(Exportacao[[#This Row],[País]],Tabela3[#All],4,FALSE)</f>
        <v>Estados Unidos</v>
      </c>
      <c r="G2754" s="3" t="str">
        <f>VLOOKUP(Exportacao[[#This Row],[País Corrigido]],'Conversor de países_Geral_UTF8_'!$A$2:$B$223,2,FALSE)</f>
        <v>América do Norte</v>
      </c>
      <c r="H27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55" spans="1:8" hidden="1">
      <c r="A2755" t="s">
        <v>77</v>
      </c>
      <c r="B2755" s="3">
        <v>2023</v>
      </c>
      <c r="C2755">
        <v>229839</v>
      </c>
      <c r="D2755">
        <v>429091</v>
      </c>
      <c r="E2755" s="3">
        <v>1.8669198873994404</v>
      </c>
      <c r="F2755" s="3" t="str">
        <f>VLOOKUP(Exportacao[[#This Row],[País]],Tabela3[#All],4,FALSE)</f>
        <v>Estados Unidos</v>
      </c>
      <c r="G2755" s="3" t="str">
        <f>VLOOKUP(Exportacao[[#This Row],[País Corrigido]],'Conversor de países_Geral_UTF8_'!$A$2:$B$223,2,FALSE)</f>
        <v>América do Norte</v>
      </c>
      <c r="H27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56" spans="1:8">
      <c r="A2756" t="s">
        <v>78</v>
      </c>
      <c r="B2756" s="3">
        <v>1970</v>
      </c>
      <c r="C2756">
        <v>0</v>
      </c>
      <c r="D2756">
        <v>0</v>
      </c>
      <c r="E2756" s="3" t="e">
        <v>#NUM!</v>
      </c>
      <c r="F2756" s="3" t="str">
        <f>VLOOKUP(Exportacao[[#This Row],[País]],Tabela3[#All],4,FALSE)</f>
        <v>Estônia</v>
      </c>
      <c r="G2756" s="3" t="str">
        <f>VLOOKUP(Exportacao[[#This Row],[País Corrigido]],'Conversor de países_Geral_UTF8_'!$A$2:$B$223,2,FALSE)</f>
        <v>Europa</v>
      </c>
      <c r="H27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57" spans="1:8">
      <c r="A2757" t="s">
        <v>78</v>
      </c>
      <c r="B2757" s="3">
        <v>1971</v>
      </c>
      <c r="C2757">
        <v>0</v>
      </c>
      <c r="D2757">
        <v>0</v>
      </c>
      <c r="E2757" s="3" t="e">
        <v>#NUM!</v>
      </c>
      <c r="F2757" s="3" t="str">
        <f>VLOOKUP(Exportacao[[#This Row],[País]],Tabela3[#All],4,FALSE)</f>
        <v>Estônia</v>
      </c>
      <c r="G2757" s="3" t="str">
        <f>VLOOKUP(Exportacao[[#This Row],[País Corrigido]],'Conversor de países_Geral_UTF8_'!$A$2:$B$223,2,FALSE)</f>
        <v>Europa</v>
      </c>
      <c r="H27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58" spans="1:8">
      <c r="A2758" t="s">
        <v>78</v>
      </c>
      <c r="B2758" s="3">
        <v>1972</v>
      </c>
      <c r="C2758">
        <v>0</v>
      </c>
      <c r="D2758">
        <v>0</v>
      </c>
      <c r="E2758" s="3" t="e">
        <v>#NUM!</v>
      </c>
      <c r="F2758" s="3" t="str">
        <f>VLOOKUP(Exportacao[[#This Row],[País]],Tabela3[#All],4,FALSE)</f>
        <v>Estônia</v>
      </c>
      <c r="G2758" s="3" t="str">
        <f>VLOOKUP(Exportacao[[#This Row],[País Corrigido]],'Conversor de países_Geral_UTF8_'!$A$2:$B$223,2,FALSE)</f>
        <v>Europa</v>
      </c>
      <c r="H27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59" spans="1:8">
      <c r="A2759" t="s">
        <v>78</v>
      </c>
      <c r="B2759" s="3">
        <v>1973</v>
      </c>
      <c r="C2759">
        <v>0</v>
      </c>
      <c r="D2759">
        <v>0</v>
      </c>
      <c r="E2759" s="3" t="e">
        <v>#NUM!</v>
      </c>
      <c r="F2759" s="3" t="str">
        <f>VLOOKUP(Exportacao[[#This Row],[País]],Tabela3[#All],4,FALSE)</f>
        <v>Estônia</v>
      </c>
      <c r="G2759" s="3" t="str">
        <f>VLOOKUP(Exportacao[[#This Row],[País Corrigido]],'Conversor de países_Geral_UTF8_'!$A$2:$B$223,2,FALSE)</f>
        <v>Europa</v>
      </c>
      <c r="H27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0" spans="1:8">
      <c r="A2760" t="s">
        <v>78</v>
      </c>
      <c r="B2760" s="3">
        <v>1974</v>
      </c>
      <c r="C2760">
        <v>0</v>
      </c>
      <c r="D2760">
        <v>0</v>
      </c>
      <c r="E2760" s="3" t="e">
        <v>#NUM!</v>
      </c>
      <c r="F2760" s="3" t="str">
        <f>VLOOKUP(Exportacao[[#This Row],[País]],Tabela3[#All],4,FALSE)</f>
        <v>Estônia</v>
      </c>
      <c r="G2760" s="3" t="str">
        <f>VLOOKUP(Exportacao[[#This Row],[País Corrigido]],'Conversor de países_Geral_UTF8_'!$A$2:$B$223,2,FALSE)</f>
        <v>Europa</v>
      </c>
      <c r="H27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1" spans="1:8">
      <c r="A2761" t="s">
        <v>78</v>
      </c>
      <c r="B2761" s="3">
        <v>1975</v>
      </c>
      <c r="C2761">
        <v>0</v>
      </c>
      <c r="D2761">
        <v>0</v>
      </c>
      <c r="E2761" s="3" t="e">
        <v>#NUM!</v>
      </c>
      <c r="F2761" s="3" t="str">
        <f>VLOOKUP(Exportacao[[#This Row],[País]],Tabela3[#All],4,FALSE)</f>
        <v>Estônia</v>
      </c>
      <c r="G2761" s="3" t="str">
        <f>VLOOKUP(Exportacao[[#This Row],[País Corrigido]],'Conversor de países_Geral_UTF8_'!$A$2:$B$223,2,FALSE)</f>
        <v>Europa</v>
      </c>
      <c r="H27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2" spans="1:8">
      <c r="A2762" t="s">
        <v>78</v>
      </c>
      <c r="B2762" s="3">
        <v>1976</v>
      </c>
      <c r="C2762">
        <v>0</v>
      </c>
      <c r="D2762">
        <v>0</v>
      </c>
      <c r="E2762" s="3" t="e">
        <v>#NUM!</v>
      </c>
      <c r="F2762" s="3" t="str">
        <f>VLOOKUP(Exportacao[[#This Row],[País]],Tabela3[#All],4,FALSE)</f>
        <v>Estônia</v>
      </c>
      <c r="G2762" s="3" t="str">
        <f>VLOOKUP(Exportacao[[#This Row],[País Corrigido]],'Conversor de países_Geral_UTF8_'!$A$2:$B$223,2,FALSE)</f>
        <v>Europa</v>
      </c>
      <c r="H27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3" spans="1:8">
      <c r="A2763" t="s">
        <v>78</v>
      </c>
      <c r="B2763" s="3">
        <v>1977</v>
      </c>
      <c r="C2763">
        <v>0</v>
      </c>
      <c r="D2763">
        <v>0</v>
      </c>
      <c r="E2763" s="3" t="e">
        <v>#NUM!</v>
      </c>
      <c r="F2763" s="3" t="str">
        <f>VLOOKUP(Exportacao[[#This Row],[País]],Tabela3[#All],4,FALSE)</f>
        <v>Estônia</v>
      </c>
      <c r="G2763" s="3" t="str">
        <f>VLOOKUP(Exportacao[[#This Row],[País Corrigido]],'Conversor de países_Geral_UTF8_'!$A$2:$B$223,2,FALSE)</f>
        <v>Europa</v>
      </c>
      <c r="H27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4" spans="1:8">
      <c r="A2764" t="s">
        <v>78</v>
      </c>
      <c r="B2764" s="3">
        <v>1978</v>
      </c>
      <c r="C2764">
        <v>0</v>
      </c>
      <c r="D2764">
        <v>0</v>
      </c>
      <c r="E2764" s="3" t="e">
        <v>#NUM!</v>
      </c>
      <c r="F2764" s="3" t="str">
        <f>VLOOKUP(Exportacao[[#This Row],[País]],Tabela3[#All],4,FALSE)</f>
        <v>Estônia</v>
      </c>
      <c r="G2764" s="3" t="str">
        <f>VLOOKUP(Exportacao[[#This Row],[País Corrigido]],'Conversor de países_Geral_UTF8_'!$A$2:$B$223,2,FALSE)</f>
        <v>Europa</v>
      </c>
      <c r="H27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5" spans="1:8">
      <c r="A2765" t="s">
        <v>78</v>
      </c>
      <c r="B2765" s="3">
        <v>1979</v>
      </c>
      <c r="C2765">
        <v>0</v>
      </c>
      <c r="D2765">
        <v>0</v>
      </c>
      <c r="E2765" s="3" t="e">
        <v>#NUM!</v>
      </c>
      <c r="F2765" s="3" t="str">
        <f>VLOOKUP(Exportacao[[#This Row],[País]],Tabela3[#All],4,FALSE)</f>
        <v>Estônia</v>
      </c>
      <c r="G2765" s="3" t="str">
        <f>VLOOKUP(Exportacao[[#This Row],[País Corrigido]],'Conversor de países_Geral_UTF8_'!$A$2:$B$223,2,FALSE)</f>
        <v>Europa</v>
      </c>
      <c r="H27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6" spans="1:8">
      <c r="A2766" t="s">
        <v>78</v>
      </c>
      <c r="B2766" s="3">
        <v>1980</v>
      </c>
      <c r="C2766">
        <v>0</v>
      </c>
      <c r="D2766">
        <v>0</v>
      </c>
      <c r="E2766" s="3" t="e">
        <v>#NUM!</v>
      </c>
      <c r="F2766" s="3" t="str">
        <f>VLOOKUP(Exportacao[[#This Row],[País]],Tabela3[#All],4,FALSE)</f>
        <v>Estônia</v>
      </c>
      <c r="G2766" s="3" t="str">
        <f>VLOOKUP(Exportacao[[#This Row],[País Corrigido]],'Conversor de países_Geral_UTF8_'!$A$2:$B$223,2,FALSE)</f>
        <v>Europa</v>
      </c>
      <c r="H27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7" spans="1:8">
      <c r="A2767" t="s">
        <v>78</v>
      </c>
      <c r="B2767" s="3">
        <v>1981</v>
      </c>
      <c r="C2767">
        <v>0</v>
      </c>
      <c r="D2767">
        <v>0</v>
      </c>
      <c r="E2767" s="3" t="e">
        <v>#NUM!</v>
      </c>
      <c r="F2767" s="3" t="str">
        <f>VLOOKUP(Exportacao[[#This Row],[País]],Tabela3[#All],4,FALSE)</f>
        <v>Estônia</v>
      </c>
      <c r="G2767" s="3" t="str">
        <f>VLOOKUP(Exportacao[[#This Row],[País Corrigido]],'Conversor de países_Geral_UTF8_'!$A$2:$B$223,2,FALSE)</f>
        <v>Europa</v>
      </c>
      <c r="H27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8" spans="1:8">
      <c r="A2768" t="s">
        <v>78</v>
      </c>
      <c r="B2768" s="3">
        <v>1982</v>
      </c>
      <c r="C2768">
        <v>0</v>
      </c>
      <c r="D2768">
        <v>0</v>
      </c>
      <c r="E2768" s="3" t="e">
        <v>#NUM!</v>
      </c>
      <c r="F2768" s="3" t="str">
        <f>VLOOKUP(Exportacao[[#This Row],[País]],Tabela3[#All],4,FALSE)</f>
        <v>Estônia</v>
      </c>
      <c r="G2768" s="3" t="str">
        <f>VLOOKUP(Exportacao[[#This Row],[País Corrigido]],'Conversor de países_Geral_UTF8_'!$A$2:$B$223,2,FALSE)</f>
        <v>Europa</v>
      </c>
      <c r="H27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69" spans="1:8">
      <c r="A2769" t="s">
        <v>78</v>
      </c>
      <c r="B2769" s="3">
        <v>1983</v>
      </c>
      <c r="C2769">
        <v>0</v>
      </c>
      <c r="D2769">
        <v>0</v>
      </c>
      <c r="E2769" s="3" t="e">
        <v>#NUM!</v>
      </c>
      <c r="F2769" s="3" t="str">
        <f>VLOOKUP(Exportacao[[#This Row],[País]],Tabela3[#All],4,FALSE)</f>
        <v>Estônia</v>
      </c>
      <c r="G2769" s="3" t="str">
        <f>VLOOKUP(Exportacao[[#This Row],[País Corrigido]],'Conversor de países_Geral_UTF8_'!$A$2:$B$223,2,FALSE)</f>
        <v>Europa</v>
      </c>
      <c r="H27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0" spans="1:8">
      <c r="A2770" t="s">
        <v>78</v>
      </c>
      <c r="B2770" s="3">
        <v>1984</v>
      </c>
      <c r="C2770">
        <v>0</v>
      </c>
      <c r="D2770">
        <v>0</v>
      </c>
      <c r="E2770" s="3" t="e">
        <v>#NUM!</v>
      </c>
      <c r="F2770" s="3" t="str">
        <f>VLOOKUP(Exportacao[[#This Row],[País]],Tabela3[#All],4,FALSE)</f>
        <v>Estônia</v>
      </c>
      <c r="G2770" s="3" t="str">
        <f>VLOOKUP(Exportacao[[#This Row],[País Corrigido]],'Conversor de países_Geral_UTF8_'!$A$2:$B$223,2,FALSE)</f>
        <v>Europa</v>
      </c>
      <c r="H27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1" spans="1:8">
      <c r="A2771" t="s">
        <v>78</v>
      </c>
      <c r="B2771" s="3">
        <v>1985</v>
      </c>
      <c r="C2771">
        <v>0</v>
      </c>
      <c r="D2771">
        <v>0</v>
      </c>
      <c r="E2771" s="3" t="e">
        <v>#NUM!</v>
      </c>
      <c r="F2771" s="3" t="str">
        <f>VLOOKUP(Exportacao[[#This Row],[País]],Tabela3[#All],4,FALSE)</f>
        <v>Estônia</v>
      </c>
      <c r="G2771" s="3" t="str">
        <f>VLOOKUP(Exportacao[[#This Row],[País Corrigido]],'Conversor de países_Geral_UTF8_'!$A$2:$B$223,2,FALSE)</f>
        <v>Europa</v>
      </c>
      <c r="H27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2" spans="1:8">
      <c r="A2772" t="s">
        <v>78</v>
      </c>
      <c r="B2772" s="3">
        <v>1986</v>
      </c>
      <c r="C2772">
        <v>0</v>
      </c>
      <c r="D2772">
        <v>0</v>
      </c>
      <c r="E2772" s="3" t="e">
        <v>#NUM!</v>
      </c>
      <c r="F2772" s="3" t="str">
        <f>VLOOKUP(Exportacao[[#This Row],[País]],Tabela3[#All],4,FALSE)</f>
        <v>Estônia</v>
      </c>
      <c r="G2772" s="3" t="str">
        <f>VLOOKUP(Exportacao[[#This Row],[País Corrigido]],'Conversor de países_Geral_UTF8_'!$A$2:$B$223,2,FALSE)</f>
        <v>Europa</v>
      </c>
      <c r="H27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3" spans="1:8">
      <c r="A2773" t="s">
        <v>78</v>
      </c>
      <c r="B2773" s="3">
        <v>1987</v>
      </c>
      <c r="C2773">
        <v>0</v>
      </c>
      <c r="D2773">
        <v>0</v>
      </c>
      <c r="E2773" s="3" t="e">
        <v>#NUM!</v>
      </c>
      <c r="F2773" s="3" t="str">
        <f>VLOOKUP(Exportacao[[#This Row],[País]],Tabela3[#All],4,FALSE)</f>
        <v>Estônia</v>
      </c>
      <c r="G2773" s="3" t="str">
        <f>VLOOKUP(Exportacao[[#This Row],[País Corrigido]],'Conversor de países_Geral_UTF8_'!$A$2:$B$223,2,FALSE)</f>
        <v>Europa</v>
      </c>
      <c r="H27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4" spans="1:8">
      <c r="A2774" t="s">
        <v>78</v>
      </c>
      <c r="B2774" s="3">
        <v>1988</v>
      </c>
      <c r="C2774">
        <v>0</v>
      </c>
      <c r="D2774">
        <v>0</v>
      </c>
      <c r="E2774" s="3" t="e">
        <v>#NUM!</v>
      </c>
      <c r="F2774" s="3" t="str">
        <f>VLOOKUP(Exportacao[[#This Row],[País]],Tabela3[#All],4,FALSE)</f>
        <v>Estônia</v>
      </c>
      <c r="G2774" s="3" t="str">
        <f>VLOOKUP(Exportacao[[#This Row],[País Corrigido]],'Conversor de países_Geral_UTF8_'!$A$2:$B$223,2,FALSE)</f>
        <v>Europa</v>
      </c>
      <c r="H27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5" spans="1:8">
      <c r="A2775" t="s">
        <v>78</v>
      </c>
      <c r="B2775" s="3">
        <v>1989</v>
      </c>
      <c r="C2775">
        <v>0</v>
      </c>
      <c r="D2775">
        <v>0</v>
      </c>
      <c r="E2775" s="3" t="e">
        <v>#NUM!</v>
      </c>
      <c r="F2775" s="3" t="str">
        <f>VLOOKUP(Exportacao[[#This Row],[País]],Tabela3[#All],4,FALSE)</f>
        <v>Estônia</v>
      </c>
      <c r="G2775" s="3" t="str">
        <f>VLOOKUP(Exportacao[[#This Row],[País Corrigido]],'Conversor de países_Geral_UTF8_'!$A$2:$B$223,2,FALSE)</f>
        <v>Europa</v>
      </c>
      <c r="H27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6" spans="1:8">
      <c r="A2776" t="s">
        <v>78</v>
      </c>
      <c r="B2776" s="3">
        <v>1990</v>
      </c>
      <c r="C2776">
        <v>0</v>
      </c>
      <c r="D2776">
        <v>0</v>
      </c>
      <c r="E2776" s="3" t="e">
        <v>#NUM!</v>
      </c>
      <c r="F2776" s="3" t="str">
        <f>VLOOKUP(Exportacao[[#This Row],[País]],Tabela3[#All],4,FALSE)</f>
        <v>Estônia</v>
      </c>
      <c r="G2776" s="3" t="str">
        <f>VLOOKUP(Exportacao[[#This Row],[País Corrigido]],'Conversor de países_Geral_UTF8_'!$A$2:$B$223,2,FALSE)</f>
        <v>Europa</v>
      </c>
      <c r="H27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7" spans="1:8">
      <c r="A2777" t="s">
        <v>78</v>
      </c>
      <c r="B2777" s="3">
        <v>1991</v>
      </c>
      <c r="C2777">
        <v>0</v>
      </c>
      <c r="D2777">
        <v>0</v>
      </c>
      <c r="E2777" s="3" t="e">
        <v>#NUM!</v>
      </c>
      <c r="F2777" s="3" t="str">
        <f>VLOOKUP(Exportacao[[#This Row],[País]],Tabela3[#All],4,FALSE)</f>
        <v>Estônia</v>
      </c>
      <c r="G2777" s="3" t="str">
        <f>VLOOKUP(Exportacao[[#This Row],[País Corrigido]],'Conversor de países_Geral_UTF8_'!$A$2:$B$223,2,FALSE)</f>
        <v>Europa</v>
      </c>
      <c r="H27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8" spans="1:8">
      <c r="A2778" t="s">
        <v>78</v>
      </c>
      <c r="B2778" s="3">
        <v>1992</v>
      </c>
      <c r="C2778">
        <v>0</v>
      </c>
      <c r="D2778">
        <v>0</v>
      </c>
      <c r="E2778" s="3" t="e">
        <v>#NUM!</v>
      </c>
      <c r="F2778" s="3" t="str">
        <f>VLOOKUP(Exportacao[[#This Row],[País]],Tabela3[#All],4,FALSE)</f>
        <v>Estônia</v>
      </c>
      <c r="G2778" s="3" t="str">
        <f>VLOOKUP(Exportacao[[#This Row],[País Corrigido]],'Conversor de países_Geral_UTF8_'!$A$2:$B$223,2,FALSE)</f>
        <v>Europa</v>
      </c>
      <c r="H27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79" spans="1:8">
      <c r="A2779" t="s">
        <v>78</v>
      </c>
      <c r="B2779" s="3">
        <v>1993</v>
      </c>
      <c r="C2779">
        <v>0</v>
      </c>
      <c r="D2779">
        <v>0</v>
      </c>
      <c r="E2779" s="3" t="e">
        <v>#NUM!</v>
      </c>
      <c r="F2779" s="3" t="str">
        <f>VLOOKUP(Exportacao[[#This Row],[País]],Tabela3[#All],4,FALSE)</f>
        <v>Estônia</v>
      </c>
      <c r="G2779" s="3" t="str">
        <f>VLOOKUP(Exportacao[[#This Row],[País Corrigido]],'Conversor de países_Geral_UTF8_'!$A$2:$B$223,2,FALSE)</f>
        <v>Europa</v>
      </c>
      <c r="H27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0" spans="1:8">
      <c r="A2780" t="s">
        <v>78</v>
      </c>
      <c r="B2780" s="3">
        <v>1994</v>
      </c>
      <c r="C2780">
        <v>0</v>
      </c>
      <c r="D2780">
        <v>0</v>
      </c>
      <c r="E2780" s="3" t="e">
        <v>#NUM!</v>
      </c>
      <c r="F2780" s="3" t="str">
        <f>VLOOKUP(Exportacao[[#This Row],[País]],Tabela3[#All],4,FALSE)</f>
        <v>Estônia</v>
      </c>
      <c r="G2780" s="3" t="str">
        <f>VLOOKUP(Exportacao[[#This Row],[País Corrigido]],'Conversor de países_Geral_UTF8_'!$A$2:$B$223,2,FALSE)</f>
        <v>Europa</v>
      </c>
      <c r="H27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1" spans="1:8">
      <c r="A2781" t="s">
        <v>78</v>
      </c>
      <c r="B2781" s="3">
        <v>1995</v>
      </c>
      <c r="C2781">
        <v>0</v>
      </c>
      <c r="D2781">
        <v>0</v>
      </c>
      <c r="E2781" s="3" t="e">
        <v>#NUM!</v>
      </c>
      <c r="F2781" s="3" t="str">
        <f>VLOOKUP(Exportacao[[#This Row],[País]],Tabela3[#All],4,FALSE)</f>
        <v>Estônia</v>
      </c>
      <c r="G2781" s="3" t="str">
        <f>VLOOKUP(Exportacao[[#This Row],[País Corrigido]],'Conversor de países_Geral_UTF8_'!$A$2:$B$223,2,FALSE)</f>
        <v>Europa</v>
      </c>
      <c r="H27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2" spans="1:8">
      <c r="A2782" t="s">
        <v>78</v>
      </c>
      <c r="B2782" s="3">
        <v>1996</v>
      </c>
      <c r="C2782">
        <v>0</v>
      </c>
      <c r="D2782">
        <v>0</v>
      </c>
      <c r="E2782" s="3" t="e">
        <v>#NUM!</v>
      </c>
      <c r="F2782" s="3" t="str">
        <f>VLOOKUP(Exportacao[[#This Row],[País]],Tabela3[#All],4,FALSE)</f>
        <v>Estônia</v>
      </c>
      <c r="G2782" s="3" t="str">
        <f>VLOOKUP(Exportacao[[#This Row],[País Corrigido]],'Conversor de países_Geral_UTF8_'!$A$2:$B$223,2,FALSE)</f>
        <v>Europa</v>
      </c>
      <c r="H27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3" spans="1:8">
      <c r="A2783" t="s">
        <v>78</v>
      </c>
      <c r="B2783" s="3">
        <v>1997</v>
      </c>
      <c r="C2783">
        <v>0</v>
      </c>
      <c r="D2783">
        <v>0</v>
      </c>
      <c r="E2783" s="3" t="e">
        <v>#NUM!</v>
      </c>
      <c r="F2783" s="3" t="str">
        <f>VLOOKUP(Exportacao[[#This Row],[País]],Tabela3[#All],4,FALSE)</f>
        <v>Estônia</v>
      </c>
      <c r="G2783" s="3" t="str">
        <f>VLOOKUP(Exportacao[[#This Row],[País Corrigido]],'Conversor de países_Geral_UTF8_'!$A$2:$B$223,2,FALSE)</f>
        <v>Europa</v>
      </c>
      <c r="H27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4" spans="1:8">
      <c r="A2784" t="s">
        <v>78</v>
      </c>
      <c r="B2784" s="3">
        <v>1998</v>
      </c>
      <c r="C2784">
        <v>0</v>
      </c>
      <c r="D2784">
        <v>0</v>
      </c>
      <c r="E2784" s="3" t="e">
        <v>#NUM!</v>
      </c>
      <c r="F2784" s="3" t="str">
        <f>VLOOKUP(Exportacao[[#This Row],[País]],Tabela3[#All],4,FALSE)</f>
        <v>Estônia</v>
      </c>
      <c r="G2784" s="3" t="str">
        <f>VLOOKUP(Exportacao[[#This Row],[País Corrigido]],'Conversor de países_Geral_UTF8_'!$A$2:$B$223,2,FALSE)</f>
        <v>Europa</v>
      </c>
      <c r="H27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5" spans="1:8">
      <c r="A2785" t="s">
        <v>78</v>
      </c>
      <c r="B2785" s="3">
        <v>1999</v>
      </c>
      <c r="C2785">
        <v>0</v>
      </c>
      <c r="D2785">
        <v>0</v>
      </c>
      <c r="E2785" s="3" t="e">
        <v>#NUM!</v>
      </c>
      <c r="F2785" s="3" t="str">
        <f>VLOOKUP(Exportacao[[#This Row],[País]],Tabela3[#All],4,FALSE)</f>
        <v>Estônia</v>
      </c>
      <c r="G2785" s="3" t="str">
        <f>VLOOKUP(Exportacao[[#This Row],[País Corrigido]],'Conversor de países_Geral_UTF8_'!$A$2:$B$223,2,FALSE)</f>
        <v>Europa</v>
      </c>
      <c r="H27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6" spans="1:8">
      <c r="A2786" t="s">
        <v>78</v>
      </c>
      <c r="B2786" s="3">
        <v>2000</v>
      </c>
      <c r="C2786">
        <v>0</v>
      </c>
      <c r="D2786">
        <v>0</v>
      </c>
      <c r="E2786" s="3" t="e">
        <v>#NUM!</v>
      </c>
      <c r="F2786" s="3" t="str">
        <f>VLOOKUP(Exportacao[[#This Row],[País]],Tabela3[#All],4,FALSE)</f>
        <v>Estônia</v>
      </c>
      <c r="G2786" s="3" t="str">
        <f>VLOOKUP(Exportacao[[#This Row],[País Corrigido]],'Conversor de países_Geral_UTF8_'!$A$2:$B$223,2,FALSE)</f>
        <v>Europa</v>
      </c>
      <c r="H27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7" spans="1:8">
      <c r="A2787" t="s">
        <v>78</v>
      </c>
      <c r="B2787" s="3">
        <v>2001</v>
      </c>
      <c r="C2787">
        <v>0</v>
      </c>
      <c r="D2787">
        <v>0</v>
      </c>
      <c r="E2787" s="3" t="e">
        <v>#NUM!</v>
      </c>
      <c r="F2787" s="3" t="str">
        <f>VLOOKUP(Exportacao[[#This Row],[País]],Tabela3[#All],4,FALSE)</f>
        <v>Estônia</v>
      </c>
      <c r="G2787" s="3" t="str">
        <f>VLOOKUP(Exportacao[[#This Row],[País Corrigido]],'Conversor de países_Geral_UTF8_'!$A$2:$B$223,2,FALSE)</f>
        <v>Europa</v>
      </c>
      <c r="H27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8" spans="1:8">
      <c r="A2788" t="s">
        <v>78</v>
      </c>
      <c r="B2788" s="3">
        <v>2002</v>
      </c>
      <c r="C2788">
        <v>0</v>
      </c>
      <c r="D2788">
        <v>0</v>
      </c>
      <c r="E2788" s="3" t="e">
        <v>#NUM!</v>
      </c>
      <c r="F2788" s="3" t="str">
        <f>VLOOKUP(Exportacao[[#This Row],[País]],Tabela3[#All],4,FALSE)</f>
        <v>Estônia</v>
      </c>
      <c r="G2788" s="3" t="str">
        <f>VLOOKUP(Exportacao[[#This Row],[País Corrigido]],'Conversor de países_Geral_UTF8_'!$A$2:$B$223,2,FALSE)</f>
        <v>Europa</v>
      </c>
      <c r="H27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89" spans="1:8">
      <c r="A2789" t="s">
        <v>78</v>
      </c>
      <c r="B2789" s="3">
        <v>2003</v>
      </c>
      <c r="C2789">
        <v>0</v>
      </c>
      <c r="D2789">
        <v>0</v>
      </c>
      <c r="E2789" s="3" t="e">
        <v>#NUM!</v>
      </c>
      <c r="F2789" s="3" t="str">
        <f>VLOOKUP(Exportacao[[#This Row],[País]],Tabela3[#All],4,FALSE)</f>
        <v>Estônia</v>
      </c>
      <c r="G2789" s="3" t="str">
        <f>VLOOKUP(Exportacao[[#This Row],[País Corrigido]],'Conversor de países_Geral_UTF8_'!$A$2:$B$223,2,FALSE)</f>
        <v>Europa</v>
      </c>
      <c r="H27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90" spans="1:8">
      <c r="A2790" t="s">
        <v>78</v>
      </c>
      <c r="B2790" s="3">
        <v>2004</v>
      </c>
      <c r="C2790">
        <v>0</v>
      </c>
      <c r="D2790">
        <v>0</v>
      </c>
      <c r="E2790" s="3" t="e">
        <v>#NUM!</v>
      </c>
      <c r="F2790" s="3" t="str">
        <f>VLOOKUP(Exportacao[[#This Row],[País]],Tabela3[#All],4,FALSE)</f>
        <v>Estônia</v>
      </c>
      <c r="G2790" s="3" t="str">
        <f>VLOOKUP(Exportacao[[#This Row],[País Corrigido]],'Conversor de países_Geral_UTF8_'!$A$2:$B$223,2,FALSE)</f>
        <v>Europa</v>
      </c>
      <c r="H27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91" spans="1:8">
      <c r="A2791" t="s">
        <v>78</v>
      </c>
      <c r="B2791" s="3">
        <v>2005</v>
      </c>
      <c r="C2791">
        <v>0</v>
      </c>
      <c r="D2791">
        <v>0</v>
      </c>
      <c r="E2791" s="3" t="e">
        <v>#NUM!</v>
      </c>
      <c r="F2791" s="3" t="str">
        <f>VLOOKUP(Exportacao[[#This Row],[País]],Tabela3[#All],4,FALSE)</f>
        <v>Estônia</v>
      </c>
      <c r="G2791" s="3" t="str">
        <f>VLOOKUP(Exportacao[[#This Row],[País Corrigido]],'Conversor de países_Geral_UTF8_'!$A$2:$B$223,2,FALSE)</f>
        <v>Europa</v>
      </c>
      <c r="H27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792" spans="1:8">
      <c r="A2792" t="s">
        <v>78</v>
      </c>
      <c r="B2792" s="3">
        <v>2006</v>
      </c>
      <c r="C2792">
        <v>1974</v>
      </c>
      <c r="D2792">
        <v>4581</v>
      </c>
      <c r="E2792" s="3">
        <v>2.3206686930091185</v>
      </c>
      <c r="F2792" s="3" t="str">
        <f>VLOOKUP(Exportacao[[#This Row],[País]],Tabela3[#All],4,FALSE)</f>
        <v>Estônia</v>
      </c>
      <c r="G2792" s="3" t="str">
        <f>VLOOKUP(Exportacao[[#This Row],[País Corrigido]],'Conversor de países_Geral_UTF8_'!$A$2:$B$223,2,FALSE)</f>
        <v>Europa</v>
      </c>
      <c r="H27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93" spans="1:8">
      <c r="A2793" t="s">
        <v>78</v>
      </c>
      <c r="B2793" s="3">
        <v>2007</v>
      </c>
      <c r="C2793">
        <v>77697</v>
      </c>
      <c r="D2793">
        <v>54056</v>
      </c>
      <c r="E2793" s="3">
        <v>0.69572827779708357</v>
      </c>
      <c r="F2793" s="3" t="str">
        <f>VLOOKUP(Exportacao[[#This Row],[País]],Tabela3[#All],4,FALSE)</f>
        <v>Estônia</v>
      </c>
      <c r="G2793" s="3" t="str">
        <f>VLOOKUP(Exportacao[[#This Row],[País Corrigido]],'Conversor de países_Geral_UTF8_'!$A$2:$B$223,2,FALSE)</f>
        <v>Europa</v>
      </c>
      <c r="H27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94" spans="1:8">
      <c r="A2794" t="s">
        <v>78</v>
      </c>
      <c r="B2794" s="3">
        <v>2008</v>
      </c>
      <c r="C2794">
        <v>4114</v>
      </c>
      <c r="D2794">
        <v>9730</v>
      </c>
      <c r="E2794" s="3">
        <v>2.3650947982498787</v>
      </c>
      <c r="F2794" s="3" t="str">
        <f>VLOOKUP(Exportacao[[#This Row],[País]],Tabela3[#All],4,FALSE)</f>
        <v>Estônia</v>
      </c>
      <c r="G2794" s="3" t="str">
        <f>VLOOKUP(Exportacao[[#This Row],[País Corrigido]],'Conversor de países_Geral_UTF8_'!$A$2:$B$223,2,FALSE)</f>
        <v>Europa</v>
      </c>
      <c r="H27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95" spans="1:8">
      <c r="A2795" t="s">
        <v>78</v>
      </c>
      <c r="B2795" s="3">
        <v>2009</v>
      </c>
      <c r="C2795">
        <v>5438</v>
      </c>
      <c r="D2795">
        <v>10802</v>
      </c>
      <c r="E2795" s="3">
        <v>1.9863920559029056</v>
      </c>
      <c r="F2795" s="3" t="str">
        <f>VLOOKUP(Exportacao[[#This Row],[País]],Tabela3[#All],4,FALSE)</f>
        <v>Estônia</v>
      </c>
      <c r="G2795" s="3" t="str">
        <f>VLOOKUP(Exportacao[[#This Row],[País Corrigido]],'Conversor de países_Geral_UTF8_'!$A$2:$B$223,2,FALSE)</f>
        <v>Europa</v>
      </c>
      <c r="H27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96" spans="1:8">
      <c r="A2796" t="s">
        <v>78</v>
      </c>
      <c r="B2796" s="3">
        <v>2010</v>
      </c>
      <c r="C2796">
        <v>15848</v>
      </c>
      <c r="D2796">
        <v>40778</v>
      </c>
      <c r="E2796" s="3">
        <v>2.5730691569914184</v>
      </c>
      <c r="F2796" s="3" t="str">
        <f>VLOOKUP(Exportacao[[#This Row],[País]],Tabela3[#All],4,FALSE)</f>
        <v>Estônia</v>
      </c>
      <c r="G2796" s="3" t="str">
        <f>VLOOKUP(Exportacao[[#This Row],[País Corrigido]],'Conversor de países_Geral_UTF8_'!$A$2:$B$223,2,FALSE)</f>
        <v>Europa</v>
      </c>
      <c r="H27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97" spans="1:8">
      <c r="A2797" t="s">
        <v>78</v>
      </c>
      <c r="B2797" s="3">
        <v>2011</v>
      </c>
      <c r="C2797">
        <v>450</v>
      </c>
      <c r="D2797">
        <v>5336</v>
      </c>
      <c r="E2797" s="3">
        <v>11.857777777777779</v>
      </c>
      <c r="F2797" s="3" t="str">
        <f>VLOOKUP(Exportacao[[#This Row],[País]],Tabela3[#All],4,FALSE)</f>
        <v>Estônia</v>
      </c>
      <c r="G2797" s="3" t="str">
        <f>VLOOKUP(Exportacao[[#This Row],[País Corrigido]],'Conversor de países_Geral_UTF8_'!$A$2:$B$223,2,FALSE)</f>
        <v>Europa</v>
      </c>
      <c r="H27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98" spans="1:8">
      <c r="A2798" t="s">
        <v>78</v>
      </c>
      <c r="B2798" s="3">
        <v>2012</v>
      </c>
      <c r="C2798">
        <v>3321</v>
      </c>
      <c r="D2798">
        <v>19384</v>
      </c>
      <c r="E2798" s="3">
        <v>5.8367961457392354</v>
      </c>
      <c r="F2798" s="3" t="str">
        <f>VLOOKUP(Exportacao[[#This Row],[País]],Tabela3[#All],4,FALSE)</f>
        <v>Estônia</v>
      </c>
      <c r="G2798" s="3" t="str">
        <f>VLOOKUP(Exportacao[[#This Row],[País Corrigido]],'Conversor de países_Geral_UTF8_'!$A$2:$B$223,2,FALSE)</f>
        <v>Europa</v>
      </c>
      <c r="H27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799" spans="1:8">
      <c r="A2799" t="s">
        <v>78</v>
      </c>
      <c r="B2799" s="3">
        <v>2013</v>
      </c>
      <c r="C2799">
        <v>0</v>
      </c>
      <c r="D2799">
        <v>0</v>
      </c>
      <c r="E2799" s="3" t="e">
        <v>#NUM!</v>
      </c>
      <c r="F2799" s="3" t="str">
        <f>VLOOKUP(Exportacao[[#This Row],[País]],Tabela3[#All],4,FALSE)</f>
        <v>Estônia</v>
      </c>
      <c r="G2799" s="3" t="str">
        <f>VLOOKUP(Exportacao[[#This Row],[País Corrigido]],'Conversor de países_Geral_UTF8_'!$A$2:$B$223,2,FALSE)</f>
        <v>Europa</v>
      </c>
      <c r="H27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0" spans="1:8">
      <c r="A2800" t="s">
        <v>78</v>
      </c>
      <c r="B2800" s="3">
        <v>2014</v>
      </c>
      <c r="C2800">
        <v>0</v>
      </c>
      <c r="D2800">
        <v>0</v>
      </c>
      <c r="E2800" s="3" t="e">
        <v>#NUM!</v>
      </c>
      <c r="F2800" s="3" t="str">
        <f>VLOOKUP(Exportacao[[#This Row],[País]],Tabela3[#All],4,FALSE)</f>
        <v>Estônia</v>
      </c>
      <c r="G2800" s="3" t="str">
        <f>VLOOKUP(Exportacao[[#This Row],[País Corrigido]],'Conversor de países_Geral_UTF8_'!$A$2:$B$223,2,FALSE)</f>
        <v>Europa</v>
      </c>
      <c r="H28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1" spans="1:8">
      <c r="A2801" t="s">
        <v>78</v>
      </c>
      <c r="B2801" s="3">
        <v>2015</v>
      </c>
      <c r="C2801">
        <v>0</v>
      </c>
      <c r="D2801">
        <v>0</v>
      </c>
      <c r="E2801" s="3" t="e">
        <v>#NUM!</v>
      </c>
      <c r="F2801" s="3" t="str">
        <f>VLOOKUP(Exportacao[[#This Row],[País]],Tabela3[#All],4,FALSE)</f>
        <v>Estônia</v>
      </c>
      <c r="G2801" s="3" t="str">
        <f>VLOOKUP(Exportacao[[#This Row],[País Corrigido]],'Conversor de países_Geral_UTF8_'!$A$2:$B$223,2,FALSE)</f>
        <v>Europa</v>
      </c>
      <c r="H28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2" spans="1:8">
      <c r="A2802" t="s">
        <v>78</v>
      </c>
      <c r="B2802" s="3">
        <v>2016</v>
      </c>
      <c r="C2802">
        <v>900</v>
      </c>
      <c r="D2802">
        <v>4800</v>
      </c>
      <c r="E2802" s="3">
        <v>5.333333333333333</v>
      </c>
      <c r="F2802" s="3" t="str">
        <f>VLOOKUP(Exportacao[[#This Row],[País]],Tabela3[#All],4,FALSE)</f>
        <v>Estônia</v>
      </c>
      <c r="G2802" s="3" t="str">
        <f>VLOOKUP(Exportacao[[#This Row],[País Corrigido]],'Conversor de países_Geral_UTF8_'!$A$2:$B$223,2,FALSE)</f>
        <v>Europa</v>
      </c>
      <c r="H28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03" spans="1:8">
      <c r="A2803" t="s">
        <v>78</v>
      </c>
      <c r="B2803" s="3">
        <v>2017</v>
      </c>
      <c r="C2803">
        <v>0</v>
      </c>
      <c r="D2803">
        <v>0</v>
      </c>
      <c r="E2803" s="3" t="e">
        <v>#NUM!</v>
      </c>
      <c r="F2803" s="3" t="str">
        <f>VLOOKUP(Exportacao[[#This Row],[País]],Tabela3[#All],4,FALSE)</f>
        <v>Estônia</v>
      </c>
      <c r="G2803" s="3" t="str">
        <f>VLOOKUP(Exportacao[[#This Row],[País Corrigido]],'Conversor de países_Geral_UTF8_'!$A$2:$B$223,2,FALSE)</f>
        <v>Europa</v>
      </c>
      <c r="H28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4" spans="1:8">
      <c r="A2804" t="s">
        <v>78</v>
      </c>
      <c r="B2804" s="3">
        <v>2018</v>
      </c>
      <c r="C2804">
        <v>0</v>
      </c>
      <c r="D2804">
        <v>0</v>
      </c>
      <c r="E2804" s="3" t="e">
        <v>#NUM!</v>
      </c>
      <c r="F2804" s="3" t="str">
        <f>VLOOKUP(Exportacao[[#This Row],[País]],Tabela3[#All],4,FALSE)</f>
        <v>Estônia</v>
      </c>
      <c r="G2804" s="3" t="str">
        <f>VLOOKUP(Exportacao[[#This Row],[País Corrigido]],'Conversor de países_Geral_UTF8_'!$A$2:$B$223,2,FALSE)</f>
        <v>Europa</v>
      </c>
      <c r="H28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5" spans="1:8">
      <c r="A2805" t="s">
        <v>78</v>
      </c>
      <c r="B2805" s="3">
        <v>2019</v>
      </c>
      <c r="C2805">
        <v>0</v>
      </c>
      <c r="D2805">
        <v>0</v>
      </c>
      <c r="E2805" s="3" t="e">
        <v>#NUM!</v>
      </c>
      <c r="F2805" s="3" t="str">
        <f>VLOOKUP(Exportacao[[#This Row],[País]],Tabela3[#All],4,FALSE)</f>
        <v>Estônia</v>
      </c>
      <c r="G2805" s="3" t="str">
        <f>VLOOKUP(Exportacao[[#This Row],[País Corrigido]],'Conversor de países_Geral_UTF8_'!$A$2:$B$223,2,FALSE)</f>
        <v>Europa</v>
      </c>
      <c r="H28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6" spans="1:8">
      <c r="A2806" t="s">
        <v>78</v>
      </c>
      <c r="B2806" s="3">
        <v>2020</v>
      </c>
      <c r="C2806">
        <v>0</v>
      </c>
      <c r="D2806">
        <v>0</v>
      </c>
      <c r="E2806" s="3" t="e">
        <v>#NUM!</v>
      </c>
      <c r="F2806" s="3" t="str">
        <f>VLOOKUP(Exportacao[[#This Row],[País]],Tabela3[#All],4,FALSE)</f>
        <v>Estônia</v>
      </c>
      <c r="G2806" s="3" t="str">
        <f>VLOOKUP(Exportacao[[#This Row],[País Corrigido]],'Conversor de países_Geral_UTF8_'!$A$2:$B$223,2,FALSE)</f>
        <v>Europa</v>
      </c>
      <c r="H28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7" spans="1:8">
      <c r="A2807" t="s">
        <v>78</v>
      </c>
      <c r="B2807" s="3">
        <v>2021</v>
      </c>
      <c r="C2807">
        <v>0</v>
      </c>
      <c r="D2807">
        <v>0</v>
      </c>
      <c r="E2807" s="3" t="e">
        <v>#NUM!</v>
      </c>
      <c r="F2807" s="3" t="str">
        <f>VLOOKUP(Exportacao[[#This Row],[País]],Tabela3[#All],4,FALSE)</f>
        <v>Estônia</v>
      </c>
      <c r="G2807" s="3" t="str">
        <f>VLOOKUP(Exportacao[[#This Row],[País Corrigido]],'Conversor de países_Geral_UTF8_'!$A$2:$B$223,2,FALSE)</f>
        <v>Europa</v>
      </c>
      <c r="H28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8" spans="1:8">
      <c r="A2808" t="s">
        <v>78</v>
      </c>
      <c r="B2808" s="3">
        <v>2022</v>
      </c>
      <c r="C2808">
        <v>0</v>
      </c>
      <c r="D2808">
        <v>0</v>
      </c>
      <c r="E2808" s="3" t="e">
        <v>#NUM!</v>
      </c>
      <c r="F2808" s="3" t="str">
        <f>VLOOKUP(Exportacao[[#This Row],[País]],Tabela3[#All],4,FALSE)</f>
        <v>Estônia</v>
      </c>
      <c r="G2808" s="3" t="str">
        <f>VLOOKUP(Exportacao[[#This Row],[País Corrigido]],'Conversor de países_Geral_UTF8_'!$A$2:$B$223,2,FALSE)</f>
        <v>Europa</v>
      </c>
      <c r="H28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09" spans="1:8">
      <c r="A2809" t="s">
        <v>78</v>
      </c>
      <c r="B2809" s="3">
        <v>2023</v>
      </c>
      <c r="C2809">
        <v>0</v>
      </c>
      <c r="D2809">
        <v>0</v>
      </c>
      <c r="E2809" s="3" t="e">
        <v>#NUM!</v>
      </c>
      <c r="F2809" s="3" t="str">
        <f>VLOOKUP(Exportacao[[#This Row],[País]],Tabela3[#All],4,FALSE)</f>
        <v>Estônia</v>
      </c>
      <c r="G2809" s="3" t="str">
        <f>VLOOKUP(Exportacao[[#This Row],[País Corrigido]],'Conversor de países_Geral_UTF8_'!$A$2:$B$223,2,FALSE)</f>
        <v>Europa</v>
      </c>
      <c r="H28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0" spans="1:8" hidden="1">
      <c r="A2810" t="s">
        <v>81</v>
      </c>
      <c r="B2810" s="3">
        <v>1970</v>
      </c>
      <c r="C2810">
        <v>0</v>
      </c>
      <c r="D2810">
        <v>0</v>
      </c>
      <c r="E2810" s="3" t="e">
        <v>#NUM!</v>
      </c>
      <c r="F2810" s="3" t="str">
        <f>VLOOKUP(Exportacao[[#This Row],[País]],Tabela3[#All],4,FALSE)</f>
        <v>Filipinas</v>
      </c>
      <c r="G2810" s="3" t="str">
        <f>VLOOKUP(Exportacao[[#This Row],[País Corrigido]],'Conversor de países_Geral_UTF8_'!$A$2:$B$223,2,FALSE)</f>
        <v>Ásia</v>
      </c>
      <c r="H28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1" spans="1:8" hidden="1">
      <c r="A2811" t="s">
        <v>81</v>
      </c>
      <c r="B2811" s="3">
        <v>1971</v>
      </c>
      <c r="C2811">
        <v>0</v>
      </c>
      <c r="D2811">
        <v>0</v>
      </c>
      <c r="E2811" s="3" t="e">
        <v>#NUM!</v>
      </c>
      <c r="F2811" s="3" t="str">
        <f>VLOOKUP(Exportacao[[#This Row],[País]],Tabela3[#All],4,FALSE)</f>
        <v>Filipinas</v>
      </c>
      <c r="G2811" s="3" t="str">
        <f>VLOOKUP(Exportacao[[#This Row],[País Corrigido]],'Conversor de países_Geral_UTF8_'!$A$2:$B$223,2,FALSE)</f>
        <v>Ásia</v>
      </c>
      <c r="H28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2" spans="1:8" hidden="1">
      <c r="A2812" t="s">
        <v>81</v>
      </c>
      <c r="B2812" s="3">
        <v>1972</v>
      </c>
      <c r="C2812">
        <v>0</v>
      </c>
      <c r="D2812">
        <v>0</v>
      </c>
      <c r="E2812" s="3" t="e">
        <v>#NUM!</v>
      </c>
      <c r="F2812" s="3" t="str">
        <f>VLOOKUP(Exportacao[[#This Row],[País]],Tabela3[#All],4,FALSE)</f>
        <v>Filipinas</v>
      </c>
      <c r="G2812" s="3" t="str">
        <f>VLOOKUP(Exportacao[[#This Row],[País Corrigido]],'Conversor de países_Geral_UTF8_'!$A$2:$B$223,2,FALSE)</f>
        <v>Ásia</v>
      </c>
      <c r="H28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3" spans="1:8" hidden="1">
      <c r="A2813" t="s">
        <v>81</v>
      </c>
      <c r="B2813" s="3">
        <v>1973</v>
      </c>
      <c r="C2813">
        <v>0</v>
      </c>
      <c r="D2813">
        <v>0</v>
      </c>
      <c r="E2813" s="3" t="e">
        <v>#NUM!</v>
      </c>
      <c r="F2813" s="3" t="str">
        <f>VLOOKUP(Exportacao[[#This Row],[País]],Tabela3[#All],4,FALSE)</f>
        <v>Filipinas</v>
      </c>
      <c r="G2813" s="3" t="str">
        <f>VLOOKUP(Exportacao[[#This Row],[País Corrigido]],'Conversor de países_Geral_UTF8_'!$A$2:$B$223,2,FALSE)</f>
        <v>Ásia</v>
      </c>
      <c r="H28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4" spans="1:8" hidden="1">
      <c r="A2814" t="s">
        <v>81</v>
      </c>
      <c r="B2814" s="3">
        <v>1974</v>
      </c>
      <c r="C2814">
        <v>0</v>
      </c>
      <c r="D2814">
        <v>0</v>
      </c>
      <c r="E2814" s="3" t="e">
        <v>#NUM!</v>
      </c>
      <c r="F2814" s="3" t="str">
        <f>VLOOKUP(Exportacao[[#This Row],[País]],Tabela3[#All],4,FALSE)</f>
        <v>Filipinas</v>
      </c>
      <c r="G2814" s="3" t="str">
        <f>VLOOKUP(Exportacao[[#This Row],[País Corrigido]],'Conversor de países_Geral_UTF8_'!$A$2:$B$223,2,FALSE)</f>
        <v>Ásia</v>
      </c>
      <c r="H28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5" spans="1:8" hidden="1">
      <c r="A2815" t="s">
        <v>81</v>
      </c>
      <c r="B2815" s="3">
        <v>1975</v>
      </c>
      <c r="C2815">
        <v>0</v>
      </c>
      <c r="D2815">
        <v>0</v>
      </c>
      <c r="E2815" s="3" t="e">
        <v>#NUM!</v>
      </c>
      <c r="F2815" s="3" t="str">
        <f>VLOOKUP(Exportacao[[#This Row],[País]],Tabela3[#All],4,FALSE)</f>
        <v>Filipinas</v>
      </c>
      <c r="G2815" s="3" t="str">
        <f>VLOOKUP(Exportacao[[#This Row],[País Corrigido]],'Conversor de países_Geral_UTF8_'!$A$2:$B$223,2,FALSE)</f>
        <v>Ásia</v>
      </c>
      <c r="H28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6" spans="1:8" hidden="1">
      <c r="A2816" t="s">
        <v>81</v>
      </c>
      <c r="B2816" s="3">
        <v>1976</v>
      </c>
      <c r="C2816">
        <v>0</v>
      </c>
      <c r="D2816">
        <v>0</v>
      </c>
      <c r="E2816" s="3" t="e">
        <v>#NUM!</v>
      </c>
      <c r="F2816" s="3" t="str">
        <f>VLOOKUP(Exportacao[[#This Row],[País]],Tabela3[#All],4,FALSE)</f>
        <v>Filipinas</v>
      </c>
      <c r="G2816" s="3" t="str">
        <f>VLOOKUP(Exportacao[[#This Row],[País Corrigido]],'Conversor de países_Geral_UTF8_'!$A$2:$B$223,2,FALSE)</f>
        <v>Ásia</v>
      </c>
      <c r="H28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7" spans="1:8" hidden="1">
      <c r="A2817" t="s">
        <v>81</v>
      </c>
      <c r="B2817" s="3">
        <v>1977</v>
      </c>
      <c r="C2817">
        <v>0</v>
      </c>
      <c r="D2817">
        <v>0</v>
      </c>
      <c r="E2817" s="3" t="e">
        <v>#NUM!</v>
      </c>
      <c r="F2817" s="3" t="str">
        <f>VLOOKUP(Exportacao[[#This Row],[País]],Tabela3[#All],4,FALSE)</f>
        <v>Filipinas</v>
      </c>
      <c r="G2817" s="3" t="str">
        <f>VLOOKUP(Exportacao[[#This Row],[País Corrigido]],'Conversor de países_Geral_UTF8_'!$A$2:$B$223,2,FALSE)</f>
        <v>Ásia</v>
      </c>
      <c r="H28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8" spans="1:8" hidden="1">
      <c r="A2818" t="s">
        <v>81</v>
      </c>
      <c r="B2818" s="3">
        <v>1978</v>
      </c>
      <c r="C2818">
        <v>0</v>
      </c>
      <c r="D2818">
        <v>0</v>
      </c>
      <c r="E2818" s="3" t="e">
        <v>#NUM!</v>
      </c>
      <c r="F2818" s="3" t="str">
        <f>VLOOKUP(Exportacao[[#This Row],[País]],Tabela3[#All],4,FALSE)</f>
        <v>Filipinas</v>
      </c>
      <c r="G2818" s="3" t="str">
        <f>VLOOKUP(Exportacao[[#This Row],[País Corrigido]],'Conversor de países_Geral_UTF8_'!$A$2:$B$223,2,FALSE)</f>
        <v>Ásia</v>
      </c>
      <c r="H28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19" spans="1:8" hidden="1">
      <c r="A2819" t="s">
        <v>81</v>
      </c>
      <c r="B2819" s="3">
        <v>1979</v>
      </c>
      <c r="C2819">
        <v>0</v>
      </c>
      <c r="D2819">
        <v>0</v>
      </c>
      <c r="E2819" s="3" t="e">
        <v>#NUM!</v>
      </c>
      <c r="F2819" s="3" t="str">
        <f>VLOOKUP(Exportacao[[#This Row],[País]],Tabela3[#All],4,FALSE)</f>
        <v>Filipinas</v>
      </c>
      <c r="G2819" s="3" t="str">
        <f>VLOOKUP(Exportacao[[#This Row],[País Corrigido]],'Conversor de países_Geral_UTF8_'!$A$2:$B$223,2,FALSE)</f>
        <v>Ásia</v>
      </c>
      <c r="H28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0" spans="1:8" hidden="1">
      <c r="A2820" t="s">
        <v>81</v>
      </c>
      <c r="B2820" s="3">
        <v>1980</v>
      </c>
      <c r="C2820">
        <v>0</v>
      </c>
      <c r="D2820">
        <v>0</v>
      </c>
      <c r="E2820" s="3" t="e">
        <v>#NUM!</v>
      </c>
      <c r="F2820" s="3" t="str">
        <f>VLOOKUP(Exportacao[[#This Row],[País]],Tabela3[#All],4,FALSE)</f>
        <v>Filipinas</v>
      </c>
      <c r="G2820" s="3" t="str">
        <f>VLOOKUP(Exportacao[[#This Row],[País Corrigido]],'Conversor de países_Geral_UTF8_'!$A$2:$B$223,2,FALSE)</f>
        <v>Ásia</v>
      </c>
      <c r="H28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1" spans="1:8" hidden="1">
      <c r="A2821" t="s">
        <v>81</v>
      </c>
      <c r="B2821" s="3">
        <v>1981</v>
      </c>
      <c r="C2821">
        <v>0</v>
      </c>
      <c r="D2821">
        <v>0</v>
      </c>
      <c r="E2821" s="3" t="e">
        <v>#NUM!</v>
      </c>
      <c r="F2821" s="3" t="str">
        <f>VLOOKUP(Exportacao[[#This Row],[País]],Tabela3[#All],4,FALSE)</f>
        <v>Filipinas</v>
      </c>
      <c r="G2821" s="3" t="str">
        <f>VLOOKUP(Exportacao[[#This Row],[País Corrigido]],'Conversor de países_Geral_UTF8_'!$A$2:$B$223,2,FALSE)</f>
        <v>Ásia</v>
      </c>
      <c r="H28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2" spans="1:8" hidden="1">
      <c r="A2822" t="s">
        <v>81</v>
      </c>
      <c r="B2822" s="3">
        <v>1982</v>
      </c>
      <c r="C2822">
        <v>0</v>
      </c>
      <c r="D2822">
        <v>0</v>
      </c>
      <c r="E2822" s="3" t="e">
        <v>#NUM!</v>
      </c>
      <c r="F2822" s="3" t="str">
        <f>VLOOKUP(Exportacao[[#This Row],[País]],Tabela3[#All],4,FALSE)</f>
        <v>Filipinas</v>
      </c>
      <c r="G2822" s="3" t="str">
        <f>VLOOKUP(Exportacao[[#This Row],[País Corrigido]],'Conversor de países_Geral_UTF8_'!$A$2:$B$223,2,FALSE)</f>
        <v>Ásia</v>
      </c>
      <c r="H28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3" spans="1:8" hidden="1">
      <c r="A2823" t="s">
        <v>81</v>
      </c>
      <c r="B2823" s="3">
        <v>1983</v>
      </c>
      <c r="C2823">
        <v>0</v>
      </c>
      <c r="D2823">
        <v>0</v>
      </c>
      <c r="E2823" s="3" t="e">
        <v>#NUM!</v>
      </c>
      <c r="F2823" s="3" t="str">
        <f>VLOOKUP(Exportacao[[#This Row],[País]],Tabela3[#All],4,FALSE)</f>
        <v>Filipinas</v>
      </c>
      <c r="G2823" s="3" t="str">
        <f>VLOOKUP(Exportacao[[#This Row],[País Corrigido]],'Conversor de países_Geral_UTF8_'!$A$2:$B$223,2,FALSE)</f>
        <v>Ásia</v>
      </c>
      <c r="H28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4" spans="1:8" hidden="1">
      <c r="A2824" t="s">
        <v>81</v>
      </c>
      <c r="B2824" s="3">
        <v>1984</v>
      </c>
      <c r="C2824">
        <v>0</v>
      </c>
      <c r="D2824">
        <v>0</v>
      </c>
      <c r="E2824" s="3" t="e">
        <v>#NUM!</v>
      </c>
      <c r="F2824" s="3" t="str">
        <f>VLOOKUP(Exportacao[[#This Row],[País]],Tabela3[#All],4,FALSE)</f>
        <v>Filipinas</v>
      </c>
      <c r="G2824" s="3" t="str">
        <f>VLOOKUP(Exportacao[[#This Row],[País Corrigido]],'Conversor de países_Geral_UTF8_'!$A$2:$B$223,2,FALSE)</f>
        <v>Ásia</v>
      </c>
      <c r="H28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5" spans="1:8" hidden="1">
      <c r="A2825" t="s">
        <v>81</v>
      </c>
      <c r="B2825" s="3">
        <v>1985</v>
      </c>
      <c r="C2825">
        <v>0</v>
      </c>
      <c r="D2825">
        <v>0</v>
      </c>
      <c r="E2825" s="3" t="e">
        <v>#NUM!</v>
      </c>
      <c r="F2825" s="3" t="str">
        <f>VLOOKUP(Exportacao[[#This Row],[País]],Tabela3[#All],4,FALSE)</f>
        <v>Filipinas</v>
      </c>
      <c r="G2825" s="3" t="str">
        <f>VLOOKUP(Exportacao[[#This Row],[País Corrigido]],'Conversor de países_Geral_UTF8_'!$A$2:$B$223,2,FALSE)</f>
        <v>Ásia</v>
      </c>
      <c r="H28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6" spans="1:8" hidden="1">
      <c r="A2826" t="s">
        <v>81</v>
      </c>
      <c r="B2826" s="3">
        <v>1986</v>
      </c>
      <c r="C2826">
        <v>0</v>
      </c>
      <c r="D2826">
        <v>0</v>
      </c>
      <c r="E2826" s="3" t="e">
        <v>#NUM!</v>
      </c>
      <c r="F2826" s="3" t="str">
        <f>VLOOKUP(Exportacao[[#This Row],[País]],Tabela3[#All],4,FALSE)</f>
        <v>Filipinas</v>
      </c>
      <c r="G2826" s="3" t="str">
        <f>VLOOKUP(Exportacao[[#This Row],[País Corrigido]],'Conversor de países_Geral_UTF8_'!$A$2:$B$223,2,FALSE)</f>
        <v>Ásia</v>
      </c>
      <c r="H28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7" spans="1:8" hidden="1">
      <c r="A2827" t="s">
        <v>81</v>
      </c>
      <c r="B2827" s="3">
        <v>1987</v>
      </c>
      <c r="C2827">
        <v>0</v>
      </c>
      <c r="D2827">
        <v>0</v>
      </c>
      <c r="E2827" s="3" t="e">
        <v>#NUM!</v>
      </c>
      <c r="F2827" s="3" t="str">
        <f>VLOOKUP(Exportacao[[#This Row],[País]],Tabela3[#All],4,FALSE)</f>
        <v>Filipinas</v>
      </c>
      <c r="G2827" s="3" t="str">
        <f>VLOOKUP(Exportacao[[#This Row],[País Corrigido]],'Conversor de países_Geral_UTF8_'!$A$2:$B$223,2,FALSE)</f>
        <v>Ásia</v>
      </c>
      <c r="H28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8" spans="1:8" hidden="1">
      <c r="A2828" t="s">
        <v>81</v>
      </c>
      <c r="B2828" s="3">
        <v>1988</v>
      </c>
      <c r="C2828">
        <v>0</v>
      </c>
      <c r="D2828">
        <v>0</v>
      </c>
      <c r="E2828" s="3" t="e">
        <v>#NUM!</v>
      </c>
      <c r="F2828" s="3" t="str">
        <f>VLOOKUP(Exportacao[[#This Row],[País]],Tabela3[#All],4,FALSE)</f>
        <v>Filipinas</v>
      </c>
      <c r="G2828" s="3" t="str">
        <f>VLOOKUP(Exportacao[[#This Row],[País Corrigido]],'Conversor de países_Geral_UTF8_'!$A$2:$B$223,2,FALSE)</f>
        <v>Ásia</v>
      </c>
      <c r="H28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29" spans="1:8" hidden="1">
      <c r="A2829" t="s">
        <v>81</v>
      </c>
      <c r="B2829" s="3">
        <v>1989</v>
      </c>
      <c r="C2829">
        <v>0</v>
      </c>
      <c r="D2829">
        <v>0</v>
      </c>
      <c r="E2829" s="3" t="e">
        <v>#NUM!</v>
      </c>
      <c r="F2829" s="3" t="str">
        <f>VLOOKUP(Exportacao[[#This Row],[País]],Tabela3[#All],4,FALSE)</f>
        <v>Filipinas</v>
      </c>
      <c r="G2829" s="3" t="str">
        <f>VLOOKUP(Exportacao[[#This Row],[País Corrigido]],'Conversor de países_Geral_UTF8_'!$A$2:$B$223,2,FALSE)</f>
        <v>Ásia</v>
      </c>
      <c r="H28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0" spans="1:8" hidden="1">
      <c r="A2830" t="s">
        <v>81</v>
      </c>
      <c r="B2830" s="3">
        <v>1990</v>
      </c>
      <c r="C2830">
        <v>0</v>
      </c>
      <c r="D2830">
        <v>0</v>
      </c>
      <c r="E2830" s="3" t="e">
        <v>#NUM!</v>
      </c>
      <c r="F2830" s="3" t="str">
        <f>VLOOKUP(Exportacao[[#This Row],[País]],Tabela3[#All],4,FALSE)</f>
        <v>Filipinas</v>
      </c>
      <c r="G2830" s="3" t="str">
        <f>VLOOKUP(Exportacao[[#This Row],[País Corrigido]],'Conversor de países_Geral_UTF8_'!$A$2:$B$223,2,FALSE)</f>
        <v>Ásia</v>
      </c>
      <c r="H28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1" spans="1:8" hidden="1">
      <c r="A2831" t="s">
        <v>81</v>
      </c>
      <c r="B2831" s="3">
        <v>1991</v>
      </c>
      <c r="C2831">
        <v>0</v>
      </c>
      <c r="D2831">
        <v>0</v>
      </c>
      <c r="E2831" s="3" t="e">
        <v>#NUM!</v>
      </c>
      <c r="F2831" s="3" t="str">
        <f>VLOOKUP(Exportacao[[#This Row],[País]],Tabela3[#All],4,FALSE)</f>
        <v>Filipinas</v>
      </c>
      <c r="G2831" s="3" t="str">
        <f>VLOOKUP(Exportacao[[#This Row],[País Corrigido]],'Conversor de países_Geral_UTF8_'!$A$2:$B$223,2,FALSE)</f>
        <v>Ásia</v>
      </c>
      <c r="H28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2" spans="1:8" hidden="1">
      <c r="A2832" t="s">
        <v>81</v>
      </c>
      <c r="B2832" s="3">
        <v>1992</v>
      </c>
      <c r="C2832">
        <v>0</v>
      </c>
      <c r="D2832">
        <v>0</v>
      </c>
      <c r="E2832" s="3" t="e">
        <v>#NUM!</v>
      </c>
      <c r="F2832" s="3" t="str">
        <f>VLOOKUP(Exportacao[[#This Row],[País]],Tabela3[#All],4,FALSE)</f>
        <v>Filipinas</v>
      </c>
      <c r="G2832" s="3" t="str">
        <f>VLOOKUP(Exportacao[[#This Row],[País Corrigido]],'Conversor de países_Geral_UTF8_'!$A$2:$B$223,2,FALSE)</f>
        <v>Ásia</v>
      </c>
      <c r="H28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3" spans="1:8" hidden="1">
      <c r="A2833" t="s">
        <v>81</v>
      </c>
      <c r="B2833" s="3">
        <v>1993</v>
      </c>
      <c r="C2833">
        <v>0</v>
      </c>
      <c r="D2833">
        <v>0</v>
      </c>
      <c r="E2833" s="3" t="e">
        <v>#NUM!</v>
      </c>
      <c r="F2833" s="3" t="str">
        <f>VLOOKUP(Exportacao[[#This Row],[País]],Tabela3[#All],4,FALSE)</f>
        <v>Filipinas</v>
      </c>
      <c r="G2833" s="3" t="str">
        <f>VLOOKUP(Exportacao[[#This Row],[País Corrigido]],'Conversor de países_Geral_UTF8_'!$A$2:$B$223,2,FALSE)</f>
        <v>Ásia</v>
      </c>
      <c r="H28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4" spans="1:8" hidden="1">
      <c r="A2834" t="s">
        <v>81</v>
      </c>
      <c r="B2834" s="3">
        <v>1994</v>
      </c>
      <c r="C2834">
        <v>0</v>
      </c>
      <c r="D2834">
        <v>0</v>
      </c>
      <c r="E2834" s="3" t="e">
        <v>#NUM!</v>
      </c>
      <c r="F2834" s="3" t="str">
        <f>VLOOKUP(Exportacao[[#This Row],[País]],Tabela3[#All],4,FALSE)</f>
        <v>Filipinas</v>
      </c>
      <c r="G2834" s="3" t="str">
        <f>VLOOKUP(Exportacao[[#This Row],[País Corrigido]],'Conversor de países_Geral_UTF8_'!$A$2:$B$223,2,FALSE)</f>
        <v>Ásia</v>
      </c>
      <c r="H28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5" spans="1:8" hidden="1">
      <c r="A2835" t="s">
        <v>81</v>
      </c>
      <c r="B2835" s="3">
        <v>1995</v>
      </c>
      <c r="C2835">
        <v>0</v>
      </c>
      <c r="D2835">
        <v>0</v>
      </c>
      <c r="E2835" s="3" t="e">
        <v>#NUM!</v>
      </c>
      <c r="F2835" s="3" t="str">
        <f>VLOOKUP(Exportacao[[#This Row],[País]],Tabela3[#All],4,FALSE)</f>
        <v>Filipinas</v>
      </c>
      <c r="G2835" s="3" t="str">
        <f>VLOOKUP(Exportacao[[#This Row],[País Corrigido]],'Conversor de países_Geral_UTF8_'!$A$2:$B$223,2,FALSE)</f>
        <v>Ásia</v>
      </c>
      <c r="H28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6" spans="1:8" hidden="1">
      <c r="A2836" t="s">
        <v>81</v>
      </c>
      <c r="B2836" s="3">
        <v>1996</v>
      </c>
      <c r="C2836">
        <v>0</v>
      </c>
      <c r="D2836">
        <v>0</v>
      </c>
      <c r="E2836" s="3" t="e">
        <v>#NUM!</v>
      </c>
      <c r="F2836" s="3" t="str">
        <f>VLOOKUP(Exportacao[[#This Row],[País]],Tabela3[#All],4,FALSE)</f>
        <v>Filipinas</v>
      </c>
      <c r="G2836" s="3" t="str">
        <f>VLOOKUP(Exportacao[[#This Row],[País Corrigido]],'Conversor de países_Geral_UTF8_'!$A$2:$B$223,2,FALSE)</f>
        <v>Ásia</v>
      </c>
      <c r="H28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7" spans="1:8" hidden="1">
      <c r="A2837" t="s">
        <v>81</v>
      </c>
      <c r="B2837" s="3">
        <v>1997</v>
      </c>
      <c r="C2837">
        <v>0</v>
      </c>
      <c r="D2837">
        <v>0</v>
      </c>
      <c r="E2837" s="3" t="e">
        <v>#NUM!</v>
      </c>
      <c r="F2837" s="3" t="str">
        <f>VLOOKUP(Exportacao[[#This Row],[País]],Tabela3[#All],4,FALSE)</f>
        <v>Filipinas</v>
      </c>
      <c r="G2837" s="3" t="str">
        <f>VLOOKUP(Exportacao[[#This Row],[País Corrigido]],'Conversor de países_Geral_UTF8_'!$A$2:$B$223,2,FALSE)</f>
        <v>Ásia</v>
      </c>
      <c r="H28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8" spans="1:8" hidden="1">
      <c r="A2838" t="s">
        <v>81</v>
      </c>
      <c r="B2838" s="3">
        <v>1998</v>
      </c>
      <c r="C2838">
        <v>0</v>
      </c>
      <c r="D2838">
        <v>0</v>
      </c>
      <c r="E2838" s="3" t="e">
        <v>#NUM!</v>
      </c>
      <c r="F2838" s="3" t="str">
        <f>VLOOKUP(Exportacao[[#This Row],[País]],Tabela3[#All],4,FALSE)</f>
        <v>Filipinas</v>
      </c>
      <c r="G2838" s="3" t="str">
        <f>VLOOKUP(Exportacao[[#This Row],[País Corrigido]],'Conversor de países_Geral_UTF8_'!$A$2:$B$223,2,FALSE)</f>
        <v>Ásia</v>
      </c>
      <c r="H28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39" spans="1:8" hidden="1">
      <c r="A2839" t="s">
        <v>81</v>
      </c>
      <c r="B2839" s="3">
        <v>1999</v>
      </c>
      <c r="C2839">
        <v>0</v>
      </c>
      <c r="D2839">
        <v>0</v>
      </c>
      <c r="E2839" s="3" t="e">
        <v>#NUM!</v>
      </c>
      <c r="F2839" s="3" t="str">
        <f>VLOOKUP(Exportacao[[#This Row],[País]],Tabela3[#All],4,FALSE)</f>
        <v>Filipinas</v>
      </c>
      <c r="G2839" s="3" t="str">
        <f>VLOOKUP(Exportacao[[#This Row],[País Corrigido]],'Conversor de países_Geral_UTF8_'!$A$2:$B$223,2,FALSE)</f>
        <v>Ásia</v>
      </c>
      <c r="H28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0" spans="1:8" hidden="1">
      <c r="A2840" t="s">
        <v>81</v>
      </c>
      <c r="B2840" s="3">
        <v>2000</v>
      </c>
      <c r="C2840">
        <v>0</v>
      </c>
      <c r="D2840">
        <v>0</v>
      </c>
      <c r="E2840" s="3" t="e">
        <v>#NUM!</v>
      </c>
      <c r="F2840" s="3" t="str">
        <f>VLOOKUP(Exportacao[[#This Row],[País]],Tabela3[#All],4,FALSE)</f>
        <v>Filipinas</v>
      </c>
      <c r="G2840" s="3" t="str">
        <f>VLOOKUP(Exportacao[[#This Row],[País Corrigido]],'Conversor de países_Geral_UTF8_'!$A$2:$B$223,2,FALSE)</f>
        <v>Ásia</v>
      </c>
      <c r="H28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1" spans="1:8" hidden="1">
      <c r="A2841" t="s">
        <v>81</v>
      </c>
      <c r="B2841" s="3">
        <v>2001</v>
      </c>
      <c r="C2841">
        <v>0</v>
      </c>
      <c r="D2841">
        <v>0</v>
      </c>
      <c r="E2841" s="3" t="e">
        <v>#NUM!</v>
      </c>
      <c r="F2841" s="3" t="str">
        <f>VLOOKUP(Exportacao[[#This Row],[País]],Tabela3[#All],4,FALSE)</f>
        <v>Filipinas</v>
      </c>
      <c r="G2841" s="3" t="str">
        <f>VLOOKUP(Exportacao[[#This Row],[País Corrigido]],'Conversor de países_Geral_UTF8_'!$A$2:$B$223,2,FALSE)</f>
        <v>Ásia</v>
      </c>
      <c r="H28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2" spans="1:8" hidden="1">
      <c r="A2842" t="s">
        <v>81</v>
      </c>
      <c r="B2842" s="3">
        <v>2002</v>
      </c>
      <c r="C2842">
        <v>0</v>
      </c>
      <c r="D2842">
        <v>0</v>
      </c>
      <c r="E2842" s="3" t="e">
        <v>#NUM!</v>
      </c>
      <c r="F2842" s="3" t="str">
        <f>VLOOKUP(Exportacao[[#This Row],[País]],Tabela3[#All],4,FALSE)</f>
        <v>Filipinas</v>
      </c>
      <c r="G2842" s="3" t="str">
        <f>VLOOKUP(Exportacao[[#This Row],[País Corrigido]],'Conversor de países_Geral_UTF8_'!$A$2:$B$223,2,FALSE)</f>
        <v>Ásia</v>
      </c>
      <c r="H28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3" spans="1:8" hidden="1">
      <c r="A2843" t="s">
        <v>81</v>
      </c>
      <c r="B2843" s="3">
        <v>2003</v>
      </c>
      <c r="C2843">
        <v>0</v>
      </c>
      <c r="D2843">
        <v>0</v>
      </c>
      <c r="E2843" s="3" t="e">
        <v>#NUM!</v>
      </c>
      <c r="F2843" s="3" t="str">
        <f>VLOOKUP(Exportacao[[#This Row],[País]],Tabela3[#All],4,FALSE)</f>
        <v>Filipinas</v>
      </c>
      <c r="G2843" s="3" t="str">
        <f>VLOOKUP(Exportacao[[#This Row],[País Corrigido]],'Conversor de países_Geral_UTF8_'!$A$2:$B$223,2,FALSE)</f>
        <v>Ásia</v>
      </c>
      <c r="H28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4" spans="1:8" hidden="1">
      <c r="A2844" t="s">
        <v>81</v>
      </c>
      <c r="B2844" s="3">
        <v>2004</v>
      </c>
      <c r="C2844">
        <v>0</v>
      </c>
      <c r="D2844">
        <v>0</v>
      </c>
      <c r="E2844" s="3" t="e">
        <v>#NUM!</v>
      </c>
      <c r="F2844" s="3" t="str">
        <f>VLOOKUP(Exportacao[[#This Row],[País]],Tabela3[#All],4,FALSE)</f>
        <v>Filipinas</v>
      </c>
      <c r="G2844" s="3" t="str">
        <f>VLOOKUP(Exportacao[[#This Row],[País Corrigido]],'Conversor de países_Geral_UTF8_'!$A$2:$B$223,2,FALSE)</f>
        <v>Ásia</v>
      </c>
      <c r="H28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5" spans="1:8" hidden="1">
      <c r="A2845" t="s">
        <v>81</v>
      </c>
      <c r="B2845" s="3">
        <v>2005</v>
      </c>
      <c r="C2845">
        <v>0</v>
      </c>
      <c r="D2845">
        <v>0</v>
      </c>
      <c r="E2845" s="3" t="e">
        <v>#NUM!</v>
      </c>
      <c r="F2845" s="3" t="str">
        <f>VLOOKUP(Exportacao[[#This Row],[País]],Tabela3[#All],4,FALSE)</f>
        <v>Filipinas</v>
      </c>
      <c r="G2845" s="3" t="str">
        <f>VLOOKUP(Exportacao[[#This Row],[País Corrigido]],'Conversor de países_Geral_UTF8_'!$A$2:$B$223,2,FALSE)</f>
        <v>Ásia</v>
      </c>
      <c r="H28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6" spans="1:8" hidden="1">
      <c r="A2846" t="s">
        <v>81</v>
      </c>
      <c r="B2846" s="3">
        <v>2006</v>
      </c>
      <c r="C2846">
        <v>0</v>
      </c>
      <c r="D2846">
        <v>0</v>
      </c>
      <c r="E2846" s="3" t="e">
        <v>#NUM!</v>
      </c>
      <c r="F2846" s="3" t="str">
        <f>VLOOKUP(Exportacao[[#This Row],[País]],Tabela3[#All],4,FALSE)</f>
        <v>Filipinas</v>
      </c>
      <c r="G2846" s="3" t="str">
        <f>VLOOKUP(Exportacao[[#This Row],[País Corrigido]],'Conversor de países_Geral_UTF8_'!$A$2:$B$223,2,FALSE)</f>
        <v>Ásia</v>
      </c>
      <c r="H28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7" spans="1:8" hidden="1">
      <c r="A2847" t="s">
        <v>81</v>
      </c>
      <c r="B2847" s="3">
        <v>2007</v>
      </c>
      <c r="C2847">
        <v>0</v>
      </c>
      <c r="D2847">
        <v>0</v>
      </c>
      <c r="E2847" s="3" t="e">
        <v>#NUM!</v>
      </c>
      <c r="F2847" s="3" t="str">
        <f>VLOOKUP(Exportacao[[#This Row],[País]],Tabela3[#All],4,FALSE)</f>
        <v>Filipinas</v>
      </c>
      <c r="G2847" s="3" t="str">
        <f>VLOOKUP(Exportacao[[#This Row],[País Corrigido]],'Conversor de países_Geral_UTF8_'!$A$2:$B$223,2,FALSE)</f>
        <v>Ásia</v>
      </c>
      <c r="H28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8" spans="1:8" hidden="1">
      <c r="A2848" t="s">
        <v>81</v>
      </c>
      <c r="B2848" s="3">
        <v>2008</v>
      </c>
      <c r="C2848">
        <v>0</v>
      </c>
      <c r="D2848">
        <v>0</v>
      </c>
      <c r="E2848" s="3" t="e">
        <v>#NUM!</v>
      </c>
      <c r="F2848" s="3" t="str">
        <f>VLOOKUP(Exportacao[[#This Row],[País]],Tabela3[#All],4,FALSE)</f>
        <v>Filipinas</v>
      </c>
      <c r="G2848" s="3" t="str">
        <f>VLOOKUP(Exportacao[[#This Row],[País Corrigido]],'Conversor de países_Geral_UTF8_'!$A$2:$B$223,2,FALSE)</f>
        <v>Ásia</v>
      </c>
      <c r="H28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49" spans="1:8" hidden="1">
      <c r="A2849" t="s">
        <v>81</v>
      </c>
      <c r="B2849" s="3">
        <v>2009</v>
      </c>
      <c r="C2849">
        <v>0</v>
      </c>
      <c r="D2849">
        <v>0</v>
      </c>
      <c r="E2849" s="3" t="e">
        <v>#NUM!</v>
      </c>
      <c r="F2849" s="3" t="str">
        <f>VLOOKUP(Exportacao[[#This Row],[País]],Tabela3[#All],4,FALSE)</f>
        <v>Filipinas</v>
      </c>
      <c r="G2849" s="3" t="str">
        <f>VLOOKUP(Exportacao[[#This Row],[País Corrigido]],'Conversor de países_Geral_UTF8_'!$A$2:$B$223,2,FALSE)</f>
        <v>Ásia</v>
      </c>
      <c r="H28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0" spans="1:8" hidden="1">
      <c r="A2850" t="s">
        <v>81</v>
      </c>
      <c r="B2850" s="3">
        <v>2010</v>
      </c>
      <c r="C2850">
        <v>0</v>
      </c>
      <c r="D2850">
        <v>0</v>
      </c>
      <c r="E2850" s="3" t="e">
        <v>#NUM!</v>
      </c>
      <c r="F2850" s="3" t="str">
        <f>VLOOKUP(Exportacao[[#This Row],[País]],Tabela3[#All],4,FALSE)</f>
        <v>Filipinas</v>
      </c>
      <c r="G2850" s="3" t="str">
        <f>VLOOKUP(Exportacao[[#This Row],[País Corrigido]],'Conversor de países_Geral_UTF8_'!$A$2:$B$223,2,FALSE)</f>
        <v>Ásia</v>
      </c>
      <c r="H28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1" spans="1:8" hidden="1">
      <c r="A2851" t="s">
        <v>81</v>
      </c>
      <c r="B2851" s="3">
        <v>2011</v>
      </c>
      <c r="C2851">
        <v>0</v>
      </c>
      <c r="D2851">
        <v>0</v>
      </c>
      <c r="E2851" s="3" t="e">
        <v>#NUM!</v>
      </c>
      <c r="F2851" s="3" t="str">
        <f>VLOOKUP(Exportacao[[#This Row],[País]],Tabela3[#All],4,FALSE)</f>
        <v>Filipinas</v>
      </c>
      <c r="G2851" s="3" t="str">
        <f>VLOOKUP(Exportacao[[#This Row],[País Corrigido]],'Conversor de países_Geral_UTF8_'!$A$2:$B$223,2,FALSE)</f>
        <v>Ásia</v>
      </c>
      <c r="H28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2" spans="1:8" hidden="1">
      <c r="A2852" t="s">
        <v>81</v>
      </c>
      <c r="B2852" s="3">
        <v>2012</v>
      </c>
      <c r="C2852">
        <v>0</v>
      </c>
      <c r="D2852">
        <v>0</v>
      </c>
      <c r="E2852" s="3" t="e">
        <v>#NUM!</v>
      </c>
      <c r="F2852" s="3" t="str">
        <f>VLOOKUP(Exportacao[[#This Row],[País]],Tabela3[#All],4,FALSE)</f>
        <v>Filipinas</v>
      </c>
      <c r="G2852" s="3" t="str">
        <f>VLOOKUP(Exportacao[[#This Row],[País Corrigido]],'Conversor de países_Geral_UTF8_'!$A$2:$B$223,2,FALSE)</f>
        <v>Ásia</v>
      </c>
      <c r="H28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3" spans="1:8" hidden="1">
      <c r="A2853" t="s">
        <v>81</v>
      </c>
      <c r="B2853" s="3">
        <v>2013</v>
      </c>
      <c r="C2853">
        <v>0</v>
      </c>
      <c r="D2853">
        <v>0</v>
      </c>
      <c r="E2853" s="3" t="e">
        <v>#NUM!</v>
      </c>
      <c r="F2853" s="3" t="str">
        <f>VLOOKUP(Exportacao[[#This Row],[País]],Tabela3[#All],4,FALSE)</f>
        <v>Filipinas</v>
      </c>
      <c r="G2853" s="3" t="str">
        <f>VLOOKUP(Exportacao[[#This Row],[País Corrigido]],'Conversor de países_Geral_UTF8_'!$A$2:$B$223,2,FALSE)</f>
        <v>Ásia</v>
      </c>
      <c r="H28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4" spans="1:8" hidden="1">
      <c r="A2854" t="s">
        <v>81</v>
      </c>
      <c r="B2854" s="3">
        <v>2014</v>
      </c>
      <c r="C2854">
        <v>0</v>
      </c>
      <c r="D2854">
        <v>0</v>
      </c>
      <c r="E2854" s="3" t="e">
        <v>#NUM!</v>
      </c>
      <c r="F2854" s="3" t="str">
        <f>VLOOKUP(Exportacao[[#This Row],[País]],Tabela3[#All],4,FALSE)</f>
        <v>Filipinas</v>
      </c>
      <c r="G2854" s="3" t="str">
        <f>VLOOKUP(Exportacao[[#This Row],[País Corrigido]],'Conversor de países_Geral_UTF8_'!$A$2:$B$223,2,FALSE)</f>
        <v>Ásia</v>
      </c>
      <c r="H28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5" spans="1:8" hidden="1">
      <c r="A2855" t="s">
        <v>81</v>
      </c>
      <c r="B2855" s="3">
        <v>2015</v>
      </c>
      <c r="C2855">
        <v>0</v>
      </c>
      <c r="D2855">
        <v>0</v>
      </c>
      <c r="E2855" s="3" t="e">
        <v>#NUM!</v>
      </c>
      <c r="F2855" s="3" t="str">
        <f>VLOOKUP(Exportacao[[#This Row],[País]],Tabela3[#All],4,FALSE)</f>
        <v>Filipinas</v>
      </c>
      <c r="G2855" s="3" t="str">
        <f>VLOOKUP(Exportacao[[#This Row],[País Corrigido]],'Conversor de países_Geral_UTF8_'!$A$2:$B$223,2,FALSE)</f>
        <v>Ásia</v>
      </c>
      <c r="H28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6" spans="1:8" hidden="1">
      <c r="A2856" t="s">
        <v>81</v>
      </c>
      <c r="B2856" s="3">
        <v>2016</v>
      </c>
      <c r="C2856">
        <v>0</v>
      </c>
      <c r="D2856">
        <v>0</v>
      </c>
      <c r="E2856" s="3" t="e">
        <v>#NUM!</v>
      </c>
      <c r="F2856" s="3" t="str">
        <f>VLOOKUP(Exportacao[[#This Row],[País]],Tabela3[#All],4,FALSE)</f>
        <v>Filipinas</v>
      </c>
      <c r="G2856" s="3" t="str">
        <f>VLOOKUP(Exportacao[[#This Row],[País Corrigido]],'Conversor de países_Geral_UTF8_'!$A$2:$B$223,2,FALSE)</f>
        <v>Ásia</v>
      </c>
      <c r="H28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7" spans="1:8" hidden="1">
      <c r="A2857" t="s">
        <v>81</v>
      </c>
      <c r="B2857" s="3">
        <v>2017</v>
      </c>
      <c r="C2857">
        <v>0</v>
      </c>
      <c r="D2857">
        <v>0</v>
      </c>
      <c r="E2857" s="3" t="e">
        <v>#NUM!</v>
      </c>
      <c r="F2857" s="3" t="str">
        <f>VLOOKUP(Exportacao[[#This Row],[País]],Tabela3[#All],4,FALSE)</f>
        <v>Filipinas</v>
      </c>
      <c r="G2857" s="3" t="str">
        <f>VLOOKUP(Exportacao[[#This Row],[País Corrigido]],'Conversor de países_Geral_UTF8_'!$A$2:$B$223,2,FALSE)</f>
        <v>Ásia</v>
      </c>
      <c r="H28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58" spans="1:8" hidden="1">
      <c r="A2858" t="s">
        <v>81</v>
      </c>
      <c r="B2858" s="3">
        <v>2018</v>
      </c>
      <c r="C2858">
        <v>9608</v>
      </c>
      <c r="D2858">
        <v>16205</v>
      </c>
      <c r="E2858" s="3">
        <v>1.6866153205661949</v>
      </c>
      <c r="F2858" s="3" t="str">
        <f>VLOOKUP(Exportacao[[#This Row],[País]],Tabela3[#All],4,FALSE)</f>
        <v>Filipinas</v>
      </c>
      <c r="G2858" s="3" t="str">
        <f>VLOOKUP(Exportacao[[#This Row],[País Corrigido]],'Conversor de países_Geral_UTF8_'!$A$2:$B$223,2,FALSE)</f>
        <v>Ásia</v>
      </c>
      <c r="H28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59" spans="1:8" hidden="1">
      <c r="A2859" t="s">
        <v>81</v>
      </c>
      <c r="B2859" s="3">
        <v>2019</v>
      </c>
      <c r="C2859">
        <v>736</v>
      </c>
      <c r="D2859">
        <v>2486</v>
      </c>
      <c r="E2859" s="3">
        <v>3.3777173913043477</v>
      </c>
      <c r="F2859" s="3" t="str">
        <f>VLOOKUP(Exportacao[[#This Row],[País]],Tabela3[#All],4,FALSE)</f>
        <v>Filipinas</v>
      </c>
      <c r="G2859" s="3" t="str">
        <f>VLOOKUP(Exportacao[[#This Row],[País Corrigido]],'Conversor de países_Geral_UTF8_'!$A$2:$B$223,2,FALSE)</f>
        <v>Ásia</v>
      </c>
      <c r="H28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60" spans="1:8" hidden="1">
      <c r="A2860" t="s">
        <v>81</v>
      </c>
      <c r="B2860" s="3">
        <v>2020</v>
      </c>
      <c r="C2860">
        <v>719</v>
      </c>
      <c r="D2860">
        <v>1548</v>
      </c>
      <c r="E2860" s="3">
        <v>2.1529902642559109</v>
      </c>
      <c r="F2860" s="3" t="str">
        <f>VLOOKUP(Exportacao[[#This Row],[País]],Tabela3[#All],4,FALSE)</f>
        <v>Filipinas</v>
      </c>
      <c r="G2860" s="3" t="str">
        <f>VLOOKUP(Exportacao[[#This Row],[País Corrigido]],'Conversor de países_Geral_UTF8_'!$A$2:$B$223,2,FALSE)</f>
        <v>Ásia</v>
      </c>
      <c r="H28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61" spans="1:8" hidden="1">
      <c r="A2861" t="s">
        <v>81</v>
      </c>
      <c r="B2861" s="3">
        <v>2021</v>
      </c>
      <c r="C2861">
        <v>2784</v>
      </c>
      <c r="D2861">
        <v>10368</v>
      </c>
      <c r="E2861" s="3">
        <v>3.7241379310344827</v>
      </c>
      <c r="F2861" s="3" t="str">
        <f>VLOOKUP(Exportacao[[#This Row],[País]],Tabela3[#All],4,FALSE)</f>
        <v>Filipinas</v>
      </c>
      <c r="G2861" s="3" t="str">
        <f>VLOOKUP(Exportacao[[#This Row],[País Corrigido]],'Conversor de países_Geral_UTF8_'!$A$2:$B$223,2,FALSE)</f>
        <v>Ásia</v>
      </c>
      <c r="H28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62" spans="1:8" hidden="1">
      <c r="A2862" t="s">
        <v>81</v>
      </c>
      <c r="B2862" s="3">
        <v>2022</v>
      </c>
      <c r="C2862">
        <v>375</v>
      </c>
      <c r="D2862">
        <v>790</v>
      </c>
      <c r="E2862" s="3">
        <v>2.1066666666666665</v>
      </c>
      <c r="F2862" s="3" t="str">
        <f>VLOOKUP(Exportacao[[#This Row],[País]],Tabela3[#All],4,FALSE)</f>
        <v>Filipinas</v>
      </c>
      <c r="G2862" s="3" t="str">
        <f>VLOOKUP(Exportacao[[#This Row],[País Corrigido]],'Conversor de países_Geral_UTF8_'!$A$2:$B$223,2,FALSE)</f>
        <v>Ásia</v>
      </c>
      <c r="H28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63" spans="1:8" hidden="1">
      <c r="A2863" t="s">
        <v>81</v>
      </c>
      <c r="B2863" s="3">
        <v>2023</v>
      </c>
      <c r="C2863">
        <v>94</v>
      </c>
      <c r="D2863">
        <v>334</v>
      </c>
      <c r="E2863" s="3">
        <v>3.5531914893617023</v>
      </c>
      <c r="F2863" s="3" t="str">
        <f>VLOOKUP(Exportacao[[#This Row],[País]],Tabela3[#All],4,FALSE)</f>
        <v>Filipinas</v>
      </c>
      <c r="G2863" s="3" t="str">
        <f>VLOOKUP(Exportacao[[#This Row],[País Corrigido]],'Conversor de países_Geral_UTF8_'!$A$2:$B$223,2,FALSE)</f>
        <v>Ásia</v>
      </c>
      <c r="H28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64" spans="1:8">
      <c r="A2864" t="s">
        <v>82</v>
      </c>
      <c r="B2864" s="3">
        <v>1970</v>
      </c>
      <c r="C2864">
        <v>0</v>
      </c>
      <c r="D2864">
        <v>0</v>
      </c>
      <c r="E2864" s="3" t="e">
        <v>#NUM!</v>
      </c>
      <c r="F2864" s="3" t="str">
        <f>VLOOKUP(Exportacao[[#This Row],[País]],Tabela3[#All],4,FALSE)</f>
        <v>Finlândia</v>
      </c>
      <c r="G2864" s="3" t="str">
        <f>VLOOKUP(Exportacao[[#This Row],[País Corrigido]],'Conversor de países_Geral_UTF8_'!$A$2:$B$223,2,FALSE)</f>
        <v>Europa</v>
      </c>
      <c r="H28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65" spans="1:8">
      <c r="A2865" t="s">
        <v>82</v>
      </c>
      <c r="B2865" s="3">
        <v>1971</v>
      </c>
      <c r="C2865">
        <v>0</v>
      </c>
      <c r="D2865">
        <v>0</v>
      </c>
      <c r="E2865" s="3" t="e">
        <v>#NUM!</v>
      </c>
      <c r="F2865" s="3" t="str">
        <f>VLOOKUP(Exportacao[[#This Row],[País]],Tabela3[#All],4,FALSE)</f>
        <v>Finlândia</v>
      </c>
      <c r="G2865" s="3" t="str">
        <f>VLOOKUP(Exportacao[[#This Row],[País Corrigido]],'Conversor de países_Geral_UTF8_'!$A$2:$B$223,2,FALSE)</f>
        <v>Europa</v>
      </c>
      <c r="H28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66" spans="1:8">
      <c r="A2866" t="s">
        <v>82</v>
      </c>
      <c r="B2866" s="3">
        <v>1972</v>
      </c>
      <c r="C2866">
        <v>0</v>
      </c>
      <c r="D2866">
        <v>0</v>
      </c>
      <c r="E2866" s="3" t="e">
        <v>#NUM!</v>
      </c>
      <c r="F2866" s="3" t="str">
        <f>VLOOKUP(Exportacao[[#This Row],[País]],Tabela3[#All],4,FALSE)</f>
        <v>Finlândia</v>
      </c>
      <c r="G2866" s="3" t="str">
        <f>VLOOKUP(Exportacao[[#This Row],[País Corrigido]],'Conversor de países_Geral_UTF8_'!$A$2:$B$223,2,FALSE)</f>
        <v>Europa</v>
      </c>
      <c r="H28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67" spans="1:8">
      <c r="A2867" t="s">
        <v>82</v>
      </c>
      <c r="B2867" s="3">
        <v>1973</v>
      </c>
      <c r="C2867">
        <v>0</v>
      </c>
      <c r="D2867">
        <v>0</v>
      </c>
      <c r="E2867" s="3" t="e">
        <v>#NUM!</v>
      </c>
      <c r="F2867" s="3" t="str">
        <f>VLOOKUP(Exportacao[[#This Row],[País]],Tabela3[#All],4,FALSE)</f>
        <v>Finlândia</v>
      </c>
      <c r="G2867" s="3" t="str">
        <f>VLOOKUP(Exportacao[[#This Row],[País Corrigido]],'Conversor de países_Geral_UTF8_'!$A$2:$B$223,2,FALSE)</f>
        <v>Europa</v>
      </c>
      <c r="H28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68" spans="1:8">
      <c r="A2868" t="s">
        <v>82</v>
      </c>
      <c r="B2868" s="3">
        <v>1974</v>
      </c>
      <c r="C2868">
        <v>0</v>
      </c>
      <c r="D2868">
        <v>0</v>
      </c>
      <c r="E2868" s="3" t="e">
        <v>#NUM!</v>
      </c>
      <c r="F2868" s="3" t="str">
        <f>VLOOKUP(Exportacao[[#This Row],[País]],Tabela3[#All],4,FALSE)</f>
        <v>Finlândia</v>
      </c>
      <c r="G2868" s="3" t="str">
        <f>VLOOKUP(Exportacao[[#This Row],[País Corrigido]],'Conversor de países_Geral_UTF8_'!$A$2:$B$223,2,FALSE)</f>
        <v>Europa</v>
      </c>
      <c r="H28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69" spans="1:8">
      <c r="A2869" t="s">
        <v>82</v>
      </c>
      <c r="B2869" s="3">
        <v>1975</v>
      </c>
      <c r="C2869">
        <v>0</v>
      </c>
      <c r="D2869">
        <v>0</v>
      </c>
      <c r="E2869" s="3" t="e">
        <v>#NUM!</v>
      </c>
      <c r="F2869" s="3" t="str">
        <f>VLOOKUP(Exportacao[[#This Row],[País]],Tabela3[#All],4,FALSE)</f>
        <v>Finlândia</v>
      </c>
      <c r="G2869" s="3" t="str">
        <f>VLOOKUP(Exportacao[[#This Row],[País Corrigido]],'Conversor de países_Geral_UTF8_'!$A$2:$B$223,2,FALSE)</f>
        <v>Europa</v>
      </c>
      <c r="H28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0" spans="1:8">
      <c r="A2870" t="s">
        <v>82</v>
      </c>
      <c r="B2870" s="3">
        <v>1976</v>
      </c>
      <c r="C2870">
        <v>0</v>
      </c>
      <c r="D2870">
        <v>0</v>
      </c>
      <c r="E2870" s="3" t="e">
        <v>#NUM!</v>
      </c>
      <c r="F2870" s="3" t="str">
        <f>VLOOKUP(Exportacao[[#This Row],[País]],Tabela3[#All],4,FALSE)</f>
        <v>Finlândia</v>
      </c>
      <c r="G2870" s="3" t="str">
        <f>VLOOKUP(Exportacao[[#This Row],[País Corrigido]],'Conversor de países_Geral_UTF8_'!$A$2:$B$223,2,FALSE)</f>
        <v>Europa</v>
      </c>
      <c r="H28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1" spans="1:8">
      <c r="A2871" t="s">
        <v>82</v>
      </c>
      <c r="B2871" s="3">
        <v>1977</v>
      </c>
      <c r="C2871">
        <v>0</v>
      </c>
      <c r="D2871">
        <v>0</v>
      </c>
      <c r="E2871" s="3" t="e">
        <v>#NUM!</v>
      </c>
      <c r="F2871" s="3" t="str">
        <f>VLOOKUP(Exportacao[[#This Row],[País]],Tabela3[#All],4,FALSE)</f>
        <v>Finlândia</v>
      </c>
      <c r="G2871" s="3" t="str">
        <f>VLOOKUP(Exportacao[[#This Row],[País Corrigido]],'Conversor de países_Geral_UTF8_'!$A$2:$B$223,2,FALSE)</f>
        <v>Europa</v>
      </c>
      <c r="H28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2" spans="1:8">
      <c r="A2872" t="s">
        <v>82</v>
      </c>
      <c r="B2872" s="3">
        <v>1978</v>
      </c>
      <c r="C2872">
        <v>0</v>
      </c>
      <c r="D2872">
        <v>0</v>
      </c>
      <c r="E2872" s="3" t="e">
        <v>#NUM!</v>
      </c>
      <c r="F2872" s="3" t="str">
        <f>VLOOKUP(Exportacao[[#This Row],[País]],Tabela3[#All],4,FALSE)</f>
        <v>Finlândia</v>
      </c>
      <c r="G2872" s="3" t="str">
        <f>VLOOKUP(Exportacao[[#This Row],[País Corrigido]],'Conversor de países_Geral_UTF8_'!$A$2:$B$223,2,FALSE)</f>
        <v>Europa</v>
      </c>
      <c r="H28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3" spans="1:8">
      <c r="A2873" t="s">
        <v>82</v>
      </c>
      <c r="B2873" s="3">
        <v>1979</v>
      </c>
      <c r="C2873">
        <v>0</v>
      </c>
      <c r="D2873">
        <v>0</v>
      </c>
      <c r="E2873" s="3" t="e">
        <v>#NUM!</v>
      </c>
      <c r="F2873" s="3" t="str">
        <f>VLOOKUP(Exportacao[[#This Row],[País]],Tabela3[#All],4,FALSE)</f>
        <v>Finlândia</v>
      </c>
      <c r="G2873" s="3" t="str">
        <f>VLOOKUP(Exportacao[[#This Row],[País Corrigido]],'Conversor de países_Geral_UTF8_'!$A$2:$B$223,2,FALSE)</f>
        <v>Europa</v>
      </c>
      <c r="H28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4" spans="1:8">
      <c r="A2874" t="s">
        <v>82</v>
      </c>
      <c r="B2874" s="3">
        <v>1980</v>
      </c>
      <c r="C2874">
        <v>0</v>
      </c>
      <c r="D2874">
        <v>0</v>
      </c>
      <c r="E2874" s="3" t="e">
        <v>#NUM!</v>
      </c>
      <c r="F2874" s="3" t="str">
        <f>VLOOKUP(Exportacao[[#This Row],[País]],Tabela3[#All],4,FALSE)</f>
        <v>Finlândia</v>
      </c>
      <c r="G2874" s="3" t="str">
        <f>VLOOKUP(Exportacao[[#This Row],[País Corrigido]],'Conversor de países_Geral_UTF8_'!$A$2:$B$223,2,FALSE)</f>
        <v>Europa</v>
      </c>
      <c r="H28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5" spans="1:8">
      <c r="A2875" t="s">
        <v>82</v>
      </c>
      <c r="B2875" s="3">
        <v>1981</v>
      </c>
      <c r="C2875">
        <v>0</v>
      </c>
      <c r="D2875">
        <v>0</v>
      </c>
      <c r="E2875" s="3" t="e">
        <v>#NUM!</v>
      </c>
      <c r="F2875" s="3" t="str">
        <f>VLOOKUP(Exportacao[[#This Row],[País]],Tabela3[#All],4,FALSE)</f>
        <v>Finlândia</v>
      </c>
      <c r="G2875" s="3" t="str">
        <f>VLOOKUP(Exportacao[[#This Row],[País Corrigido]],'Conversor de países_Geral_UTF8_'!$A$2:$B$223,2,FALSE)</f>
        <v>Europa</v>
      </c>
      <c r="H28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6" spans="1:8">
      <c r="A2876" t="s">
        <v>82</v>
      </c>
      <c r="B2876" s="3">
        <v>1982</v>
      </c>
      <c r="C2876">
        <v>0</v>
      </c>
      <c r="D2876">
        <v>0</v>
      </c>
      <c r="E2876" s="3" t="e">
        <v>#NUM!</v>
      </c>
      <c r="F2876" s="3" t="str">
        <f>VLOOKUP(Exportacao[[#This Row],[País]],Tabela3[#All],4,FALSE)</f>
        <v>Finlândia</v>
      </c>
      <c r="G2876" s="3" t="str">
        <f>VLOOKUP(Exportacao[[#This Row],[País Corrigido]],'Conversor de países_Geral_UTF8_'!$A$2:$B$223,2,FALSE)</f>
        <v>Europa</v>
      </c>
      <c r="H28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7" spans="1:8">
      <c r="A2877" t="s">
        <v>82</v>
      </c>
      <c r="B2877" s="3">
        <v>1983</v>
      </c>
      <c r="C2877">
        <v>0</v>
      </c>
      <c r="D2877">
        <v>0</v>
      </c>
      <c r="E2877" s="3" t="e">
        <v>#NUM!</v>
      </c>
      <c r="F2877" s="3" t="str">
        <f>VLOOKUP(Exportacao[[#This Row],[País]],Tabela3[#All],4,FALSE)</f>
        <v>Finlândia</v>
      </c>
      <c r="G2877" s="3" t="str">
        <f>VLOOKUP(Exportacao[[#This Row],[País Corrigido]],'Conversor de países_Geral_UTF8_'!$A$2:$B$223,2,FALSE)</f>
        <v>Europa</v>
      </c>
      <c r="H28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8" spans="1:8">
      <c r="A2878" t="s">
        <v>82</v>
      </c>
      <c r="B2878" s="3">
        <v>1984</v>
      </c>
      <c r="C2878">
        <v>0</v>
      </c>
      <c r="D2878">
        <v>0</v>
      </c>
      <c r="E2878" s="3" t="e">
        <v>#NUM!</v>
      </c>
      <c r="F2878" s="3" t="str">
        <f>VLOOKUP(Exportacao[[#This Row],[País]],Tabela3[#All],4,FALSE)</f>
        <v>Finlândia</v>
      </c>
      <c r="G2878" s="3" t="str">
        <f>VLOOKUP(Exportacao[[#This Row],[País Corrigido]],'Conversor de países_Geral_UTF8_'!$A$2:$B$223,2,FALSE)</f>
        <v>Europa</v>
      </c>
      <c r="H28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79" spans="1:8">
      <c r="A2879" t="s">
        <v>82</v>
      </c>
      <c r="B2879" s="3">
        <v>1985</v>
      </c>
      <c r="C2879">
        <v>0</v>
      </c>
      <c r="D2879">
        <v>0</v>
      </c>
      <c r="E2879" s="3" t="e">
        <v>#NUM!</v>
      </c>
      <c r="F2879" s="3" t="str">
        <f>VLOOKUP(Exportacao[[#This Row],[País]],Tabela3[#All],4,FALSE)</f>
        <v>Finlândia</v>
      </c>
      <c r="G2879" s="3" t="str">
        <f>VLOOKUP(Exportacao[[#This Row],[País Corrigido]],'Conversor de países_Geral_UTF8_'!$A$2:$B$223,2,FALSE)</f>
        <v>Europa</v>
      </c>
      <c r="H28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0" spans="1:8">
      <c r="A2880" t="s">
        <v>82</v>
      </c>
      <c r="B2880" s="3">
        <v>1986</v>
      </c>
      <c r="C2880">
        <v>0</v>
      </c>
      <c r="D2880">
        <v>0</v>
      </c>
      <c r="E2880" s="3" t="e">
        <v>#NUM!</v>
      </c>
      <c r="F2880" s="3" t="str">
        <f>VLOOKUP(Exportacao[[#This Row],[País]],Tabela3[#All],4,FALSE)</f>
        <v>Finlândia</v>
      </c>
      <c r="G2880" s="3" t="str">
        <f>VLOOKUP(Exportacao[[#This Row],[País Corrigido]],'Conversor de países_Geral_UTF8_'!$A$2:$B$223,2,FALSE)</f>
        <v>Europa</v>
      </c>
      <c r="H28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1" spans="1:8">
      <c r="A2881" t="s">
        <v>82</v>
      </c>
      <c r="B2881" s="3">
        <v>1987</v>
      </c>
      <c r="C2881">
        <v>0</v>
      </c>
      <c r="D2881">
        <v>0</v>
      </c>
      <c r="E2881" s="3" t="e">
        <v>#NUM!</v>
      </c>
      <c r="F2881" s="3" t="str">
        <f>VLOOKUP(Exportacao[[#This Row],[País]],Tabela3[#All],4,FALSE)</f>
        <v>Finlândia</v>
      </c>
      <c r="G2881" s="3" t="str">
        <f>VLOOKUP(Exportacao[[#This Row],[País Corrigido]],'Conversor de países_Geral_UTF8_'!$A$2:$B$223,2,FALSE)</f>
        <v>Europa</v>
      </c>
      <c r="H28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2" spans="1:8">
      <c r="A2882" t="s">
        <v>82</v>
      </c>
      <c r="B2882" s="3">
        <v>1988</v>
      </c>
      <c r="C2882">
        <v>0</v>
      </c>
      <c r="D2882">
        <v>0</v>
      </c>
      <c r="E2882" s="3" t="e">
        <v>#NUM!</v>
      </c>
      <c r="F2882" s="3" t="str">
        <f>VLOOKUP(Exportacao[[#This Row],[País]],Tabela3[#All],4,FALSE)</f>
        <v>Finlândia</v>
      </c>
      <c r="G2882" s="3" t="str">
        <f>VLOOKUP(Exportacao[[#This Row],[País Corrigido]],'Conversor de países_Geral_UTF8_'!$A$2:$B$223,2,FALSE)</f>
        <v>Europa</v>
      </c>
      <c r="H28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3" spans="1:8">
      <c r="A2883" t="s">
        <v>82</v>
      </c>
      <c r="B2883" s="3">
        <v>1989</v>
      </c>
      <c r="C2883">
        <v>0</v>
      </c>
      <c r="D2883">
        <v>0</v>
      </c>
      <c r="E2883" s="3" t="e">
        <v>#NUM!</v>
      </c>
      <c r="F2883" s="3" t="str">
        <f>VLOOKUP(Exportacao[[#This Row],[País]],Tabela3[#All],4,FALSE)</f>
        <v>Finlândia</v>
      </c>
      <c r="G2883" s="3" t="str">
        <f>VLOOKUP(Exportacao[[#This Row],[País Corrigido]],'Conversor de países_Geral_UTF8_'!$A$2:$B$223,2,FALSE)</f>
        <v>Europa</v>
      </c>
      <c r="H28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4" spans="1:8">
      <c r="A2884" t="s">
        <v>82</v>
      </c>
      <c r="B2884" s="3">
        <v>1990</v>
      </c>
      <c r="C2884">
        <v>0</v>
      </c>
      <c r="D2884">
        <v>0</v>
      </c>
      <c r="E2884" s="3" t="e">
        <v>#NUM!</v>
      </c>
      <c r="F2884" s="3" t="str">
        <f>VLOOKUP(Exportacao[[#This Row],[País]],Tabela3[#All],4,FALSE)</f>
        <v>Finlândia</v>
      </c>
      <c r="G2884" s="3" t="str">
        <f>VLOOKUP(Exportacao[[#This Row],[País Corrigido]],'Conversor de países_Geral_UTF8_'!$A$2:$B$223,2,FALSE)</f>
        <v>Europa</v>
      </c>
      <c r="H28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5" spans="1:8">
      <c r="A2885" t="s">
        <v>82</v>
      </c>
      <c r="B2885" s="3">
        <v>1991</v>
      </c>
      <c r="C2885">
        <v>0</v>
      </c>
      <c r="D2885">
        <v>0</v>
      </c>
      <c r="E2885" s="3" t="e">
        <v>#NUM!</v>
      </c>
      <c r="F2885" s="3" t="str">
        <f>VLOOKUP(Exportacao[[#This Row],[País]],Tabela3[#All],4,FALSE)</f>
        <v>Finlândia</v>
      </c>
      <c r="G2885" s="3" t="str">
        <f>VLOOKUP(Exportacao[[#This Row],[País Corrigido]],'Conversor de países_Geral_UTF8_'!$A$2:$B$223,2,FALSE)</f>
        <v>Europa</v>
      </c>
      <c r="H28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6" spans="1:8">
      <c r="A2886" t="s">
        <v>82</v>
      </c>
      <c r="B2886" s="3">
        <v>1992</v>
      </c>
      <c r="C2886">
        <v>0</v>
      </c>
      <c r="D2886">
        <v>0</v>
      </c>
      <c r="E2886" s="3" t="e">
        <v>#NUM!</v>
      </c>
      <c r="F2886" s="3" t="str">
        <f>VLOOKUP(Exportacao[[#This Row],[País]],Tabela3[#All],4,FALSE)</f>
        <v>Finlândia</v>
      </c>
      <c r="G2886" s="3" t="str">
        <f>VLOOKUP(Exportacao[[#This Row],[País Corrigido]],'Conversor de países_Geral_UTF8_'!$A$2:$B$223,2,FALSE)</f>
        <v>Europa</v>
      </c>
      <c r="H28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7" spans="1:8">
      <c r="A2887" t="s">
        <v>82</v>
      </c>
      <c r="B2887" s="3">
        <v>1993</v>
      </c>
      <c r="C2887">
        <v>0</v>
      </c>
      <c r="D2887">
        <v>0</v>
      </c>
      <c r="E2887" s="3" t="e">
        <v>#NUM!</v>
      </c>
      <c r="F2887" s="3" t="str">
        <f>VLOOKUP(Exportacao[[#This Row],[País]],Tabela3[#All],4,FALSE)</f>
        <v>Finlândia</v>
      </c>
      <c r="G2887" s="3" t="str">
        <f>VLOOKUP(Exportacao[[#This Row],[País Corrigido]],'Conversor de países_Geral_UTF8_'!$A$2:$B$223,2,FALSE)</f>
        <v>Europa</v>
      </c>
      <c r="H28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888" spans="1:8">
      <c r="A2888" t="s">
        <v>82</v>
      </c>
      <c r="B2888" s="3">
        <v>1994</v>
      </c>
      <c r="C2888">
        <v>81648</v>
      </c>
      <c r="D2888">
        <v>145060</v>
      </c>
      <c r="E2888" s="3">
        <v>1.7766509896139526</v>
      </c>
      <c r="F2888" s="3" t="str">
        <f>VLOOKUP(Exportacao[[#This Row],[País]],Tabela3[#All],4,FALSE)</f>
        <v>Finlândia</v>
      </c>
      <c r="G2888" s="3" t="str">
        <f>VLOOKUP(Exportacao[[#This Row],[País Corrigido]],'Conversor de países_Geral_UTF8_'!$A$2:$B$223,2,FALSE)</f>
        <v>Europa</v>
      </c>
      <c r="H28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89" spans="1:8">
      <c r="A2889" t="s">
        <v>82</v>
      </c>
      <c r="B2889" s="3">
        <v>1995</v>
      </c>
      <c r="C2889">
        <v>151632</v>
      </c>
      <c r="D2889">
        <v>269399</v>
      </c>
      <c r="E2889" s="3">
        <v>1.7766632373113855</v>
      </c>
      <c r="F2889" s="3" t="str">
        <f>VLOOKUP(Exportacao[[#This Row],[País]],Tabela3[#All],4,FALSE)</f>
        <v>Finlândia</v>
      </c>
      <c r="G2889" s="3" t="str">
        <f>VLOOKUP(Exportacao[[#This Row],[País Corrigido]],'Conversor de países_Geral_UTF8_'!$A$2:$B$223,2,FALSE)</f>
        <v>Europa</v>
      </c>
      <c r="H28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0" spans="1:8">
      <c r="A2890" t="s">
        <v>82</v>
      </c>
      <c r="B2890" s="3">
        <v>1996</v>
      </c>
      <c r="C2890">
        <v>104886</v>
      </c>
      <c r="D2890">
        <v>189483</v>
      </c>
      <c r="E2890" s="3">
        <v>1.8065614095303473</v>
      </c>
      <c r="F2890" s="3" t="str">
        <f>VLOOKUP(Exportacao[[#This Row],[País]],Tabela3[#All],4,FALSE)</f>
        <v>Finlândia</v>
      </c>
      <c r="G2890" s="3" t="str">
        <f>VLOOKUP(Exportacao[[#This Row],[País Corrigido]],'Conversor de países_Geral_UTF8_'!$A$2:$B$223,2,FALSE)</f>
        <v>Europa</v>
      </c>
      <c r="H28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1" spans="1:8">
      <c r="A2891" t="s">
        <v>82</v>
      </c>
      <c r="B2891" s="3">
        <v>1997</v>
      </c>
      <c r="C2891">
        <v>104004</v>
      </c>
      <c r="D2891">
        <v>196559</v>
      </c>
      <c r="E2891" s="3">
        <v>1.8899176954732511</v>
      </c>
      <c r="F2891" s="3" t="str">
        <f>VLOOKUP(Exportacao[[#This Row],[País]],Tabela3[#All],4,FALSE)</f>
        <v>Finlândia</v>
      </c>
      <c r="G2891" s="3" t="str">
        <f>VLOOKUP(Exportacao[[#This Row],[País Corrigido]],'Conversor de países_Geral_UTF8_'!$A$2:$B$223,2,FALSE)</f>
        <v>Europa</v>
      </c>
      <c r="H28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2" spans="1:8">
      <c r="A2892" t="s">
        <v>82</v>
      </c>
      <c r="B2892" s="3">
        <v>1998</v>
      </c>
      <c r="C2892">
        <v>58320</v>
      </c>
      <c r="D2892">
        <v>100440</v>
      </c>
      <c r="E2892" s="3">
        <v>1.7222222222222223</v>
      </c>
      <c r="F2892" s="3" t="str">
        <f>VLOOKUP(Exportacao[[#This Row],[País]],Tabela3[#All],4,FALSE)</f>
        <v>Finlândia</v>
      </c>
      <c r="G2892" s="3" t="str">
        <f>VLOOKUP(Exportacao[[#This Row],[País Corrigido]],'Conversor de países_Geral_UTF8_'!$A$2:$B$223,2,FALSE)</f>
        <v>Europa</v>
      </c>
      <c r="H28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3" spans="1:8">
      <c r="A2893" t="s">
        <v>82</v>
      </c>
      <c r="B2893" s="3">
        <v>1999</v>
      </c>
      <c r="C2893">
        <v>46656</v>
      </c>
      <c r="D2893">
        <v>94193</v>
      </c>
      <c r="E2893" s="3">
        <v>2.018882887517147</v>
      </c>
      <c r="F2893" s="3" t="str">
        <f>VLOOKUP(Exportacao[[#This Row],[País]],Tabela3[#All],4,FALSE)</f>
        <v>Finlândia</v>
      </c>
      <c r="G2893" s="3" t="str">
        <f>VLOOKUP(Exportacao[[#This Row],[País Corrigido]],'Conversor de países_Geral_UTF8_'!$A$2:$B$223,2,FALSE)</f>
        <v>Europa</v>
      </c>
      <c r="H28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4" spans="1:8">
      <c r="A2894" t="s">
        <v>82</v>
      </c>
      <c r="B2894" s="3">
        <v>2000</v>
      </c>
      <c r="C2894">
        <v>40824</v>
      </c>
      <c r="D2894">
        <v>80740</v>
      </c>
      <c r="E2894" s="3">
        <v>1.9777581814618852</v>
      </c>
      <c r="F2894" s="3" t="str">
        <f>VLOOKUP(Exportacao[[#This Row],[País]],Tabela3[#All],4,FALSE)</f>
        <v>Finlândia</v>
      </c>
      <c r="G2894" s="3" t="str">
        <f>VLOOKUP(Exportacao[[#This Row],[País Corrigido]],'Conversor de países_Geral_UTF8_'!$A$2:$B$223,2,FALSE)</f>
        <v>Europa</v>
      </c>
      <c r="H28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5" spans="1:8">
      <c r="A2895" t="s">
        <v>82</v>
      </c>
      <c r="B2895" s="3">
        <v>2001</v>
      </c>
      <c r="C2895">
        <v>31176</v>
      </c>
      <c r="D2895">
        <v>67060</v>
      </c>
      <c r="E2895" s="3">
        <v>2.1510136002052862</v>
      </c>
      <c r="F2895" s="3" t="str">
        <f>VLOOKUP(Exportacao[[#This Row],[País]],Tabela3[#All],4,FALSE)</f>
        <v>Finlândia</v>
      </c>
      <c r="G2895" s="3" t="str">
        <f>VLOOKUP(Exportacao[[#This Row],[País Corrigido]],'Conversor de países_Geral_UTF8_'!$A$2:$B$223,2,FALSE)</f>
        <v>Europa</v>
      </c>
      <c r="H28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6" spans="1:8">
      <c r="A2896" t="s">
        <v>82</v>
      </c>
      <c r="B2896" s="3">
        <v>2002</v>
      </c>
      <c r="C2896">
        <v>23328</v>
      </c>
      <c r="D2896">
        <v>46136</v>
      </c>
      <c r="E2896" s="3">
        <v>1.9777091906721536</v>
      </c>
      <c r="F2896" s="3" t="str">
        <f>VLOOKUP(Exportacao[[#This Row],[País]],Tabela3[#All],4,FALSE)</f>
        <v>Finlândia</v>
      </c>
      <c r="G2896" s="3" t="str">
        <f>VLOOKUP(Exportacao[[#This Row],[País Corrigido]],'Conversor de países_Geral_UTF8_'!$A$2:$B$223,2,FALSE)</f>
        <v>Europa</v>
      </c>
      <c r="H28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7" spans="1:8">
      <c r="A2897" t="s">
        <v>82</v>
      </c>
      <c r="B2897" s="3">
        <v>2003</v>
      </c>
      <c r="C2897">
        <v>17496</v>
      </c>
      <c r="D2897">
        <v>34602</v>
      </c>
      <c r="E2897" s="3">
        <v>1.9777091906721536</v>
      </c>
      <c r="F2897" s="3" t="str">
        <f>VLOOKUP(Exportacao[[#This Row],[País]],Tabela3[#All],4,FALSE)</f>
        <v>Finlândia</v>
      </c>
      <c r="G2897" s="3" t="str">
        <f>VLOOKUP(Exportacao[[#This Row],[País Corrigido]],'Conversor de países_Geral_UTF8_'!$A$2:$B$223,2,FALSE)</f>
        <v>Europa</v>
      </c>
      <c r="H28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8" spans="1:8">
      <c r="A2898" t="s">
        <v>82</v>
      </c>
      <c r="B2898" s="3">
        <v>2004</v>
      </c>
      <c r="C2898">
        <v>16335</v>
      </c>
      <c r="D2898">
        <v>32307</v>
      </c>
      <c r="E2898" s="3">
        <v>1.9777777777777779</v>
      </c>
      <c r="F2898" s="3" t="str">
        <f>VLOOKUP(Exportacao[[#This Row],[País]],Tabela3[#All],4,FALSE)</f>
        <v>Finlândia</v>
      </c>
      <c r="G2898" s="3" t="str">
        <f>VLOOKUP(Exportacao[[#This Row],[País Corrigido]],'Conversor de países_Geral_UTF8_'!$A$2:$B$223,2,FALSE)</f>
        <v>Europa</v>
      </c>
      <c r="H28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899" spans="1:8">
      <c r="A2899" t="s">
        <v>82</v>
      </c>
      <c r="B2899" s="3">
        <v>2005</v>
      </c>
      <c r="C2899">
        <v>16830</v>
      </c>
      <c r="D2899">
        <v>33286</v>
      </c>
      <c r="E2899" s="3">
        <v>1.9777777777777779</v>
      </c>
      <c r="F2899" s="3" t="str">
        <f>VLOOKUP(Exportacao[[#This Row],[País]],Tabela3[#All],4,FALSE)</f>
        <v>Finlândia</v>
      </c>
      <c r="G2899" s="3" t="str">
        <f>VLOOKUP(Exportacao[[#This Row],[País Corrigido]],'Conversor de países_Geral_UTF8_'!$A$2:$B$223,2,FALSE)</f>
        <v>Europa</v>
      </c>
      <c r="H28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00" spans="1:8">
      <c r="A2900" t="s">
        <v>82</v>
      </c>
      <c r="B2900" s="3">
        <v>2006</v>
      </c>
      <c r="C2900">
        <v>11088</v>
      </c>
      <c r="D2900">
        <v>7920</v>
      </c>
      <c r="E2900" s="3">
        <v>0.7142857142857143</v>
      </c>
      <c r="F2900" s="3" t="str">
        <f>VLOOKUP(Exportacao[[#This Row],[País]],Tabela3[#All],4,FALSE)</f>
        <v>Finlândia</v>
      </c>
      <c r="G2900" s="3" t="str">
        <f>VLOOKUP(Exportacao[[#This Row],[País Corrigido]],'Conversor de países_Geral_UTF8_'!$A$2:$B$223,2,FALSE)</f>
        <v>Europa</v>
      </c>
      <c r="H29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01" spans="1:8">
      <c r="A2901" t="s">
        <v>82</v>
      </c>
      <c r="B2901" s="3">
        <v>2007</v>
      </c>
      <c r="C2901">
        <v>0</v>
      </c>
      <c r="D2901">
        <v>0</v>
      </c>
      <c r="E2901" s="3" t="e">
        <v>#NUM!</v>
      </c>
      <c r="F2901" s="3" t="str">
        <f>VLOOKUP(Exportacao[[#This Row],[País]],Tabela3[#All],4,FALSE)</f>
        <v>Finlândia</v>
      </c>
      <c r="G2901" s="3" t="str">
        <f>VLOOKUP(Exportacao[[#This Row],[País Corrigido]],'Conversor de países_Geral_UTF8_'!$A$2:$B$223,2,FALSE)</f>
        <v>Europa</v>
      </c>
      <c r="H29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02" spans="1:8">
      <c r="A2902" t="s">
        <v>82</v>
      </c>
      <c r="B2902" s="3">
        <v>2008</v>
      </c>
      <c r="C2902">
        <v>0</v>
      </c>
      <c r="D2902">
        <v>0</v>
      </c>
      <c r="E2902" s="3" t="e">
        <v>#NUM!</v>
      </c>
      <c r="F2902" s="3" t="str">
        <f>VLOOKUP(Exportacao[[#This Row],[País]],Tabela3[#All],4,FALSE)</f>
        <v>Finlândia</v>
      </c>
      <c r="G2902" s="3" t="str">
        <f>VLOOKUP(Exportacao[[#This Row],[País Corrigido]],'Conversor de países_Geral_UTF8_'!$A$2:$B$223,2,FALSE)</f>
        <v>Europa</v>
      </c>
      <c r="H29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03" spans="1:8">
      <c r="A2903" t="s">
        <v>82</v>
      </c>
      <c r="B2903" s="3">
        <v>2009</v>
      </c>
      <c r="C2903">
        <v>0</v>
      </c>
      <c r="D2903">
        <v>0</v>
      </c>
      <c r="E2903" s="3" t="e">
        <v>#NUM!</v>
      </c>
      <c r="F2903" s="3" t="str">
        <f>VLOOKUP(Exportacao[[#This Row],[País]],Tabela3[#All],4,FALSE)</f>
        <v>Finlândia</v>
      </c>
      <c r="G2903" s="3" t="str">
        <f>VLOOKUP(Exportacao[[#This Row],[País Corrigido]],'Conversor de países_Geral_UTF8_'!$A$2:$B$223,2,FALSE)</f>
        <v>Europa</v>
      </c>
      <c r="H29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04" spans="1:8">
      <c r="A2904" t="s">
        <v>82</v>
      </c>
      <c r="B2904" s="3">
        <v>2010</v>
      </c>
      <c r="C2904">
        <v>0</v>
      </c>
      <c r="D2904">
        <v>0</v>
      </c>
      <c r="E2904" s="3" t="e">
        <v>#NUM!</v>
      </c>
      <c r="F2904" s="3" t="str">
        <f>VLOOKUP(Exportacao[[#This Row],[País]],Tabela3[#All],4,FALSE)</f>
        <v>Finlândia</v>
      </c>
      <c r="G2904" s="3" t="str">
        <f>VLOOKUP(Exportacao[[#This Row],[País Corrigido]],'Conversor de países_Geral_UTF8_'!$A$2:$B$223,2,FALSE)</f>
        <v>Europa</v>
      </c>
      <c r="H29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05" spans="1:8">
      <c r="A2905" t="s">
        <v>82</v>
      </c>
      <c r="B2905" s="3">
        <v>2011</v>
      </c>
      <c r="C2905">
        <v>12404</v>
      </c>
      <c r="D2905">
        <v>50394</v>
      </c>
      <c r="E2905" s="3">
        <v>4.0627217026765559</v>
      </c>
      <c r="F2905" s="3" t="str">
        <f>VLOOKUP(Exportacao[[#This Row],[País]],Tabela3[#All],4,FALSE)</f>
        <v>Finlândia</v>
      </c>
      <c r="G2905" s="3" t="str">
        <f>VLOOKUP(Exportacao[[#This Row],[País Corrigido]],'Conversor de países_Geral_UTF8_'!$A$2:$B$223,2,FALSE)</f>
        <v>Europa</v>
      </c>
      <c r="H29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06" spans="1:8">
      <c r="A2906" t="s">
        <v>82</v>
      </c>
      <c r="B2906" s="3">
        <v>2012</v>
      </c>
      <c r="C2906">
        <v>17100</v>
      </c>
      <c r="D2906">
        <v>67959</v>
      </c>
      <c r="E2906" s="3">
        <v>3.9742105263157894</v>
      </c>
      <c r="F2906" s="3" t="str">
        <f>VLOOKUP(Exportacao[[#This Row],[País]],Tabela3[#All],4,FALSE)</f>
        <v>Finlândia</v>
      </c>
      <c r="G2906" s="3" t="str">
        <f>VLOOKUP(Exportacao[[#This Row],[País Corrigido]],'Conversor de países_Geral_UTF8_'!$A$2:$B$223,2,FALSE)</f>
        <v>Europa</v>
      </c>
      <c r="H29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07" spans="1:8">
      <c r="A2907" t="s">
        <v>82</v>
      </c>
      <c r="B2907" s="3">
        <v>2013</v>
      </c>
      <c r="C2907">
        <v>36682</v>
      </c>
      <c r="D2907">
        <v>283114</v>
      </c>
      <c r="E2907" s="3">
        <v>7.7180633553241371</v>
      </c>
      <c r="F2907" s="3" t="str">
        <f>VLOOKUP(Exportacao[[#This Row],[País]],Tabela3[#All],4,FALSE)</f>
        <v>Finlândia</v>
      </c>
      <c r="G2907" s="3" t="str">
        <f>VLOOKUP(Exportacao[[#This Row],[País Corrigido]],'Conversor de países_Geral_UTF8_'!$A$2:$B$223,2,FALSE)</f>
        <v>Europa</v>
      </c>
      <c r="H29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08" spans="1:8">
      <c r="A2908" t="s">
        <v>82</v>
      </c>
      <c r="B2908" s="3">
        <v>2014</v>
      </c>
      <c r="C2908">
        <v>12960</v>
      </c>
      <c r="D2908">
        <v>94962</v>
      </c>
      <c r="E2908" s="3">
        <v>7.3273148148148151</v>
      </c>
      <c r="F2908" s="3" t="str">
        <f>VLOOKUP(Exportacao[[#This Row],[País]],Tabela3[#All],4,FALSE)</f>
        <v>Finlândia</v>
      </c>
      <c r="G2908" s="3" t="str">
        <f>VLOOKUP(Exportacao[[#This Row],[País Corrigido]],'Conversor de países_Geral_UTF8_'!$A$2:$B$223,2,FALSE)</f>
        <v>Europa</v>
      </c>
      <c r="H29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09" spans="1:8">
      <c r="A2909" t="s">
        <v>82</v>
      </c>
      <c r="B2909" s="3">
        <v>2015</v>
      </c>
      <c r="C2909">
        <v>0</v>
      </c>
      <c r="D2909">
        <v>0</v>
      </c>
      <c r="E2909" s="3" t="e">
        <v>#NUM!</v>
      </c>
      <c r="F2909" s="3" t="str">
        <f>VLOOKUP(Exportacao[[#This Row],[País]],Tabela3[#All],4,FALSE)</f>
        <v>Finlândia</v>
      </c>
      <c r="G2909" s="3" t="str">
        <f>VLOOKUP(Exportacao[[#This Row],[País Corrigido]],'Conversor de países_Geral_UTF8_'!$A$2:$B$223,2,FALSE)</f>
        <v>Europa</v>
      </c>
      <c r="H29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10" spans="1:8">
      <c r="A2910" t="s">
        <v>82</v>
      </c>
      <c r="B2910" s="3">
        <v>2016</v>
      </c>
      <c r="C2910">
        <v>7617</v>
      </c>
      <c r="D2910">
        <v>41003</v>
      </c>
      <c r="E2910" s="3">
        <v>5.3830904555599322</v>
      </c>
      <c r="F2910" s="3" t="str">
        <f>VLOOKUP(Exportacao[[#This Row],[País]],Tabela3[#All],4,FALSE)</f>
        <v>Finlândia</v>
      </c>
      <c r="G2910" s="3" t="str">
        <f>VLOOKUP(Exportacao[[#This Row],[País Corrigido]],'Conversor de países_Geral_UTF8_'!$A$2:$B$223,2,FALSE)</f>
        <v>Europa</v>
      </c>
      <c r="H29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11" spans="1:8">
      <c r="A2911" t="s">
        <v>82</v>
      </c>
      <c r="B2911" s="3">
        <v>2017</v>
      </c>
      <c r="C2911">
        <v>0</v>
      </c>
      <c r="D2911">
        <v>0</v>
      </c>
      <c r="E2911" s="3" t="e">
        <v>#NUM!</v>
      </c>
      <c r="F2911" s="3" t="str">
        <f>VLOOKUP(Exportacao[[#This Row],[País]],Tabela3[#All],4,FALSE)</f>
        <v>Finlândia</v>
      </c>
      <c r="G2911" s="3" t="str">
        <f>VLOOKUP(Exportacao[[#This Row],[País Corrigido]],'Conversor de países_Geral_UTF8_'!$A$2:$B$223,2,FALSE)</f>
        <v>Europa</v>
      </c>
      <c r="H29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12" spans="1:8">
      <c r="A2912" t="s">
        <v>82</v>
      </c>
      <c r="B2912" s="3">
        <v>2018</v>
      </c>
      <c r="C2912">
        <v>0</v>
      </c>
      <c r="D2912">
        <v>0</v>
      </c>
      <c r="E2912" s="3" t="e">
        <v>#NUM!</v>
      </c>
      <c r="F2912" s="3" t="str">
        <f>VLOOKUP(Exportacao[[#This Row],[País]],Tabela3[#All],4,FALSE)</f>
        <v>Finlândia</v>
      </c>
      <c r="G2912" s="3" t="str">
        <f>VLOOKUP(Exportacao[[#This Row],[País Corrigido]],'Conversor de países_Geral_UTF8_'!$A$2:$B$223,2,FALSE)</f>
        <v>Europa</v>
      </c>
      <c r="H29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13" spans="1:8">
      <c r="A2913" t="s">
        <v>82</v>
      </c>
      <c r="B2913" s="3">
        <v>2019</v>
      </c>
      <c r="C2913">
        <v>0</v>
      </c>
      <c r="D2913">
        <v>0</v>
      </c>
      <c r="E2913" s="3" t="e">
        <v>#NUM!</v>
      </c>
      <c r="F2913" s="3" t="str">
        <f>VLOOKUP(Exportacao[[#This Row],[País]],Tabela3[#All],4,FALSE)</f>
        <v>Finlândia</v>
      </c>
      <c r="G2913" s="3" t="str">
        <f>VLOOKUP(Exportacao[[#This Row],[País Corrigido]],'Conversor de países_Geral_UTF8_'!$A$2:$B$223,2,FALSE)</f>
        <v>Europa</v>
      </c>
      <c r="H29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14" spans="1:8">
      <c r="A2914" t="s">
        <v>82</v>
      </c>
      <c r="B2914" s="3">
        <v>2020</v>
      </c>
      <c r="C2914">
        <v>0</v>
      </c>
      <c r="D2914">
        <v>0</v>
      </c>
      <c r="E2914" s="3" t="e">
        <v>#NUM!</v>
      </c>
      <c r="F2914" s="3" t="str">
        <f>VLOOKUP(Exportacao[[#This Row],[País]],Tabela3[#All],4,FALSE)</f>
        <v>Finlândia</v>
      </c>
      <c r="G2914" s="3" t="str">
        <f>VLOOKUP(Exportacao[[#This Row],[País Corrigido]],'Conversor de países_Geral_UTF8_'!$A$2:$B$223,2,FALSE)</f>
        <v>Europa</v>
      </c>
      <c r="H29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15" spans="1:8">
      <c r="A2915" t="s">
        <v>82</v>
      </c>
      <c r="B2915" s="3">
        <v>2021</v>
      </c>
      <c r="C2915">
        <v>0</v>
      </c>
      <c r="D2915">
        <v>0</v>
      </c>
      <c r="E2915" s="3" t="e">
        <v>#NUM!</v>
      </c>
      <c r="F2915" s="3" t="str">
        <f>VLOOKUP(Exportacao[[#This Row],[País]],Tabela3[#All],4,FALSE)</f>
        <v>Finlândia</v>
      </c>
      <c r="G2915" s="3" t="str">
        <f>VLOOKUP(Exportacao[[#This Row],[País Corrigido]],'Conversor de países_Geral_UTF8_'!$A$2:$B$223,2,FALSE)</f>
        <v>Europa</v>
      </c>
      <c r="H29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16" spans="1:8">
      <c r="A2916" t="s">
        <v>82</v>
      </c>
      <c r="B2916" s="3">
        <v>2022</v>
      </c>
      <c r="C2916">
        <v>0</v>
      </c>
      <c r="D2916">
        <v>0</v>
      </c>
      <c r="E2916" s="3" t="e">
        <v>#NUM!</v>
      </c>
      <c r="F2916" s="3" t="str">
        <f>VLOOKUP(Exportacao[[#This Row],[País]],Tabela3[#All],4,FALSE)</f>
        <v>Finlândia</v>
      </c>
      <c r="G2916" s="3" t="str">
        <f>VLOOKUP(Exportacao[[#This Row],[País Corrigido]],'Conversor de países_Geral_UTF8_'!$A$2:$B$223,2,FALSE)</f>
        <v>Europa</v>
      </c>
      <c r="H29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17" spans="1:8">
      <c r="A2917" t="s">
        <v>82</v>
      </c>
      <c r="B2917" s="3">
        <v>2023</v>
      </c>
      <c r="C2917">
        <v>5</v>
      </c>
      <c r="D2917">
        <v>11</v>
      </c>
      <c r="E2917" s="3">
        <v>2.2000000000000002</v>
      </c>
      <c r="F2917" s="3" t="str">
        <f>VLOOKUP(Exportacao[[#This Row],[País]],Tabela3[#All],4,FALSE)</f>
        <v>Finlândia</v>
      </c>
      <c r="G2917" s="3" t="str">
        <f>VLOOKUP(Exportacao[[#This Row],[País Corrigido]],'Conversor de países_Geral_UTF8_'!$A$2:$B$223,2,FALSE)</f>
        <v>Europa</v>
      </c>
      <c r="H29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18" spans="1:8" hidden="1">
      <c r="A2918" t="s">
        <v>83</v>
      </c>
      <c r="B2918" s="3">
        <v>1970</v>
      </c>
      <c r="C2918">
        <v>0</v>
      </c>
      <c r="D2918">
        <v>0</v>
      </c>
      <c r="E2918" s="3" t="e">
        <v>#NUM!</v>
      </c>
      <c r="F2918" s="3" t="str">
        <f>VLOOKUP(Exportacao[[#This Row],[País]],Tabela3[#All],4,FALSE)</f>
        <v>França</v>
      </c>
      <c r="G2918" s="3" t="str">
        <f>VLOOKUP(Exportacao[[#This Row],[País Corrigido]],'Conversor de países_Geral_UTF8_'!$A$2:$B$223,2,FALSE)</f>
        <v>Europa</v>
      </c>
      <c r="H29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19" spans="1:8" hidden="1">
      <c r="A2919" t="s">
        <v>83</v>
      </c>
      <c r="B2919" s="3">
        <v>1971</v>
      </c>
      <c r="C2919">
        <v>220</v>
      </c>
      <c r="D2919">
        <v>110</v>
      </c>
      <c r="E2919" s="3">
        <v>0.5</v>
      </c>
      <c r="F2919" s="3" t="str">
        <f>VLOOKUP(Exportacao[[#This Row],[País]],Tabela3[#All],4,FALSE)</f>
        <v>França</v>
      </c>
      <c r="G2919" s="3" t="str">
        <f>VLOOKUP(Exportacao[[#This Row],[País Corrigido]],'Conversor de países_Geral_UTF8_'!$A$2:$B$223,2,FALSE)</f>
        <v>Europa</v>
      </c>
      <c r="H29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20" spans="1:8" hidden="1">
      <c r="A2920" t="s">
        <v>83</v>
      </c>
      <c r="B2920" s="3">
        <v>1972</v>
      </c>
      <c r="C2920">
        <v>0</v>
      </c>
      <c r="D2920">
        <v>0</v>
      </c>
      <c r="E2920" s="3" t="e">
        <v>#NUM!</v>
      </c>
      <c r="F2920" s="3" t="str">
        <f>VLOOKUP(Exportacao[[#This Row],[País]],Tabela3[#All],4,FALSE)</f>
        <v>França</v>
      </c>
      <c r="G2920" s="3" t="str">
        <f>VLOOKUP(Exportacao[[#This Row],[País Corrigido]],'Conversor de países_Geral_UTF8_'!$A$2:$B$223,2,FALSE)</f>
        <v>Europa</v>
      </c>
      <c r="H29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21" spans="1:8" hidden="1">
      <c r="A2921" t="s">
        <v>83</v>
      </c>
      <c r="B2921" s="3">
        <v>1973</v>
      </c>
      <c r="C2921">
        <v>238</v>
      </c>
      <c r="D2921">
        <v>161</v>
      </c>
      <c r="E2921" s="3">
        <v>0.67647058823529416</v>
      </c>
      <c r="F2921" s="3" t="str">
        <f>VLOOKUP(Exportacao[[#This Row],[País]],Tabela3[#All],4,FALSE)</f>
        <v>França</v>
      </c>
      <c r="G2921" s="3" t="str">
        <f>VLOOKUP(Exportacao[[#This Row],[País Corrigido]],'Conversor de países_Geral_UTF8_'!$A$2:$B$223,2,FALSE)</f>
        <v>Europa</v>
      </c>
      <c r="H29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22" spans="1:8" hidden="1">
      <c r="A2922" t="s">
        <v>83</v>
      </c>
      <c r="B2922" s="3">
        <v>1974</v>
      </c>
      <c r="C2922">
        <v>792</v>
      </c>
      <c r="D2922">
        <v>675</v>
      </c>
      <c r="E2922" s="3">
        <v>0.85227272727272729</v>
      </c>
      <c r="F2922" s="3" t="str">
        <f>VLOOKUP(Exportacao[[#This Row],[País]],Tabela3[#All],4,FALSE)</f>
        <v>França</v>
      </c>
      <c r="G2922" s="3" t="str">
        <f>VLOOKUP(Exportacao[[#This Row],[País Corrigido]],'Conversor de países_Geral_UTF8_'!$A$2:$B$223,2,FALSE)</f>
        <v>Europa</v>
      </c>
      <c r="H29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23" spans="1:8" hidden="1">
      <c r="A2923" t="s">
        <v>83</v>
      </c>
      <c r="B2923" s="3">
        <v>1975</v>
      </c>
      <c r="C2923">
        <v>0</v>
      </c>
      <c r="D2923">
        <v>0</v>
      </c>
      <c r="E2923" s="3" t="e">
        <v>#NUM!</v>
      </c>
      <c r="F2923" s="3" t="str">
        <f>VLOOKUP(Exportacao[[#This Row],[País]],Tabela3[#All],4,FALSE)</f>
        <v>França</v>
      </c>
      <c r="G2923" s="3" t="str">
        <f>VLOOKUP(Exportacao[[#This Row],[País Corrigido]],'Conversor de países_Geral_UTF8_'!$A$2:$B$223,2,FALSE)</f>
        <v>Europa</v>
      </c>
      <c r="H29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24" spans="1:8" hidden="1">
      <c r="A2924" t="s">
        <v>83</v>
      </c>
      <c r="B2924" s="3">
        <v>1976</v>
      </c>
      <c r="C2924">
        <v>0</v>
      </c>
      <c r="D2924">
        <v>0</v>
      </c>
      <c r="E2924" s="3" t="e">
        <v>#NUM!</v>
      </c>
      <c r="F2924" s="3" t="str">
        <f>VLOOKUP(Exportacao[[#This Row],[País]],Tabela3[#All],4,FALSE)</f>
        <v>França</v>
      </c>
      <c r="G2924" s="3" t="str">
        <f>VLOOKUP(Exportacao[[#This Row],[País Corrigido]],'Conversor de países_Geral_UTF8_'!$A$2:$B$223,2,FALSE)</f>
        <v>Europa</v>
      </c>
      <c r="H29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25" spans="1:8" hidden="1">
      <c r="A2925" t="s">
        <v>83</v>
      </c>
      <c r="B2925" s="3">
        <v>1977</v>
      </c>
      <c r="C2925">
        <v>0</v>
      </c>
      <c r="D2925">
        <v>0</v>
      </c>
      <c r="E2925" s="3" t="e">
        <v>#NUM!</v>
      </c>
      <c r="F2925" s="3" t="str">
        <f>VLOOKUP(Exportacao[[#This Row],[País]],Tabela3[#All],4,FALSE)</f>
        <v>França</v>
      </c>
      <c r="G2925" s="3" t="str">
        <f>VLOOKUP(Exportacao[[#This Row],[País Corrigido]],'Conversor de países_Geral_UTF8_'!$A$2:$B$223,2,FALSE)</f>
        <v>Europa</v>
      </c>
      <c r="H29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26" spans="1:8" hidden="1">
      <c r="A2926" t="s">
        <v>83</v>
      </c>
      <c r="B2926" s="3">
        <v>1978</v>
      </c>
      <c r="C2926">
        <v>0</v>
      </c>
      <c r="D2926">
        <v>0</v>
      </c>
      <c r="E2926" s="3" t="e">
        <v>#NUM!</v>
      </c>
      <c r="F2926" s="3" t="str">
        <f>VLOOKUP(Exportacao[[#This Row],[País]],Tabela3[#All],4,FALSE)</f>
        <v>França</v>
      </c>
      <c r="G2926" s="3" t="str">
        <f>VLOOKUP(Exportacao[[#This Row],[País Corrigido]],'Conversor de países_Geral_UTF8_'!$A$2:$B$223,2,FALSE)</f>
        <v>Europa</v>
      </c>
      <c r="H29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27" spans="1:8" hidden="1">
      <c r="A2927" t="s">
        <v>83</v>
      </c>
      <c r="B2927" s="3">
        <v>1979</v>
      </c>
      <c r="C2927">
        <v>0</v>
      </c>
      <c r="D2927">
        <v>0</v>
      </c>
      <c r="E2927" s="3" t="e">
        <v>#NUM!</v>
      </c>
      <c r="F2927" s="3" t="str">
        <f>VLOOKUP(Exportacao[[#This Row],[País]],Tabela3[#All],4,FALSE)</f>
        <v>França</v>
      </c>
      <c r="G2927" s="3" t="str">
        <f>VLOOKUP(Exportacao[[#This Row],[País Corrigido]],'Conversor de países_Geral_UTF8_'!$A$2:$B$223,2,FALSE)</f>
        <v>Europa</v>
      </c>
      <c r="H29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28" spans="1:8" hidden="1">
      <c r="A2928" t="s">
        <v>83</v>
      </c>
      <c r="B2928" s="3">
        <v>1980</v>
      </c>
      <c r="C2928">
        <v>0</v>
      </c>
      <c r="D2928">
        <v>0</v>
      </c>
      <c r="E2928" s="3" t="e">
        <v>#NUM!</v>
      </c>
      <c r="F2928" s="3" t="str">
        <f>VLOOKUP(Exportacao[[#This Row],[País]],Tabela3[#All],4,FALSE)</f>
        <v>França</v>
      </c>
      <c r="G2928" s="3" t="str">
        <f>VLOOKUP(Exportacao[[#This Row],[País Corrigido]],'Conversor de países_Geral_UTF8_'!$A$2:$B$223,2,FALSE)</f>
        <v>Europa</v>
      </c>
      <c r="H29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29" spans="1:8" hidden="1">
      <c r="A2929" t="s">
        <v>83</v>
      </c>
      <c r="B2929" s="3">
        <v>1981</v>
      </c>
      <c r="C2929">
        <v>0</v>
      </c>
      <c r="D2929">
        <v>0</v>
      </c>
      <c r="E2929" s="3" t="e">
        <v>#NUM!</v>
      </c>
      <c r="F2929" s="3" t="str">
        <f>VLOOKUP(Exportacao[[#This Row],[País]],Tabela3[#All],4,FALSE)</f>
        <v>França</v>
      </c>
      <c r="G2929" s="3" t="str">
        <f>VLOOKUP(Exportacao[[#This Row],[País Corrigido]],'Conversor de países_Geral_UTF8_'!$A$2:$B$223,2,FALSE)</f>
        <v>Europa</v>
      </c>
      <c r="H29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30" spans="1:8" hidden="1">
      <c r="A2930" t="s">
        <v>83</v>
      </c>
      <c r="B2930" s="3">
        <v>1982</v>
      </c>
      <c r="C2930">
        <v>0</v>
      </c>
      <c r="D2930">
        <v>0</v>
      </c>
      <c r="E2930" s="3" t="e">
        <v>#NUM!</v>
      </c>
      <c r="F2930" s="3" t="str">
        <f>VLOOKUP(Exportacao[[#This Row],[País]],Tabela3[#All],4,FALSE)</f>
        <v>França</v>
      </c>
      <c r="G2930" s="3" t="str">
        <f>VLOOKUP(Exportacao[[#This Row],[País Corrigido]],'Conversor de países_Geral_UTF8_'!$A$2:$B$223,2,FALSE)</f>
        <v>Europa</v>
      </c>
      <c r="H29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31" spans="1:8" hidden="1">
      <c r="A2931" t="s">
        <v>83</v>
      </c>
      <c r="B2931" s="3">
        <v>1983</v>
      </c>
      <c r="C2931">
        <v>0</v>
      </c>
      <c r="D2931">
        <v>0</v>
      </c>
      <c r="E2931" s="3" t="e">
        <v>#NUM!</v>
      </c>
      <c r="F2931" s="3" t="str">
        <f>VLOOKUP(Exportacao[[#This Row],[País]],Tabela3[#All],4,FALSE)</f>
        <v>França</v>
      </c>
      <c r="G2931" s="3" t="str">
        <f>VLOOKUP(Exportacao[[#This Row],[País Corrigido]],'Conversor de países_Geral_UTF8_'!$A$2:$B$223,2,FALSE)</f>
        <v>Europa</v>
      </c>
      <c r="H29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32" spans="1:8" hidden="1">
      <c r="A2932" t="s">
        <v>83</v>
      </c>
      <c r="B2932" s="3">
        <v>1984</v>
      </c>
      <c r="C2932">
        <v>0</v>
      </c>
      <c r="D2932">
        <v>0</v>
      </c>
      <c r="E2932" s="3" t="e">
        <v>#NUM!</v>
      </c>
      <c r="F2932" s="3" t="str">
        <f>VLOOKUP(Exportacao[[#This Row],[País]],Tabela3[#All],4,FALSE)</f>
        <v>França</v>
      </c>
      <c r="G2932" s="3" t="str">
        <f>VLOOKUP(Exportacao[[#This Row],[País Corrigido]],'Conversor de países_Geral_UTF8_'!$A$2:$B$223,2,FALSE)</f>
        <v>Europa</v>
      </c>
      <c r="H29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33" spans="1:8" hidden="1">
      <c r="A2933" t="s">
        <v>83</v>
      </c>
      <c r="B2933" s="3">
        <v>1985</v>
      </c>
      <c r="C2933">
        <v>9913</v>
      </c>
      <c r="D2933">
        <v>8439</v>
      </c>
      <c r="E2933" s="3">
        <v>0.85130636537879556</v>
      </c>
      <c r="F2933" s="3" t="str">
        <f>VLOOKUP(Exportacao[[#This Row],[País]],Tabela3[#All],4,FALSE)</f>
        <v>França</v>
      </c>
      <c r="G2933" s="3" t="str">
        <f>VLOOKUP(Exportacao[[#This Row],[País Corrigido]],'Conversor de países_Geral_UTF8_'!$A$2:$B$223,2,FALSE)</f>
        <v>Europa</v>
      </c>
      <c r="H29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34" spans="1:8" hidden="1">
      <c r="A2934" t="s">
        <v>83</v>
      </c>
      <c r="B2934" s="3">
        <v>1986</v>
      </c>
      <c r="C2934">
        <v>0</v>
      </c>
      <c r="D2934">
        <v>0</v>
      </c>
      <c r="E2934" s="3" t="e">
        <v>#NUM!</v>
      </c>
      <c r="F2934" s="3" t="str">
        <f>VLOOKUP(Exportacao[[#This Row],[País]],Tabela3[#All],4,FALSE)</f>
        <v>França</v>
      </c>
      <c r="G2934" s="3" t="str">
        <f>VLOOKUP(Exportacao[[#This Row],[País Corrigido]],'Conversor de países_Geral_UTF8_'!$A$2:$B$223,2,FALSE)</f>
        <v>Europa</v>
      </c>
      <c r="H29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35" spans="1:8" hidden="1">
      <c r="A2935" t="s">
        <v>83</v>
      </c>
      <c r="B2935" s="3">
        <v>1987</v>
      </c>
      <c r="C2935">
        <v>2580</v>
      </c>
      <c r="D2935">
        <v>9460</v>
      </c>
      <c r="E2935" s="3">
        <v>3.6666666666666665</v>
      </c>
      <c r="F2935" s="3" t="str">
        <f>VLOOKUP(Exportacao[[#This Row],[País]],Tabela3[#All],4,FALSE)</f>
        <v>França</v>
      </c>
      <c r="G2935" s="3" t="str">
        <f>VLOOKUP(Exportacao[[#This Row],[País Corrigido]],'Conversor de países_Geral_UTF8_'!$A$2:$B$223,2,FALSE)</f>
        <v>Europa</v>
      </c>
      <c r="H29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36" spans="1:8" hidden="1">
      <c r="A2936" t="s">
        <v>83</v>
      </c>
      <c r="B2936" s="3">
        <v>1988</v>
      </c>
      <c r="C2936">
        <v>131</v>
      </c>
      <c r="D2936">
        <v>415</v>
      </c>
      <c r="E2936" s="3">
        <v>3.16793893129771</v>
      </c>
      <c r="F2936" s="3" t="str">
        <f>VLOOKUP(Exportacao[[#This Row],[País]],Tabela3[#All],4,FALSE)</f>
        <v>França</v>
      </c>
      <c r="G2936" s="3" t="str">
        <f>VLOOKUP(Exportacao[[#This Row],[País Corrigido]],'Conversor de países_Geral_UTF8_'!$A$2:$B$223,2,FALSE)</f>
        <v>Europa</v>
      </c>
      <c r="H29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37" spans="1:8" hidden="1">
      <c r="A2937" t="s">
        <v>83</v>
      </c>
      <c r="B2937" s="3">
        <v>1989</v>
      </c>
      <c r="C2937">
        <v>3015</v>
      </c>
      <c r="D2937">
        <v>5493</v>
      </c>
      <c r="E2937" s="3">
        <v>1.8218905472636815</v>
      </c>
      <c r="F2937" s="3" t="str">
        <f>VLOOKUP(Exportacao[[#This Row],[País]],Tabela3[#All],4,FALSE)</f>
        <v>França</v>
      </c>
      <c r="G2937" s="3" t="str">
        <f>VLOOKUP(Exportacao[[#This Row],[País Corrigido]],'Conversor de países_Geral_UTF8_'!$A$2:$B$223,2,FALSE)</f>
        <v>Europa</v>
      </c>
      <c r="H29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38" spans="1:8" hidden="1">
      <c r="A2938" t="s">
        <v>83</v>
      </c>
      <c r="B2938" s="3">
        <v>1990</v>
      </c>
      <c r="C2938">
        <v>9515</v>
      </c>
      <c r="D2938">
        <v>21209</v>
      </c>
      <c r="E2938" s="3">
        <v>2.2290068313189701</v>
      </c>
      <c r="F2938" s="3" t="str">
        <f>VLOOKUP(Exportacao[[#This Row],[País]],Tabela3[#All],4,FALSE)</f>
        <v>França</v>
      </c>
      <c r="G2938" s="3" t="str">
        <f>VLOOKUP(Exportacao[[#This Row],[País Corrigido]],'Conversor de países_Geral_UTF8_'!$A$2:$B$223,2,FALSE)</f>
        <v>Europa</v>
      </c>
      <c r="H29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39" spans="1:8" hidden="1">
      <c r="A2939" t="s">
        <v>83</v>
      </c>
      <c r="B2939" s="3">
        <v>1991</v>
      </c>
      <c r="C2939">
        <v>1080</v>
      </c>
      <c r="D2939">
        <v>3775</v>
      </c>
      <c r="E2939" s="3">
        <v>3.4953703703703702</v>
      </c>
      <c r="F2939" s="3" t="str">
        <f>VLOOKUP(Exportacao[[#This Row],[País]],Tabela3[#All],4,FALSE)</f>
        <v>França</v>
      </c>
      <c r="G2939" s="3" t="str">
        <f>VLOOKUP(Exportacao[[#This Row],[País Corrigido]],'Conversor de países_Geral_UTF8_'!$A$2:$B$223,2,FALSE)</f>
        <v>Europa</v>
      </c>
      <c r="H29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40" spans="1:8" hidden="1">
      <c r="A2940" t="s">
        <v>83</v>
      </c>
      <c r="B2940" s="3">
        <v>1992</v>
      </c>
      <c r="C2940">
        <v>13884</v>
      </c>
      <c r="D2940">
        <v>33003</v>
      </c>
      <c r="E2940" s="3">
        <v>2.3770527225583407</v>
      </c>
      <c r="F2940" s="3" t="str">
        <f>VLOOKUP(Exportacao[[#This Row],[País]],Tabela3[#All],4,FALSE)</f>
        <v>França</v>
      </c>
      <c r="G2940" s="3" t="str">
        <f>VLOOKUP(Exportacao[[#This Row],[País Corrigido]],'Conversor de países_Geral_UTF8_'!$A$2:$B$223,2,FALSE)</f>
        <v>Europa</v>
      </c>
      <c r="H29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41" spans="1:8" hidden="1">
      <c r="A2941" t="s">
        <v>83</v>
      </c>
      <c r="B2941" s="3">
        <v>1993</v>
      </c>
      <c r="C2941">
        <v>7166</v>
      </c>
      <c r="D2941">
        <v>13812</v>
      </c>
      <c r="E2941" s="3">
        <v>1.9274351102428133</v>
      </c>
      <c r="F2941" s="3" t="str">
        <f>VLOOKUP(Exportacao[[#This Row],[País]],Tabela3[#All],4,FALSE)</f>
        <v>França</v>
      </c>
      <c r="G2941" s="3" t="str">
        <f>VLOOKUP(Exportacao[[#This Row],[País Corrigido]],'Conversor de países_Geral_UTF8_'!$A$2:$B$223,2,FALSE)</f>
        <v>Europa</v>
      </c>
      <c r="H29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42" spans="1:8" hidden="1">
      <c r="A2942" t="s">
        <v>83</v>
      </c>
      <c r="B2942" s="3">
        <v>1994</v>
      </c>
      <c r="C2942">
        <v>20586</v>
      </c>
      <c r="D2942">
        <v>49800</v>
      </c>
      <c r="E2942" s="3">
        <v>2.4191197901486445</v>
      </c>
      <c r="F2942" s="3" t="str">
        <f>VLOOKUP(Exportacao[[#This Row],[País]],Tabela3[#All],4,FALSE)</f>
        <v>França</v>
      </c>
      <c r="G2942" s="3" t="str">
        <f>VLOOKUP(Exportacao[[#This Row],[País Corrigido]],'Conversor de países_Geral_UTF8_'!$A$2:$B$223,2,FALSE)</f>
        <v>Europa</v>
      </c>
      <c r="H29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43" spans="1:8" hidden="1">
      <c r="A2943" t="s">
        <v>83</v>
      </c>
      <c r="B2943" s="3">
        <v>1995</v>
      </c>
      <c r="C2943">
        <v>20580</v>
      </c>
      <c r="D2943">
        <v>48300</v>
      </c>
      <c r="E2943" s="3">
        <v>2.3469387755102042</v>
      </c>
      <c r="F2943" s="3" t="str">
        <f>VLOOKUP(Exportacao[[#This Row],[País]],Tabela3[#All],4,FALSE)</f>
        <v>França</v>
      </c>
      <c r="G2943" s="3" t="str">
        <f>VLOOKUP(Exportacao[[#This Row],[País Corrigido]],'Conversor de países_Geral_UTF8_'!$A$2:$B$223,2,FALSE)</f>
        <v>Europa</v>
      </c>
      <c r="H29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44" spans="1:8" hidden="1">
      <c r="A2944" t="s">
        <v>83</v>
      </c>
      <c r="B2944" s="3">
        <v>1996</v>
      </c>
      <c r="C2944">
        <v>24186</v>
      </c>
      <c r="D2944">
        <v>59100</v>
      </c>
      <c r="E2944" s="3">
        <v>2.4435623914661373</v>
      </c>
      <c r="F2944" s="3" t="str">
        <f>VLOOKUP(Exportacao[[#This Row],[País]],Tabela3[#All],4,FALSE)</f>
        <v>França</v>
      </c>
      <c r="G2944" s="3" t="str">
        <f>VLOOKUP(Exportacao[[#This Row],[País Corrigido]],'Conversor de países_Geral_UTF8_'!$A$2:$B$223,2,FALSE)</f>
        <v>Europa</v>
      </c>
      <c r="H29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45" spans="1:8" hidden="1">
      <c r="A2945" t="s">
        <v>83</v>
      </c>
      <c r="B2945" s="3">
        <v>1997</v>
      </c>
      <c r="C2945">
        <v>20586</v>
      </c>
      <c r="D2945">
        <v>48300</v>
      </c>
      <c r="E2945" s="3">
        <v>2.3462547362285049</v>
      </c>
      <c r="F2945" s="3" t="str">
        <f>VLOOKUP(Exportacao[[#This Row],[País]],Tabela3[#All],4,FALSE)</f>
        <v>França</v>
      </c>
      <c r="G2945" s="3" t="str">
        <f>VLOOKUP(Exportacao[[#This Row],[País Corrigido]],'Conversor de países_Geral_UTF8_'!$A$2:$B$223,2,FALSE)</f>
        <v>Europa</v>
      </c>
      <c r="H29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46" spans="1:8" hidden="1">
      <c r="A2946" t="s">
        <v>83</v>
      </c>
      <c r="B2946" s="3">
        <v>1998</v>
      </c>
      <c r="C2946">
        <v>0</v>
      </c>
      <c r="D2946">
        <v>0</v>
      </c>
      <c r="E2946" s="3" t="e">
        <v>#NUM!</v>
      </c>
      <c r="F2946" s="3" t="str">
        <f>VLOOKUP(Exportacao[[#This Row],[País]],Tabela3[#All],4,FALSE)</f>
        <v>França</v>
      </c>
      <c r="G2946" s="3" t="str">
        <f>VLOOKUP(Exportacao[[#This Row],[País Corrigido]],'Conversor de países_Geral_UTF8_'!$A$2:$B$223,2,FALSE)</f>
        <v>Europa</v>
      </c>
      <c r="H29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47" spans="1:8" hidden="1">
      <c r="A2947" t="s">
        <v>83</v>
      </c>
      <c r="B2947" s="3">
        <v>1999</v>
      </c>
      <c r="C2947">
        <v>2213</v>
      </c>
      <c r="D2947">
        <v>4499</v>
      </c>
      <c r="E2947" s="3">
        <v>2.0329868956168098</v>
      </c>
      <c r="F2947" s="3" t="str">
        <f>VLOOKUP(Exportacao[[#This Row],[País]],Tabela3[#All],4,FALSE)</f>
        <v>França</v>
      </c>
      <c r="G2947" s="3" t="str">
        <f>VLOOKUP(Exportacao[[#This Row],[País Corrigido]],'Conversor de países_Geral_UTF8_'!$A$2:$B$223,2,FALSE)</f>
        <v>Europa</v>
      </c>
      <c r="H29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48" spans="1:8" hidden="1">
      <c r="A2948" t="s">
        <v>83</v>
      </c>
      <c r="B2948" s="3">
        <v>2000</v>
      </c>
      <c r="C2948">
        <v>600</v>
      </c>
      <c r="D2948">
        <v>1344</v>
      </c>
      <c r="E2948" s="3">
        <v>2.2400000000000002</v>
      </c>
      <c r="F2948" s="3" t="str">
        <f>VLOOKUP(Exportacao[[#This Row],[País]],Tabela3[#All],4,FALSE)</f>
        <v>França</v>
      </c>
      <c r="G2948" s="3" t="str">
        <f>VLOOKUP(Exportacao[[#This Row],[País Corrigido]],'Conversor de países_Geral_UTF8_'!$A$2:$B$223,2,FALSE)</f>
        <v>Europa</v>
      </c>
      <c r="H29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49" spans="1:8" hidden="1">
      <c r="A2949" t="s">
        <v>83</v>
      </c>
      <c r="B2949" s="3">
        <v>2001</v>
      </c>
      <c r="C2949">
        <v>4820</v>
      </c>
      <c r="D2949">
        <v>9639</v>
      </c>
      <c r="E2949" s="3">
        <v>1.999792531120332</v>
      </c>
      <c r="F2949" s="3" t="str">
        <f>VLOOKUP(Exportacao[[#This Row],[País]],Tabela3[#All],4,FALSE)</f>
        <v>França</v>
      </c>
      <c r="G2949" s="3" t="str">
        <f>VLOOKUP(Exportacao[[#This Row],[País Corrigido]],'Conversor de países_Geral_UTF8_'!$A$2:$B$223,2,FALSE)</f>
        <v>Europa</v>
      </c>
      <c r="H29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50" spans="1:8" hidden="1">
      <c r="A2950" t="s">
        <v>83</v>
      </c>
      <c r="B2950" s="3">
        <v>2002</v>
      </c>
      <c r="C2950">
        <v>9000</v>
      </c>
      <c r="D2950">
        <v>17240</v>
      </c>
      <c r="E2950" s="3">
        <v>1.9155555555555555</v>
      </c>
      <c r="F2950" s="3" t="str">
        <f>VLOOKUP(Exportacao[[#This Row],[País]],Tabela3[#All],4,FALSE)</f>
        <v>França</v>
      </c>
      <c r="G2950" s="3" t="str">
        <f>VLOOKUP(Exportacao[[#This Row],[País Corrigido]],'Conversor de países_Geral_UTF8_'!$A$2:$B$223,2,FALSE)</f>
        <v>Europa</v>
      </c>
      <c r="H29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51" spans="1:8" hidden="1">
      <c r="A2951" t="s">
        <v>83</v>
      </c>
      <c r="B2951" s="3">
        <v>2003</v>
      </c>
      <c r="C2951">
        <v>0</v>
      </c>
      <c r="D2951">
        <v>0</v>
      </c>
      <c r="E2951" s="3" t="e">
        <v>#NUM!</v>
      </c>
      <c r="F2951" s="3" t="str">
        <f>VLOOKUP(Exportacao[[#This Row],[País]],Tabela3[#All],4,FALSE)</f>
        <v>França</v>
      </c>
      <c r="G2951" s="3" t="str">
        <f>VLOOKUP(Exportacao[[#This Row],[País Corrigido]],'Conversor de países_Geral_UTF8_'!$A$2:$B$223,2,FALSE)</f>
        <v>Europa</v>
      </c>
      <c r="H29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52" spans="1:8" hidden="1">
      <c r="A2952" t="s">
        <v>83</v>
      </c>
      <c r="B2952" s="3">
        <v>2004</v>
      </c>
      <c r="C2952">
        <v>1497</v>
      </c>
      <c r="D2952">
        <v>7788</v>
      </c>
      <c r="E2952" s="3">
        <v>5.2024048096192388</v>
      </c>
      <c r="F2952" s="3" t="str">
        <f>VLOOKUP(Exportacao[[#This Row],[País]],Tabela3[#All],4,FALSE)</f>
        <v>França</v>
      </c>
      <c r="G2952" s="3" t="str">
        <f>VLOOKUP(Exportacao[[#This Row],[País Corrigido]],'Conversor de países_Geral_UTF8_'!$A$2:$B$223,2,FALSE)</f>
        <v>Europa</v>
      </c>
      <c r="H29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53" spans="1:8" hidden="1">
      <c r="A2953" t="s">
        <v>83</v>
      </c>
      <c r="B2953" s="3">
        <v>2005</v>
      </c>
      <c r="C2953">
        <v>91166</v>
      </c>
      <c r="D2953">
        <v>240529</v>
      </c>
      <c r="E2953" s="3">
        <v>2.6383629862009959</v>
      </c>
      <c r="F2953" s="3" t="str">
        <f>VLOOKUP(Exportacao[[#This Row],[País]],Tabela3[#All],4,FALSE)</f>
        <v>França</v>
      </c>
      <c r="G2953" s="3" t="str">
        <f>VLOOKUP(Exportacao[[#This Row],[País Corrigido]],'Conversor de países_Geral_UTF8_'!$A$2:$B$223,2,FALSE)</f>
        <v>Europa</v>
      </c>
      <c r="H29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54" spans="1:8" hidden="1">
      <c r="A2954" t="s">
        <v>83</v>
      </c>
      <c r="B2954" s="3">
        <v>2006</v>
      </c>
      <c r="C2954">
        <v>17010</v>
      </c>
      <c r="D2954">
        <v>34838</v>
      </c>
      <c r="E2954" s="3">
        <v>2.0480893592004703</v>
      </c>
      <c r="F2954" s="3" t="str">
        <f>VLOOKUP(Exportacao[[#This Row],[País]],Tabela3[#All],4,FALSE)</f>
        <v>França</v>
      </c>
      <c r="G2954" s="3" t="str">
        <f>VLOOKUP(Exportacao[[#This Row],[País Corrigido]],'Conversor de países_Geral_UTF8_'!$A$2:$B$223,2,FALSE)</f>
        <v>Europa</v>
      </c>
      <c r="H29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55" spans="1:8" hidden="1">
      <c r="A2955" t="s">
        <v>83</v>
      </c>
      <c r="B2955" s="3">
        <v>2007</v>
      </c>
      <c r="C2955">
        <v>6349</v>
      </c>
      <c r="D2955">
        <v>11231</v>
      </c>
      <c r="E2955" s="3">
        <v>1.768939990549693</v>
      </c>
      <c r="F2955" s="3" t="str">
        <f>VLOOKUP(Exportacao[[#This Row],[País]],Tabela3[#All],4,FALSE)</f>
        <v>França</v>
      </c>
      <c r="G2955" s="3" t="str">
        <f>VLOOKUP(Exportacao[[#This Row],[País Corrigido]],'Conversor de países_Geral_UTF8_'!$A$2:$B$223,2,FALSE)</f>
        <v>Europa</v>
      </c>
      <c r="H29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56" spans="1:8" hidden="1">
      <c r="A2956" t="s">
        <v>83</v>
      </c>
      <c r="B2956" s="3">
        <v>2008</v>
      </c>
      <c r="C2956">
        <v>11078</v>
      </c>
      <c r="D2956">
        <v>27500</v>
      </c>
      <c r="E2956" s="3">
        <v>2.4823975446831557</v>
      </c>
      <c r="F2956" s="3" t="str">
        <f>VLOOKUP(Exportacao[[#This Row],[País]],Tabela3[#All],4,FALSE)</f>
        <v>França</v>
      </c>
      <c r="G2956" s="3" t="str">
        <f>VLOOKUP(Exportacao[[#This Row],[País Corrigido]],'Conversor de países_Geral_UTF8_'!$A$2:$B$223,2,FALSE)</f>
        <v>Europa</v>
      </c>
      <c r="H29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57" spans="1:8" hidden="1">
      <c r="A2957" t="s">
        <v>83</v>
      </c>
      <c r="B2957" s="3">
        <v>2009</v>
      </c>
      <c r="C2957">
        <v>0</v>
      </c>
      <c r="D2957">
        <v>0</v>
      </c>
      <c r="E2957" s="3" t="e">
        <v>#NUM!</v>
      </c>
      <c r="F2957" s="3" t="str">
        <f>VLOOKUP(Exportacao[[#This Row],[País]],Tabela3[#All],4,FALSE)</f>
        <v>França</v>
      </c>
      <c r="G2957" s="3" t="str">
        <f>VLOOKUP(Exportacao[[#This Row],[País Corrigido]],'Conversor de países_Geral_UTF8_'!$A$2:$B$223,2,FALSE)</f>
        <v>Europa</v>
      </c>
      <c r="H29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58" spans="1:8" hidden="1">
      <c r="A2958" t="s">
        <v>83</v>
      </c>
      <c r="B2958" s="3">
        <v>2010</v>
      </c>
      <c r="C2958">
        <v>3614</v>
      </c>
      <c r="D2958">
        <v>18904</v>
      </c>
      <c r="E2958" s="3">
        <v>5.2307692307692308</v>
      </c>
      <c r="F2958" s="3" t="str">
        <f>VLOOKUP(Exportacao[[#This Row],[País]],Tabela3[#All],4,FALSE)</f>
        <v>França</v>
      </c>
      <c r="G2958" s="3" t="str">
        <f>VLOOKUP(Exportacao[[#This Row],[País Corrigido]],'Conversor de países_Geral_UTF8_'!$A$2:$B$223,2,FALSE)</f>
        <v>Europa</v>
      </c>
      <c r="H29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59" spans="1:8" hidden="1">
      <c r="A2959" t="s">
        <v>83</v>
      </c>
      <c r="B2959" s="3">
        <v>2011</v>
      </c>
      <c r="C2959">
        <v>0</v>
      </c>
      <c r="D2959">
        <v>0</v>
      </c>
      <c r="E2959" s="3" t="e">
        <v>#NUM!</v>
      </c>
      <c r="F2959" s="3" t="str">
        <f>VLOOKUP(Exportacao[[#This Row],[País]],Tabela3[#All],4,FALSE)</f>
        <v>França</v>
      </c>
      <c r="G2959" s="3" t="str">
        <f>VLOOKUP(Exportacao[[#This Row],[País Corrigido]],'Conversor de países_Geral_UTF8_'!$A$2:$B$223,2,FALSE)</f>
        <v>Europa</v>
      </c>
      <c r="H29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60" spans="1:8" hidden="1">
      <c r="A2960" t="s">
        <v>83</v>
      </c>
      <c r="B2960" s="3">
        <v>2012</v>
      </c>
      <c r="C2960">
        <v>195604</v>
      </c>
      <c r="D2960">
        <v>185791</v>
      </c>
      <c r="E2960" s="3">
        <v>0.94983231426760184</v>
      </c>
      <c r="F2960" s="3" t="str">
        <f>VLOOKUP(Exportacao[[#This Row],[País]],Tabela3[#All],4,FALSE)</f>
        <v>França</v>
      </c>
      <c r="G2960" s="3" t="str">
        <f>VLOOKUP(Exportacao[[#This Row],[País Corrigido]],'Conversor de países_Geral_UTF8_'!$A$2:$B$223,2,FALSE)</f>
        <v>Europa</v>
      </c>
      <c r="H29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61" spans="1:8" hidden="1">
      <c r="A2961" t="s">
        <v>83</v>
      </c>
      <c r="B2961" s="3">
        <v>2013</v>
      </c>
      <c r="C2961">
        <v>6885</v>
      </c>
      <c r="D2961">
        <v>42256</v>
      </c>
      <c r="E2961" s="3">
        <v>6.1374001452432827</v>
      </c>
      <c r="F2961" s="3" t="str">
        <f>VLOOKUP(Exportacao[[#This Row],[País]],Tabela3[#All],4,FALSE)</f>
        <v>França</v>
      </c>
      <c r="G2961" s="3" t="str">
        <f>VLOOKUP(Exportacao[[#This Row],[País Corrigido]],'Conversor de países_Geral_UTF8_'!$A$2:$B$223,2,FALSE)</f>
        <v>Europa</v>
      </c>
      <c r="H29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62" spans="1:8" hidden="1">
      <c r="A2962" t="s">
        <v>83</v>
      </c>
      <c r="B2962" s="3">
        <v>2014</v>
      </c>
      <c r="C2962">
        <v>33755</v>
      </c>
      <c r="D2962">
        <v>167807</v>
      </c>
      <c r="E2962" s="3">
        <v>4.9713227669974822</v>
      </c>
      <c r="F2962" s="3" t="str">
        <f>VLOOKUP(Exportacao[[#This Row],[País]],Tabela3[#All],4,FALSE)</f>
        <v>França</v>
      </c>
      <c r="G2962" s="3" t="str">
        <f>VLOOKUP(Exportacao[[#This Row],[País Corrigido]],'Conversor de países_Geral_UTF8_'!$A$2:$B$223,2,FALSE)</f>
        <v>Europa</v>
      </c>
      <c r="H29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63" spans="1:8" hidden="1">
      <c r="A2963" t="s">
        <v>83</v>
      </c>
      <c r="B2963" s="3">
        <v>2015</v>
      </c>
      <c r="C2963">
        <v>1596</v>
      </c>
      <c r="D2963">
        <v>4749</v>
      </c>
      <c r="E2963" s="3">
        <v>2.975563909774436</v>
      </c>
      <c r="F2963" s="3" t="str">
        <f>VLOOKUP(Exportacao[[#This Row],[País]],Tabela3[#All],4,FALSE)</f>
        <v>França</v>
      </c>
      <c r="G2963" s="3" t="str">
        <f>VLOOKUP(Exportacao[[#This Row],[País Corrigido]],'Conversor de países_Geral_UTF8_'!$A$2:$B$223,2,FALSE)</f>
        <v>Europa</v>
      </c>
      <c r="H29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64" spans="1:8" hidden="1">
      <c r="A2964" t="s">
        <v>83</v>
      </c>
      <c r="B2964" s="3">
        <v>2016</v>
      </c>
      <c r="C2964">
        <v>6037</v>
      </c>
      <c r="D2964">
        <v>30055</v>
      </c>
      <c r="E2964" s="3">
        <v>4.9784661255590521</v>
      </c>
      <c r="F2964" s="3" t="str">
        <f>VLOOKUP(Exportacao[[#This Row],[País]],Tabela3[#All],4,FALSE)</f>
        <v>França</v>
      </c>
      <c r="G2964" s="3" t="str">
        <f>VLOOKUP(Exportacao[[#This Row],[País Corrigido]],'Conversor de países_Geral_UTF8_'!$A$2:$B$223,2,FALSE)</f>
        <v>Europa</v>
      </c>
      <c r="H29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65" spans="1:8" hidden="1">
      <c r="A2965" t="s">
        <v>83</v>
      </c>
      <c r="B2965" s="3">
        <v>2017</v>
      </c>
      <c r="C2965">
        <v>4253</v>
      </c>
      <c r="D2965">
        <v>21654</v>
      </c>
      <c r="E2965" s="3">
        <v>5.0914648483423468</v>
      </c>
      <c r="F2965" s="3" t="str">
        <f>VLOOKUP(Exportacao[[#This Row],[País]],Tabela3[#All],4,FALSE)</f>
        <v>França</v>
      </c>
      <c r="G2965" s="3" t="str">
        <f>VLOOKUP(Exportacao[[#This Row],[País Corrigido]],'Conversor de países_Geral_UTF8_'!$A$2:$B$223,2,FALSE)</f>
        <v>Europa</v>
      </c>
      <c r="H29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66" spans="1:8" hidden="1">
      <c r="A2966" t="s">
        <v>83</v>
      </c>
      <c r="B2966" s="3">
        <v>2018</v>
      </c>
      <c r="C2966">
        <v>11077</v>
      </c>
      <c r="D2966">
        <v>48677</v>
      </c>
      <c r="E2966" s="3">
        <v>4.3944208720772773</v>
      </c>
      <c r="F2966" s="3" t="str">
        <f>VLOOKUP(Exportacao[[#This Row],[País]],Tabela3[#All],4,FALSE)</f>
        <v>França</v>
      </c>
      <c r="G2966" s="3" t="str">
        <f>VLOOKUP(Exportacao[[#This Row],[País Corrigido]],'Conversor de países_Geral_UTF8_'!$A$2:$B$223,2,FALSE)</f>
        <v>Europa</v>
      </c>
      <c r="H29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67" spans="1:8" hidden="1">
      <c r="A2967" t="s">
        <v>83</v>
      </c>
      <c r="B2967" s="3">
        <v>2019</v>
      </c>
      <c r="C2967">
        <v>18286</v>
      </c>
      <c r="D2967">
        <v>67072</v>
      </c>
      <c r="E2967" s="3">
        <v>3.667942688395494</v>
      </c>
      <c r="F2967" s="3" t="str">
        <f>VLOOKUP(Exportacao[[#This Row],[País]],Tabela3[#All],4,FALSE)</f>
        <v>França</v>
      </c>
      <c r="G2967" s="3" t="str">
        <f>VLOOKUP(Exportacao[[#This Row],[País Corrigido]],'Conversor de países_Geral_UTF8_'!$A$2:$B$223,2,FALSE)</f>
        <v>Europa</v>
      </c>
      <c r="H29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68" spans="1:8" hidden="1">
      <c r="A2968" t="s">
        <v>83</v>
      </c>
      <c r="B2968" s="3">
        <v>2020</v>
      </c>
      <c r="C2968">
        <v>12622</v>
      </c>
      <c r="D2968">
        <v>57144</v>
      </c>
      <c r="E2968" s="3">
        <v>4.527333227697671</v>
      </c>
      <c r="F2968" s="3" t="str">
        <f>VLOOKUP(Exportacao[[#This Row],[País]],Tabela3[#All],4,FALSE)</f>
        <v>França</v>
      </c>
      <c r="G2968" s="3" t="str">
        <f>VLOOKUP(Exportacao[[#This Row],[País Corrigido]],'Conversor de países_Geral_UTF8_'!$A$2:$B$223,2,FALSE)</f>
        <v>Europa</v>
      </c>
      <c r="H29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69" spans="1:8" hidden="1">
      <c r="A2969" t="s">
        <v>83</v>
      </c>
      <c r="B2969" s="3">
        <v>2021</v>
      </c>
      <c r="C2969">
        <v>7052</v>
      </c>
      <c r="D2969">
        <v>23742</v>
      </c>
      <c r="E2969" s="3">
        <v>3.3667044809982984</v>
      </c>
      <c r="F2969" s="3" t="str">
        <f>VLOOKUP(Exportacao[[#This Row],[País]],Tabela3[#All],4,FALSE)</f>
        <v>França</v>
      </c>
      <c r="G2969" s="3" t="str">
        <f>VLOOKUP(Exportacao[[#This Row],[País Corrigido]],'Conversor de países_Geral_UTF8_'!$A$2:$B$223,2,FALSE)</f>
        <v>Europa</v>
      </c>
      <c r="H29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70" spans="1:8" hidden="1">
      <c r="A2970" t="s">
        <v>83</v>
      </c>
      <c r="B2970" s="3">
        <v>2022</v>
      </c>
      <c r="C2970">
        <v>5694</v>
      </c>
      <c r="D2970">
        <v>25008</v>
      </c>
      <c r="E2970" s="3">
        <v>4.3919915700737615</v>
      </c>
      <c r="F2970" s="3" t="str">
        <f>VLOOKUP(Exportacao[[#This Row],[País]],Tabela3[#All],4,FALSE)</f>
        <v>França</v>
      </c>
      <c r="G2970" s="3" t="str">
        <f>VLOOKUP(Exportacao[[#This Row],[País Corrigido]],'Conversor de países_Geral_UTF8_'!$A$2:$B$223,2,FALSE)</f>
        <v>Europa</v>
      </c>
      <c r="H29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71" spans="1:8" hidden="1">
      <c r="A2971" t="s">
        <v>83</v>
      </c>
      <c r="B2971" s="3">
        <v>2023</v>
      </c>
      <c r="C2971">
        <v>2265</v>
      </c>
      <c r="D2971">
        <v>14722</v>
      </c>
      <c r="E2971" s="3">
        <v>6.4997792494481237</v>
      </c>
      <c r="F2971" s="3" t="str">
        <f>VLOOKUP(Exportacao[[#This Row],[País]],Tabela3[#All],4,FALSE)</f>
        <v>França</v>
      </c>
      <c r="G2971" s="3" t="str">
        <f>VLOOKUP(Exportacao[[#This Row],[País Corrigido]],'Conversor de países_Geral_UTF8_'!$A$2:$B$223,2,FALSE)</f>
        <v>Europa</v>
      </c>
      <c r="H29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72" spans="1:8" hidden="1">
      <c r="A2972" t="s">
        <v>86</v>
      </c>
      <c r="B2972" s="3">
        <v>1970</v>
      </c>
      <c r="C2972">
        <v>0</v>
      </c>
      <c r="D2972">
        <v>0</v>
      </c>
      <c r="E2972" s="3" t="e">
        <v>#NUM!</v>
      </c>
      <c r="F2972" s="3" t="str">
        <f>VLOOKUP(Exportacao[[#This Row],[País]],Tabela3[#All],4,FALSE)</f>
        <v>Gana</v>
      </c>
      <c r="G2972" s="3" t="str">
        <f>VLOOKUP(Exportacao[[#This Row],[País Corrigido]],'Conversor de países_Geral_UTF8_'!$A$2:$B$223,2,FALSE)</f>
        <v>África</v>
      </c>
      <c r="H29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73" spans="1:8" hidden="1">
      <c r="A2973" t="s">
        <v>86</v>
      </c>
      <c r="B2973" s="3">
        <v>1971</v>
      </c>
      <c r="C2973">
        <v>0</v>
      </c>
      <c r="D2973">
        <v>0</v>
      </c>
      <c r="E2973" s="3" t="e">
        <v>#NUM!</v>
      </c>
      <c r="F2973" s="3" t="str">
        <f>VLOOKUP(Exportacao[[#This Row],[País]],Tabela3[#All],4,FALSE)</f>
        <v>Gana</v>
      </c>
      <c r="G2973" s="3" t="str">
        <f>VLOOKUP(Exportacao[[#This Row],[País Corrigido]],'Conversor de países_Geral_UTF8_'!$A$2:$B$223,2,FALSE)</f>
        <v>África</v>
      </c>
      <c r="H29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74" spans="1:8" hidden="1">
      <c r="A2974" t="s">
        <v>86</v>
      </c>
      <c r="B2974" s="3">
        <v>1972</v>
      </c>
      <c r="C2974">
        <v>0</v>
      </c>
      <c r="D2974">
        <v>0</v>
      </c>
      <c r="E2974" s="3" t="e">
        <v>#NUM!</v>
      </c>
      <c r="F2974" s="3" t="str">
        <f>VLOOKUP(Exportacao[[#This Row],[País]],Tabela3[#All],4,FALSE)</f>
        <v>Gana</v>
      </c>
      <c r="G2974" s="3" t="str">
        <f>VLOOKUP(Exportacao[[#This Row],[País Corrigido]],'Conversor de países_Geral_UTF8_'!$A$2:$B$223,2,FALSE)</f>
        <v>África</v>
      </c>
      <c r="H29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75" spans="1:8" hidden="1">
      <c r="A2975" t="s">
        <v>86</v>
      </c>
      <c r="B2975" s="3">
        <v>1973</v>
      </c>
      <c r="C2975">
        <v>0</v>
      </c>
      <c r="D2975">
        <v>0</v>
      </c>
      <c r="E2975" s="3" t="e">
        <v>#NUM!</v>
      </c>
      <c r="F2975" s="3" t="str">
        <f>VLOOKUP(Exportacao[[#This Row],[País]],Tabela3[#All],4,FALSE)</f>
        <v>Gana</v>
      </c>
      <c r="G2975" s="3" t="str">
        <f>VLOOKUP(Exportacao[[#This Row],[País Corrigido]],'Conversor de países_Geral_UTF8_'!$A$2:$B$223,2,FALSE)</f>
        <v>África</v>
      </c>
      <c r="H29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76" spans="1:8" hidden="1">
      <c r="A2976" t="s">
        <v>86</v>
      </c>
      <c r="B2976" s="3">
        <v>1974</v>
      </c>
      <c r="C2976">
        <v>0</v>
      </c>
      <c r="D2976">
        <v>0</v>
      </c>
      <c r="E2976" s="3" t="e">
        <v>#NUM!</v>
      </c>
      <c r="F2976" s="3" t="str">
        <f>VLOOKUP(Exportacao[[#This Row],[País]],Tabela3[#All],4,FALSE)</f>
        <v>Gana</v>
      </c>
      <c r="G2976" s="3" t="str">
        <f>VLOOKUP(Exportacao[[#This Row],[País Corrigido]],'Conversor de países_Geral_UTF8_'!$A$2:$B$223,2,FALSE)</f>
        <v>África</v>
      </c>
      <c r="H29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77" spans="1:8" hidden="1">
      <c r="A2977" t="s">
        <v>86</v>
      </c>
      <c r="B2977" s="3">
        <v>1975</v>
      </c>
      <c r="C2977">
        <v>0</v>
      </c>
      <c r="D2977">
        <v>0</v>
      </c>
      <c r="E2977" s="3" t="e">
        <v>#NUM!</v>
      </c>
      <c r="F2977" s="3" t="str">
        <f>VLOOKUP(Exportacao[[#This Row],[País]],Tabela3[#All],4,FALSE)</f>
        <v>Gana</v>
      </c>
      <c r="G2977" s="3" t="str">
        <f>VLOOKUP(Exportacao[[#This Row],[País Corrigido]],'Conversor de países_Geral_UTF8_'!$A$2:$B$223,2,FALSE)</f>
        <v>África</v>
      </c>
      <c r="H29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78" spans="1:8" hidden="1">
      <c r="A2978" t="s">
        <v>86</v>
      </c>
      <c r="B2978" s="3">
        <v>1976</v>
      </c>
      <c r="C2978">
        <v>0</v>
      </c>
      <c r="D2978">
        <v>0</v>
      </c>
      <c r="E2978" s="3" t="e">
        <v>#NUM!</v>
      </c>
      <c r="F2978" s="3" t="str">
        <f>VLOOKUP(Exportacao[[#This Row],[País]],Tabela3[#All],4,FALSE)</f>
        <v>Gana</v>
      </c>
      <c r="G2978" s="3" t="str">
        <f>VLOOKUP(Exportacao[[#This Row],[País Corrigido]],'Conversor de países_Geral_UTF8_'!$A$2:$B$223,2,FALSE)</f>
        <v>África</v>
      </c>
      <c r="H29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79" spans="1:8" hidden="1">
      <c r="A2979" t="s">
        <v>86</v>
      </c>
      <c r="B2979" s="3">
        <v>1977</v>
      </c>
      <c r="C2979">
        <v>0</v>
      </c>
      <c r="D2979">
        <v>0</v>
      </c>
      <c r="E2979" s="3" t="e">
        <v>#NUM!</v>
      </c>
      <c r="F2979" s="3" t="str">
        <f>VLOOKUP(Exportacao[[#This Row],[País]],Tabela3[#All],4,FALSE)</f>
        <v>Gana</v>
      </c>
      <c r="G2979" s="3" t="str">
        <f>VLOOKUP(Exportacao[[#This Row],[País Corrigido]],'Conversor de países_Geral_UTF8_'!$A$2:$B$223,2,FALSE)</f>
        <v>África</v>
      </c>
      <c r="H29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0" spans="1:8" hidden="1">
      <c r="A2980" t="s">
        <v>86</v>
      </c>
      <c r="B2980" s="3">
        <v>1978</v>
      </c>
      <c r="C2980">
        <v>0</v>
      </c>
      <c r="D2980">
        <v>0</v>
      </c>
      <c r="E2980" s="3" t="e">
        <v>#NUM!</v>
      </c>
      <c r="F2980" s="3" t="str">
        <f>VLOOKUP(Exportacao[[#This Row],[País]],Tabela3[#All],4,FALSE)</f>
        <v>Gana</v>
      </c>
      <c r="G2980" s="3" t="str">
        <f>VLOOKUP(Exportacao[[#This Row],[País Corrigido]],'Conversor de países_Geral_UTF8_'!$A$2:$B$223,2,FALSE)</f>
        <v>África</v>
      </c>
      <c r="H29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1" spans="1:8" hidden="1">
      <c r="A2981" t="s">
        <v>86</v>
      </c>
      <c r="B2981" s="3">
        <v>1979</v>
      </c>
      <c r="C2981">
        <v>355</v>
      </c>
      <c r="D2981">
        <v>841</v>
      </c>
      <c r="E2981" s="3">
        <v>2.3690140845070422</v>
      </c>
      <c r="F2981" s="3" t="str">
        <f>VLOOKUP(Exportacao[[#This Row],[País]],Tabela3[#All],4,FALSE)</f>
        <v>Gana</v>
      </c>
      <c r="G2981" s="3" t="str">
        <f>VLOOKUP(Exportacao[[#This Row],[País Corrigido]],'Conversor de países_Geral_UTF8_'!$A$2:$B$223,2,FALSE)</f>
        <v>África</v>
      </c>
      <c r="H29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2982" spans="1:8" hidden="1">
      <c r="A2982" t="s">
        <v>86</v>
      </c>
      <c r="B2982" s="3">
        <v>1980</v>
      </c>
      <c r="C2982">
        <v>0</v>
      </c>
      <c r="D2982">
        <v>0</v>
      </c>
      <c r="E2982" s="3" t="e">
        <v>#NUM!</v>
      </c>
      <c r="F2982" s="3" t="str">
        <f>VLOOKUP(Exportacao[[#This Row],[País]],Tabela3[#All],4,FALSE)</f>
        <v>Gana</v>
      </c>
      <c r="G2982" s="3" t="str">
        <f>VLOOKUP(Exportacao[[#This Row],[País Corrigido]],'Conversor de países_Geral_UTF8_'!$A$2:$B$223,2,FALSE)</f>
        <v>África</v>
      </c>
      <c r="H29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3" spans="1:8" hidden="1">
      <c r="A2983" t="s">
        <v>86</v>
      </c>
      <c r="B2983" s="3">
        <v>1981</v>
      </c>
      <c r="C2983">
        <v>0</v>
      </c>
      <c r="D2983">
        <v>0</v>
      </c>
      <c r="E2983" s="3" t="e">
        <v>#NUM!</v>
      </c>
      <c r="F2983" s="3" t="str">
        <f>VLOOKUP(Exportacao[[#This Row],[País]],Tabela3[#All],4,FALSE)</f>
        <v>Gana</v>
      </c>
      <c r="G2983" s="3" t="str">
        <f>VLOOKUP(Exportacao[[#This Row],[País Corrigido]],'Conversor de países_Geral_UTF8_'!$A$2:$B$223,2,FALSE)</f>
        <v>África</v>
      </c>
      <c r="H29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4" spans="1:8" hidden="1">
      <c r="A2984" t="s">
        <v>86</v>
      </c>
      <c r="B2984" s="3">
        <v>1982</v>
      </c>
      <c r="C2984">
        <v>0</v>
      </c>
      <c r="D2984">
        <v>0</v>
      </c>
      <c r="E2984" s="3" t="e">
        <v>#NUM!</v>
      </c>
      <c r="F2984" s="3" t="str">
        <f>VLOOKUP(Exportacao[[#This Row],[País]],Tabela3[#All],4,FALSE)</f>
        <v>Gana</v>
      </c>
      <c r="G2984" s="3" t="str">
        <f>VLOOKUP(Exportacao[[#This Row],[País Corrigido]],'Conversor de países_Geral_UTF8_'!$A$2:$B$223,2,FALSE)</f>
        <v>África</v>
      </c>
      <c r="H29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5" spans="1:8" hidden="1">
      <c r="A2985" t="s">
        <v>86</v>
      </c>
      <c r="B2985" s="3">
        <v>1983</v>
      </c>
      <c r="C2985">
        <v>0</v>
      </c>
      <c r="D2985">
        <v>0</v>
      </c>
      <c r="E2985" s="3" t="e">
        <v>#NUM!</v>
      </c>
      <c r="F2985" s="3" t="str">
        <f>VLOOKUP(Exportacao[[#This Row],[País]],Tabela3[#All],4,FALSE)</f>
        <v>Gana</v>
      </c>
      <c r="G2985" s="3" t="str">
        <f>VLOOKUP(Exportacao[[#This Row],[País Corrigido]],'Conversor de países_Geral_UTF8_'!$A$2:$B$223,2,FALSE)</f>
        <v>África</v>
      </c>
      <c r="H29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6" spans="1:8" hidden="1">
      <c r="A2986" t="s">
        <v>86</v>
      </c>
      <c r="B2986" s="3">
        <v>1984</v>
      </c>
      <c r="C2986">
        <v>0</v>
      </c>
      <c r="D2986">
        <v>0</v>
      </c>
      <c r="E2986" s="3" t="e">
        <v>#NUM!</v>
      </c>
      <c r="F2986" s="3" t="str">
        <f>VLOOKUP(Exportacao[[#This Row],[País]],Tabela3[#All],4,FALSE)</f>
        <v>Gana</v>
      </c>
      <c r="G2986" s="3" t="str">
        <f>VLOOKUP(Exportacao[[#This Row],[País Corrigido]],'Conversor de países_Geral_UTF8_'!$A$2:$B$223,2,FALSE)</f>
        <v>África</v>
      </c>
      <c r="H29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7" spans="1:8" hidden="1">
      <c r="A2987" t="s">
        <v>86</v>
      </c>
      <c r="B2987" s="3">
        <v>1985</v>
      </c>
      <c r="C2987">
        <v>0</v>
      </c>
      <c r="D2987">
        <v>0</v>
      </c>
      <c r="E2987" s="3" t="e">
        <v>#NUM!</v>
      </c>
      <c r="F2987" s="3" t="str">
        <f>VLOOKUP(Exportacao[[#This Row],[País]],Tabela3[#All],4,FALSE)</f>
        <v>Gana</v>
      </c>
      <c r="G2987" s="3" t="str">
        <f>VLOOKUP(Exportacao[[#This Row],[País Corrigido]],'Conversor de países_Geral_UTF8_'!$A$2:$B$223,2,FALSE)</f>
        <v>África</v>
      </c>
      <c r="H29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8" spans="1:8" hidden="1">
      <c r="A2988" t="s">
        <v>86</v>
      </c>
      <c r="B2988" s="3">
        <v>1986</v>
      </c>
      <c r="C2988">
        <v>0</v>
      </c>
      <c r="D2988">
        <v>0</v>
      </c>
      <c r="E2988" s="3" t="e">
        <v>#NUM!</v>
      </c>
      <c r="F2988" s="3" t="str">
        <f>VLOOKUP(Exportacao[[#This Row],[País]],Tabela3[#All],4,FALSE)</f>
        <v>Gana</v>
      </c>
      <c r="G2988" s="3" t="str">
        <f>VLOOKUP(Exportacao[[#This Row],[País Corrigido]],'Conversor de países_Geral_UTF8_'!$A$2:$B$223,2,FALSE)</f>
        <v>África</v>
      </c>
      <c r="H29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89" spans="1:8" hidden="1">
      <c r="A2989" t="s">
        <v>86</v>
      </c>
      <c r="B2989" s="3">
        <v>1987</v>
      </c>
      <c r="C2989">
        <v>0</v>
      </c>
      <c r="D2989">
        <v>0</v>
      </c>
      <c r="E2989" s="3" t="e">
        <v>#NUM!</v>
      </c>
      <c r="F2989" s="3" t="str">
        <f>VLOOKUP(Exportacao[[#This Row],[País]],Tabela3[#All],4,FALSE)</f>
        <v>Gana</v>
      </c>
      <c r="G2989" s="3" t="str">
        <f>VLOOKUP(Exportacao[[#This Row],[País Corrigido]],'Conversor de países_Geral_UTF8_'!$A$2:$B$223,2,FALSE)</f>
        <v>África</v>
      </c>
      <c r="H29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0" spans="1:8" hidden="1">
      <c r="A2990" t="s">
        <v>86</v>
      </c>
      <c r="B2990" s="3">
        <v>1988</v>
      </c>
      <c r="C2990">
        <v>0</v>
      </c>
      <c r="D2990">
        <v>0</v>
      </c>
      <c r="E2990" s="3" t="e">
        <v>#NUM!</v>
      </c>
      <c r="F2990" s="3" t="str">
        <f>VLOOKUP(Exportacao[[#This Row],[País]],Tabela3[#All],4,FALSE)</f>
        <v>Gana</v>
      </c>
      <c r="G2990" s="3" t="str">
        <f>VLOOKUP(Exportacao[[#This Row],[País Corrigido]],'Conversor de países_Geral_UTF8_'!$A$2:$B$223,2,FALSE)</f>
        <v>África</v>
      </c>
      <c r="H29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1" spans="1:8" hidden="1">
      <c r="A2991" t="s">
        <v>86</v>
      </c>
      <c r="B2991" s="3">
        <v>1989</v>
      </c>
      <c r="C2991">
        <v>0</v>
      </c>
      <c r="D2991">
        <v>0</v>
      </c>
      <c r="E2991" s="3" t="e">
        <v>#NUM!</v>
      </c>
      <c r="F2991" s="3" t="str">
        <f>VLOOKUP(Exportacao[[#This Row],[País]],Tabela3[#All],4,FALSE)</f>
        <v>Gana</v>
      </c>
      <c r="G2991" s="3" t="str">
        <f>VLOOKUP(Exportacao[[#This Row],[País Corrigido]],'Conversor de países_Geral_UTF8_'!$A$2:$B$223,2,FALSE)</f>
        <v>África</v>
      </c>
      <c r="H29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2" spans="1:8" hidden="1">
      <c r="A2992" t="s">
        <v>86</v>
      </c>
      <c r="B2992" s="3">
        <v>1990</v>
      </c>
      <c r="C2992">
        <v>0</v>
      </c>
      <c r="D2992">
        <v>0</v>
      </c>
      <c r="E2992" s="3" t="e">
        <v>#NUM!</v>
      </c>
      <c r="F2992" s="3" t="str">
        <f>VLOOKUP(Exportacao[[#This Row],[País]],Tabela3[#All],4,FALSE)</f>
        <v>Gana</v>
      </c>
      <c r="G2992" s="3" t="str">
        <f>VLOOKUP(Exportacao[[#This Row],[País Corrigido]],'Conversor de países_Geral_UTF8_'!$A$2:$B$223,2,FALSE)</f>
        <v>África</v>
      </c>
      <c r="H29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3" spans="1:8" hidden="1">
      <c r="A2993" t="s">
        <v>86</v>
      </c>
      <c r="B2993" s="3">
        <v>1991</v>
      </c>
      <c r="C2993">
        <v>0</v>
      </c>
      <c r="D2993">
        <v>0</v>
      </c>
      <c r="E2993" s="3" t="e">
        <v>#NUM!</v>
      </c>
      <c r="F2993" s="3" t="str">
        <f>VLOOKUP(Exportacao[[#This Row],[País]],Tabela3[#All],4,FALSE)</f>
        <v>Gana</v>
      </c>
      <c r="G2993" s="3" t="str">
        <f>VLOOKUP(Exportacao[[#This Row],[País Corrigido]],'Conversor de países_Geral_UTF8_'!$A$2:$B$223,2,FALSE)</f>
        <v>África</v>
      </c>
      <c r="H29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4" spans="1:8" hidden="1">
      <c r="A2994" t="s">
        <v>86</v>
      </c>
      <c r="B2994" s="3">
        <v>1992</v>
      </c>
      <c r="C2994">
        <v>0</v>
      </c>
      <c r="D2994">
        <v>0</v>
      </c>
      <c r="E2994" s="3" t="e">
        <v>#NUM!</v>
      </c>
      <c r="F2994" s="3" t="str">
        <f>VLOOKUP(Exportacao[[#This Row],[País]],Tabela3[#All],4,FALSE)</f>
        <v>Gana</v>
      </c>
      <c r="G2994" s="3" t="str">
        <f>VLOOKUP(Exportacao[[#This Row],[País Corrigido]],'Conversor de países_Geral_UTF8_'!$A$2:$B$223,2,FALSE)</f>
        <v>África</v>
      </c>
      <c r="H29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5" spans="1:8" hidden="1">
      <c r="A2995" t="s">
        <v>86</v>
      </c>
      <c r="B2995" s="3">
        <v>1993</v>
      </c>
      <c r="C2995">
        <v>0</v>
      </c>
      <c r="D2995">
        <v>0</v>
      </c>
      <c r="E2995" s="3" t="e">
        <v>#NUM!</v>
      </c>
      <c r="F2995" s="3" t="str">
        <f>VLOOKUP(Exportacao[[#This Row],[País]],Tabela3[#All],4,FALSE)</f>
        <v>Gana</v>
      </c>
      <c r="G2995" s="3" t="str">
        <f>VLOOKUP(Exportacao[[#This Row],[País Corrigido]],'Conversor de países_Geral_UTF8_'!$A$2:$B$223,2,FALSE)</f>
        <v>África</v>
      </c>
      <c r="H29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6" spans="1:8" hidden="1">
      <c r="A2996" t="s">
        <v>86</v>
      </c>
      <c r="B2996" s="3">
        <v>1994</v>
      </c>
      <c r="C2996">
        <v>0</v>
      </c>
      <c r="D2996">
        <v>0</v>
      </c>
      <c r="E2996" s="3" t="e">
        <v>#NUM!</v>
      </c>
      <c r="F2996" s="3" t="str">
        <f>VLOOKUP(Exportacao[[#This Row],[País]],Tabela3[#All],4,FALSE)</f>
        <v>Gana</v>
      </c>
      <c r="G2996" s="3" t="str">
        <f>VLOOKUP(Exportacao[[#This Row],[País Corrigido]],'Conversor de países_Geral_UTF8_'!$A$2:$B$223,2,FALSE)</f>
        <v>África</v>
      </c>
      <c r="H29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7" spans="1:8" hidden="1">
      <c r="A2997" t="s">
        <v>86</v>
      </c>
      <c r="B2997" s="3">
        <v>1995</v>
      </c>
      <c r="C2997">
        <v>0</v>
      </c>
      <c r="D2997">
        <v>0</v>
      </c>
      <c r="E2997" s="3" t="e">
        <v>#NUM!</v>
      </c>
      <c r="F2997" s="3" t="str">
        <f>VLOOKUP(Exportacao[[#This Row],[País]],Tabela3[#All],4,FALSE)</f>
        <v>Gana</v>
      </c>
      <c r="G2997" s="3" t="str">
        <f>VLOOKUP(Exportacao[[#This Row],[País Corrigido]],'Conversor de países_Geral_UTF8_'!$A$2:$B$223,2,FALSE)</f>
        <v>África</v>
      </c>
      <c r="H29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8" spans="1:8" hidden="1">
      <c r="A2998" t="s">
        <v>86</v>
      </c>
      <c r="B2998" s="3">
        <v>1996</v>
      </c>
      <c r="C2998">
        <v>0</v>
      </c>
      <c r="D2998">
        <v>0</v>
      </c>
      <c r="E2998" s="3" t="e">
        <v>#NUM!</v>
      </c>
      <c r="F2998" s="3" t="str">
        <f>VLOOKUP(Exportacao[[#This Row],[País]],Tabela3[#All],4,FALSE)</f>
        <v>Gana</v>
      </c>
      <c r="G2998" s="3" t="str">
        <f>VLOOKUP(Exportacao[[#This Row],[País Corrigido]],'Conversor de países_Geral_UTF8_'!$A$2:$B$223,2,FALSE)</f>
        <v>África</v>
      </c>
      <c r="H29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2999" spans="1:8" hidden="1">
      <c r="A2999" t="s">
        <v>86</v>
      </c>
      <c r="B2999" s="3">
        <v>1997</v>
      </c>
      <c r="C2999">
        <v>0</v>
      </c>
      <c r="D2999">
        <v>0</v>
      </c>
      <c r="E2999" s="3" t="e">
        <v>#NUM!</v>
      </c>
      <c r="F2999" s="3" t="str">
        <f>VLOOKUP(Exportacao[[#This Row],[País]],Tabela3[#All],4,FALSE)</f>
        <v>Gana</v>
      </c>
      <c r="G2999" s="3" t="str">
        <f>VLOOKUP(Exportacao[[#This Row],[País Corrigido]],'Conversor de países_Geral_UTF8_'!$A$2:$B$223,2,FALSE)</f>
        <v>África</v>
      </c>
      <c r="H29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00" spans="1:8" hidden="1">
      <c r="A3000" t="s">
        <v>86</v>
      </c>
      <c r="B3000" s="3">
        <v>1998</v>
      </c>
      <c r="C3000">
        <v>0</v>
      </c>
      <c r="D3000">
        <v>0</v>
      </c>
      <c r="E3000" s="3" t="e">
        <v>#NUM!</v>
      </c>
      <c r="F3000" s="3" t="str">
        <f>VLOOKUP(Exportacao[[#This Row],[País]],Tabela3[#All],4,FALSE)</f>
        <v>Gana</v>
      </c>
      <c r="G3000" s="3" t="str">
        <f>VLOOKUP(Exportacao[[#This Row],[País Corrigido]],'Conversor de países_Geral_UTF8_'!$A$2:$B$223,2,FALSE)</f>
        <v>África</v>
      </c>
      <c r="H30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01" spans="1:8" hidden="1">
      <c r="A3001" t="s">
        <v>86</v>
      </c>
      <c r="B3001" s="3">
        <v>1999</v>
      </c>
      <c r="C3001">
        <v>0</v>
      </c>
      <c r="D3001">
        <v>0</v>
      </c>
      <c r="E3001" s="3" t="e">
        <v>#NUM!</v>
      </c>
      <c r="F3001" s="3" t="str">
        <f>VLOOKUP(Exportacao[[#This Row],[País]],Tabela3[#All],4,FALSE)</f>
        <v>Gana</v>
      </c>
      <c r="G3001" s="3" t="str">
        <f>VLOOKUP(Exportacao[[#This Row],[País Corrigido]],'Conversor de países_Geral_UTF8_'!$A$2:$B$223,2,FALSE)</f>
        <v>África</v>
      </c>
      <c r="H30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02" spans="1:8" hidden="1">
      <c r="A3002" t="s">
        <v>86</v>
      </c>
      <c r="B3002" s="3">
        <v>2000</v>
      </c>
      <c r="C3002">
        <v>0</v>
      </c>
      <c r="D3002">
        <v>0</v>
      </c>
      <c r="E3002" s="3" t="e">
        <v>#NUM!</v>
      </c>
      <c r="F3002" s="3" t="str">
        <f>VLOOKUP(Exportacao[[#This Row],[País]],Tabela3[#All],4,FALSE)</f>
        <v>Gana</v>
      </c>
      <c r="G3002" s="3" t="str">
        <f>VLOOKUP(Exportacao[[#This Row],[País Corrigido]],'Conversor de países_Geral_UTF8_'!$A$2:$B$223,2,FALSE)</f>
        <v>África</v>
      </c>
      <c r="H30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03" spans="1:8" hidden="1">
      <c r="A3003" t="s">
        <v>86</v>
      </c>
      <c r="B3003" s="3">
        <v>2001</v>
      </c>
      <c r="C3003">
        <v>259</v>
      </c>
      <c r="D3003">
        <v>389</v>
      </c>
      <c r="E3003" s="3">
        <v>1.501930501930502</v>
      </c>
      <c r="F3003" s="3" t="str">
        <f>VLOOKUP(Exportacao[[#This Row],[País]],Tabela3[#All],4,FALSE)</f>
        <v>Gana</v>
      </c>
      <c r="G3003" s="3" t="str">
        <f>VLOOKUP(Exportacao[[#This Row],[País Corrigido]],'Conversor de países_Geral_UTF8_'!$A$2:$B$223,2,FALSE)</f>
        <v>África</v>
      </c>
      <c r="H30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04" spans="1:8" hidden="1">
      <c r="A3004" t="s">
        <v>86</v>
      </c>
      <c r="B3004" s="3">
        <v>2002</v>
      </c>
      <c r="C3004">
        <v>0</v>
      </c>
      <c r="D3004">
        <v>0</v>
      </c>
      <c r="E3004" s="3" t="e">
        <v>#NUM!</v>
      </c>
      <c r="F3004" s="3" t="str">
        <f>VLOOKUP(Exportacao[[#This Row],[País]],Tabela3[#All],4,FALSE)</f>
        <v>Gana</v>
      </c>
      <c r="G3004" s="3" t="str">
        <f>VLOOKUP(Exportacao[[#This Row],[País Corrigido]],'Conversor de países_Geral_UTF8_'!$A$2:$B$223,2,FALSE)</f>
        <v>África</v>
      </c>
      <c r="H30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05" spans="1:8" hidden="1">
      <c r="A3005" t="s">
        <v>86</v>
      </c>
      <c r="B3005" s="3">
        <v>2003</v>
      </c>
      <c r="C3005">
        <v>270</v>
      </c>
      <c r="D3005">
        <v>1655</v>
      </c>
      <c r="E3005" s="3">
        <v>6.1296296296296298</v>
      </c>
      <c r="F3005" s="3" t="str">
        <f>VLOOKUP(Exportacao[[#This Row],[País]],Tabela3[#All],4,FALSE)</f>
        <v>Gana</v>
      </c>
      <c r="G3005" s="3" t="str">
        <f>VLOOKUP(Exportacao[[#This Row],[País Corrigido]],'Conversor de países_Geral_UTF8_'!$A$2:$B$223,2,FALSE)</f>
        <v>África</v>
      </c>
      <c r="H30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06" spans="1:8" hidden="1">
      <c r="A3006" t="s">
        <v>86</v>
      </c>
      <c r="B3006" s="3">
        <v>2004</v>
      </c>
      <c r="C3006">
        <v>162</v>
      </c>
      <c r="D3006">
        <v>774</v>
      </c>
      <c r="E3006" s="3">
        <v>4.7777777777777777</v>
      </c>
      <c r="F3006" s="3" t="str">
        <f>VLOOKUP(Exportacao[[#This Row],[País]],Tabela3[#All],4,FALSE)</f>
        <v>Gana</v>
      </c>
      <c r="G3006" s="3" t="str">
        <f>VLOOKUP(Exportacao[[#This Row],[País Corrigido]],'Conversor de países_Geral_UTF8_'!$A$2:$B$223,2,FALSE)</f>
        <v>África</v>
      </c>
      <c r="H30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07" spans="1:8" hidden="1">
      <c r="A3007" t="s">
        <v>86</v>
      </c>
      <c r="B3007" s="3">
        <v>2005</v>
      </c>
      <c r="C3007">
        <v>95</v>
      </c>
      <c r="D3007">
        <v>525</v>
      </c>
      <c r="E3007" s="3">
        <v>5.5263157894736841</v>
      </c>
      <c r="F3007" s="3" t="str">
        <f>VLOOKUP(Exportacao[[#This Row],[País]],Tabela3[#All],4,FALSE)</f>
        <v>Gana</v>
      </c>
      <c r="G3007" s="3" t="str">
        <f>VLOOKUP(Exportacao[[#This Row],[País Corrigido]],'Conversor de países_Geral_UTF8_'!$A$2:$B$223,2,FALSE)</f>
        <v>África</v>
      </c>
      <c r="H30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08" spans="1:8" hidden="1">
      <c r="A3008" t="s">
        <v>86</v>
      </c>
      <c r="B3008" s="3">
        <v>2006</v>
      </c>
      <c r="C3008">
        <v>0</v>
      </c>
      <c r="D3008">
        <v>0</v>
      </c>
      <c r="E3008" s="3" t="e">
        <v>#NUM!</v>
      </c>
      <c r="F3008" s="3" t="str">
        <f>VLOOKUP(Exportacao[[#This Row],[País]],Tabela3[#All],4,FALSE)</f>
        <v>Gana</v>
      </c>
      <c r="G3008" s="3" t="str">
        <f>VLOOKUP(Exportacao[[#This Row],[País Corrigido]],'Conversor de países_Geral_UTF8_'!$A$2:$B$223,2,FALSE)</f>
        <v>África</v>
      </c>
      <c r="H30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09" spans="1:8" hidden="1">
      <c r="A3009" t="s">
        <v>86</v>
      </c>
      <c r="B3009" s="3">
        <v>2007</v>
      </c>
      <c r="C3009">
        <v>0</v>
      </c>
      <c r="D3009">
        <v>0</v>
      </c>
      <c r="E3009" s="3" t="e">
        <v>#NUM!</v>
      </c>
      <c r="F3009" s="3" t="str">
        <f>VLOOKUP(Exportacao[[#This Row],[País]],Tabela3[#All],4,FALSE)</f>
        <v>Gana</v>
      </c>
      <c r="G3009" s="3" t="str">
        <f>VLOOKUP(Exportacao[[#This Row],[País Corrigido]],'Conversor de países_Geral_UTF8_'!$A$2:$B$223,2,FALSE)</f>
        <v>África</v>
      </c>
      <c r="H30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0" spans="1:8" hidden="1">
      <c r="A3010" t="s">
        <v>86</v>
      </c>
      <c r="B3010" s="3">
        <v>2008</v>
      </c>
      <c r="C3010">
        <v>18168</v>
      </c>
      <c r="D3010">
        <v>25642</v>
      </c>
      <c r="E3010" s="3">
        <v>1.411382650814619</v>
      </c>
      <c r="F3010" s="3" t="str">
        <f>VLOOKUP(Exportacao[[#This Row],[País]],Tabela3[#All],4,FALSE)</f>
        <v>Gana</v>
      </c>
      <c r="G3010" s="3" t="str">
        <f>VLOOKUP(Exportacao[[#This Row],[País Corrigido]],'Conversor de países_Geral_UTF8_'!$A$2:$B$223,2,FALSE)</f>
        <v>África</v>
      </c>
      <c r="H30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11" spans="1:8" hidden="1">
      <c r="A3011" t="s">
        <v>86</v>
      </c>
      <c r="B3011" s="3">
        <v>2009</v>
      </c>
      <c r="C3011">
        <v>0</v>
      </c>
      <c r="D3011">
        <v>0</v>
      </c>
      <c r="E3011" s="3" t="e">
        <v>#NUM!</v>
      </c>
      <c r="F3011" s="3" t="str">
        <f>VLOOKUP(Exportacao[[#This Row],[País]],Tabela3[#All],4,FALSE)</f>
        <v>Gana</v>
      </c>
      <c r="G3011" s="3" t="str">
        <f>VLOOKUP(Exportacao[[#This Row],[País Corrigido]],'Conversor de países_Geral_UTF8_'!$A$2:$B$223,2,FALSE)</f>
        <v>África</v>
      </c>
      <c r="H30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2" spans="1:8" hidden="1">
      <c r="A3012" t="s">
        <v>86</v>
      </c>
      <c r="B3012" s="3">
        <v>2010</v>
      </c>
      <c r="C3012">
        <v>0</v>
      </c>
      <c r="D3012">
        <v>0</v>
      </c>
      <c r="E3012" s="3" t="e">
        <v>#NUM!</v>
      </c>
      <c r="F3012" s="3" t="str">
        <f>VLOOKUP(Exportacao[[#This Row],[País]],Tabela3[#All],4,FALSE)</f>
        <v>Gana</v>
      </c>
      <c r="G3012" s="3" t="str">
        <f>VLOOKUP(Exportacao[[#This Row],[País Corrigido]],'Conversor de países_Geral_UTF8_'!$A$2:$B$223,2,FALSE)</f>
        <v>África</v>
      </c>
      <c r="H30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3" spans="1:8" hidden="1">
      <c r="A3013" t="s">
        <v>86</v>
      </c>
      <c r="B3013" s="3">
        <v>2011</v>
      </c>
      <c r="C3013">
        <v>0</v>
      </c>
      <c r="D3013">
        <v>0</v>
      </c>
      <c r="E3013" s="3" t="e">
        <v>#NUM!</v>
      </c>
      <c r="F3013" s="3" t="str">
        <f>VLOOKUP(Exportacao[[#This Row],[País]],Tabela3[#All],4,FALSE)</f>
        <v>Gana</v>
      </c>
      <c r="G3013" s="3" t="str">
        <f>VLOOKUP(Exportacao[[#This Row],[País Corrigido]],'Conversor de países_Geral_UTF8_'!$A$2:$B$223,2,FALSE)</f>
        <v>África</v>
      </c>
      <c r="H30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4" spans="1:8" hidden="1">
      <c r="A3014" t="s">
        <v>86</v>
      </c>
      <c r="B3014" s="3">
        <v>2012</v>
      </c>
      <c r="C3014">
        <v>0</v>
      </c>
      <c r="D3014">
        <v>0</v>
      </c>
      <c r="E3014" s="3" t="e">
        <v>#NUM!</v>
      </c>
      <c r="F3014" s="3" t="str">
        <f>VLOOKUP(Exportacao[[#This Row],[País]],Tabela3[#All],4,FALSE)</f>
        <v>Gana</v>
      </c>
      <c r="G3014" s="3" t="str">
        <f>VLOOKUP(Exportacao[[#This Row],[País Corrigido]],'Conversor de países_Geral_UTF8_'!$A$2:$B$223,2,FALSE)</f>
        <v>África</v>
      </c>
      <c r="H30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5" spans="1:8" hidden="1">
      <c r="A3015" t="s">
        <v>86</v>
      </c>
      <c r="B3015" s="3">
        <v>2013</v>
      </c>
      <c r="C3015">
        <v>0</v>
      </c>
      <c r="D3015">
        <v>0</v>
      </c>
      <c r="E3015" s="3" t="e">
        <v>#NUM!</v>
      </c>
      <c r="F3015" s="3" t="str">
        <f>VLOOKUP(Exportacao[[#This Row],[País]],Tabela3[#All],4,FALSE)</f>
        <v>Gana</v>
      </c>
      <c r="G3015" s="3" t="str">
        <f>VLOOKUP(Exportacao[[#This Row],[País Corrigido]],'Conversor de países_Geral_UTF8_'!$A$2:$B$223,2,FALSE)</f>
        <v>África</v>
      </c>
      <c r="H30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6" spans="1:8" hidden="1">
      <c r="A3016" t="s">
        <v>86</v>
      </c>
      <c r="B3016" s="3">
        <v>2014</v>
      </c>
      <c r="C3016">
        <v>0</v>
      </c>
      <c r="D3016">
        <v>0</v>
      </c>
      <c r="E3016" s="3" t="e">
        <v>#NUM!</v>
      </c>
      <c r="F3016" s="3" t="str">
        <f>VLOOKUP(Exportacao[[#This Row],[País]],Tabela3[#All],4,FALSE)</f>
        <v>Gana</v>
      </c>
      <c r="G3016" s="3" t="str">
        <f>VLOOKUP(Exportacao[[#This Row],[País Corrigido]],'Conversor de países_Geral_UTF8_'!$A$2:$B$223,2,FALSE)</f>
        <v>África</v>
      </c>
      <c r="H30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7" spans="1:8" hidden="1">
      <c r="A3017" t="s">
        <v>86</v>
      </c>
      <c r="B3017" s="3">
        <v>2015</v>
      </c>
      <c r="C3017">
        <v>0</v>
      </c>
      <c r="D3017">
        <v>0</v>
      </c>
      <c r="E3017" s="3" t="e">
        <v>#NUM!</v>
      </c>
      <c r="F3017" s="3" t="str">
        <f>VLOOKUP(Exportacao[[#This Row],[País]],Tabela3[#All],4,FALSE)</f>
        <v>Gana</v>
      </c>
      <c r="G3017" s="3" t="str">
        <f>VLOOKUP(Exportacao[[#This Row],[País Corrigido]],'Conversor de países_Geral_UTF8_'!$A$2:$B$223,2,FALSE)</f>
        <v>África</v>
      </c>
      <c r="H30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8" spans="1:8" hidden="1">
      <c r="A3018" t="s">
        <v>86</v>
      </c>
      <c r="B3018" s="3">
        <v>2016</v>
      </c>
      <c r="C3018">
        <v>0</v>
      </c>
      <c r="D3018">
        <v>0</v>
      </c>
      <c r="E3018" s="3" t="e">
        <v>#NUM!</v>
      </c>
      <c r="F3018" s="3" t="str">
        <f>VLOOKUP(Exportacao[[#This Row],[País]],Tabela3[#All],4,FALSE)</f>
        <v>Gana</v>
      </c>
      <c r="G3018" s="3" t="str">
        <f>VLOOKUP(Exportacao[[#This Row],[País Corrigido]],'Conversor de países_Geral_UTF8_'!$A$2:$B$223,2,FALSE)</f>
        <v>África</v>
      </c>
      <c r="H30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19" spans="1:8" hidden="1">
      <c r="A3019" t="s">
        <v>86</v>
      </c>
      <c r="B3019" s="3">
        <v>2017</v>
      </c>
      <c r="C3019">
        <v>0</v>
      </c>
      <c r="D3019">
        <v>0</v>
      </c>
      <c r="E3019" s="3" t="e">
        <v>#NUM!</v>
      </c>
      <c r="F3019" s="3" t="str">
        <f>VLOOKUP(Exportacao[[#This Row],[País]],Tabela3[#All],4,FALSE)</f>
        <v>Gana</v>
      </c>
      <c r="G3019" s="3" t="str">
        <f>VLOOKUP(Exportacao[[#This Row],[País Corrigido]],'Conversor de países_Geral_UTF8_'!$A$2:$B$223,2,FALSE)</f>
        <v>África</v>
      </c>
      <c r="H30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20" spans="1:8" hidden="1">
      <c r="A3020" t="s">
        <v>86</v>
      </c>
      <c r="B3020" s="3">
        <v>2018</v>
      </c>
      <c r="C3020">
        <v>9000</v>
      </c>
      <c r="D3020">
        <v>13502</v>
      </c>
      <c r="E3020" s="3">
        <v>1.5002222222222221</v>
      </c>
      <c r="F3020" s="3" t="str">
        <f>VLOOKUP(Exportacao[[#This Row],[País]],Tabela3[#All],4,FALSE)</f>
        <v>Gana</v>
      </c>
      <c r="G3020" s="3" t="str">
        <f>VLOOKUP(Exportacao[[#This Row],[País Corrigido]],'Conversor de países_Geral_UTF8_'!$A$2:$B$223,2,FALSE)</f>
        <v>África</v>
      </c>
      <c r="H30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21" spans="1:8" hidden="1">
      <c r="A3021" t="s">
        <v>86</v>
      </c>
      <c r="B3021" s="3">
        <v>2019</v>
      </c>
      <c r="C3021">
        <v>7673</v>
      </c>
      <c r="D3021">
        <v>10010</v>
      </c>
      <c r="E3021" s="3">
        <v>1.3045744819496938</v>
      </c>
      <c r="F3021" s="3" t="str">
        <f>VLOOKUP(Exportacao[[#This Row],[País]],Tabela3[#All],4,FALSE)</f>
        <v>Gana</v>
      </c>
      <c r="G3021" s="3" t="str">
        <f>VLOOKUP(Exportacao[[#This Row],[País Corrigido]],'Conversor de países_Geral_UTF8_'!$A$2:$B$223,2,FALSE)</f>
        <v>África</v>
      </c>
      <c r="H30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22" spans="1:8" hidden="1">
      <c r="A3022" t="s">
        <v>86</v>
      </c>
      <c r="B3022" s="3">
        <v>2020</v>
      </c>
      <c r="C3022">
        <v>18810</v>
      </c>
      <c r="D3022">
        <v>22027</v>
      </c>
      <c r="E3022" s="3">
        <v>1.1710260499734184</v>
      </c>
      <c r="F3022" s="3" t="str">
        <f>VLOOKUP(Exportacao[[#This Row],[País]],Tabela3[#All],4,FALSE)</f>
        <v>Gana</v>
      </c>
      <c r="G3022" s="3" t="str">
        <f>VLOOKUP(Exportacao[[#This Row],[País Corrigido]],'Conversor de países_Geral_UTF8_'!$A$2:$B$223,2,FALSE)</f>
        <v>África</v>
      </c>
      <c r="H30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23" spans="1:8" hidden="1">
      <c r="A3023" t="s">
        <v>86</v>
      </c>
      <c r="B3023" s="3">
        <v>2021</v>
      </c>
      <c r="C3023">
        <v>12578</v>
      </c>
      <c r="D3023">
        <v>19196</v>
      </c>
      <c r="E3023" s="3">
        <v>1.5261567816823025</v>
      </c>
      <c r="F3023" s="3" t="str">
        <f>VLOOKUP(Exportacao[[#This Row],[País]],Tabela3[#All],4,FALSE)</f>
        <v>Gana</v>
      </c>
      <c r="G3023" s="3" t="str">
        <f>VLOOKUP(Exportacao[[#This Row],[País Corrigido]],'Conversor de países_Geral_UTF8_'!$A$2:$B$223,2,FALSE)</f>
        <v>África</v>
      </c>
      <c r="H30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24" spans="1:8" hidden="1">
      <c r="A3024" t="s">
        <v>86</v>
      </c>
      <c r="B3024" s="3">
        <v>2022</v>
      </c>
      <c r="C3024">
        <v>35949</v>
      </c>
      <c r="D3024">
        <v>49304</v>
      </c>
      <c r="E3024" s="3">
        <v>1.371498511780578</v>
      </c>
      <c r="F3024" s="3" t="str">
        <f>VLOOKUP(Exportacao[[#This Row],[País]],Tabela3[#All],4,FALSE)</f>
        <v>Gana</v>
      </c>
      <c r="G3024" s="3" t="str">
        <f>VLOOKUP(Exportacao[[#This Row],[País Corrigido]],'Conversor de países_Geral_UTF8_'!$A$2:$B$223,2,FALSE)</f>
        <v>África</v>
      </c>
      <c r="H30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25" spans="1:8" hidden="1">
      <c r="A3025" t="s">
        <v>86</v>
      </c>
      <c r="B3025" s="3">
        <v>2023</v>
      </c>
      <c r="C3025">
        <v>7237</v>
      </c>
      <c r="D3025">
        <v>29473</v>
      </c>
      <c r="E3025" s="3">
        <v>4.0725438717700708</v>
      </c>
      <c r="F3025" s="3" t="str">
        <f>VLOOKUP(Exportacao[[#This Row],[País]],Tabela3[#All],4,FALSE)</f>
        <v>Gana</v>
      </c>
      <c r="G3025" s="3" t="str">
        <f>VLOOKUP(Exportacao[[#This Row],[País Corrigido]],'Conversor de países_Geral_UTF8_'!$A$2:$B$223,2,FALSE)</f>
        <v>África</v>
      </c>
      <c r="H30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26" spans="1:8">
      <c r="A3026" t="s">
        <v>88</v>
      </c>
      <c r="B3026" s="3">
        <v>1970</v>
      </c>
      <c r="C3026">
        <v>0</v>
      </c>
      <c r="D3026">
        <v>0</v>
      </c>
      <c r="E3026" s="3" t="e">
        <v>#NUM!</v>
      </c>
      <c r="F3026" s="3" t="str">
        <f>VLOOKUP(Exportacao[[#This Row],[País]],Tabela3[#All],4,FALSE)</f>
        <v>Gibraltar</v>
      </c>
      <c r="G3026" s="3" t="str">
        <f>VLOOKUP(Exportacao[[#This Row],[País Corrigido]],'Conversor de países_Geral_UTF8_'!$A$2:$B$223,2,FALSE)</f>
        <v>Europa</v>
      </c>
      <c r="H30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27" spans="1:8">
      <c r="A3027" t="s">
        <v>88</v>
      </c>
      <c r="B3027" s="3">
        <v>1971</v>
      </c>
      <c r="C3027">
        <v>0</v>
      </c>
      <c r="D3027">
        <v>0</v>
      </c>
      <c r="E3027" s="3" t="e">
        <v>#NUM!</v>
      </c>
      <c r="F3027" s="3" t="str">
        <f>VLOOKUP(Exportacao[[#This Row],[País]],Tabela3[#All],4,FALSE)</f>
        <v>Gibraltar</v>
      </c>
      <c r="G3027" s="3" t="str">
        <f>VLOOKUP(Exportacao[[#This Row],[País Corrigido]],'Conversor de países_Geral_UTF8_'!$A$2:$B$223,2,FALSE)</f>
        <v>Europa</v>
      </c>
      <c r="H30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28" spans="1:8">
      <c r="A3028" t="s">
        <v>88</v>
      </c>
      <c r="B3028" s="3">
        <v>1972</v>
      </c>
      <c r="C3028">
        <v>0</v>
      </c>
      <c r="D3028">
        <v>0</v>
      </c>
      <c r="E3028" s="3" t="e">
        <v>#NUM!</v>
      </c>
      <c r="F3028" s="3" t="str">
        <f>VLOOKUP(Exportacao[[#This Row],[País]],Tabela3[#All],4,FALSE)</f>
        <v>Gibraltar</v>
      </c>
      <c r="G3028" s="3" t="str">
        <f>VLOOKUP(Exportacao[[#This Row],[País Corrigido]],'Conversor de países_Geral_UTF8_'!$A$2:$B$223,2,FALSE)</f>
        <v>Europa</v>
      </c>
      <c r="H30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29" spans="1:8">
      <c r="A3029" t="s">
        <v>88</v>
      </c>
      <c r="B3029" s="3">
        <v>1973</v>
      </c>
      <c r="C3029">
        <v>0</v>
      </c>
      <c r="D3029">
        <v>0</v>
      </c>
      <c r="E3029" s="3" t="e">
        <v>#NUM!</v>
      </c>
      <c r="F3029" s="3" t="str">
        <f>VLOOKUP(Exportacao[[#This Row],[País]],Tabela3[#All],4,FALSE)</f>
        <v>Gibraltar</v>
      </c>
      <c r="G3029" s="3" t="str">
        <f>VLOOKUP(Exportacao[[#This Row],[País Corrigido]],'Conversor de países_Geral_UTF8_'!$A$2:$B$223,2,FALSE)</f>
        <v>Europa</v>
      </c>
      <c r="H30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0" spans="1:8">
      <c r="A3030" t="s">
        <v>88</v>
      </c>
      <c r="B3030" s="3">
        <v>1974</v>
      </c>
      <c r="C3030">
        <v>0</v>
      </c>
      <c r="D3030">
        <v>0</v>
      </c>
      <c r="E3030" s="3" t="e">
        <v>#NUM!</v>
      </c>
      <c r="F3030" s="3" t="str">
        <f>VLOOKUP(Exportacao[[#This Row],[País]],Tabela3[#All],4,FALSE)</f>
        <v>Gibraltar</v>
      </c>
      <c r="G3030" s="3" t="str">
        <f>VLOOKUP(Exportacao[[#This Row],[País Corrigido]],'Conversor de países_Geral_UTF8_'!$A$2:$B$223,2,FALSE)</f>
        <v>Europa</v>
      </c>
      <c r="H30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1" spans="1:8">
      <c r="A3031" t="s">
        <v>88</v>
      </c>
      <c r="B3031" s="3">
        <v>1975</v>
      </c>
      <c r="C3031">
        <v>0</v>
      </c>
      <c r="D3031">
        <v>0</v>
      </c>
      <c r="E3031" s="3" t="e">
        <v>#NUM!</v>
      </c>
      <c r="F3031" s="3" t="str">
        <f>VLOOKUP(Exportacao[[#This Row],[País]],Tabela3[#All],4,FALSE)</f>
        <v>Gibraltar</v>
      </c>
      <c r="G3031" s="3" t="str">
        <f>VLOOKUP(Exportacao[[#This Row],[País Corrigido]],'Conversor de países_Geral_UTF8_'!$A$2:$B$223,2,FALSE)</f>
        <v>Europa</v>
      </c>
      <c r="H30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2" spans="1:8">
      <c r="A3032" t="s">
        <v>88</v>
      </c>
      <c r="B3032" s="3">
        <v>1976</v>
      </c>
      <c r="C3032">
        <v>0</v>
      </c>
      <c r="D3032">
        <v>0</v>
      </c>
      <c r="E3032" s="3" t="e">
        <v>#NUM!</v>
      </c>
      <c r="F3032" s="3" t="str">
        <f>VLOOKUP(Exportacao[[#This Row],[País]],Tabela3[#All],4,FALSE)</f>
        <v>Gibraltar</v>
      </c>
      <c r="G3032" s="3" t="str">
        <f>VLOOKUP(Exportacao[[#This Row],[País Corrigido]],'Conversor de países_Geral_UTF8_'!$A$2:$B$223,2,FALSE)</f>
        <v>Europa</v>
      </c>
      <c r="H30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3" spans="1:8">
      <c r="A3033" t="s">
        <v>88</v>
      </c>
      <c r="B3033" s="3">
        <v>1977</v>
      </c>
      <c r="C3033">
        <v>0</v>
      </c>
      <c r="D3033">
        <v>0</v>
      </c>
      <c r="E3033" s="3" t="e">
        <v>#NUM!</v>
      </c>
      <c r="F3033" s="3" t="str">
        <f>VLOOKUP(Exportacao[[#This Row],[País]],Tabela3[#All],4,FALSE)</f>
        <v>Gibraltar</v>
      </c>
      <c r="G3033" s="3" t="str">
        <f>VLOOKUP(Exportacao[[#This Row],[País Corrigido]],'Conversor de países_Geral_UTF8_'!$A$2:$B$223,2,FALSE)</f>
        <v>Europa</v>
      </c>
      <c r="H30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4" spans="1:8">
      <c r="A3034" t="s">
        <v>88</v>
      </c>
      <c r="B3034" s="3">
        <v>1978</v>
      </c>
      <c r="C3034">
        <v>0</v>
      </c>
      <c r="D3034">
        <v>0</v>
      </c>
      <c r="E3034" s="3" t="e">
        <v>#NUM!</v>
      </c>
      <c r="F3034" s="3" t="str">
        <f>VLOOKUP(Exportacao[[#This Row],[País]],Tabela3[#All],4,FALSE)</f>
        <v>Gibraltar</v>
      </c>
      <c r="G3034" s="3" t="str">
        <f>VLOOKUP(Exportacao[[#This Row],[País Corrigido]],'Conversor de países_Geral_UTF8_'!$A$2:$B$223,2,FALSE)</f>
        <v>Europa</v>
      </c>
      <c r="H30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5" spans="1:8">
      <c r="A3035" t="s">
        <v>88</v>
      </c>
      <c r="B3035" s="3">
        <v>1979</v>
      </c>
      <c r="C3035">
        <v>0</v>
      </c>
      <c r="D3035">
        <v>0</v>
      </c>
      <c r="E3035" s="3" t="e">
        <v>#NUM!</v>
      </c>
      <c r="F3035" s="3" t="str">
        <f>VLOOKUP(Exportacao[[#This Row],[País]],Tabela3[#All],4,FALSE)</f>
        <v>Gibraltar</v>
      </c>
      <c r="G3035" s="3" t="str">
        <f>VLOOKUP(Exportacao[[#This Row],[País Corrigido]],'Conversor de países_Geral_UTF8_'!$A$2:$B$223,2,FALSE)</f>
        <v>Europa</v>
      </c>
      <c r="H30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6" spans="1:8">
      <c r="A3036" t="s">
        <v>88</v>
      </c>
      <c r="B3036" s="3">
        <v>1980</v>
      </c>
      <c r="C3036">
        <v>0</v>
      </c>
      <c r="D3036">
        <v>0</v>
      </c>
      <c r="E3036" s="3" t="e">
        <v>#NUM!</v>
      </c>
      <c r="F3036" s="3" t="str">
        <f>VLOOKUP(Exportacao[[#This Row],[País]],Tabela3[#All],4,FALSE)</f>
        <v>Gibraltar</v>
      </c>
      <c r="G3036" s="3" t="str">
        <f>VLOOKUP(Exportacao[[#This Row],[País Corrigido]],'Conversor de países_Geral_UTF8_'!$A$2:$B$223,2,FALSE)</f>
        <v>Europa</v>
      </c>
      <c r="H30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7" spans="1:8">
      <c r="A3037" t="s">
        <v>88</v>
      </c>
      <c r="B3037" s="3">
        <v>1981</v>
      </c>
      <c r="C3037">
        <v>0</v>
      </c>
      <c r="D3037">
        <v>0</v>
      </c>
      <c r="E3037" s="3" t="e">
        <v>#NUM!</v>
      </c>
      <c r="F3037" s="3" t="str">
        <f>VLOOKUP(Exportacao[[#This Row],[País]],Tabela3[#All],4,FALSE)</f>
        <v>Gibraltar</v>
      </c>
      <c r="G3037" s="3" t="str">
        <f>VLOOKUP(Exportacao[[#This Row],[País Corrigido]],'Conversor de países_Geral_UTF8_'!$A$2:$B$223,2,FALSE)</f>
        <v>Europa</v>
      </c>
      <c r="H30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8" spans="1:8">
      <c r="A3038" t="s">
        <v>88</v>
      </c>
      <c r="B3038" s="3">
        <v>1982</v>
      </c>
      <c r="C3038">
        <v>0</v>
      </c>
      <c r="D3038">
        <v>0</v>
      </c>
      <c r="E3038" s="3" t="e">
        <v>#NUM!</v>
      </c>
      <c r="F3038" s="3" t="str">
        <f>VLOOKUP(Exportacao[[#This Row],[País]],Tabela3[#All],4,FALSE)</f>
        <v>Gibraltar</v>
      </c>
      <c r="G3038" s="3" t="str">
        <f>VLOOKUP(Exportacao[[#This Row],[País Corrigido]],'Conversor de países_Geral_UTF8_'!$A$2:$B$223,2,FALSE)</f>
        <v>Europa</v>
      </c>
      <c r="H30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39" spans="1:8">
      <c r="A3039" t="s">
        <v>88</v>
      </c>
      <c r="B3039" s="3">
        <v>1983</v>
      </c>
      <c r="C3039">
        <v>0</v>
      </c>
      <c r="D3039">
        <v>0</v>
      </c>
      <c r="E3039" s="3" t="e">
        <v>#NUM!</v>
      </c>
      <c r="F3039" s="3" t="str">
        <f>VLOOKUP(Exportacao[[#This Row],[País]],Tabela3[#All],4,FALSE)</f>
        <v>Gibraltar</v>
      </c>
      <c r="G3039" s="3" t="str">
        <f>VLOOKUP(Exportacao[[#This Row],[País Corrigido]],'Conversor de países_Geral_UTF8_'!$A$2:$B$223,2,FALSE)</f>
        <v>Europa</v>
      </c>
      <c r="H30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0" spans="1:8">
      <c r="A3040" t="s">
        <v>88</v>
      </c>
      <c r="B3040" s="3">
        <v>1984</v>
      </c>
      <c r="C3040">
        <v>0</v>
      </c>
      <c r="D3040">
        <v>0</v>
      </c>
      <c r="E3040" s="3" t="e">
        <v>#NUM!</v>
      </c>
      <c r="F3040" s="3" t="str">
        <f>VLOOKUP(Exportacao[[#This Row],[País]],Tabela3[#All],4,FALSE)</f>
        <v>Gibraltar</v>
      </c>
      <c r="G3040" s="3" t="str">
        <f>VLOOKUP(Exportacao[[#This Row],[País Corrigido]],'Conversor de países_Geral_UTF8_'!$A$2:$B$223,2,FALSE)</f>
        <v>Europa</v>
      </c>
      <c r="H30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1" spans="1:8">
      <c r="A3041" t="s">
        <v>88</v>
      </c>
      <c r="B3041" s="3">
        <v>1985</v>
      </c>
      <c r="C3041">
        <v>0</v>
      </c>
      <c r="D3041">
        <v>0</v>
      </c>
      <c r="E3041" s="3" t="e">
        <v>#NUM!</v>
      </c>
      <c r="F3041" s="3" t="str">
        <f>VLOOKUP(Exportacao[[#This Row],[País]],Tabela3[#All],4,FALSE)</f>
        <v>Gibraltar</v>
      </c>
      <c r="G3041" s="3" t="str">
        <f>VLOOKUP(Exportacao[[#This Row],[País Corrigido]],'Conversor de países_Geral_UTF8_'!$A$2:$B$223,2,FALSE)</f>
        <v>Europa</v>
      </c>
      <c r="H30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2" spans="1:8">
      <c r="A3042" t="s">
        <v>88</v>
      </c>
      <c r="B3042" s="3">
        <v>1986</v>
      </c>
      <c r="C3042">
        <v>0</v>
      </c>
      <c r="D3042">
        <v>0</v>
      </c>
      <c r="E3042" s="3" t="e">
        <v>#NUM!</v>
      </c>
      <c r="F3042" s="3" t="str">
        <f>VLOOKUP(Exportacao[[#This Row],[País]],Tabela3[#All],4,FALSE)</f>
        <v>Gibraltar</v>
      </c>
      <c r="G3042" s="3" t="str">
        <f>VLOOKUP(Exportacao[[#This Row],[País Corrigido]],'Conversor de países_Geral_UTF8_'!$A$2:$B$223,2,FALSE)</f>
        <v>Europa</v>
      </c>
      <c r="H30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3" spans="1:8">
      <c r="A3043" t="s">
        <v>88</v>
      </c>
      <c r="B3043" s="3">
        <v>1987</v>
      </c>
      <c r="C3043">
        <v>0</v>
      </c>
      <c r="D3043">
        <v>0</v>
      </c>
      <c r="E3043" s="3" t="e">
        <v>#NUM!</v>
      </c>
      <c r="F3043" s="3" t="str">
        <f>VLOOKUP(Exportacao[[#This Row],[País]],Tabela3[#All],4,FALSE)</f>
        <v>Gibraltar</v>
      </c>
      <c r="G3043" s="3" t="str">
        <f>VLOOKUP(Exportacao[[#This Row],[País Corrigido]],'Conversor de países_Geral_UTF8_'!$A$2:$B$223,2,FALSE)</f>
        <v>Europa</v>
      </c>
      <c r="H30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4" spans="1:8">
      <c r="A3044" t="s">
        <v>88</v>
      </c>
      <c r="B3044" s="3">
        <v>1988</v>
      </c>
      <c r="C3044">
        <v>0</v>
      </c>
      <c r="D3044">
        <v>0</v>
      </c>
      <c r="E3044" s="3" t="e">
        <v>#NUM!</v>
      </c>
      <c r="F3044" s="3" t="str">
        <f>VLOOKUP(Exportacao[[#This Row],[País]],Tabela3[#All],4,FALSE)</f>
        <v>Gibraltar</v>
      </c>
      <c r="G3044" s="3" t="str">
        <f>VLOOKUP(Exportacao[[#This Row],[País Corrigido]],'Conversor de países_Geral_UTF8_'!$A$2:$B$223,2,FALSE)</f>
        <v>Europa</v>
      </c>
      <c r="H30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5" spans="1:8">
      <c r="A3045" t="s">
        <v>88</v>
      </c>
      <c r="B3045" s="3">
        <v>1989</v>
      </c>
      <c r="C3045">
        <v>0</v>
      </c>
      <c r="D3045">
        <v>0</v>
      </c>
      <c r="E3045" s="3" t="e">
        <v>#NUM!</v>
      </c>
      <c r="F3045" s="3" t="str">
        <f>VLOOKUP(Exportacao[[#This Row],[País]],Tabela3[#All],4,FALSE)</f>
        <v>Gibraltar</v>
      </c>
      <c r="G3045" s="3" t="str">
        <f>VLOOKUP(Exportacao[[#This Row],[País Corrigido]],'Conversor de países_Geral_UTF8_'!$A$2:$B$223,2,FALSE)</f>
        <v>Europa</v>
      </c>
      <c r="H30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6" spans="1:8">
      <c r="A3046" t="s">
        <v>88</v>
      </c>
      <c r="B3046" s="3">
        <v>1990</v>
      </c>
      <c r="C3046">
        <v>0</v>
      </c>
      <c r="D3046">
        <v>0</v>
      </c>
      <c r="E3046" s="3" t="e">
        <v>#NUM!</v>
      </c>
      <c r="F3046" s="3" t="str">
        <f>VLOOKUP(Exportacao[[#This Row],[País]],Tabela3[#All],4,FALSE)</f>
        <v>Gibraltar</v>
      </c>
      <c r="G3046" s="3" t="str">
        <f>VLOOKUP(Exportacao[[#This Row],[País Corrigido]],'Conversor de países_Geral_UTF8_'!$A$2:$B$223,2,FALSE)</f>
        <v>Europa</v>
      </c>
      <c r="H30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7" spans="1:8">
      <c r="A3047" t="s">
        <v>88</v>
      </c>
      <c r="B3047" s="3">
        <v>1991</v>
      </c>
      <c r="C3047">
        <v>0</v>
      </c>
      <c r="D3047">
        <v>0</v>
      </c>
      <c r="E3047" s="3" t="e">
        <v>#NUM!</v>
      </c>
      <c r="F3047" s="3" t="str">
        <f>VLOOKUP(Exportacao[[#This Row],[País]],Tabela3[#All],4,FALSE)</f>
        <v>Gibraltar</v>
      </c>
      <c r="G3047" s="3" t="str">
        <f>VLOOKUP(Exportacao[[#This Row],[País Corrigido]],'Conversor de países_Geral_UTF8_'!$A$2:$B$223,2,FALSE)</f>
        <v>Europa</v>
      </c>
      <c r="H30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8" spans="1:8">
      <c r="A3048" t="s">
        <v>88</v>
      </c>
      <c r="B3048" s="3">
        <v>1992</v>
      </c>
      <c r="C3048">
        <v>0</v>
      </c>
      <c r="D3048">
        <v>0</v>
      </c>
      <c r="E3048" s="3" t="e">
        <v>#NUM!</v>
      </c>
      <c r="F3048" s="3" t="str">
        <f>VLOOKUP(Exportacao[[#This Row],[País]],Tabela3[#All],4,FALSE)</f>
        <v>Gibraltar</v>
      </c>
      <c r="G3048" s="3" t="str">
        <f>VLOOKUP(Exportacao[[#This Row],[País Corrigido]],'Conversor de países_Geral_UTF8_'!$A$2:$B$223,2,FALSE)</f>
        <v>Europa</v>
      </c>
      <c r="H30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49" spans="1:8">
      <c r="A3049" t="s">
        <v>88</v>
      </c>
      <c r="B3049" s="3">
        <v>1993</v>
      </c>
      <c r="C3049">
        <v>0</v>
      </c>
      <c r="D3049">
        <v>0</v>
      </c>
      <c r="E3049" s="3" t="e">
        <v>#NUM!</v>
      </c>
      <c r="F3049" s="3" t="str">
        <f>VLOOKUP(Exportacao[[#This Row],[País]],Tabela3[#All],4,FALSE)</f>
        <v>Gibraltar</v>
      </c>
      <c r="G3049" s="3" t="str">
        <f>VLOOKUP(Exportacao[[#This Row],[País Corrigido]],'Conversor de países_Geral_UTF8_'!$A$2:$B$223,2,FALSE)</f>
        <v>Europa</v>
      </c>
      <c r="H30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0" spans="1:8">
      <c r="A3050" t="s">
        <v>88</v>
      </c>
      <c r="B3050" s="3">
        <v>1994</v>
      </c>
      <c r="C3050">
        <v>0</v>
      </c>
      <c r="D3050">
        <v>0</v>
      </c>
      <c r="E3050" s="3" t="e">
        <v>#NUM!</v>
      </c>
      <c r="F3050" s="3" t="str">
        <f>VLOOKUP(Exportacao[[#This Row],[País]],Tabela3[#All],4,FALSE)</f>
        <v>Gibraltar</v>
      </c>
      <c r="G3050" s="3" t="str">
        <f>VLOOKUP(Exportacao[[#This Row],[País Corrigido]],'Conversor de países_Geral_UTF8_'!$A$2:$B$223,2,FALSE)</f>
        <v>Europa</v>
      </c>
      <c r="H30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1" spans="1:8">
      <c r="A3051" t="s">
        <v>88</v>
      </c>
      <c r="B3051" s="3">
        <v>1995</v>
      </c>
      <c r="C3051">
        <v>0</v>
      </c>
      <c r="D3051">
        <v>0</v>
      </c>
      <c r="E3051" s="3" t="e">
        <v>#NUM!</v>
      </c>
      <c r="F3051" s="3" t="str">
        <f>VLOOKUP(Exportacao[[#This Row],[País]],Tabela3[#All],4,FALSE)</f>
        <v>Gibraltar</v>
      </c>
      <c r="G3051" s="3" t="str">
        <f>VLOOKUP(Exportacao[[#This Row],[País Corrigido]],'Conversor de países_Geral_UTF8_'!$A$2:$B$223,2,FALSE)</f>
        <v>Europa</v>
      </c>
      <c r="H30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2" spans="1:8">
      <c r="A3052" t="s">
        <v>88</v>
      </c>
      <c r="B3052" s="3">
        <v>1996</v>
      </c>
      <c r="C3052">
        <v>0</v>
      </c>
      <c r="D3052">
        <v>0</v>
      </c>
      <c r="E3052" s="3" t="e">
        <v>#NUM!</v>
      </c>
      <c r="F3052" s="3" t="str">
        <f>VLOOKUP(Exportacao[[#This Row],[País]],Tabela3[#All],4,FALSE)</f>
        <v>Gibraltar</v>
      </c>
      <c r="G3052" s="3" t="str">
        <f>VLOOKUP(Exportacao[[#This Row],[País Corrigido]],'Conversor de países_Geral_UTF8_'!$A$2:$B$223,2,FALSE)</f>
        <v>Europa</v>
      </c>
      <c r="H30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3" spans="1:8">
      <c r="A3053" t="s">
        <v>88</v>
      </c>
      <c r="B3053" s="3">
        <v>1997</v>
      </c>
      <c r="C3053">
        <v>0</v>
      </c>
      <c r="D3053">
        <v>0</v>
      </c>
      <c r="E3053" s="3" t="e">
        <v>#NUM!</v>
      </c>
      <c r="F3053" s="3" t="str">
        <f>VLOOKUP(Exportacao[[#This Row],[País]],Tabela3[#All],4,FALSE)</f>
        <v>Gibraltar</v>
      </c>
      <c r="G3053" s="3" t="str">
        <f>VLOOKUP(Exportacao[[#This Row],[País Corrigido]],'Conversor de países_Geral_UTF8_'!$A$2:$B$223,2,FALSE)</f>
        <v>Europa</v>
      </c>
      <c r="H30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4" spans="1:8">
      <c r="A3054" t="s">
        <v>88</v>
      </c>
      <c r="B3054" s="3">
        <v>1998</v>
      </c>
      <c r="C3054">
        <v>0</v>
      </c>
      <c r="D3054">
        <v>0</v>
      </c>
      <c r="E3054" s="3" t="e">
        <v>#NUM!</v>
      </c>
      <c r="F3054" s="3" t="str">
        <f>VLOOKUP(Exportacao[[#This Row],[País]],Tabela3[#All],4,FALSE)</f>
        <v>Gibraltar</v>
      </c>
      <c r="G3054" s="3" t="str">
        <f>VLOOKUP(Exportacao[[#This Row],[País Corrigido]],'Conversor de países_Geral_UTF8_'!$A$2:$B$223,2,FALSE)</f>
        <v>Europa</v>
      </c>
      <c r="H30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5" spans="1:8">
      <c r="A3055" t="s">
        <v>88</v>
      </c>
      <c r="B3055" s="3">
        <v>1999</v>
      </c>
      <c r="C3055">
        <v>0</v>
      </c>
      <c r="D3055">
        <v>0</v>
      </c>
      <c r="E3055" s="3" t="e">
        <v>#NUM!</v>
      </c>
      <c r="F3055" s="3" t="str">
        <f>VLOOKUP(Exportacao[[#This Row],[País]],Tabela3[#All],4,FALSE)</f>
        <v>Gibraltar</v>
      </c>
      <c r="G3055" s="3" t="str">
        <f>VLOOKUP(Exportacao[[#This Row],[País Corrigido]],'Conversor de países_Geral_UTF8_'!$A$2:$B$223,2,FALSE)</f>
        <v>Europa</v>
      </c>
      <c r="H30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6" spans="1:8">
      <c r="A3056" t="s">
        <v>88</v>
      </c>
      <c r="B3056" s="3">
        <v>2000</v>
      </c>
      <c r="C3056">
        <v>0</v>
      </c>
      <c r="D3056">
        <v>0</v>
      </c>
      <c r="E3056" s="3" t="e">
        <v>#NUM!</v>
      </c>
      <c r="F3056" s="3" t="str">
        <f>VLOOKUP(Exportacao[[#This Row],[País]],Tabela3[#All],4,FALSE)</f>
        <v>Gibraltar</v>
      </c>
      <c r="G3056" s="3" t="str">
        <f>VLOOKUP(Exportacao[[#This Row],[País Corrigido]],'Conversor de países_Geral_UTF8_'!$A$2:$B$223,2,FALSE)</f>
        <v>Europa</v>
      </c>
      <c r="H30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7" spans="1:8">
      <c r="A3057" t="s">
        <v>88</v>
      </c>
      <c r="B3057" s="3">
        <v>2001</v>
      </c>
      <c r="C3057">
        <v>0</v>
      </c>
      <c r="D3057">
        <v>0</v>
      </c>
      <c r="E3057" s="3" t="e">
        <v>#NUM!</v>
      </c>
      <c r="F3057" s="3" t="str">
        <f>VLOOKUP(Exportacao[[#This Row],[País]],Tabela3[#All],4,FALSE)</f>
        <v>Gibraltar</v>
      </c>
      <c r="G3057" s="3" t="str">
        <f>VLOOKUP(Exportacao[[#This Row],[País Corrigido]],'Conversor de países_Geral_UTF8_'!$A$2:$B$223,2,FALSE)</f>
        <v>Europa</v>
      </c>
      <c r="H30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8" spans="1:8">
      <c r="A3058" t="s">
        <v>88</v>
      </c>
      <c r="B3058" s="3">
        <v>2002</v>
      </c>
      <c r="C3058">
        <v>0</v>
      </c>
      <c r="D3058">
        <v>0</v>
      </c>
      <c r="E3058" s="3" t="e">
        <v>#NUM!</v>
      </c>
      <c r="F3058" s="3" t="str">
        <f>VLOOKUP(Exportacao[[#This Row],[País]],Tabela3[#All],4,FALSE)</f>
        <v>Gibraltar</v>
      </c>
      <c r="G3058" s="3" t="str">
        <f>VLOOKUP(Exportacao[[#This Row],[País Corrigido]],'Conversor de países_Geral_UTF8_'!$A$2:$B$223,2,FALSE)</f>
        <v>Europa</v>
      </c>
      <c r="H30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59" spans="1:8">
      <c r="A3059" t="s">
        <v>88</v>
      </c>
      <c r="B3059" s="3">
        <v>2003</v>
      </c>
      <c r="C3059">
        <v>0</v>
      </c>
      <c r="D3059">
        <v>0</v>
      </c>
      <c r="E3059" s="3" t="e">
        <v>#NUM!</v>
      </c>
      <c r="F3059" s="3" t="str">
        <f>VLOOKUP(Exportacao[[#This Row],[País]],Tabela3[#All],4,FALSE)</f>
        <v>Gibraltar</v>
      </c>
      <c r="G3059" s="3" t="str">
        <f>VLOOKUP(Exportacao[[#This Row],[País Corrigido]],'Conversor de países_Geral_UTF8_'!$A$2:$B$223,2,FALSE)</f>
        <v>Europa</v>
      </c>
      <c r="H30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0" spans="1:8">
      <c r="A3060" t="s">
        <v>88</v>
      </c>
      <c r="B3060" s="3">
        <v>2004</v>
      </c>
      <c r="C3060">
        <v>0</v>
      </c>
      <c r="D3060">
        <v>0</v>
      </c>
      <c r="E3060" s="3" t="e">
        <v>#NUM!</v>
      </c>
      <c r="F3060" s="3" t="str">
        <f>VLOOKUP(Exportacao[[#This Row],[País]],Tabela3[#All],4,FALSE)</f>
        <v>Gibraltar</v>
      </c>
      <c r="G3060" s="3" t="str">
        <f>VLOOKUP(Exportacao[[#This Row],[País Corrigido]],'Conversor de países_Geral_UTF8_'!$A$2:$B$223,2,FALSE)</f>
        <v>Europa</v>
      </c>
      <c r="H30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1" spans="1:8">
      <c r="A3061" t="s">
        <v>88</v>
      </c>
      <c r="B3061" s="3">
        <v>2005</v>
      </c>
      <c r="C3061">
        <v>0</v>
      </c>
      <c r="D3061">
        <v>0</v>
      </c>
      <c r="E3061" s="3" t="e">
        <v>#NUM!</v>
      </c>
      <c r="F3061" s="3" t="str">
        <f>VLOOKUP(Exportacao[[#This Row],[País]],Tabela3[#All],4,FALSE)</f>
        <v>Gibraltar</v>
      </c>
      <c r="G3061" s="3" t="str">
        <f>VLOOKUP(Exportacao[[#This Row],[País Corrigido]],'Conversor de países_Geral_UTF8_'!$A$2:$B$223,2,FALSE)</f>
        <v>Europa</v>
      </c>
      <c r="H30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2" spans="1:8">
      <c r="A3062" t="s">
        <v>88</v>
      </c>
      <c r="B3062" s="3">
        <v>2006</v>
      </c>
      <c r="C3062">
        <v>0</v>
      </c>
      <c r="D3062">
        <v>0</v>
      </c>
      <c r="E3062" s="3" t="e">
        <v>#NUM!</v>
      </c>
      <c r="F3062" s="3" t="str">
        <f>VLOOKUP(Exportacao[[#This Row],[País]],Tabela3[#All],4,FALSE)</f>
        <v>Gibraltar</v>
      </c>
      <c r="G3062" s="3" t="str">
        <f>VLOOKUP(Exportacao[[#This Row],[País Corrigido]],'Conversor de países_Geral_UTF8_'!$A$2:$B$223,2,FALSE)</f>
        <v>Europa</v>
      </c>
      <c r="H30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3" spans="1:8">
      <c r="A3063" t="s">
        <v>88</v>
      </c>
      <c r="B3063" s="3">
        <v>2007</v>
      </c>
      <c r="C3063">
        <v>0</v>
      </c>
      <c r="D3063">
        <v>0</v>
      </c>
      <c r="E3063" s="3" t="e">
        <v>#NUM!</v>
      </c>
      <c r="F3063" s="3" t="str">
        <f>VLOOKUP(Exportacao[[#This Row],[País]],Tabela3[#All],4,FALSE)</f>
        <v>Gibraltar</v>
      </c>
      <c r="G3063" s="3" t="str">
        <f>VLOOKUP(Exportacao[[#This Row],[País Corrigido]],'Conversor de países_Geral_UTF8_'!$A$2:$B$223,2,FALSE)</f>
        <v>Europa</v>
      </c>
      <c r="H30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4" spans="1:8">
      <c r="A3064" t="s">
        <v>88</v>
      </c>
      <c r="B3064" s="3">
        <v>2008</v>
      </c>
      <c r="C3064">
        <v>0</v>
      </c>
      <c r="D3064">
        <v>0</v>
      </c>
      <c r="E3064" s="3" t="e">
        <v>#NUM!</v>
      </c>
      <c r="F3064" s="3" t="str">
        <f>VLOOKUP(Exportacao[[#This Row],[País]],Tabela3[#All],4,FALSE)</f>
        <v>Gibraltar</v>
      </c>
      <c r="G3064" s="3" t="str">
        <f>VLOOKUP(Exportacao[[#This Row],[País Corrigido]],'Conversor de países_Geral_UTF8_'!$A$2:$B$223,2,FALSE)</f>
        <v>Europa</v>
      </c>
      <c r="H30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5" spans="1:8">
      <c r="A3065" t="s">
        <v>88</v>
      </c>
      <c r="B3065" s="3">
        <v>2009</v>
      </c>
      <c r="C3065">
        <v>0</v>
      </c>
      <c r="D3065">
        <v>0</v>
      </c>
      <c r="E3065" s="3" t="e">
        <v>#NUM!</v>
      </c>
      <c r="F3065" s="3" t="str">
        <f>VLOOKUP(Exportacao[[#This Row],[País]],Tabela3[#All],4,FALSE)</f>
        <v>Gibraltar</v>
      </c>
      <c r="G3065" s="3" t="str">
        <f>VLOOKUP(Exportacao[[#This Row],[País Corrigido]],'Conversor de países_Geral_UTF8_'!$A$2:$B$223,2,FALSE)</f>
        <v>Europa</v>
      </c>
      <c r="H30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6" spans="1:8">
      <c r="A3066" t="s">
        <v>88</v>
      </c>
      <c r="B3066" s="3">
        <v>2010</v>
      </c>
      <c r="C3066">
        <v>0</v>
      </c>
      <c r="D3066">
        <v>0</v>
      </c>
      <c r="E3066" s="3" t="e">
        <v>#NUM!</v>
      </c>
      <c r="F3066" s="3" t="str">
        <f>VLOOKUP(Exportacao[[#This Row],[País]],Tabela3[#All],4,FALSE)</f>
        <v>Gibraltar</v>
      </c>
      <c r="G3066" s="3" t="str">
        <f>VLOOKUP(Exportacao[[#This Row],[País Corrigido]],'Conversor de países_Geral_UTF8_'!$A$2:$B$223,2,FALSE)</f>
        <v>Europa</v>
      </c>
      <c r="H30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7" spans="1:8">
      <c r="A3067" t="s">
        <v>88</v>
      </c>
      <c r="B3067" s="3">
        <v>2011</v>
      </c>
      <c r="C3067">
        <v>0</v>
      </c>
      <c r="D3067">
        <v>0</v>
      </c>
      <c r="E3067" s="3" t="e">
        <v>#NUM!</v>
      </c>
      <c r="F3067" s="3" t="str">
        <f>VLOOKUP(Exportacao[[#This Row],[País]],Tabela3[#All],4,FALSE)</f>
        <v>Gibraltar</v>
      </c>
      <c r="G3067" s="3" t="str">
        <f>VLOOKUP(Exportacao[[#This Row],[País Corrigido]],'Conversor de países_Geral_UTF8_'!$A$2:$B$223,2,FALSE)</f>
        <v>Europa</v>
      </c>
      <c r="H30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8" spans="1:8">
      <c r="A3068" t="s">
        <v>88</v>
      </c>
      <c r="B3068" s="3">
        <v>2012</v>
      </c>
      <c r="C3068">
        <v>0</v>
      </c>
      <c r="D3068">
        <v>0</v>
      </c>
      <c r="E3068" s="3" t="e">
        <v>#NUM!</v>
      </c>
      <c r="F3068" s="3" t="str">
        <f>VLOOKUP(Exportacao[[#This Row],[País]],Tabela3[#All],4,FALSE)</f>
        <v>Gibraltar</v>
      </c>
      <c r="G3068" s="3" t="str">
        <f>VLOOKUP(Exportacao[[#This Row],[País Corrigido]],'Conversor de países_Geral_UTF8_'!$A$2:$B$223,2,FALSE)</f>
        <v>Europa</v>
      </c>
      <c r="H30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69" spans="1:8">
      <c r="A3069" t="s">
        <v>88</v>
      </c>
      <c r="B3069" s="3">
        <v>2013</v>
      </c>
      <c r="C3069">
        <v>0</v>
      </c>
      <c r="D3069">
        <v>0</v>
      </c>
      <c r="E3069" s="3" t="e">
        <v>#NUM!</v>
      </c>
      <c r="F3069" s="3" t="str">
        <f>VLOOKUP(Exportacao[[#This Row],[País]],Tabela3[#All],4,FALSE)</f>
        <v>Gibraltar</v>
      </c>
      <c r="G3069" s="3" t="str">
        <f>VLOOKUP(Exportacao[[#This Row],[País Corrigido]],'Conversor de países_Geral_UTF8_'!$A$2:$B$223,2,FALSE)</f>
        <v>Europa</v>
      </c>
      <c r="H30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70" spans="1:8">
      <c r="A3070" t="s">
        <v>88</v>
      </c>
      <c r="B3070" s="3">
        <v>2014</v>
      </c>
      <c r="C3070">
        <v>0</v>
      </c>
      <c r="D3070">
        <v>0</v>
      </c>
      <c r="E3070" s="3" t="e">
        <v>#NUM!</v>
      </c>
      <c r="F3070" s="3" t="str">
        <f>VLOOKUP(Exportacao[[#This Row],[País]],Tabela3[#All],4,FALSE)</f>
        <v>Gibraltar</v>
      </c>
      <c r="G3070" s="3" t="str">
        <f>VLOOKUP(Exportacao[[#This Row],[País Corrigido]],'Conversor de países_Geral_UTF8_'!$A$2:$B$223,2,FALSE)</f>
        <v>Europa</v>
      </c>
      <c r="H30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71" spans="1:8">
      <c r="A3071" t="s">
        <v>88</v>
      </c>
      <c r="B3071" s="3">
        <v>2015</v>
      </c>
      <c r="C3071">
        <v>0</v>
      </c>
      <c r="D3071">
        <v>0</v>
      </c>
      <c r="E3071" s="3" t="e">
        <v>#NUM!</v>
      </c>
      <c r="F3071" s="3" t="str">
        <f>VLOOKUP(Exportacao[[#This Row],[País]],Tabela3[#All],4,FALSE)</f>
        <v>Gibraltar</v>
      </c>
      <c r="G3071" s="3" t="str">
        <f>VLOOKUP(Exportacao[[#This Row],[País Corrigido]],'Conversor de países_Geral_UTF8_'!$A$2:$B$223,2,FALSE)</f>
        <v>Europa</v>
      </c>
      <c r="H30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72" spans="1:8">
      <c r="A3072" t="s">
        <v>88</v>
      </c>
      <c r="B3072" s="3">
        <v>2016</v>
      </c>
      <c r="C3072">
        <v>0</v>
      </c>
      <c r="D3072">
        <v>0</v>
      </c>
      <c r="E3072" s="3" t="e">
        <v>#NUM!</v>
      </c>
      <c r="F3072" s="3" t="str">
        <f>VLOOKUP(Exportacao[[#This Row],[País]],Tabela3[#All],4,FALSE)</f>
        <v>Gibraltar</v>
      </c>
      <c r="G3072" s="3" t="str">
        <f>VLOOKUP(Exportacao[[#This Row],[País Corrigido]],'Conversor de países_Geral_UTF8_'!$A$2:$B$223,2,FALSE)</f>
        <v>Europa</v>
      </c>
      <c r="H30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73" spans="1:8">
      <c r="A3073" t="s">
        <v>88</v>
      </c>
      <c r="B3073" s="3">
        <v>2017</v>
      </c>
      <c r="C3073">
        <v>0</v>
      </c>
      <c r="D3073">
        <v>0</v>
      </c>
      <c r="E3073" s="3" t="e">
        <v>#NUM!</v>
      </c>
      <c r="F3073" s="3" t="str">
        <f>VLOOKUP(Exportacao[[#This Row],[País]],Tabela3[#All],4,FALSE)</f>
        <v>Gibraltar</v>
      </c>
      <c r="G3073" s="3" t="str">
        <f>VLOOKUP(Exportacao[[#This Row],[País Corrigido]],'Conversor de países_Geral_UTF8_'!$A$2:$B$223,2,FALSE)</f>
        <v>Europa</v>
      </c>
      <c r="H30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74" spans="1:8">
      <c r="A3074" t="s">
        <v>88</v>
      </c>
      <c r="B3074" s="3">
        <v>2018</v>
      </c>
      <c r="C3074">
        <v>0</v>
      </c>
      <c r="D3074">
        <v>0</v>
      </c>
      <c r="E3074" s="3" t="e">
        <v>#NUM!</v>
      </c>
      <c r="F3074" s="3" t="str">
        <f>VLOOKUP(Exportacao[[#This Row],[País]],Tabela3[#All],4,FALSE)</f>
        <v>Gibraltar</v>
      </c>
      <c r="G3074" s="3" t="str">
        <f>VLOOKUP(Exportacao[[#This Row],[País Corrigido]],'Conversor de países_Geral_UTF8_'!$A$2:$B$223,2,FALSE)</f>
        <v>Europa</v>
      </c>
      <c r="H30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75" spans="1:8">
      <c r="A3075" t="s">
        <v>88</v>
      </c>
      <c r="B3075" s="3">
        <v>2019</v>
      </c>
      <c r="C3075">
        <v>23</v>
      </c>
      <c r="D3075">
        <v>93</v>
      </c>
      <c r="E3075" s="3">
        <v>4.0434782608695654</v>
      </c>
      <c r="F3075" s="3" t="str">
        <f>VLOOKUP(Exportacao[[#This Row],[País]],Tabela3[#All],4,FALSE)</f>
        <v>Gibraltar</v>
      </c>
      <c r="G3075" s="3" t="str">
        <f>VLOOKUP(Exportacao[[#This Row],[País Corrigido]],'Conversor de países_Geral_UTF8_'!$A$2:$B$223,2,FALSE)</f>
        <v>Europa</v>
      </c>
      <c r="H30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76" spans="1:8">
      <c r="A3076" t="s">
        <v>88</v>
      </c>
      <c r="B3076" s="3">
        <v>2020</v>
      </c>
      <c r="C3076">
        <v>769</v>
      </c>
      <c r="D3076">
        <v>2860</v>
      </c>
      <c r="E3076" s="3">
        <v>3.719115734720416</v>
      </c>
      <c r="F3076" s="3" t="str">
        <f>VLOOKUP(Exportacao[[#This Row],[País]],Tabela3[#All],4,FALSE)</f>
        <v>Gibraltar</v>
      </c>
      <c r="G3076" s="3" t="str">
        <f>VLOOKUP(Exportacao[[#This Row],[País Corrigido]],'Conversor de países_Geral_UTF8_'!$A$2:$B$223,2,FALSE)</f>
        <v>Europa</v>
      </c>
      <c r="H30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077" spans="1:8">
      <c r="A3077" t="s">
        <v>88</v>
      </c>
      <c r="B3077" s="3">
        <v>2021</v>
      </c>
      <c r="C3077">
        <v>0</v>
      </c>
      <c r="D3077">
        <v>0</v>
      </c>
      <c r="E3077" s="3" t="e">
        <v>#NUM!</v>
      </c>
      <c r="F3077" s="3" t="str">
        <f>VLOOKUP(Exportacao[[#This Row],[País]],Tabela3[#All],4,FALSE)</f>
        <v>Gibraltar</v>
      </c>
      <c r="G3077" s="3" t="str">
        <f>VLOOKUP(Exportacao[[#This Row],[País Corrigido]],'Conversor de países_Geral_UTF8_'!$A$2:$B$223,2,FALSE)</f>
        <v>Europa</v>
      </c>
      <c r="H30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78" spans="1:8">
      <c r="A3078" t="s">
        <v>88</v>
      </c>
      <c r="B3078" s="3">
        <v>2022</v>
      </c>
      <c r="C3078">
        <v>0</v>
      </c>
      <c r="D3078">
        <v>0</v>
      </c>
      <c r="E3078" s="3" t="e">
        <v>#NUM!</v>
      </c>
      <c r="F3078" s="3" t="str">
        <f>VLOOKUP(Exportacao[[#This Row],[País]],Tabela3[#All],4,FALSE)</f>
        <v>Gibraltar</v>
      </c>
      <c r="G3078" s="3" t="str">
        <f>VLOOKUP(Exportacao[[#This Row],[País Corrigido]],'Conversor de países_Geral_UTF8_'!$A$2:$B$223,2,FALSE)</f>
        <v>Europa</v>
      </c>
      <c r="H30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79" spans="1:8">
      <c r="A3079" t="s">
        <v>88</v>
      </c>
      <c r="B3079" s="3">
        <v>2023</v>
      </c>
      <c r="C3079">
        <v>0</v>
      </c>
      <c r="D3079">
        <v>0</v>
      </c>
      <c r="E3079" s="3" t="e">
        <v>#NUM!</v>
      </c>
      <c r="F3079" s="3" t="str">
        <f>VLOOKUP(Exportacao[[#This Row],[País]],Tabela3[#All],4,FALSE)</f>
        <v>Gibraltar</v>
      </c>
      <c r="G3079" s="3" t="str">
        <f>VLOOKUP(Exportacao[[#This Row],[País Corrigido]],'Conversor de países_Geral_UTF8_'!$A$2:$B$223,2,FALSE)</f>
        <v>Europa</v>
      </c>
      <c r="H30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0" spans="1:8" hidden="1">
      <c r="A3080" t="s">
        <v>89</v>
      </c>
      <c r="B3080" s="3">
        <v>1970</v>
      </c>
      <c r="C3080">
        <v>0</v>
      </c>
      <c r="D3080">
        <v>0</v>
      </c>
      <c r="E3080" s="3" t="e">
        <v>#NUM!</v>
      </c>
      <c r="F3080" s="3" t="str">
        <f>VLOOKUP(Exportacao[[#This Row],[País]],Tabela3[#All],4,FALSE)</f>
        <v>Granada</v>
      </c>
      <c r="G3080" s="3" t="str">
        <f>VLOOKUP(Exportacao[[#This Row],[País Corrigido]],'Conversor de países_Geral_UTF8_'!$A$2:$B$223,2,FALSE)</f>
        <v>América Central e Caribe</v>
      </c>
      <c r="H30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1" spans="1:8" hidden="1">
      <c r="A3081" t="s">
        <v>89</v>
      </c>
      <c r="B3081" s="3">
        <v>1971</v>
      </c>
      <c r="C3081">
        <v>0</v>
      </c>
      <c r="D3081">
        <v>0</v>
      </c>
      <c r="E3081" s="3" t="e">
        <v>#NUM!</v>
      </c>
      <c r="F3081" s="3" t="str">
        <f>VLOOKUP(Exportacao[[#This Row],[País]],Tabela3[#All],4,FALSE)</f>
        <v>Granada</v>
      </c>
      <c r="G3081" s="3" t="str">
        <f>VLOOKUP(Exportacao[[#This Row],[País Corrigido]],'Conversor de países_Geral_UTF8_'!$A$2:$B$223,2,FALSE)</f>
        <v>América Central e Caribe</v>
      </c>
      <c r="H30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2" spans="1:8" hidden="1">
      <c r="A3082" t="s">
        <v>89</v>
      </c>
      <c r="B3082" s="3">
        <v>1972</v>
      </c>
      <c r="C3082">
        <v>0</v>
      </c>
      <c r="D3082">
        <v>0</v>
      </c>
      <c r="E3082" s="3" t="e">
        <v>#NUM!</v>
      </c>
      <c r="F3082" s="3" t="str">
        <f>VLOOKUP(Exportacao[[#This Row],[País]],Tabela3[#All],4,FALSE)</f>
        <v>Granada</v>
      </c>
      <c r="G3082" s="3" t="str">
        <f>VLOOKUP(Exportacao[[#This Row],[País Corrigido]],'Conversor de países_Geral_UTF8_'!$A$2:$B$223,2,FALSE)</f>
        <v>América Central e Caribe</v>
      </c>
      <c r="H30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3" spans="1:8" hidden="1">
      <c r="A3083" t="s">
        <v>89</v>
      </c>
      <c r="B3083" s="3">
        <v>1973</v>
      </c>
      <c r="C3083">
        <v>0</v>
      </c>
      <c r="D3083">
        <v>0</v>
      </c>
      <c r="E3083" s="3" t="e">
        <v>#NUM!</v>
      </c>
      <c r="F3083" s="3" t="str">
        <f>VLOOKUP(Exportacao[[#This Row],[País]],Tabela3[#All],4,FALSE)</f>
        <v>Granada</v>
      </c>
      <c r="G3083" s="3" t="str">
        <f>VLOOKUP(Exportacao[[#This Row],[País Corrigido]],'Conversor de países_Geral_UTF8_'!$A$2:$B$223,2,FALSE)</f>
        <v>América Central e Caribe</v>
      </c>
      <c r="H30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4" spans="1:8" hidden="1">
      <c r="A3084" t="s">
        <v>89</v>
      </c>
      <c r="B3084" s="3">
        <v>1974</v>
      </c>
      <c r="C3084">
        <v>0</v>
      </c>
      <c r="D3084">
        <v>0</v>
      </c>
      <c r="E3084" s="3" t="e">
        <v>#NUM!</v>
      </c>
      <c r="F3084" s="3" t="str">
        <f>VLOOKUP(Exportacao[[#This Row],[País]],Tabela3[#All],4,FALSE)</f>
        <v>Granada</v>
      </c>
      <c r="G3084" s="3" t="str">
        <f>VLOOKUP(Exportacao[[#This Row],[País Corrigido]],'Conversor de países_Geral_UTF8_'!$A$2:$B$223,2,FALSE)</f>
        <v>América Central e Caribe</v>
      </c>
      <c r="H30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5" spans="1:8" hidden="1">
      <c r="A3085" t="s">
        <v>89</v>
      </c>
      <c r="B3085" s="3">
        <v>1975</v>
      </c>
      <c r="C3085">
        <v>0</v>
      </c>
      <c r="D3085">
        <v>0</v>
      </c>
      <c r="E3085" s="3" t="e">
        <v>#NUM!</v>
      </c>
      <c r="F3085" s="3" t="str">
        <f>VLOOKUP(Exportacao[[#This Row],[País]],Tabela3[#All],4,FALSE)</f>
        <v>Granada</v>
      </c>
      <c r="G3085" s="3" t="str">
        <f>VLOOKUP(Exportacao[[#This Row],[País Corrigido]],'Conversor de países_Geral_UTF8_'!$A$2:$B$223,2,FALSE)</f>
        <v>América Central e Caribe</v>
      </c>
      <c r="H30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6" spans="1:8" hidden="1">
      <c r="A3086" t="s">
        <v>89</v>
      </c>
      <c r="B3086" s="3">
        <v>1976</v>
      </c>
      <c r="C3086">
        <v>0</v>
      </c>
      <c r="D3086">
        <v>0</v>
      </c>
      <c r="E3086" s="3" t="e">
        <v>#NUM!</v>
      </c>
      <c r="F3086" s="3" t="str">
        <f>VLOOKUP(Exportacao[[#This Row],[País]],Tabela3[#All],4,FALSE)</f>
        <v>Granada</v>
      </c>
      <c r="G3086" s="3" t="str">
        <f>VLOOKUP(Exportacao[[#This Row],[País Corrigido]],'Conversor de países_Geral_UTF8_'!$A$2:$B$223,2,FALSE)</f>
        <v>América Central e Caribe</v>
      </c>
      <c r="H30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7" spans="1:8" hidden="1">
      <c r="A3087" t="s">
        <v>89</v>
      </c>
      <c r="B3087" s="3">
        <v>1977</v>
      </c>
      <c r="C3087">
        <v>0</v>
      </c>
      <c r="D3087">
        <v>0</v>
      </c>
      <c r="E3087" s="3" t="e">
        <v>#NUM!</v>
      </c>
      <c r="F3087" s="3" t="str">
        <f>VLOOKUP(Exportacao[[#This Row],[País]],Tabela3[#All],4,FALSE)</f>
        <v>Granada</v>
      </c>
      <c r="G3087" s="3" t="str">
        <f>VLOOKUP(Exportacao[[#This Row],[País Corrigido]],'Conversor de países_Geral_UTF8_'!$A$2:$B$223,2,FALSE)</f>
        <v>América Central e Caribe</v>
      </c>
      <c r="H30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8" spans="1:8" hidden="1">
      <c r="A3088" t="s">
        <v>89</v>
      </c>
      <c r="B3088" s="3">
        <v>1978</v>
      </c>
      <c r="C3088">
        <v>0</v>
      </c>
      <c r="D3088">
        <v>0</v>
      </c>
      <c r="E3088" s="3" t="e">
        <v>#NUM!</v>
      </c>
      <c r="F3088" s="3" t="str">
        <f>VLOOKUP(Exportacao[[#This Row],[País]],Tabela3[#All],4,FALSE)</f>
        <v>Granada</v>
      </c>
      <c r="G3088" s="3" t="str">
        <f>VLOOKUP(Exportacao[[#This Row],[País Corrigido]],'Conversor de países_Geral_UTF8_'!$A$2:$B$223,2,FALSE)</f>
        <v>América Central e Caribe</v>
      </c>
      <c r="H30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89" spans="1:8" hidden="1">
      <c r="A3089" t="s">
        <v>89</v>
      </c>
      <c r="B3089" s="3">
        <v>1979</v>
      </c>
      <c r="C3089">
        <v>0</v>
      </c>
      <c r="D3089">
        <v>0</v>
      </c>
      <c r="E3089" s="3" t="e">
        <v>#NUM!</v>
      </c>
      <c r="F3089" s="3" t="str">
        <f>VLOOKUP(Exportacao[[#This Row],[País]],Tabela3[#All],4,FALSE)</f>
        <v>Granada</v>
      </c>
      <c r="G3089" s="3" t="str">
        <f>VLOOKUP(Exportacao[[#This Row],[País Corrigido]],'Conversor de países_Geral_UTF8_'!$A$2:$B$223,2,FALSE)</f>
        <v>América Central e Caribe</v>
      </c>
      <c r="H30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0" spans="1:8" hidden="1">
      <c r="A3090" t="s">
        <v>89</v>
      </c>
      <c r="B3090" s="3">
        <v>1980</v>
      </c>
      <c r="C3090">
        <v>0</v>
      </c>
      <c r="D3090">
        <v>0</v>
      </c>
      <c r="E3090" s="3" t="e">
        <v>#NUM!</v>
      </c>
      <c r="F3090" s="3" t="str">
        <f>VLOOKUP(Exportacao[[#This Row],[País]],Tabela3[#All],4,FALSE)</f>
        <v>Granada</v>
      </c>
      <c r="G3090" s="3" t="str">
        <f>VLOOKUP(Exportacao[[#This Row],[País Corrigido]],'Conversor de países_Geral_UTF8_'!$A$2:$B$223,2,FALSE)</f>
        <v>América Central e Caribe</v>
      </c>
      <c r="H30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1" spans="1:8" hidden="1">
      <c r="A3091" t="s">
        <v>89</v>
      </c>
      <c r="B3091" s="3">
        <v>1981</v>
      </c>
      <c r="C3091">
        <v>0</v>
      </c>
      <c r="D3091">
        <v>0</v>
      </c>
      <c r="E3091" s="3" t="e">
        <v>#NUM!</v>
      </c>
      <c r="F3091" s="3" t="str">
        <f>VLOOKUP(Exportacao[[#This Row],[País]],Tabela3[#All],4,FALSE)</f>
        <v>Granada</v>
      </c>
      <c r="G3091" s="3" t="str">
        <f>VLOOKUP(Exportacao[[#This Row],[País Corrigido]],'Conversor de países_Geral_UTF8_'!$A$2:$B$223,2,FALSE)</f>
        <v>América Central e Caribe</v>
      </c>
      <c r="H30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2" spans="1:8" hidden="1">
      <c r="A3092" t="s">
        <v>89</v>
      </c>
      <c r="B3092" s="3">
        <v>1982</v>
      </c>
      <c r="C3092">
        <v>0</v>
      </c>
      <c r="D3092">
        <v>0</v>
      </c>
      <c r="E3092" s="3" t="e">
        <v>#NUM!</v>
      </c>
      <c r="F3092" s="3" t="str">
        <f>VLOOKUP(Exportacao[[#This Row],[País]],Tabela3[#All],4,FALSE)</f>
        <v>Granada</v>
      </c>
      <c r="G3092" s="3" t="str">
        <f>VLOOKUP(Exportacao[[#This Row],[País Corrigido]],'Conversor de países_Geral_UTF8_'!$A$2:$B$223,2,FALSE)</f>
        <v>América Central e Caribe</v>
      </c>
      <c r="H30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3" spans="1:8" hidden="1">
      <c r="A3093" t="s">
        <v>89</v>
      </c>
      <c r="B3093" s="3">
        <v>1983</v>
      </c>
      <c r="C3093">
        <v>0</v>
      </c>
      <c r="D3093">
        <v>0</v>
      </c>
      <c r="E3093" s="3" t="e">
        <v>#NUM!</v>
      </c>
      <c r="F3093" s="3" t="str">
        <f>VLOOKUP(Exportacao[[#This Row],[País]],Tabela3[#All],4,FALSE)</f>
        <v>Granada</v>
      </c>
      <c r="G3093" s="3" t="str">
        <f>VLOOKUP(Exportacao[[#This Row],[País Corrigido]],'Conversor de países_Geral_UTF8_'!$A$2:$B$223,2,FALSE)</f>
        <v>América Central e Caribe</v>
      </c>
      <c r="H30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4" spans="1:8" hidden="1">
      <c r="A3094" t="s">
        <v>89</v>
      </c>
      <c r="B3094" s="3">
        <v>1984</v>
      </c>
      <c r="C3094">
        <v>0</v>
      </c>
      <c r="D3094">
        <v>0</v>
      </c>
      <c r="E3094" s="3" t="e">
        <v>#NUM!</v>
      </c>
      <c r="F3094" s="3" t="str">
        <f>VLOOKUP(Exportacao[[#This Row],[País]],Tabela3[#All],4,FALSE)</f>
        <v>Granada</v>
      </c>
      <c r="G3094" s="3" t="str">
        <f>VLOOKUP(Exportacao[[#This Row],[País Corrigido]],'Conversor de países_Geral_UTF8_'!$A$2:$B$223,2,FALSE)</f>
        <v>América Central e Caribe</v>
      </c>
      <c r="H30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5" spans="1:8" hidden="1">
      <c r="A3095" t="s">
        <v>89</v>
      </c>
      <c r="B3095" s="3">
        <v>1985</v>
      </c>
      <c r="C3095">
        <v>0</v>
      </c>
      <c r="D3095">
        <v>0</v>
      </c>
      <c r="E3095" s="3" t="e">
        <v>#NUM!</v>
      </c>
      <c r="F3095" s="3" t="str">
        <f>VLOOKUP(Exportacao[[#This Row],[País]],Tabela3[#All],4,FALSE)</f>
        <v>Granada</v>
      </c>
      <c r="G3095" s="3" t="str">
        <f>VLOOKUP(Exportacao[[#This Row],[País Corrigido]],'Conversor de países_Geral_UTF8_'!$A$2:$B$223,2,FALSE)</f>
        <v>América Central e Caribe</v>
      </c>
      <c r="H30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6" spans="1:8" hidden="1">
      <c r="A3096" t="s">
        <v>89</v>
      </c>
      <c r="B3096" s="3">
        <v>1986</v>
      </c>
      <c r="C3096">
        <v>0</v>
      </c>
      <c r="D3096">
        <v>0</v>
      </c>
      <c r="E3096" s="3" t="e">
        <v>#NUM!</v>
      </c>
      <c r="F3096" s="3" t="str">
        <f>VLOOKUP(Exportacao[[#This Row],[País]],Tabela3[#All],4,FALSE)</f>
        <v>Granada</v>
      </c>
      <c r="G3096" s="3" t="str">
        <f>VLOOKUP(Exportacao[[#This Row],[País Corrigido]],'Conversor de países_Geral_UTF8_'!$A$2:$B$223,2,FALSE)</f>
        <v>América Central e Caribe</v>
      </c>
      <c r="H30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7" spans="1:8" hidden="1">
      <c r="A3097" t="s">
        <v>89</v>
      </c>
      <c r="B3097" s="3">
        <v>1987</v>
      </c>
      <c r="C3097">
        <v>0</v>
      </c>
      <c r="D3097">
        <v>0</v>
      </c>
      <c r="E3097" s="3" t="e">
        <v>#NUM!</v>
      </c>
      <c r="F3097" s="3" t="str">
        <f>VLOOKUP(Exportacao[[#This Row],[País]],Tabela3[#All],4,FALSE)</f>
        <v>Granada</v>
      </c>
      <c r="G3097" s="3" t="str">
        <f>VLOOKUP(Exportacao[[#This Row],[País Corrigido]],'Conversor de países_Geral_UTF8_'!$A$2:$B$223,2,FALSE)</f>
        <v>América Central e Caribe</v>
      </c>
      <c r="H30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8" spans="1:8" hidden="1">
      <c r="A3098" t="s">
        <v>89</v>
      </c>
      <c r="B3098" s="3">
        <v>1988</v>
      </c>
      <c r="C3098">
        <v>0</v>
      </c>
      <c r="D3098">
        <v>0</v>
      </c>
      <c r="E3098" s="3" t="e">
        <v>#NUM!</v>
      </c>
      <c r="F3098" s="3" t="str">
        <f>VLOOKUP(Exportacao[[#This Row],[País]],Tabela3[#All],4,FALSE)</f>
        <v>Granada</v>
      </c>
      <c r="G3098" s="3" t="str">
        <f>VLOOKUP(Exportacao[[#This Row],[País Corrigido]],'Conversor de países_Geral_UTF8_'!$A$2:$B$223,2,FALSE)</f>
        <v>América Central e Caribe</v>
      </c>
      <c r="H30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099" spans="1:8" hidden="1">
      <c r="A3099" t="s">
        <v>89</v>
      </c>
      <c r="B3099" s="3">
        <v>1989</v>
      </c>
      <c r="C3099">
        <v>0</v>
      </c>
      <c r="D3099">
        <v>0</v>
      </c>
      <c r="E3099" s="3" t="e">
        <v>#NUM!</v>
      </c>
      <c r="F3099" s="3" t="str">
        <f>VLOOKUP(Exportacao[[#This Row],[País]],Tabela3[#All],4,FALSE)</f>
        <v>Granada</v>
      </c>
      <c r="G3099" s="3" t="str">
        <f>VLOOKUP(Exportacao[[#This Row],[País Corrigido]],'Conversor de países_Geral_UTF8_'!$A$2:$B$223,2,FALSE)</f>
        <v>América Central e Caribe</v>
      </c>
      <c r="H30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0" spans="1:8" hidden="1">
      <c r="A3100" t="s">
        <v>89</v>
      </c>
      <c r="B3100" s="3">
        <v>1990</v>
      </c>
      <c r="C3100">
        <v>0</v>
      </c>
      <c r="D3100">
        <v>0</v>
      </c>
      <c r="E3100" s="3" t="e">
        <v>#NUM!</v>
      </c>
      <c r="F3100" s="3" t="str">
        <f>VLOOKUP(Exportacao[[#This Row],[País]],Tabela3[#All],4,FALSE)</f>
        <v>Granada</v>
      </c>
      <c r="G3100" s="3" t="str">
        <f>VLOOKUP(Exportacao[[#This Row],[País Corrigido]],'Conversor de países_Geral_UTF8_'!$A$2:$B$223,2,FALSE)</f>
        <v>América Central e Caribe</v>
      </c>
      <c r="H31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1" spans="1:8" hidden="1">
      <c r="A3101" t="s">
        <v>89</v>
      </c>
      <c r="B3101" s="3">
        <v>1991</v>
      </c>
      <c r="C3101">
        <v>0</v>
      </c>
      <c r="D3101">
        <v>0</v>
      </c>
      <c r="E3101" s="3" t="e">
        <v>#NUM!</v>
      </c>
      <c r="F3101" s="3" t="str">
        <f>VLOOKUP(Exportacao[[#This Row],[País]],Tabela3[#All],4,FALSE)</f>
        <v>Granada</v>
      </c>
      <c r="G3101" s="3" t="str">
        <f>VLOOKUP(Exportacao[[#This Row],[País Corrigido]],'Conversor de países_Geral_UTF8_'!$A$2:$B$223,2,FALSE)</f>
        <v>América Central e Caribe</v>
      </c>
      <c r="H31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2" spans="1:8" hidden="1">
      <c r="A3102" t="s">
        <v>89</v>
      </c>
      <c r="B3102" s="3">
        <v>1992</v>
      </c>
      <c r="C3102">
        <v>0</v>
      </c>
      <c r="D3102">
        <v>0</v>
      </c>
      <c r="E3102" s="3" t="e">
        <v>#NUM!</v>
      </c>
      <c r="F3102" s="3" t="str">
        <f>VLOOKUP(Exportacao[[#This Row],[País]],Tabela3[#All],4,FALSE)</f>
        <v>Granada</v>
      </c>
      <c r="G3102" s="3" t="str">
        <f>VLOOKUP(Exportacao[[#This Row],[País Corrigido]],'Conversor de países_Geral_UTF8_'!$A$2:$B$223,2,FALSE)</f>
        <v>América Central e Caribe</v>
      </c>
      <c r="H31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3" spans="1:8" hidden="1">
      <c r="A3103" t="s">
        <v>89</v>
      </c>
      <c r="B3103" s="3">
        <v>1993</v>
      </c>
      <c r="C3103">
        <v>0</v>
      </c>
      <c r="D3103">
        <v>0</v>
      </c>
      <c r="E3103" s="3" t="e">
        <v>#NUM!</v>
      </c>
      <c r="F3103" s="3" t="str">
        <f>VLOOKUP(Exportacao[[#This Row],[País]],Tabela3[#All],4,FALSE)</f>
        <v>Granada</v>
      </c>
      <c r="G3103" s="3" t="str">
        <f>VLOOKUP(Exportacao[[#This Row],[País Corrigido]],'Conversor de países_Geral_UTF8_'!$A$2:$B$223,2,FALSE)</f>
        <v>América Central e Caribe</v>
      </c>
      <c r="H31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4" spans="1:8" hidden="1">
      <c r="A3104" t="s">
        <v>89</v>
      </c>
      <c r="B3104" s="3">
        <v>1994</v>
      </c>
      <c r="C3104">
        <v>0</v>
      </c>
      <c r="D3104">
        <v>0</v>
      </c>
      <c r="E3104" s="3" t="e">
        <v>#NUM!</v>
      </c>
      <c r="F3104" s="3" t="str">
        <f>VLOOKUP(Exportacao[[#This Row],[País]],Tabela3[#All],4,FALSE)</f>
        <v>Granada</v>
      </c>
      <c r="G3104" s="3" t="str">
        <f>VLOOKUP(Exportacao[[#This Row],[País Corrigido]],'Conversor de países_Geral_UTF8_'!$A$2:$B$223,2,FALSE)</f>
        <v>América Central e Caribe</v>
      </c>
      <c r="H31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5" spans="1:8" hidden="1">
      <c r="A3105" t="s">
        <v>89</v>
      </c>
      <c r="B3105" s="3">
        <v>1995</v>
      </c>
      <c r="C3105">
        <v>0</v>
      </c>
      <c r="D3105">
        <v>0</v>
      </c>
      <c r="E3105" s="3" t="e">
        <v>#NUM!</v>
      </c>
      <c r="F3105" s="3" t="str">
        <f>VLOOKUP(Exportacao[[#This Row],[País]],Tabela3[#All],4,FALSE)</f>
        <v>Granada</v>
      </c>
      <c r="G3105" s="3" t="str">
        <f>VLOOKUP(Exportacao[[#This Row],[País Corrigido]],'Conversor de países_Geral_UTF8_'!$A$2:$B$223,2,FALSE)</f>
        <v>América Central e Caribe</v>
      </c>
      <c r="H31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6" spans="1:8" hidden="1">
      <c r="A3106" t="s">
        <v>89</v>
      </c>
      <c r="B3106" s="3">
        <v>1996</v>
      </c>
      <c r="C3106">
        <v>0</v>
      </c>
      <c r="D3106">
        <v>0</v>
      </c>
      <c r="E3106" s="3" t="e">
        <v>#NUM!</v>
      </c>
      <c r="F3106" s="3" t="str">
        <f>VLOOKUP(Exportacao[[#This Row],[País]],Tabela3[#All],4,FALSE)</f>
        <v>Granada</v>
      </c>
      <c r="G3106" s="3" t="str">
        <f>VLOOKUP(Exportacao[[#This Row],[País Corrigido]],'Conversor de países_Geral_UTF8_'!$A$2:$B$223,2,FALSE)</f>
        <v>América Central e Caribe</v>
      </c>
      <c r="H31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7" spans="1:8" hidden="1">
      <c r="A3107" t="s">
        <v>89</v>
      </c>
      <c r="B3107" s="3">
        <v>1997</v>
      </c>
      <c r="C3107">
        <v>0</v>
      </c>
      <c r="D3107">
        <v>0</v>
      </c>
      <c r="E3107" s="3" t="e">
        <v>#NUM!</v>
      </c>
      <c r="F3107" s="3" t="str">
        <f>VLOOKUP(Exportacao[[#This Row],[País]],Tabela3[#All],4,FALSE)</f>
        <v>Granada</v>
      </c>
      <c r="G3107" s="3" t="str">
        <f>VLOOKUP(Exportacao[[#This Row],[País Corrigido]],'Conversor de países_Geral_UTF8_'!$A$2:$B$223,2,FALSE)</f>
        <v>América Central e Caribe</v>
      </c>
      <c r="H31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8" spans="1:8" hidden="1">
      <c r="A3108" t="s">
        <v>89</v>
      </c>
      <c r="B3108" s="3">
        <v>1998</v>
      </c>
      <c r="C3108">
        <v>0</v>
      </c>
      <c r="D3108">
        <v>0</v>
      </c>
      <c r="E3108" s="3" t="e">
        <v>#NUM!</v>
      </c>
      <c r="F3108" s="3" t="str">
        <f>VLOOKUP(Exportacao[[#This Row],[País]],Tabela3[#All],4,FALSE)</f>
        <v>Granada</v>
      </c>
      <c r="G3108" s="3" t="str">
        <f>VLOOKUP(Exportacao[[#This Row],[País Corrigido]],'Conversor de países_Geral_UTF8_'!$A$2:$B$223,2,FALSE)</f>
        <v>América Central e Caribe</v>
      </c>
      <c r="H31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09" spans="1:8" hidden="1">
      <c r="A3109" t="s">
        <v>89</v>
      </c>
      <c r="B3109" s="3">
        <v>1999</v>
      </c>
      <c r="C3109">
        <v>0</v>
      </c>
      <c r="D3109">
        <v>0</v>
      </c>
      <c r="E3109" s="3" t="e">
        <v>#NUM!</v>
      </c>
      <c r="F3109" s="3" t="str">
        <f>VLOOKUP(Exportacao[[#This Row],[País]],Tabela3[#All],4,FALSE)</f>
        <v>Granada</v>
      </c>
      <c r="G3109" s="3" t="str">
        <f>VLOOKUP(Exportacao[[#This Row],[País Corrigido]],'Conversor de países_Geral_UTF8_'!$A$2:$B$223,2,FALSE)</f>
        <v>América Central e Caribe</v>
      </c>
      <c r="H31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0" spans="1:8" hidden="1">
      <c r="A3110" t="s">
        <v>89</v>
      </c>
      <c r="B3110" s="3">
        <v>2000</v>
      </c>
      <c r="C3110">
        <v>0</v>
      </c>
      <c r="D3110">
        <v>0</v>
      </c>
      <c r="E3110" s="3" t="e">
        <v>#NUM!</v>
      </c>
      <c r="F3110" s="3" t="str">
        <f>VLOOKUP(Exportacao[[#This Row],[País]],Tabela3[#All],4,FALSE)</f>
        <v>Granada</v>
      </c>
      <c r="G3110" s="3" t="str">
        <f>VLOOKUP(Exportacao[[#This Row],[País Corrigido]],'Conversor de países_Geral_UTF8_'!$A$2:$B$223,2,FALSE)</f>
        <v>América Central e Caribe</v>
      </c>
      <c r="H31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1" spans="1:8" hidden="1">
      <c r="A3111" t="s">
        <v>89</v>
      </c>
      <c r="B3111" s="3">
        <v>2001</v>
      </c>
      <c r="C3111">
        <v>0</v>
      </c>
      <c r="D3111">
        <v>0</v>
      </c>
      <c r="E3111" s="3" t="e">
        <v>#NUM!</v>
      </c>
      <c r="F3111" s="3" t="str">
        <f>VLOOKUP(Exportacao[[#This Row],[País]],Tabela3[#All],4,FALSE)</f>
        <v>Granada</v>
      </c>
      <c r="G3111" s="3" t="str">
        <f>VLOOKUP(Exportacao[[#This Row],[País Corrigido]],'Conversor de países_Geral_UTF8_'!$A$2:$B$223,2,FALSE)</f>
        <v>América Central e Caribe</v>
      </c>
      <c r="H31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2" spans="1:8" hidden="1">
      <c r="A3112" t="s">
        <v>89</v>
      </c>
      <c r="B3112" s="3">
        <v>2002</v>
      </c>
      <c r="C3112">
        <v>0</v>
      </c>
      <c r="D3112">
        <v>0</v>
      </c>
      <c r="E3112" s="3" t="e">
        <v>#NUM!</v>
      </c>
      <c r="F3112" s="3" t="str">
        <f>VLOOKUP(Exportacao[[#This Row],[País]],Tabela3[#All],4,FALSE)</f>
        <v>Granada</v>
      </c>
      <c r="G3112" s="3" t="str">
        <f>VLOOKUP(Exportacao[[#This Row],[País Corrigido]],'Conversor de países_Geral_UTF8_'!$A$2:$B$223,2,FALSE)</f>
        <v>América Central e Caribe</v>
      </c>
      <c r="H31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3" spans="1:8" hidden="1">
      <c r="A3113" t="s">
        <v>89</v>
      </c>
      <c r="B3113" s="3">
        <v>2003</v>
      </c>
      <c r="C3113">
        <v>0</v>
      </c>
      <c r="D3113">
        <v>0</v>
      </c>
      <c r="E3113" s="3" t="e">
        <v>#NUM!</v>
      </c>
      <c r="F3113" s="3" t="str">
        <f>VLOOKUP(Exportacao[[#This Row],[País]],Tabela3[#All],4,FALSE)</f>
        <v>Granada</v>
      </c>
      <c r="G3113" s="3" t="str">
        <f>VLOOKUP(Exportacao[[#This Row],[País Corrigido]],'Conversor de países_Geral_UTF8_'!$A$2:$B$223,2,FALSE)</f>
        <v>América Central e Caribe</v>
      </c>
      <c r="H31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4" spans="1:8" hidden="1">
      <c r="A3114" t="s">
        <v>89</v>
      </c>
      <c r="B3114" s="3">
        <v>2004</v>
      </c>
      <c r="C3114">
        <v>0</v>
      </c>
      <c r="D3114">
        <v>0</v>
      </c>
      <c r="E3114" s="3" t="e">
        <v>#NUM!</v>
      </c>
      <c r="F3114" s="3" t="str">
        <f>VLOOKUP(Exportacao[[#This Row],[País]],Tabela3[#All],4,FALSE)</f>
        <v>Granada</v>
      </c>
      <c r="G3114" s="3" t="str">
        <f>VLOOKUP(Exportacao[[#This Row],[País Corrigido]],'Conversor de países_Geral_UTF8_'!$A$2:$B$223,2,FALSE)</f>
        <v>América Central e Caribe</v>
      </c>
      <c r="H31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5" spans="1:8" hidden="1">
      <c r="A3115" t="s">
        <v>89</v>
      </c>
      <c r="B3115" s="3">
        <v>2005</v>
      </c>
      <c r="C3115">
        <v>0</v>
      </c>
      <c r="D3115">
        <v>0</v>
      </c>
      <c r="E3115" s="3" t="e">
        <v>#NUM!</v>
      </c>
      <c r="F3115" s="3" t="str">
        <f>VLOOKUP(Exportacao[[#This Row],[País]],Tabela3[#All],4,FALSE)</f>
        <v>Granada</v>
      </c>
      <c r="G3115" s="3" t="str">
        <f>VLOOKUP(Exportacao[[#This Row],[País Corrigido]],'Conversor de países_Geral_UTF8_'!$A$2:$B$223,2,FALSE)</f>
        <v>América Central e Caribe</v>
      </c>
      <c r="H31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6" spans="1:8" hidden="1">
      <c r="A3116" t="s">
        <v>89</v>
      </c>
      <c r="B3116" s="3">
        <v>2006</v>
      </c>
      <c r="C3116">
        <v>0</v>
      </c>
      <c r="D3116">
        <v>0</v>
      </c>
      <c r="E3116" s="3" t="e">
        <v>#NUM!</v>
      </c>
      <c r="F3116" s="3" t="str">
        <f>VLOOKUP(Exportacao[[#This Row],[País]],Tabela3[#All],4,FALSE)</f>
        <v>Granada</v>
      </c>
      <c r="G3116" s="3" t="str">
        <f>VLOOKUP(Exportacao[[#This Row],[País Corrigido]],'Conversor de países_Geral_UTF8_'!$A$2:$B$223,2,FALSE)</f>
        <v>América Central e Caribe</v>
      </c>
      <c r="H31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7" spans="1:8" hidden="1">
      <c r="A3117" t="s">
        <v>89</v>
      </c>
      <c r="B3117" s="3">
        <v>2007</v>
      </c>
      <c r="C3117">
        <v>0</v>
      </c>
      <c r="D3117">
        <v>0</v>
      </c>
      <c r="E3117" s="3" t="e">
        <v>#NUM!</v>
      </c>
      <c r="F3117" s="3" t="str">
        <f>VLOOKUP(Exportacao[[#This Row],[País]],Tabela3[#All],4,FALSE)</f>
        <v>Granada</v>
      </c>
      <c r="G3117" s="3" t="str">
        <f>VLOOKUP(Exportacao[[#This Row],[País Corrigido]],'Conversor de países_Geral_UTF8_'!$A$2:$B$223,2,FALSE)</f>
        <v>América Central e Caribe</v>
      </c>
      <c r="H31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8" spans="1:8" hidden="1">
      <c r="A3118" t="s">
        <v>89</v>
      </c>
      <c r="B3118" s="3">
        <v>2008</v>
      </c>
      <c r="C3118">
        <v>0</v>
      </c>
      <c r="D3118">
        <v>0</v>
      </c>
      <c r="E3118" s="3" t="e">
        <v>#NUM!</v>
      </c>
      <c r="F3118" s="3" t="str">
        <f>VLOOKUP(Exportacao[[#This Row],[País]],Tabela3[#All],4,FALSE)</f>
        <v>Granada</v>
      </c>
      <c r="G3118" s="3" t="str">
        <f>VLOOKUP(Exportacao[[#This Row],[País Corrigido]],'Conversor de países_Geral_UTF8_'!$A$2:$B$223,2,FALSE)</f>
        <v>América Central e Caribe</v>
      </c>
      <c r="H31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19" spans="1:8" hidden="1">
      <c r="A3119" t="s">
        <v>89</v>
      </c>
      <c r="B3119" s="3">
        <v>2009</v>
      </c>
      <c r="C3119">
        <v>0</v>
      </c>
      <c r="D3119">
        <v>0</v>
      </c>
      <c r="E3119" s="3" t="e">
        <v>#NUM!</v>
      </c>
      <c r="F3119" s="3" t="str">
        <f>VLOOKUP(Exportacao[[#This Row],[País]],Tabela3[#All],4,FALSE)</f>
        <v>Granada</v>
      </c>
      <c r="G3119" s="3" t="str">
        <f>VLOOKUP(Exportacao[[#This Row],[País Corrigido]],'Conversor de países_Geral_UTF8_'!$A$2:$B$223,2,FALSE)</f>
        <v>América Central e Caribe</v>
      </c>
      <c r="H31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0" spans="1:8" hidden="1">
      <c r="A3120" t="s">
        <v>89</v>
      </c>
      <c r="B3120" s="3">
        <v>2010</v>
      </c>
      <c r="C3120">
        <v>0</v>
      </c>
      <c r="D3120">
        <v>0</v>
      </c>
      <c r="E3120" s="3" t="e">
        <v>#NUM!</v>
      </c>
      <c r="F3120" s="3" t="str">
        <f>VLOOKUP(Exportacao[[#This Row],[País]],Tabela3[#All],4,FALSE)</f>
        <v>Granada</v>
      </c>
      <c r="G3120" s="3" t="str">
        <f>VLOOKUP(Exportacao[[#This Row],[País Corrigido]],'Conversor de países_Geral_UTF8_'!$A$2:$B$223,2,FALSE)</f>
        <v>América Central e Caribe</v>
      </c>
      <c r="H31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1" spans="1:8" hidden="1">
      <c r="A3121" t="s">
        <v>89</v>
      </c>
      <c r="B3121" s="3">
        <v>2011</v>
      </c>
      <c r="C3121">
        <v>0</v>
      </c>
      <c r="D3121">
        <v>0</v>
      </c>
      <c r="E3121" s="3" t="e">
        <v>#NUM!</v>
      </c>
      <c r="F3121" s="3" t="str">
        <f>VLOOKUP(Exportacao[[#This Row],[País]],Tabela3[#All],4,FALSE)</f>
        <v>Granada</v>
      </c>
      <c r="G3121" s="3" t="str">
        <f>VLOOKUP(Exportacao[[#This Row],[País Corrigido]],'Conversor de países_Geral_UTF8_'!$A$2:$B$223,2,FALSE)</f>
        <v>América Central e Caribe</v>
      </c>
      <c r="H31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2" spans="1:8" hidden="1">
      <c r="A3122" t="s">
        <v>89</v>
      </c>
      <c r="B3122" s="3">
        <v>2012</v>
      </c>
      <c r="C3122">
        <v>0</v>
      </c>
      <c r="D3122">
        <v>0</v>
      </c>
      <c r="E3122" s="3" t="e">
        <v>#NUM!</v>
      </c>
      <c r="F3122" s="3" t="str">
        <f>VLOOKUP(Exportacao[[#This Row],[País]],Tabela3[#All],4,FALSE)</f>
        <v>Granada</v>
      </c>
      <c r="G3122" s="3" t="str">
        <f>VLOOKUP(Exportacao[[#This Row],[País Corrigido]],'Conversor de países_Geral_UTF8_'!$A$2:$B$223,2,FALSE)</f>
        <v>América Central e Caribe</v>
      </c>
      <c r="H31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3" spans="1:8" hidden="1">
      <c r="A3123" t="s">
        <v>89</v>
      </c>
      <c r="B3123" s="3">
        <v>2013</v>
      </c>
      <c r="C3123">
        <v>0</v>
      </c>
      <c r="D3123">
        <v>0</v>
      </c>
      <c r="E3123" s="3" t="e">
        <v>#NUM!</v>
      </c>
      <c r="F3123" s="3" t="str">
        <f>VLOOKUP(Exportacao[[#This Row],[País]],Tabela3[#All],4,FALSE)</f>
        <v>Granada</v>
      </c>
      <c r="G3123" s="3" t="str">
        <f>VLOOKUP(Exportacao[[#This Row],[País Corrigido]],'Conversor de países_Geral_UTF8_'!$A$2:$B$223,2,FALSE)</f>
        <v>América Central e Caribe</v>
      </c>
      <c r="H31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4" spans="1:8" hidden="1">
      <c r="A3124" t="s">
        <v>89</v>
      </c>
      <c r="B3124" s="3">
        <v>2014</v>
      </c>
      <c r="C3124">
        <v>0</v>
      </c>
      <c r="D3124">
        <v>0</v>
      </c>
      <c r="E3124" s="3" t="e">
        <v>#NUM!</v>
      </c>
      <c r="F3124" s="3" t="str">
        <f>VLOOKUP(Exportacao[[#This Row],[País]],Tabela3[#All],4,FALSE)</f>
        <v>Granada</v>
      </c>
      <c r="G3124" s="3" t="str">
        <f>VLOOKUP(Exportacao[[#This Row],[País Corrigido]],'Conversor de países_Geral_UTF8_'!$A$2:$B$223,2,FALSE)</f>
        <v>América Central e Caribe</v>
      </c>
      <c r="H31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5" spans="1:8" hidden="1">
      <c r="A3125" t="s">
        <v>89</v>
      </c>
      <c r="B3125" s="3">
        <v>2015</v>
      </c>
      <c r="C3125">
        <v>0</v>
      </c>
      <c r="D3125">
        <v>0</v>
      </c>
      <c r="E3125" s="3" t="e">
        <v>#NUM!</v>
      </c>
      <c r="F3125" s="3" t="str">
        <f>VLOOKUP(Exportacao[[#This Row],[País]],Tabela3[#All],4,FALSE)</f>
        <v>Granada</v>
      </c>
      <c r="G3125" s="3" t="str">
        <f>VLOOKUP(Exportacao[[#This Row],[País Corrigido]],'Conversor de países_Geral_UTF8_'!$A$2:$B$223,2,FALSE)</f>
        <v>América Central e Caribe</v>
      </c>
      <c r="H31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6" spans="1:8" hidden="1">
      <c r="A3126" t="s">
        <v>89</v>
      </c>
      <c r="B3126" s="3">
        <v>2016</v>
      </c>
      <c r="C3126">
        <v>0</v>
      </c>
      <c r="D3126">
        <v>0</v>
      </c>
      <c r="E3126" s="3" t="e">
        <v>#NUM!</v>
      </c>
      <c r="F3126" s="3" t="str">
        <f>VLOOKUP(Exportacao[[#This Row],[País]],Tabela3[#All],4,FALSE)</f>
        <v>Granada</v>
      </c>
      <c r="G3126" s="3" t="str">
        <f>VLOOKUP(Exportacao[[#This Row],[País Corrigido]],'Conversor de países_Geral_UTF8_'!$A$2:$B$223,2,FALSE)</f>
        <v>América Central e Caribe</v>
      </c>
      <c r="H31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7" spans="1:8" hidden="1">
      <c r="A3127" t="s">
        <v>89</v>
      </c>
      <c r="B3127" s="3">
        <v>2017</v>
      </c>
      <c r="C3127">
        <v>0</v>
      </c>
      <c r="D3127">
        <v>0</v>
      </c>
      <c r="E3127" s="3" t="e">
        <v>#NUM!</v>
      </c>
      <c r="F3127" s="3" t="str">
        <f>VLOOKUP(Exportacao[[#This Row],[País]],Tabela3[#All],4,FALSE)</f>
        <v>Granada</v>
      </c>
      <c r="G3127" s="3" t="str">
        <f>VLOOKUP(Exportacao[[#This Row],[País Corrigido]],'Conversor de países_Geral_UTF8_'!$A$2:$B$223,2,FALSE)</f>
        <v>América Central e Caribe</v>
      </c>
      <c r="H31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8" spans="1:8" hidden="1">
      <c r="A3128" t="s">
        <v>89</v>
      </c>
      <c r="B3128" s="3">
        <v>2018</v>
      </c>
      <c r="C3128">
        <v>0</v>
      </c>
      <c r="D3128">
        <v>0</v>
      </c>
      <c r="E3128" s="3" t="e">
        <v>#NUM!</v>
      </c>
      <c r="F3128" s="3" t="str">
        <f>VLOOKUP(Exportacao[[#This Row],[País]],Tabela3[#All],4,FALSE)</f>
        <v>Granada</v>
      </c>
      <c r="G3128" s="3" t="str">
        <f>VLOOKUP(Exportacao[[#This Row],[País Corrigido]],'Conversor de países_Geral_UTF8_'!$A$2:$B$223,2,FALSE)</f>
        <v>América Central e Caribe</v>
      </c>
      <c r="H31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29" spans="1:8" hidden="1">
      <c r="A3129" t="s">
        <v>89</v>
      </c>
      <c r="B3129" s="3">
        <v>2019</v>
      </c>
      <c r="C3129">
        <v>0</v>
      </c>
      <c r="D3129">
        <v>0</v>
      </c>
      <c r="E3129" s="3" t="e">
        <v>#NUM!</v>
      </c>
      <c r="F3129" s="3" t="str">
        <f>VLOOKUP(Exportacao[[#This Row],[País]],Tabela3[#All],4,FALSE)</f>
        <v>Granada</v>
      </c>
      <c r="G3129" s="3" t="str">
        <f>VLOOKUP(Exportacao[[#This Row],[País Corrigido]],'Conversor de países_Geral_UTF8_'!$A$2:$B$223,2,FALSE)</f>
        <v>América Central e Caribe</v>
      </c>
      <c r="H31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0" spans="1:8" hidden="1">
      <c r="A3130" t="s">
        <v>89</v>
      </c>
      <c r="B3130" s="3">
        <v>2020</v>
      </c>
      <c r="C3130">
        <v>0</v>
      </c>
      <c r="D3130">
        <v>0</v>
      </c>
      <c r="E3130" s="3" t="e">
        <v>#NUM!</v>
      </c>
      <c r="F3130" s="3" t="str">
        <f>VLOOKUP(Exportacao[[#This Row],[País]],Tabela3[#All],4,FALSE)</f>
        <v>Granada</v>
      </c>
      <c r="G3130" s="3" t="str">
        <f>VLOOKUP(Exportacao[[#This Row],[País Corrigido]],'Conversor de países_Geral_UTF8_'!$A$2:$B$223,2,FALSE)</f>
        <v>América Central e Caribe</v>
      </c>
      <c r="H31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1" spans="1:8" hidden="1">
      <c r="A3131" t="s">
        <v>89</v>
      </c>
      <c r="B3131" s="3">
        <v>2021</v>
      </c>
      <c r="C3131">
        <v>0</v>
      </c>
      <c r="D3131">
        <v>0</v>
      </c>
      <c r="E3131" s="3" t="e">
        <v>#NUM!</v>
      </c>
      <c r="F3131" s="3" t="str">
        <f>VLOOKUP(Exportacao[[#This Row],[País]],Tabela3[#All],4,FALSE)</f>
        <v>Granada</v>
      </c>
      <c r="G3131" s="3" t="str">
        <f>VLOOKUP(Exportacao[[#This Row],[País Corrigido]],'Conversor de países_Geral_UTF8_'!$A$2:$B$223,2,FALSE)</f>
        <v>América Central e Caribe</v>
      </c>
      <c r="H31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2" spans="1:8" hidden="1">
      <c r="A3132" t="s">
        <v>89</v>
      </c>
      <c r="B3132" s="3">
        <v>2022</v>
      </c>
      <c r="C3132">
        <v>5610</v>
      </c>
      <c r="D3132">
        <v>7914</v>
      </c>
      <c r="E3132" s="3">
        <v>1.4106951871657754</v>
      </c>
      <c r="F3132" s="3" t="str">
        <f>VLOOKUP(Exportacao[[#This Row],[País]],Tabela3[#All],4,FALSE)</f>
        <v>Granada</v>
      </c>
      <c r="G3132" s="3" t="str">
        <f>VLOOKUP(Exportacao[[#This Row],[País Corrigido]],'Conversor de países_Geral_UTF8_'!$A$2:$B$223,2,FALSE)</f>
        <v>América Central e Caribe</v>
      </c>
      <c r="H31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133" spans="1:8" hidden="1">
      <c r="A3133" t="s">
        <v>89</v>
      </c>
      <c r="B3133" s="3">
        <v>2023</v>
      </c>
      <c r="C3133">
        <v>0</v>
      </c>
      <c r="D3133">
        <v>0</v>
      </c>
      <c r="E3133" s="3" t="e">
        <v>#NUM!</v>
      </c>
      <c r="F3133" s="3" t="str">
        <f>VLOOKUP(Exportacao[[#This Row],[País]],Tabela3[#All],4,FALSE)</f>
        <v>Granada</v>
      </c>
      <c r="G3133" s="3" t="str">
        <f>VLOOKUP(Exportacao[[#This Row],[País Corrigido]],'Conversor de países_Geral_UTF8_'!$A$2:$B$223,2,FALSE)</f>
        <v>América Central e Caribe</v>
      </c>
      <c r="H31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4" spans="1:8">
      <c r="A3134" t="s">
        <v>90</v>
      </c>
      <c r="B3134" s="3">
        <v>1970</v>
      </c>
      <c r="C3134">
        <v>0</v>
      </c>
      <c r="D3134">
        <v>0</v>
      </c>
      <c r="E3134" s="3" t="e">
        <v>#NUM!</v>
      </c>
      <c r="F3134" s="3" t="str">
        <f>VLOOKUP(Exportacao[[#This Row],[País]],Tabela3[#All],4,FALSE)</f>
        <v>Grécia</v>
      </c>
      <c r="G3134" s="3" t="str">
        <f>VLOOKUP(Exportacao[[#This Row],[País Corrigido]],'Conversor de países_Geral_UTF8_'!$A$2:$B$223,2,FALSE)</f>
        <v>Europa</v>
      </c>
      <c r="H31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5" spans="1:8">
      <c r="A3135" t="s">
        <v>90</v>
      </c>
      <c r="B3135" s="3">
        <v>1971</v>
      </c>
      <c r="C3135">
        <v>0</v>
      </c>
      <c r="D3135">
        <v>0</v>
      </c>
      <c r="E3135" s="3" t="e">
        <v>#NUM!</v>
      </c>
      <c r="F3135" s="3" t="str">
        <f>VLOOKUP(Exportacao[[#This Row],[País]],Tabela3[#All],4,FALSE)</f>
        <v>Grécia</v>
      </c>
      <c r="G3135" s="3" t="str">
        <f>VLOOKUP(Exportacao[[#This Row],[País Corrigido]],'Conversor de países_Geral_UTF8_'!$A$2:$B$223,2,FALSE)</f>
        <v>Europa</v>
      </c>
      <c r="H31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6" spans="1:8">
      <c r="A3136" t="s">
        <v>90</v>
      </c>
      <c r="B3136" s="3">
        <v>1972</v>
      </c>
      <c r="C3136">
        <v>0</v>
      </c>
      <c r="D3136">
        <v>0</v>
      </c>
      <c r="E3136" s="3" t="e">
        <v>#NUM!</v>
      </c>
      <c r="F3136" s="3" t="str">
        <f>VLOOKUP(Exportacao[[#This Row],[País]],Tabela3[#All],4,FALSE)</f>
        <v>Grécia</v>
      </c>
      <c r="G3136" s="3" t="str">
        <f>VLOOKUP(Exportacao[[#This Row],[País Corrigido]],'Conversor de países_Geral_UTF8_'!$A$2:$B$223,2,FALSE)</f>
        <v>Europa</v>
      </c>
      <c r="H31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7" spans="1:8">
      <c r="A3137" t="s">
        <v>90</v>
      </c>
      <c r="B3137" s="3">
        <v>1973</v>
      </c>
      <c r="C3137">
        <v>0</v>
      </c>
      <c r="D3137">
        <v>0</v>
      </c>
      <c r="E3137" s="3" t="e">
        <v>#NUM!</v>
      </c>
      <c r="F3137" s="3" t="str">
        <f>VLOOKUP(Exportacao[[#This Row],[País]],Tabela3[#All],4,FALSE)</f>
        <v>Grécia</v>
      </c>
      <c r="G3137" s="3" t="str">
        <f>VLOOKUP(Exportacao[[#This Row],[País Corrigido]],'Conversor de países_Geral_UTF8_'!$A$2:$B$223,2,FALSE)</f>
        <v>Europa</v>
      </c>
      <c r="H31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8" spans="1:8">
      <c r="A3138" t="s">
        <v>90</v>
      </c>
      <c r="B3138" s="3">
        <v>1974</v>
      </c>
      <c r="C3138">
        <v>0</v>
      </c>
      <c r="D3138">
        <v>0</v>
      </c>
      <c r="E3138" s="3" t="e">
        <v>#NUM!</v>
      </c>
      <c r="F3138" s="3" t="str">
        <f>VLOOKUP(Exportacao[[#This Row],[País]],Tabela3[#All],4,FALSE)</f>
        <v>Grécia</v>
      </c>
      <c r="G3138" s="3" t="str">
        <f>VLOOKUP(Exportacao[[#This Row],[País Corrigido]],'Conversor de países_Geral_UTF8_'!$A$2:$B$223,2,FALSE)</f>
        <v>Europa</v>
      </c>
      <c r="H31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39" spans="1:8">
      <c r="A3139" t="s">
        <v>90</v>
      </c>
      <c r="B3139" s="3">
        <v>1975</v>
      </c>
      <c r="C3139">
        <v>0</v>
      </c>
      <c r="D3139">
        <v>0</v>
      </c>
      <c r="E3139" s="3" t="e">
        <v>#NUM!</v>
      </c>
      <c r="F3139" s="3" t="str">
        <f>VLOOKUP(Exportacao[[#This Row],[País]],Tabela3[#All],4,FALSE)</f>
        <v>Grécia</v>
      </c>
      <c r="G3139" s="3" t="str">
        <f>VLOOKUP(Exportacao[[#This Row],[País Corrigido]],'Conversor de países_Geral_UTF8_'!$A$2:$B$223,2,FALSE)</f>
        <v>Europa</v>
      </c>
      <c r="H31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0" spans="1:8">
      <c r="A3140" t="s">
        <v>90</v>
      </c>
      <c r="B3140" s="3">
        <v>1976</v>
      </c>
      <c r="C3140">
        <v>0</v>
      </c>
      <c r="D3140">
        <v>0</v>
      </c>
      <c r="E3140" s="3" t="e">
        <v>#NUM!</v>
      </c>
      <c r="F3140" s="3" t="str">
        <f>VLOOKUP(Exportacao[[#This Row],[País]],Tabela3[#All],4,FALSE)</f>
        <v>Grécia</v>
      </c>
      <c r="G3140" s="3" t="str">
        <f>VLOOKUP(Exportacao[[#This Row],[País Corrigido]],'Conversor de países_Geral_UTF8_'!$A$2:$B$223,2,FALSE)</f>
        <v>Europa</v>
      </c>
      <c r="H31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1" spans="1:8">
      <c r="A3141" t="s">
        <v>90</v>
      </c>
      <c r="B3141" s="3">
        <v>1977</v>
      </c>
      <c r="C3141">
        <v>0</v>
      </c>
      <c r="D3141">
        <v>0</v>
      </c>
      <c r="E3141" s="3" t="e">
        <v>#NUM!</v>
      </c>
      <c r="F3141" s="3" t="str">
        <f>VLOOKUP(Exportacao[[#This Row],[País]],Tabela3[#All],4,FALSE)</f>
        <v>Grécia</v>
      </c>
      <c r="G3141" s="3" t="str">
        <f>VLOOKUP(Exportacao[[#This Row],[País Corrigido]],'Conversor de países_Geral_UTF8_'!$A$2:$B$223,2,FALSE)</f>
        <v>Europa</v>
      </c>
      <c r="H31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2" spans="1:8">
      <c r="A3142" t="s">
        <v>90</v>
      </c>
      <c r="B3142" s="3">
        <v>1978</v>
      </c>
      <c r="C3142">
        <v>0</v>
      </c>
      <c r="D3142">
        <v>0</v>
      </c>
      <c r="E3142" s="3" t="e">
        <v>#NUM!</v>
      </c>
      <c r="F3142" s="3" t="str">
        <f>VLOOKUP(Exportacao[[#This Row],[País]],Tabela3[#All],4,FALSE)</f>
        <v>Grécia</v>
      </c>
      <c r="G3142" s="3" t="str">
        <f>VLOOKUP(Exportacao[[#This Row],[País Corrigido]],'Conversor de países_Geral_UTF8_'!$A$2:$B$223,2,FALSE)</f>
        <v>Europa</v>
      </c>
      <c r="H31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3" spans="1:8">
      <c r="A3143" t="s">
        <v>90</v>
      </c>
      <c r="B3143" s="3">
        <v>1979</v>
      </c>
      <c r="C3143">
        <v>0</v>
      </c>
      <c r="D3143">
        <v>0</v>
      </c>
      <c r="E3143" s="3" t="e">
        <v>#NUM!</v>
      </c>
      <c r="F3143" s="3" t="str">
        <f>VLOOKUP(Exportacao[[#This Row],[País]],Tabela3[#All],4,FALSE)</f>
        <v>Grécia</v>
      </c>
      <c r="G3143" s="3" t="str">
        <f>VLOOKUP(Exportacao[[#This Row],[País Corrigido]],'Conversor de países_Geral_UTF8_'!$A$2:$B$223,2,FALSE)</f>
        <v>Europa</v>
      </c>
      <c r="H31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4" spans="1:8">
      <c r="A3144" t="s">
        <v>90</v>
      </c>
      <c r="B3144" s="3">
        <v>1980</v>
      </c>
      <c r="C3144">
        <v>0</v>
      </c>
      <c r="D3144">
        <v>0</v>
      </c>
      <c r="E3144" s="3" t="e">
        <v>#NUM!</v>
      </c>
      <c r="F3144" s="3" t="str">
        <f>VLOOKUP(Exportacao[[#This Row],[País]],Tabela3[#All],4,FALSE)</f>
        <v>Grécia</v>
      </c>
      <c r="G3144" s="3" t="str">
        <f>VLOOKUP(Exportacao[[#This Row],[País Corrigido]],'Conversor de países_Geral_UTF8_'!$A$2:$B$223,2,FALSE)</f>
        <v>Europa</v>
      </c>
      <c r="H31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5" spans="1:8">
      <c r="A3145" t="s">
        <v>90</v>
      </c>
      <c r="B3145" s="3">
        <v>1981</v>
      </c>
      <c r="C3145">
        <v>0</v>
      </c>
      <c r="D3145">
        <v>0</v>
      </c>
      <c r="E3145" s="3" t="e">
        <v>#NUM!</v>
      </c>
      <c r="F3145" s="3" t="str">
        <f>VLOOKUP(Exportacao[[#This Row],[País]],Tabela3[#All],4,FALSE)</f>
        <v>Grécia</v>
      </c>
      <c r="G3145" s="3" t="str">
        <f>VLOOKUP(Exportacao[[#This Row],[País Corrigido]],'Conversor de países_Geral_UTF8_'!$A$2:$B$223,2,FALSE)</f>
        <v>Europa</v>
      </c>
      <c r="H31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6" spans="1:8">
      <c r="A3146" t="s">
        <v>90</v>
      </c>
      <c r="B3146" s="3">
        <v>1982</v>
      </c>
      <c r="C3146">
        <v>0</v>
      </c>
      <c r="D3146">
        <v>0</v>
      </c>
      <c r="E3146" s="3" t="e">
        <v>#NUM!</v>
      </c>
      <c r="F3146" s="3" t="str">
        <f>VLOOKUP(Exportacao[[#This Row],[País]],Tabela3[#All],4,FALSE)</f>
        <v>Grécia</v>
      </c>
      <c r="G3146" s="3" t="str">
        <f>VLOOKUP(Exportacao[[#This Row],[País Corrigido]],'Conversor de países_Geral_UTF8_'!$A$2:$B$223,2,FALSE)</f>
        <v>Europa</v>
      </c>
      <c r="H31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7" spans="1:8">
      <c r="A3147" t="s">
        <v>90</v>
      </c>
      <c r="B3147" s="3">
        <v>1983</v>
      </c>
      <c r="C3147">
        <v>0</v>
      </c>
      <c r="D3147">
        <v>0</v>
      </c>
      <c r="E3147" s="3" t="e">
        <v>#NUM!</v>
      </c>
      <c r="F3147" s="3" t="str">
        <f>VLOOKUP(Exportacao[[#This Row],[País]],Tabela3[#All],4,FALSE)</f>
        <v>Grécia</v>
      </c>
      <c r="G3147" s="3" t="str">
        <f>VLOOKUP(Exportacao[[#This Row],[País Corrigido]],'Conversor de países_Geral_UTF8_'!$A$2:$B$223,2,FALSE)</f>
        <v>Europa</v>
      </c>
      <c r="H31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8" spans="1:8">
      <c r="A3148" t="s">
        <v>90</v>
      </c>
      <c r="B3148" s="3">
        <v>1984</v>
      </c>
      <c r="C3148">
        <v>0</v>
      </c>
      <c r="D3148">
        <v>0</v>
      </c>
      <c r="E3148" s="3" t="e">
        <v>#NUM!</v>
      </c>
      <c r="F3148" s="3" t="str">
        <f>VLOOKUP(Exportacao[[#This Row],[País]],Tabela3[#All],4,FALSE)</f>
        <v>Grécia</v>
      </c>
      <c r="G3148" s="3" t="str">
        <f>VLOOKUP(Exportacao[[#This Row],[País Corrigido]],'Conversor de países_Geral_UTF8_'!$A$2:$B$223,2,FALSE)</f>
        <v>Europa</v>
      </c>
      <c r="H31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49" spans="1:8">
      <c r="A3149" t="s">
        <v>90</v>
      </c>
      <c r="B3149" s="3">
        <v>1985</v>
      </c>
      <c r="C3149">
        <v>0</v>
      </c>
      <c r="D3149">
        <v>0</v>
      </c>
      <c r="E3149" s="3" t="e">
        <v>#NUM!</v>
      </c>
      <c r="F3149" s="3" t="str">
        <f>VLOOKUP(Exportacao[[#This Row],[País]],Tabela3[#All],4,FALSE)</f>
        <v>Grécia</v>
      </c>
      <c r="G3149" s="3" t="str">
        <f>VLOOKUP(Exportacao[[#This Row],[País Corrigido]],'Conversor de países_Geral_UTF8_'!$A$2:$B$223,2,FALSE)</f>
        <v>Europa</v>
      </c>
      <c r="H31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0" spans="1:8">
      <c r="A3150" t="s">
        <v>90</v>
      </c>
      <c r="B3150" s="3">
        <v>1986</v>
      </c>
      <c r="C3150">
        <v>0</v>
      </c>
      <c r="D3150">
        <v>0</v>
      </c>
      <c r="E3150" s="3" t="e">
        <v>#NUM!</v>
      </c>
      <c r="F3150" s="3" t="str">
        <f>VLOOKUP(Exportacao[[#This Row],[País]],Tabela3[#All],4,FALSE)</f>
        <v>Grécia</v>
      </c>
      <c r="G3150" s="3" t="str">
        <f>VLOOKUP(Exportacao[[#This Row],[País Corrigido]],'Conversor de países_Geral_UTF8_'!$A$2:$B$223,2,FALSE)</f>
        <v>Europa</v>
      </c>
      <c r="H31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1" spans="1:8">
      <c r="A3151" t="s">
        <v>90</v>
      </c>
      <c r="B3151" s="3">
        <v>1987</v>
      </c>
      <c r="C3151">
        <v>0</v>
      </c>
      <c r="D3151">
        <v>0</v>
      </c>
      <c r="E3151" s="3" t="e">
        <v>#NUM!</v>
      </c>
      <c r="F3151" s="3" t="str">
        <f>VLOOKUP(Exportacao[[#This Row],[País]],Tabela3[#All],4,FALSE)</f>
        <v>Grécia</v>
      </c>
      <c r="G3151" s="3" t="str">
        <f>VLOOKUP(Exportacao[[#This Row],[País Corrigido]],'Conversor de países_Geral_UTF8_'!$A$2:$B$223,2,FALSE)</f>
        <v>Europa</v>
      </c>
      <c r="H31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2" spans="1:8">
      <c r="A3152" t="s">
        <v>90</v>
      </c>
      <c r="B3152" s="3">
        <v>1988</v>
      </c>
      <c r="C3152">
        <v>0</v>
      </c>
      <c r="D3152">
        <v>0</v>
      </c>
      <c r="E3152" s="3" t="e">
        <v>#NUM!</v>
      </c>
      <c r="F3152" s="3" t="str">
        <f>VLOOKUP(Exportacao[[#This Row],[País]],Tabela3[#All],4,FALSE)</f>
        <v>Grécia</v>
      </c>
      <c r="G3152" s="3" t="str">
        <f>VLOOKUP(Exportacao[[#This Row],[País Corrigido]],'Conversor de países_Geral_UTF8_'!$A$2:$B$223,2,FALSE)</f>
        <v>Europa</v>
      </c>
      <c r="H31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3" spans="1:8">
      <c r="A3153" t="s">
        <v>90</v>
      </c>
      <c r="B3153" s="3">
        <v>1989</v>
      </c>
      <c r="C3153">
        <v>0</v>
      </c>
      <c r="D3153">
        <v>0</v>
      </c>
      <c r="E3153" s="3" t="e">
        <v>#NUM!</v>
      </c>
      <c r="F3153" s="3" t="str">
        <f>VLOOKUP(Exportacao[[#This Row],[País]],Tabela3[#All],4,FALSE)</f>
        <v>Grécia</v>
      </c>
      <c r="G3153" s="3" t="str">
        <f>VLOOKUP(Exportacao[[#This Row],[País Corrigido]],'Conversor de países_Geral_UTF8_'!$A$2:$B$223,2,FALSE)</f>
        <v>Europa</v>
      </c>
      <c r="H31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4" spans="1:8">
      <c r="A3154" t="s">
        <v>90</v>
      </c>
      <c r="B3154" s="3">
        <v>1990</v>
      </c>
      <c r="C3154">
        <v>0</v>
      </c>
      <c r="D3154">
        <v>0</v>
      </c>
      <c r="E3154" s="3" t="e">
        <v>#NUM!</v>
      </c>
      <c r="F3154" s="3" t="str">
        <f>VLOOKUP(Exportacao[[#This Row],[País]],Tabela3[#All],4,FALSE)</f>
        <v>Grécia</v>
      </c>
      <c r="G3154" s="3" t="str">
        <f>VLOOKUP(Exportacao[[#This Row],[País Corrigido]],'Conversor de países_Geral_UTF8_'!$A$2:$B$223,2,FALSE)</f>
        <v>Europa</v>
      </c>
      <c r="H31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5" spans="1:8">
      <c r="A3155" t="s">
        <v>90</v>
      </c>
      <c r="B3155" s="3">
        <v>1991</v>
      </c>
      <c r="C3155">
        <v>0</v>
      </c>
      <c r="D3155">
        <v>0</v>
      </c>
      <c r="E3155" s="3" t="e">
        <v>#NUM!</v>
      </c>
      <c r="F3155" s="3" t="str">
        <f>VLOOKUP(Exportacao[[#This Row],[País]],Tabela3[#All],4,FALSE)</f>
        <v>Grécia</v>
      </c>
      <c r="G3155" s="3" t="str">
        <f>VLOOKUP(Exportacao[[#This Row],[País Corrigido]],'Conversor de países_Geral_UTF8_'!$A$2:$B$223,2,FALSE)</f>
        <v>Europa</v>
      </c>
      <c r="H31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6" spans="1:8">
      <c r="A3156" t="s">
        <v>90</v>
      </c>
      <c r="B3156" s="3">
        <v>1992</v>
      </c>
      <c r="C3156">
        <v>0</v>
      </c>
      <c r="D3156">
        <v>0</v>
      </c>
      <c r="E3156" s="3" t="e">
        <v>#NUM!</v>
      </c>
      <c r="F3156" s="3" t="str">
        <f>VLOOKUP(Exportacao[[#This Row],[País]],Tabela3[#All],4,FALSE)</f>
        <v>Grécia</v>
      </c>
      <c r="G3156" s="3" t="str">
        <f>VLOOKUP(Exportacao[[#This Row],[País Corrigido]],'Conversor de países_Geral_UTF8_'!$A$2:$B$223,2,FALSE)</f>
        <v>Europa</v>
      </c>
      <c r="H31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7" spans="1:8">
      <c r="A3157" t="s">
        <v>90</v>
      </c>
      <c r="B3157" s="3">
        <v>1993</v>
      </c>
      <c r="C3157">
        <v>0</v>
      </c>
      <c r="D3157">
        <v>0</v>
      </c>
      <c r="E3157" s="3" t="e">
        <v>#NUM!</v>
      </c>
      <c r="F3157" s="3" t="str">
        <f>VLOOKUP(Exportacao[[#This Row],[País]],Tabela3[#All],4,FALSE)</f>
        <v>Grécia</v>
      </c>
      <c r="G3157" s="3" t="str">
        <f>VLOOKUP(Exportacao[[#This Row],[País Corrigido]],'Conversor de países_Geral_UTF8_'!$A$2:$B$223,2,FALSE)</f>
        <v>Europa</v>
      </c>
      <c r="H31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8" spans="1:8">
      <c r="A3158" t="s">
        <v>90</v>
      </c>
      <c r="B3158" s="3">
        <v>1994</v>
      </c>
      <c r="C3158">
        <v>0</v>
      </c>
      <c r="D3158">
        <v>0</v>
      </c>
      <c r="E3158" s="3" t="e">
        <v>#NUM!</v>
      </c>
      <c r="F3158" s="3" t="str">
        <f>VLOOKUP(Exportacao[[#This Row],[País]],Tabela3[#All],4,FALSE)</f>
        <v>Grécia</v>
      </c>
      <c r="G3158" s="3" t="str">
        <f>VLOOKUP(Exportacao[[#This Row],[País Corrigido]],'Conversor de países_Geral_UTF8_'!$A$2:$B$223,2,FALSE)</f>
        <v>Europa</v>
      </c>
      <c r="H31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59" spans="1:8">
      <c r="A3159" t="s">
        <v>90</v>
      </c>
      <c r="B3159" s="3">
        <v>1995</v>
      </c>
      <c r="C3159">
        <v>0</v>
      </c>
      <c r="D3159">
        <v>0</v>
      </c>
      <c r="E3159" s="3" t="e">
        <v>#NUM!</v>
      </c>
      <c r="F3159" s="3" t="str">
        <f>VLOOKUP(Exportacao[[#This Row],[País]],Tabela3[#All],4,FALSE)</f>
        <v>Grécia</v>
      </c>
      <c r="G3159" s="3" t="str">
        <f>VLOOKUP(Exportacao[[#This Row],[País Corrigido]],'Conversor de países_Geral_UTF8_'!$A$2:$B$223,2,FALSE)</f>
        <v>Europa</v>
      </c>
      <c r="H31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0" spans="1:8">
      <c r="A3160" t="s">
        <v>90</v>
      </c>
      <c r="B3160" s="3">
        <v>1996</v>
      </c>
      <c r="C3160">
        <v>0</v>
      </c>
      <c r="D3160">
        <v>0</v>
      </c>
      <c r="E3160" s="3" t="e">
        <v>#NUM!</v>
      </c>
      <c r="F3160" s="3" t="str">
        <f>VLOOKUP(Exportacao[[#This Row],[País]],Tabela3[#All],4,FALSE)</f>
        <v>Grécia</v>
      </c>
      <c r="G3160" s="3" t="str">
        <f>VLOOKUP(Exportacao[[#This Row],[País Corrigido]],'Conversor de países_Geral_UTF8_'!$A$2:$B$223,2,FALSE)</f>
        <v>Europa</v>
      </c>
      <c r="H31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1" spans="1:8">
      <c r="A3161" t="s">
        <v>90</v>
      </c>
      <c r="B3161" s="3">
        <v>1997</v>
      </c>
      <c r="C3161">
        <v>0</v>
      </c>
      <c r="D3161">
        <v>0</v>
      </c>
      <c r="E3161" s="3" t="e">
        <v>#NUM!</v>
      </c>
      <c r="F3161" s="3" t="str">
        <f>VLOOKUP(Exportacao[[#This Row],[País]],Tabela3[#All],4,FALSE)</f>
        <v>Grécia</v>
      </c>
      <c r="G3161" s="3" t="str">
        <f>VLOOKUP(Exportacao[[#This Row],[País Corrigido]],'Conversor de países_Geral_UTF8_'!$A$2:$B$223,2,FALSE)</f>
        <v>Europa</v>
      </c>
      <c r="H31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2" spans="1:8">
      <c r="A3162" t="s">
        <v>90</v>
      </c>
      <c r="B3162" s="3">
        <v>1998</v>
      </c>
      <c r="C3162">
        <v>0</v>
      </c>
      <c r="D3162">
        <v>0</v>
      </c>
      <c r="E3162" s="3" t="e">
        <v>#NUM!</v>
      </c>
      <c r="F3162" s="3" t="str">
        <f>VLOOKUP(Exportacao[[#This Row],[País]],Tabela3[#All],4,FALSE)</f>
        <v>Grécia</v>
      </c>
      <c r="G3162" s="3" t="str">
        <f>VLOOKUP(Exportacao[[#This Row],[País Corrigido]],'Conversor de países_Geral_UTF8_'!$A$2:$B$223,2,FALSE)</f>
        <v>Europa</v>
      </c>
      <c r="H31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3" spans="1:8">
      <c r="A3163" t="s">
        <v>90</v>
      </c>
      <c r="B3163" s="3">
        <v>1999</v>
      </c>
      <c r="C3163">
        <v>0</v>
      </c>
      <c r="D3163">
        <v>0</v>
      </c>
      <c r="E3163" s="3" t="e">
        <v>#NUM!</v>
      </c>
      <c r="F3163" s="3" t="str">
        <f>VLOOKUP(Exportacao[[#This Row],[País]],Tabela3[#All],4,FALSE)</f>
        <v>Grécia</v>
      </c>
      <c r="G3163" s="3" t="str">
        <f>VLOOKUP(Exportacao[[#This Row],[País Corrigido]],'Conversor de países_Geral_UTF8_'!$A$2:$B$223,2,FALSE)</f>
        <v>Europa</v>
      </c>
      <c r="H31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4" spans="1:8">
      <c r="A3164" t="s">
        <v>90</v>
      </c>
      <c r="B3164" s="3">
        <v>2000</v>
      </c>
      <c r="C3164">
        <v>0</v>
      </c>
      <c r="D3164">
        <v>0</v>
      </c>
      <c r="E3164" s="3" t="e">
        <v>#NUM!</v>
      </c>
      <c r="F3164" s="3" t="str">
        <f>VLOOKUP(Exportacao[[#This Row],[País]],Tabela3[#All],4,FALSE)</f>
        <v>Grécia</v>
      </c>
      <c r="G3164" s="3" t="str">
        <f>VLOOKUP(Exportacao[[#This Row],[País Corrigido]],'Conversor de países_Geral_UTF8_'!$A$2:$B$223,2,FALSE)</f>
        <v>Europa</v>
      </c>
      <c r="H31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5" spans="1:8">
      <c r="A3165" t="s">
        <v>90</v>
      </c>
      <c r="B3165" s="3">
        <v>2001</v>
      </c>
      <c r="C3165">
        <v>0</v>
      </c>
      <c r="D3165">
        <v>0</v>
      </c>
      <c r="E3165" s="3" t="e">
        <v>#NUM!</v>
      </c>
      <c r="F3165" s="3" t="str">
        <f>VLOOKUP(Exportacao[[#This Row],[País]],Tabela3[#All],4,FALSE)</f>
        <v>Grécia</v>
      </c>
      <c r="G3165" s="3" t="str">
        <f>VLOOKUP(Exportacao[[#This Row],[País Corrigido]],'Conversor de países_Geral_UTF8_'!$A$2:$B$223,2,FALSE)</f>
        <v>Europa</v>
      </c>
      <c r="H31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6" spans="1:8">
      <c r="A3166" t="s">
        <v>90</v>
      </c>
      <c r="B3166" s="3">
        <v>2002</v>
      </c>
      <c r="C3166">
        <v>0</v>
      </c>
      <c r="D3166">
        <v>0</v>
      </c>
      <c r="E3166" s="3" t="e">
        <v>#NUM!</v>
      </c>
      <c r="F3166" s="3" t="str">
        <f>VLOOKUP(Exportacao[[#This Row],[País]],Tabela3[#All],4,FALSE)</f>
        <v>Grécia</v>
      </c>
      <c r="G3166" s="3" t="str">
        <f>VLOOKUP(Exportacao[[#This Row],[País Corrigido]],'Conversor de países_Geral_UTF8_'!$A$2:$B$223,2,FALSE)</f>
        <v>Europa</v>
      </c>
      <c r="H31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7" spans="1:8">
      <c r="A3167" t="s">
        <v>90</v>
      </c>
      <c r="B3167" s="3">
        <v>2003</v>
      </c>
      <c r="C3167">
        <v>0</v>
      </c>
      <c r="D3167">
        <v>0</v>
      </c>
      <c r="E3167" s="3" t="e">
        <v>#NUM!</v>
      </c>
      <c r="F3167" s="3" t="str">
        <f>VLOOKUP(Exportacao[[#This Row],[País]],Tabela3[#All],4,FALSE)</f>
        <v>Grécia</v>
      </c>
      <c r="G3167" s="3" t="str">
        <f>VLOOKUP(Exportacao[[#This Row],[País Corrigido]],'Conversor de países_Geral_UTF8_'!$A$2:$B$223,2,FALSE)</f>
        <v>Europa</v>
      </c>
      <c r="H31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8" spans="1:8">
      <c r="A3168" t="s">
        <v>90</v>
      </c>
      <c r="B3168" s="3">
        <v>2004</v>
      </c>
      <c r="C3168">
        <v>0</v>
      </c>
      <c r="D3168">
        <v>0</v>
      </c>
      <c r="E3168" s="3" t="e">
        <v>#NUM!</v>
      </c>
      <c r="F3168" s="3" t="str">
        <f>VLOOKUP(Exportacao[[#This Row],[País]],Tabela3[#All],4,FALSE)</f>
        <v>Grécia</v>
      </c>
      <c r="G3168" s="3" t="str">
        <f>VLOOKUP(Exportacao[[#This Row],[País Corrigido]],'Conversor de países_Geral_UTF8_'!$A$2:$B$223,2,FALSE)</f>
        <v>Europa</v>
      </c>
      <c r="H31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69" spans="1:8">
      <c r="A3169" t="s">
        <v>90</v>
      </c>
      <c r="B3169" s="3">
        <v>2005</v>
      </c>
      <c r="C3169">
        <v>0</v>
      </c>
      <c r="D3169">
        <v>0</v>
      </c>
      <c r="E3169" s="3" t="e">
        <v>#NUM!</v>
      </c>
      <c r="F3169" s="3" t="str">
        <f>VLOOKUP(Exportacao[[#This Row],[País]],Tabela3[#All],4,FALSE)</f>
        <v>Grécia</v>
      </c>
      <c r="G3169" s="3" t="str">
        <f>VLOOKUP(Exportacao[[#This Row],[País Corrigido]],'Conversor de países_Geral_UTF8_'!$A$2:$B$223,2,FALSE)</f>
        <v>Europa</v>
      </c>
      <c r="H31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0" spans="1:8">
      <c r="A3170" t="s">
        <v>90</v>
      </c>
      <c r="B3170" s="3">
        <v>2006</v>
      </c>
      <c r="C3170">
        <v>142</v>
      </c>
      <c r="D3170">
        <v>1535</v>
      </c>
      <c r="E3170" s="3">
        <v>10.809859154929578</v>
      </c>
      <c r="F3170" s="3" t="str">
        <f>VLOOKUP(Exportacao[[#This Row],[País]],Tabela3[#All],4,FALSE)</f>
        <v>Grécia</v>
      </c>
      <c r="G3170" s="3" t="str">
        <f>VLOOKUP(Exportacao[[#This Row],[País Corrigido]],'Conversor de países_Geral_UTF8_'!$A$2:$B$223,2,FALSE)</f>
        <v>Europa</v>
      </c>
      <c r="H31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171" spans="1:8">
      <c r="A3171" t="s">
        <v>90</v>
      </c>
      <c r="B3171" s="3">
        <v>2007</v>
      </c>
      <c r="C3171">
        <v>0</v>
      </c>
      <c r="D3171">
        <v>0</v>
      </c>
      <c r="E3171" s="3" t="e">
        <v>#NUM!</v>
      </c>
      <c r="F3171" s="3" t="str">
        <f>VLOOKUP(Exportacao[[#This Row],[País]],Tabela3[#All],4,FALSE)</f>
        <v>Grécia</v>
      </c>
      <c r="G3171" s="3" t="str">
        <f>VLOOKUP(Exportacao[[#This Row],[País Corrigido]],'Conversor de países_Geral_UTF8_'!$A$2:$B$223,2,FALSE)</f>
        <v>Europa</v>
      </c>
      <c r="H31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2" spans="1:8">
      <c r="A3172" t="s">
        <v>90</v>
      </c>
      <c r="B3172" s="3">
        <v>2008</v>
      </c>
      <c r="C3172">
        <v>0</v>
      </c>
      <c r="D3172">
        <v>0</v>
      </c>
      <c r="E3172" s="3" t="e">
        <v>#NUM!</v>
      </c>
      <c r="F3172" s="3" t="str">
        <f>VLOOKUP(Exportacao[[#This Row],[País]],Tabela3[#All],4,FALSE)</f>
        <v>Grécia</v>
      </c>
      <c r="G3172" s="3" t="str">
        <f>VLOOKUP(Exportacao[[#This Row],[País Corrigido]],'Conversor de países_Geral_UTF8_'!$A$2:$B$223,2,FALSE)</f>
        <v>Europa</v>
      </c>
      <c r="H31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3" spans="1:8">
      <c r="A3173" t="s">
        <v>90</v>
      </c>
      <c r="B3173" s="3">
        <v>2009</v>
      </c>
      <c r="C3173">
        <v>0</v>
      </c>
      <c r="D3173">
        <v>0</v>
      </c>
      <c r="E3173" s="3" t="e">
        <v>#NUM!</v>
      </c>
      <c r="F3173" s="3" t="str">
        <f>VLOOKUP(Exportacao[[#This Row],[País]],Tabela3[#All],4,FALSE)</f>
        <v>Grécia</v>
      </c>
      <c r="G3173" s="3" t="str">
        <f>VLOOKUP(Exportacao[[#This Row],[País Corrigido]],'Conversor de países_Geral_UTF8_'!$A$2:$B$223,2,FALSE)</f>
        <v>Europa</v>
      </c>
      <c r="H31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4" spans="1:8">
      <c r="A3174" t="s">
        <v>90</v>
      </c>
      <c r="B3174" s="3">
        <v>2010</v>
      </c>
      <c r="C3174">
        <v>0</v>
      </c>
      <c r="D3174">
        <v>0</v>
      </c>
      <c r="E3174" s="3" t="e">
        <v>#NUM!</v>
      </c>
      <c r="F3174" s="3" t="str">
        <f>VLOOKUP(Exportacao[[#This Row],[País]],Tabela3[#All],4,FALSE)</f>
        <v>Grécia</v>
      </c>
      <c r="G3174" s="3" t="str">
        <f>VLOOKUP(Exportacao[[#This Row],[País Corrigido]],'Conversor de países_Geral_UTF8_'!$A$2:$B$223,2,FALSE)</f>
        <v>Europa</v>
      </c>
      <c r="H31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5" spans="1:8">
      <c r="A3175" t="s">
        <v>90</v>
      </c>
      <c r="B3175" s="3">
        <v>2011</v>
      </c>
      <c r="C3175">
        <v>0</v>
      </c>
      <c r="D3175">
        <v>0</v>
      </c>
      <c r="E3175" s="3" t="e">
        <v>#NUM!</v>
      </c>
      <c r="F3175" s="3" t="str">
        <f>VLOOKUP(Exportacao[[#This Row],[País]],Tabela3[#All],4,FALSE)</f>
        <v>Grécia</v>
      </c>
      <c r="G3175" s="3" t="str">
        <f>VLOOKUP(Exportacao[[#This Row],[País Corrigido]],'Conversor de países_Geral_UTF8_'!$A$2:$B$223,2,FALSE)</f>
        <v>Europa</v>
      </c>
      <c r="H31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6" spans="1:8">
      <c r="A3176" t="s">
        <v>90</v>
      </c>
      <c r="B3176" s="3">
        <v>2012</v>
      </c>
      <c r="C3176">
        <v>0</v>
      </c>
      <c r="D3176">
        <v>0</v>
      </c>
      <c r="E3176" s="3" t="e">
        <v>#NUM!</v>
      </c>
      <c r="F3176" s="3" t="str">
        <f>VLOOKUP(Exportacao[[#This Row],[País]],Tabela3[#All],4,FALSE)</f>
        <v>Grécia</v>
      </c>
      <c r="G3176" s="3" t="str">
        <f>VLOOKUP(Exportacao[[#This Row],[País Corrigido]],'Conversor de países_Geral_UTF8_'!$A$2:$B$223,2,FALSE)</f>
        <v>Europa</v>
      </c>
      <c r="H31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7" spans="1:8">
      <c r="A3177" t="s">
        <v>90</v>
      </c>
      <c r="B3177" s="3">
        <v>2013</v>
      </c>
      <c r="C3177">
        <v>0</v>
      </c>
      <c r="D3177">
        <v>0</v>
      </c>
      <c r="E3177" s="3" t="e">
        <v>#NUM!</v>
      </c>
      <c r="F3177" s="3" t="str">
        <f>VLOOKUP(Exportacao[[#This Row],[País]],Tabela3[#All],4,FALSE)</f>
        <v>Grécia</v>
      </c>
      <c r="G3177" s="3" t="str">
        <f>VLOOKUP(Exportacao[[#This Row],[País Corrigido]],'Conversor de países_Geral_UTF8_'!$A$2:$B$223,2,FALSE)</f>
        <v>Europa</v>
      </c>
      <c r="H31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8" spans="1:8">
      <c r="A3178" t="s">
        <v>90</v>
      </c>
      <c r="B3178" s="3">
        <v>2014</v>
      </c>
      <c r="C3178">
        <v>0</v>
      </c>
      <c r="D3178">
        <v>0</v>
      </c>
      <c r="E3178" s="3" t="e">
        <v>#NUM!</v>
      </c>
      <c r="F3178" s="3" t="str">
        <f>VLOOKUP(Exportacao[[#This Row],[País]],Tabela3[#All],4,FALSE)</f>
        <v>Grécia</v>
      </c>
      <c r="G3178" s="3" t="str">
        <f>VLOOKUP(Exportacao[[#This Row],[País Corrigido]],'Conversor de países_Geral_UTF8_'!$A$2:$B$223,2,FALSE)</f>
        <v>Europa</v>
      </c>
      <c r="H31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79" spans="1:8">
      <c r="A3179" t="s">
        <v>90</v>
      </c>
      <c r="B3179" s="3">
        <v>2015</v>
      </c>
      <c r="C3179">
        <v>0</v>
      </c>
      <c r="D3179">
        <v>0</v>
      </c>
      <c r="E3179" s="3" t="e">
        <v>#NUM!</v>
      </c>
      <c r="F3179" s="3" t="str">
        <f>VLOOKUP(Exportacao[[#This Row],[País]],Tabela3[#All],4,FALSE)</f>
        <v>Grécia</v>
      </c>
      <c r="G3179" s="3" t="str">
        <f>VLOOKUP(Exportacao[[#This Row],[País Corrigido]],'Conversor de países_Geral_UTF8_'!$A$2:$B$223,2,FALSE)</f>
        <v>Europa</v>
      </c>
      <c r="H31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80" spans="1:8">
      <c r="A3180" t="s">
        <v>90</v>
      </c>
      <c r="B3180" s="3">
        <v>2016</v>
      </c>
      <c r="C3180">
        <v>0</v>
      </c>
      <c r="D3180">
        <v>0</v>
      </c>
      <c r="E3180" s="3" t="e">
        <v>#NUM!</v>
      </c>
      <c r="F3180" s="3" t="str">
        <f>VLOOKUP(Exportacao[[#This Row],[País]],Tabela3[#All],4,FALSE)</f>
        <v>Grécia</v>
      </c>
      <c r="G3180" s="3" t="str">
        <f>VLOOKUP(Exportacao[[#This Row],[País Corrigido]],'Conversor de países_Geral_UTF8_'!$A$2:$B$223,2,FALSE)</f>
        <v>Europa</v>
      </c>
      <c r="H31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81" spans="1:8">
      <c r="A3181" t="s">
        <v>90</v>
      </c>
      <c r="B3181" s="3">
        <v>2017</v>
      </c>
      <c r="C3181">
        <v>0</v>
      </c>
      <c r="D3181">
        <v>0</v>
      </c>
      <c r="E3181" s="3" t="e">
        <v>#NUM!</v>
      </c>
      <c r="F3181" s="3" t="str">
        <f>VLOOKUP(Exportacao[[#This Row],[País]],Tabela3[#All],4,FALSE)</f>
        <v>Grécia</v>
      </c>
      <c r="G3181" s="3" t="str">
        <f>VLOOKUP(Exportacao[[#This Row],[País Corrigido]],'Conversor de países_Geral_UTF8_'!$A$2:$B$223,2,FALSE)</f>
        <v>Europa</v>
      </c>
      <c r="H31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82" spans="1:8">
      <c r="A3182" t="s">
        <v>90</v>
      </c>
      <c r="B3182" s="3">
        <v>2018</v>
      </c>
      <c r="C3182">
        <v>232</v>
      </c>
      <c r="D3182">
        <v>730</v>
      </c>
      <c r="E3182" s="3">
        <v>3.146551724137931</v>
      </c>
      <c r="F3182" s="3" t="str">
        <f>VLOOKUP(Exportacao[[#This Row],[País]],Tabela3[#All],4,FALSE)</f>
        <v>Grécia</v>
      </c>
      <c r="G3182" s="3" t="str">
        <f>VLOOKUP(Exportacao[[#This Row],[País Corrigido]],'Conversor de países_Geral_UTF8_'!$A$2:$B$223,2,FALSE)</f>
        <v>Europa</v>
      </c>
      <c r="H31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183" spans="1:8">
      <c r="A3183" t="s">
        <v>90</v>
      </c>
      <c r="B3183" s="3">
        <v>2019</v>
      </c>
      <c r="C3183">
        <v>561</v>
      </c>
      <c r="D3183">
        <v>1994</v>
      </c>
      <c r="E3183" s="3">
        <v>3.5543672014260248</v>
      </c>
      <c r="F3183" s="3" t="str">
        <f>VLOOKUP(Exportacao[[#This Row],[País]],Tabela3[#All],4,FALSE)</f>
        <v>Grécia</v>
      </c>
      <c r="G3183" s="3" t="str">
        <f>VLOOKUP(Exportacao[[#This Row],[País Corrigido]],'Conversor de países_Geral_UTF8_'!$A$2:$B$223,2,FALSE)</f>
        <v>Europa</v>
      </c>
      <c r="H31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184" spans="1:8">
      <c r="A3184" t="s">
        <v>90</v>
      </c>
      <c r="B3184" s="3">
        <v>2020</v>
      </c>
      <c r="C3184">
        <v>6859</v>
      </c>
      <c r="D3184">
        <v>18092</v>
      </c>
      <c r="E3184" s="3">
        <v>2.6377022889634056</v>
      </c>
      <c r="F3184" s="3" t="str">
        <f>VLOOKUP(Exportacao[[#This Row],[País]],Tabela3[#All],4,FALSE)</f>
        <v>Grécia</v>
      </c>
      <c r="G3184" s="3" t="str">
        <f>VLOOKUP(Exportacao[[#This Row],[País Corrigido]],'Conversor de países_Geral_UTF8_'!$A$2:$B$223,2,FALSE)</f>
        <v>Europa</v>
      </c>
      <c r="H31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185" spans="1:8">
      <c r="A3185" t="s">
        <v>90</v>
      </c>
      <c r="B3185" s="3">
        <v>2021</v>
      </c>
      <c r="C3185">
        <v>908</v>
      </c>
      <c r="D3185">
        <v>3014</v>
      </c>
      <c r="E3185" s="3">
        <v>3.3193832599118944</v>
      </c>
      <c r="F3185" s="3" t="str">
        <f>VLOOKUP(Exportacao[[#This Row],[País]],Tabela3[#All],4,FALSE)</f>
        <v>Grécia</v>
      </c>
      <c r="G3185" s="3" t="str">
        <f>VLOOKUP(Exportacao[[#This Row],[País Corrigido]],'Conversor de países_Geral_UTF8_'!$A$2:$B$223,2,FALSE)</f>
        <v>Europa</v>
      </c>
      <c r="H31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186" spans="1:8">
      <c r="A3186" t="s">
        <v>90</v>
      </c>
      <c r="B3186" s="3">
        <v>2022</v>
      </c>
      <c r="C3186">
        <v>920</v>
      </c>
      <c r="D3186">
        <v>2426</v>
      </c>
      <c r="E3186" s="3">
        <v>2.6369565217391306</v>
      </c>
      <c r="F3186" s="3" t="str">
        <f>VLOOKUP(Exportacao[[#This Row],[País]],Tabela3[#All],4,FALSE)</f>
        <v>Grécia</v>
      </c>
      <c r="G3186" s="3" t="str">
        <f>VLOOKUP(Exportacao[[#This Row],[País Corrigido]],'Conversor de países_Geral_UTF8_'!$A$2:$B$223,2,FALSE)</f>
        <v>Europa</v>
      </c>
      <c r="H31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187" spans="1:8">
      <c r="A3187" t="s">
        <v>90</v>
      </c>
      <c r="B3187" s="3">
        <v>2023</v>
      </c>
      <c r="C3187">
        <v>1294</v>
      </c>
      <c r="D3187">
        <v>3214</v>
      </c>
      <c r="E3187" s="3">
        <v>2.4837712519319939</v>
      </c>
      <c r="F3187" s="3" t="str">
        <f>VLOOKUP(Exportacao[[#This Row],[País]],Tabela3[#All],4,FALSE)</f>
        <v>Grécia</v>
      </c>
      <c r="G3187" s="3" t="str">
        <f>VLOOKUP(Exportacao[[#This Row],[País Corrigido]],'Conversor de países_Geral_UTF8_'!$A$2:$B$223,2,FALSE)</f>
        <v>Europa</v>
      </c>
      <c r="H31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188" spans="1:8" hidden="1">
      <c r="A3188" t="s">
        <v>91</v>
      </c>
      <c r="B3188" s="3">
        <v>1970</v>
      </c>
      <c r="C3188">
        <v>0</v>
      </c>
      <c r="D3188">
        <v>0</v>
      </c>
      <c r="E3188" s="3" t="e">
        <v>#NUM!</v>
      </c>
      <c r="F3188" s="3" t="str">
        <f>VLOOKUP(Exportacao[[#This Row],[País]],Tabela3[#All],4,FALSE)</f>
        <v>Guatemala</v>
      </c>
      <c r="G3188" s="3" t="str">
        <f>VLOOKUP(Exportacao[[#This Row],[País Corrigido]],'Conversor de países_Geral_UTF8_'!$A$2:$B$223,2,FALSE)</f>
        <v>América Central e Caribe</v>
      </c>
      <c r="H31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89" spans="1:8" hidden="1">
      <c r="A3189" t="s">
        <v>91</v>
      </c>
      <c r="B3189" s="3">
        <v>1971</v>
      </c>
      <c r="C3189">
        <v>0</v>
      </c>
      <c r="D3189">
        <v>0</v>
      </c>
      <c r="E3189" s="3" t="e">
        <v>#NUM!</v>
      </c>
      <c r="F3189" s="3" t="str">
        <f>VLOOKUP(Exportacao[[#This Row],[País]],Tabela3[#All],4,FALSE)</f>
        <v>Guatemala</v>
      </c>
      <c r="G3189" s="3" t="str">
        <f>VLOOKUP(Exportacao[[#This Row],[País Corrigido]],'Conversor de países_Geral_UTF8_'!$A$2:$B$223,2,FALSE)</f>
        <v>América Central e Caribe</v>
      </c>
      <c r="H31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0" spans="1:8" hidden="1">
      <c r="A3190" t="s">
        <v>91</v>
      </c>
      <c r="B3190" s="3">
        <v>1972</v>
      </c>
      <c r="C3190">
        <v>0</v>
      </c>
      <c r="D3190">
        <v>0</v>
      </c>
      <c r="E3190" s="3" t="e">
        <v>#NUM!</v>
      </c>
      <c r="F3190" s="3" t="str">
        <f>VLOOKUP(Exportacao[[#This Row],[País]],Tabela3[#All],4,FALSE)</f>
        <v>Guatemala</v>
      </c>
      <c r="G3190" s="3" t="str">
        <f>VLOOKUP(Exportacao[[#This Row],[País Corrigido]],'Conversor de países_Geral_UTF8_'!$A$2:$B$223,2,FALSE)</f>
        <v>América Central e Caribe</v>
      </c>
      <c r="H31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1" spans="1:8" hidden="1">
      <c r="A3191" t="s">
        <v>91</v>
      </c>
      <c r="B3191" s="3">
        <v>1973</v>
      </c>
      <c r="C3191">
        <v>0</v>
      </c>
      <c r="D3191">
        <v>0</v>
      </c>
      <c r="E3191" s="3" t="e">
        <v>#NUM!</v>
      </c>
      <c r="F3191" s="3" t="str">
        <f>VLOOKUP(Exportacao[[#This Row],[País]],Tabela3[#All],4,FALSE)</f>
        <v>Guatemala</v>
      </c>
      <c r="G3191" s="3" t="str">
        <f>VLOOKUP(Exportacao[[#This Row],[País Corrigido]],'Conversor de países_Geral_UTF8_'!$A$2:$B$223,2,FALSE)</f>
        <v>América Central e Caribe</v>
      </c>
      <c r="H31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2" spans="1:8" hidden="1">
      <c r="A3192" t="s">
        <v>91</v>
      </c>
      <c r="B3192" s="3">
        <v>1974</v>
      </c>
      <c r="C3192">
        <v>0</v>
      </c>
      <c r="D3192">
        <v>0</v>
      </c>
      <c r="E3192" s="3" t="e">
        <v>#NUM!</v>
      </c>
      <c r="F3192" s="3" t="str">
        <f>VLOOKUP(Exportacao[[#This Row],[País]],Tabela3[#All],4,FALSE)</f>
        <v>Guatemala</v>
      </c>
      <c r="G3192" s="3" t="str">
        <f>VLOOKUP(Exportacao[[#This Row],[País Corrigido]],'Conversor de países_Geral_UTF8_'!$A$2:$B$223,2,FALSE)</f>
        <v>América Central e Caribe</v>
      </c>
      <c r="H31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3" spans="1:8" hidden="1">
      <c r="A3193" t="s">
        <v>91</v>
      </c>
      <c r="B3193" s="3">
        <v>1975</v>
      </c>
      <c r="C3193">
        <v>0</v>
      </c>
      <c r="D3193">
        <v>0</v>
      </c>
      <c r="E3193" s="3" t="e">
        <v>#NUM!</v>
      </c>
      <c r="F3193" s="3" t="str">
        <f>VLOOKUP(Exportacao[[#This Row],[País]],Tabela3[#All],4,FALSE)</f>
        <v>Guatemala</v>
      </c>
      <c r="G3193" s="3" t="str">
        <f>VLOOKUP(Exportacao[[#This Row],[País Corrigido]],'Conversor de países_Geral_UTF8_'!$A$2:$B$223,2,FALSE)</f>
        <v>América Central e Caribe</v>
      </c>
      <c r="H31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4" spans="1:8" hidden="1">
      <c r="A3194" t="s">
        <v>91</v>
      </c>
      <c r="B3194" s="3">
        <v>1976</v>
      </c>
      <c r="C3194">
        <v>0</v>
      </c>
      <c r="D3194">
        <v>0</v>
      </c>
      <c r="E3194" s="3" t="e">
        <v>#NUM!</v>
      </c>
      <c r="F3194" s="3" t="str">
        <f>VLOOKUP(Exportacao[[#This Row],[País]],Tabela3[#All],4,FALSE)</f>
        <v>Guatemala</v>
      </c>
      <c r="G3194" s="3" t="str">
        <f>VLOOKUP(Exportacao[[#This Row],[País Corrigido]],'Conversor de países_Geral_UTF8_'!$A$2:$B$223,2,FALSE)</f>
        <v>América Central e Caribe</v>
      </c>
      <c r="H31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5" spans="1:8" hidden="1">
      <c r="A3195" t="s">
        <v>91</v>
      </c>
      <c r="B3195" s="3">
        <v>1977</v>
      </c>
      <c r="C3195">
        <v>0</v>
      </c>
      <c r="D3195">
        <v>0</v>
      </c>
      <c r="E3195" s="3" t="e">
        <v>#NUM!</v>
      </c>
      <c r="F3195" s="3" t="str">
        <f>VLOOKUP(Exportacao[[#This Row],[País]],Tabela3[#All],4,FALSE)</f>
        <v>Guatemala</v>
      </c>
      <c r="G3195" s="3" t="str">
        <f>VLOOKUP(Exportacao[[#This Row],[País Corrigido]],'Conversor de países_Geral_UTF8_'!$A$2:$B$223,2,FALSE)</f>
        <v>América Central e Caribe</v>
      </c>
      <c r="H31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6" spans="1:8" hidden="1">
      <c r="A3196" t="s">
        <v>91</v>
      </c>
      <c r="B3196" s="3">
        <v>1978</v>
      </c>
      <c r="C3196">
        <v>0</v>
      </c>
      <c r="D3196">
        <v>0</v>
      </c>
      <c r="E3196" s="3" t="e">
        <v>#NUM!</v>
      </c>
      <c r="F3196" s="3" t="str">
        <f>VLOOKUP(Exportacao[[#This Row],[País]],Tabela3[#All],4,FALSE)</f>
        <v>Guatemala</v>
      </c>
      <c r="G3196" s="3" t="str">
        <f>VLOOKUP(Exportacao[[#This Row],[País Corrigido]],'Conversor de países_Geral_UTF8_'!$A$2:$B$223,2,FALSE)</f>
        <v>América Central e Caribe</v>
      </c>
      <c r="H31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7" spans="1:8" hidden="1">
      <c r="A3197" t="s">
        <v>91</v>
      </c>
      <c r="B3197" s="3">
        <v>1979</v>
      </c>
      <c r="C3197">
        <v>0</v>
      </c>
      <c r="D3197">
        <v>0</v>
      </c>
      <c r="E3197" s="3" t="e">
        <v>#NUM!</v>
      </c>
      <c r="F3197" s="3" t="str">
        <f>VLOOKUP(Exportacao[[#This Row],[País]],Tabela3[#All],4,FALSE)</f>
        <v>Guatemala</v>
      </c>
      <c r="G3197" s="3" t="str">
        <f>VLOOKUP(Exportacao[[#This Row],[País Corrigido]],'Conversor de países_Geral_UTF8_'!$A$2:$B$223,2,FALSE)</f>
        <v>América Central e Caribe</v>
      </c>
      <c r="H31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198" spans="1:8" hidden="1">
      <c r="A3198" t="s">
        <v>91</v>
      </c>
      <c r="B3198" s="3">
        <v>1980</v>
      </c>
      <c r="C3198">
        <v>86</v>
      </c>
      <c r="D3198">
        <v>258</v>
      </c>
      <c r="E3198" s="3">
        <v>3</v>
      </c>
      <c r="F3198" s="3" t="str">
        <f>VLOOKUP(Exportacao[[#This Row],[País]],Tabela3[#All],4,FALSE)</f>
        <v>Guatemala</v>
      </c>
      <c r="G3198" s="3" t="str">
        <f>VLOOKUP(Exportacao[[#This Row],[País Corrigido]],'Conversor de países_Geral_UTF8_'!$A$2:$B$223,2,FALSE)</f>
        <v>América Central e Caribe</v>
      </c>
      <c r="H31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199" spans="1:8" hidden="1">
      <c r="A3199" t="s">
        <v>91</v>
      </c>
      <c r="B3199" s="3">
        <v>1981</v>
      </c>
      <c r="C3199">
        <v>0</v>
      </c>
      <c r="D3199">
        <v>0</v>
      </c>
      <c r="E3199" s="3" t="e">
        <v>#NUM!</v>
      </c>
      <c r="F3199" s="3" t="str">
        <f>VLOOKUP(Exportacao[[#This Row],[País]],Tabela3[#All],4,FALSE)</f>
        <v>Guatemala</v>
      </c>
      <c r="G3199" s="3" t="str">
        <f>VLOOKUP(Exportacao[[#This Row],[País Corrigido]],'Conversor de países_Geral_UTF8_'!$A$2:$B$223,2,FALSE)</f>
        <v>América Central e Caribe</v>
      </c>
      <c r="H31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0" spans="1:8" hidden="1">
      <c r="A3200" t="s">
        <v>91</v>
      </c>
      <c r="B3200" s="3">
        <v>1982</v>
      </c>
      <c r="C3200">
        <v>0</v>
      </c>
      <c r="D3200">
        <v>0</v>
      </c>
      <c r="E3200" s="3" t="e">
        <v>#NUM!</v>
      </c>
      <c r="F3200" s="3" t="str">
        <f>VLOOKUP(Exportacao[[#This Row],[País]],Tabela3[#All],4,FALSE)</f>
        <v>Guatemala</v>
      </c>
      <c r="G3200" s="3" t="str">
        <f>VLOOKUP(Exportacao[[#This Row],[País Corrigido]],'Conversor de países_Geral_UTF8_'!$A$2:$B$223,2,FALSE)</f>
        <v>América Central e Caribe</v>
      </c>
      <c r="H32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1" spans="1:8" hidden="1">
      <c r="A3201" t="s">
        <v>91</v>
      </c>
      <c r="B3201" s="3">
        <v>1983</v>
      </c>
      <c r="C3201">
        <v>0</v>
      </c>
      <c r="D3201">
        <v>0</v>
      </c>
      <c r="E3201" s="3" t="e">
        <v>#NUM!</v>
      </c>
      <c r="F3201" s="3" t="str">
        <f>VLOOKUP(Exportacao[[#This Row],[País]],Tabela3[#All],4,FALSE)</f>
        <v>Guatemala</v>
      </c>
      <c r="G3201" s="3" t="str">
        <f>VLOOKUP(Exportacao[[#This Row],[País Corrigido]],'Conversor de países_Geral_UTF8_'!$A$2:$B$223,2,FALSE)</f>
        <v>América Central e Caribe</v>
      </c>
      <c r="H32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2" spans="1:8" hidden="1">
      <c r="A3202" t="s">
        <v>91</v>
      </c>
      <c r="B3202" s="3">
        <v>1984</v>
      </c>
      <c r="C3202">
        <v>0</v>
      </c>
      <c r="D3202">
        <v>0</v>
      </c>
      <c r="E3202" s="3" t="e">
        <v>#NUM!</v>
      </c>
      <c r="F3202" s="3" t="str">
        <f>VLOOKUP(Exportacao[[#This Row],[País]],Tabela3[#All],4,FALSE)</f>
        <v>Guatemala</v>
      </c>
      <c r="G3202" s="3" t="str">
        <f>VLOOKUP(Exportacao[[#This Row],[País Corrigido]],'Conversor de países_Geral_UTF8_'!$A$2:$B$223,2,FALSE)</f>
        <v>América Central e Caribe</v>
      </c>
      <c r="H32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3" spans="1:8" hidden="1">
      <c r="A3203" t="s">
        <v>91</v>
      </c>
      <c r="B3203" s="3">
        <v>1985</v>
      </c>
      <c r="C3203">
        <v>0</v>
      </c>
      <c r="D3203">
        <v>0</v>
      </c>
      <c r="E3203" s="3" t="e">
        <v>#NUM!</v>
      </c>
      <c r="F3203" s="3" t="str">
        <f>VLOOKUP(Exportacao[[#This Row],[País]],Tabela3[#All],4,FALSE)</f>
        <v>Guatemala</v>
      </c>
      <c r="G3203" s="3" t="str">
        <f>VLOOKUP(Exportacao[[#This Row],[País Corrigido]],'Conversor de países_Geral_UTF8_'!$A$2:$B$223,2,FALSE)</f>
        <v>América Central e Caribe</v>
      </c>
      <c r="H32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4" spans="1:8" hidden="1">
      <c r="A3204" t="s">
        <v>91</v>
      </c>
      <c r="B3204" s="3">
        <v>1986</v>
      </c>
      <c r="C3204">
        <v>0</v>
      </c>
      <c r="D3204">
        <v>0</v>
      </c>
      <c r="E3204" s="3" t="e">
        <v>#NUM!</v>
      </c>
      <c r="F3204" s="3" t="str">
        <f>VLOOKUP(Exportacao[[#This Row],[País]],Tabela3[#All],4,FALSE)</f>
        <v>Guatemala</v>
      </c>
      <c r="G3204" s="3" t="str">
        <f>VLOOKUP(Exportacao[[#This Row],[País Corrigido]],'Conversor de países_Geral_UTF8_'!$A$2:$B$223,2,FALSE)</f>
        <v>América Central e Caribe</v>
      </c>
      <c r="H32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5" spans="1:8" hidden="1">
      <c r="A3205" t="s">
        <v>91</v>
      </c>
      <c r="B3205" s="3">
        <v>1987</v>
      </c>
      <c r="C3205">
        <v>0</v>
      </c>
      <c r="D3205">
        <v>0</v>
      </c>
      <c r="E3205" s="3" t="e">
        <v>#NUM!</v>
      </c>
      <c r="F3205" s="3" t="str">
        <f>VLOOKUP(Exportacao[[#This Row],[País]],Tabela3[#All],4,FALSE)</f>
        <v>Guatemala</v>
      </c>
      <c r="G3205" s="3" t="str">
        <f>VLOOKUP(Exportacao[[#This Row],[País Corrigido]],'Conversor de países_Geral_UTF8_'!$A$2:$B$223,2,FALSE)</f>
        <v>América Central e Caribe</v>
      </c>
      <c r="H32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6" spans="1:8" hidden="1">
      <c r="A3206" t="s">
        <v>91</v>
      </c>
      <c r="B3206" s="3">
        <v>1988</v>
      </c>
      <c r="C3206">
        <v>0</v>
      </c>
      <c r="D3206">
        <v>0</v>
      </c>
      <c r="E3206" s="3" t="e">
        <v>#NUM!</v>
      </c>
      <c r="F3206" s="3" t="str">
        <f>VLOOKUP(Exportacao[[#This Row],[País]],Tabela3[#All],4,FALSE)</f>
        <v>Guatemala</v>
      </c>
      <c r="G3206" s="3" t="str">
        <f>VLOOKUP(Exportacao[[#This Row],[País Corrigido]],'Conversor de países_Geral_UTF8_'!$A$2:$B$223,2,FALSE)</f>
        <v>América Central e Caribe</v>
      </c>
      <c r="H32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7" spans="1:8" hidden="1">
      <c r="A3207" t="s">
        <v>91</v>
      </c>
      <c r="B3207" s="3">
        <v>1989</v>
      </c>
      <c r="C3207">
        <v>0</v>
      </c>
      <c r="D3207">
        <v>0</v>
      </c>
      <c r="E3207" s="3" t="e">
        <v>#NUM!</v>
      </c>
      <c r="F3207" s="3" t="str">
        <f>VLOOKUP(Exportacao[[#This Row],[País]],Tabela3[#All],4,FALSE)</f>
        <v>Guatemala</v>
      </c>
      <c r="G3207" s="3" t="str">
        <f>VLOOKUP(Exportacao[[#This Row],[País Corrigido]],'Conversor de países_Geral_UTF8_'!$A$2:$B$223,2,FALSE)</f>
        <v>América Central e Caribe</v>
      </c>
      <c r="H32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8" spans="1:8" hidden="1">
      <c r="A3208" t="s">
        <v>91</v>
      </c>
      <c r="B3208" s="3">
        <v>1990</v>
      </c>
      <c r="C3208">
        <v>0</v>
      </c>
      <c r="D3208">
        <v>0</v>
      </c>
      <c r="E3208" s="3" t="e">
        <v>#NUM!</v>
      </c>
      <c r="F3208" s="3" t="str">
        <f>VLOOKUP(Exportacao[[#This Row],[País]],Tabela3[#All],4,FALSE)</f>
        <v>Guatemala</v>
      </c>
      <c r="G3208" s="3" t="str">
        <f>VLOOKUP(Exportacao[[#This Row],[País Corrigido]],'Conversor de países_Geral_UTF8_'!$A$2:$B$223,2,FALSE)</f>
        <v>América Central e Caribe</v>
      </c>
      <c r="H32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09" spans="1:8" hidden="1">
      <c r="A3209" t="s">
        <v>91</v>
      </c>
      <c r="B3209" s="3">
        <v>1991</v>
      </c>
      <c r="C3209">
        <v>0</v>
      </c>
      <c r="D3209">
        <v>0</v>
      </c>
      <c r="E3209" s="3" t="e">
        <v>#NUM!</v>
      </c>
      <c r="F3209" s="3" t="str">
        <f>VLOOKUP(Exportacao[[#This Row],[País]],Tabela3[#All],4,FALSE)</f>
        <v>Guatemala</v>
      </c>
      <c r="G3209" s="3" t="str">
        <f>VLOOKUP(Exportacao[[#This Row],[País Corrigido]],'Conversor de países_Geral_UTF8_'!$A$2:$B$223,2,FALSE)</f>
        <v>América Central e Caribe</v>
      </c>
      <c r="H32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10" spans="1:8" hidden="1">
      <c r="A3210" t="s">
        <v>91</v>
      </c>
      <c r="B3210" s="3">
        <v>1992</v>
      </c>
      <c r="C3210">
        <v>0</v>
      </c>
      <c r="D3210">
        <v>0</v>
      </c>
      <c r="E3210" s="3" t="e">
        <v>#NUM!</v>
      </c>
      <c r="F3210" s="3" t="str">
        <f>VLOOKUP(Exportacao[[#This Row],[País]],Tabela3[#All],4,FALSE)</f>
        <v>Guatemala</v>
      </c>
      <c r="G3210" s="3" t="str">
        <f>VLOOKUP(Exportacao[[#This Row],[País Corrigido]],'Conversor de países_Geral_UTF8_'!$A$2:$B$223,2,FALSE)</f>
        <v>América Central e Caribe</v>
      </c>
      <c r="H32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11" spans="1:8" hidden="1">
      <c r="A3211" t="s">
        <v>91</v>
      </c>
      <c r="B3211" s="3">
        <v>1993</v>
      </c>
      <c r="C3211">
        <v>0</v>
      </c>
      <c r="D3211">
        <v>0</v>
      </c>
      <c r="E3211" s="3" t="e">
        <v>#NUM!</v>
      </c>
      <c r="F3211" s="3" t="str">
        <f>VLOOKUP(Exportacao[[#This Row],[País]],Tabela3[#All],4,FALSE)</f>
        <v>Guatemala</v>
      </c>
      <c r="G3211" s="3" t="str">
        <f>VLOOKUP(Exportacao[[#This Row],[País Corrigido]],'Conversor de países_Geral_UTF8_'!$A$2:$B$223,2,FALSE)</f>
        <v>América Central e Caribe</v>
      </c>
      <c r="H32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12" spans="1:8" hidden="1">
      <c r="A3212" t="s">
        <v>91</v>
      </c>
      <c r="B3212" s="3">
        <v>1994</v>
      </c>
      <c r="C3212">
        <v>0</v>
      </c>
      <c r="D3212">
        <v>0</v>
      </c>
      <c r="E3212" s="3" t="e">
        <v>#NUM!</v>
      </c>
      <c r="F3212" s="3" t="str">
        <f>VLOOKUP(Exportacao[[#This Row],[País]],Tabela3[#All],4,FALSE)</f>
        <v>Guatemala</v>
      </c>
      <c r="G3212" s="3" t="str">
        <f>VLOOKUP(Exportacao[[#This Row],[País Corrigido]],'Conversor de países_Geral_UTF8_'!$A$2:$B$223,2,FALSE)</f>
        <v>América Central e Caribe</v>
      </c>
      <c r="H32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13" spans="1:8" hidden="1">
      <c r="A3213" t="s">
        <v>91</v>
      </c>
      <c r="B3213" s="3">
        <v>1995</v>
      </c>
      <c r="C3213">
        <v>0</v>
      </c>
      <c r="D3213">
        <v>0</v>
      </c>
      <c r="E3213" s="3" t="e">
        <v>#NUM!</v>
      </c>
      <c r="F3213" s="3" t="str">
        <f>VLOOKUP(Exportacao[[#This Row],[País]],Tabela3[#All],4,FALSE)</f>
        <v>Guatemala</v>
      </c>
      <c r="G3213" s="3" t="str">
        <f>VLOOKUP(Exportacao[[#This Row],[País Corrigido]],'Conversor de países_Geral_UTF8_'!$A$2:$B$223,2,FALSE)</f>
        <v>América Central e Caribe</v>
      </c>
      <c r="H32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14" spans="1:8" hidden="1">
      <c r="A3214" t="s">
        <v>91</v>
      </c>
      <c r="B3214" s="3">
        <v>1996</v>
      </c>
      <c r="C3214">
        <v>0</v>
      </c>
      <c r="D3214">
        <v>0</v>
      </c>
      <c r="E3214" s="3" t="e">
        <v>#NUM!</v>
      </c>
      <c r="F3214" s="3" t="str">
        <f>VLOOKUP(Exportacao[[#This Row],[País]],Tabela3[#All],4,FALSE)</f>
        <v>Guatemala</v>
      </c>
      <c r="G3214" s="3" t="str">
        <f>VLOOKUP(Exportacao[[#This Row],[País Corrigido]],'Conversor de países_Geral_UTF8_'!$A$2:$B$223,2,FALSE)</f>
        <v>América Central e Caribe</v>
      </c>
      <c r="H32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15" spans="1:8" hidden="1">
      <c r="A3215" t="s">
        <v>91</v>
      </c>
      <c r="B3215" s="3">
        <v>1997</v>
      </c>
      <c r="C3215">
        <v>8509</v>
      </c>
      <c r="D3215">
        <v>13458</v>
      </c>
      <c r="E3215" s="3">
        <v>1.5816194617463861</v>
      </c>
      <c r="F3215" s="3" t="str">
        <f>VLOOKUP(Exportacao[[#This Row],[País]],Tabela3[#All],4,FALSE)</f>
        <v>Guatemala</v>
      </c>
      <c r="G3215" s="3" t="str">
        <f>VLOOKUP(Exportacao[[#This Row],[País Corrigido]],'Conversor de países_Geral_UTF8_'!$A$2:$B$223,2,FALSE)</f>
        <v>América Central e Caribe</v>
      </c>
      <c r="H32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16" spans="1:8" hidden="1">
      <c r="A3216" t="s">
        <v>91</v>
      </c>
      <c r="B3216" s="3">
        <v>1998</v>
      </c>
      <c r="C3216">
        <v>0</v>
      </c>
      <c r="D3216">
        <v>0</v>
      </c>
      <c r="E3216" s="3" t="e">
        <v>#NUM!</v>
      </c>
      <c r="F3216" s="3" t="str">
        <f>VLOOKUP(Exportacao[[#This Row],[País]],Tabela3[#All],4,FALSE)</f>
        <v>Guatemala</v>
      </c>
      <c r="G3216" s="3" t="str">
        <f>VLOOKUP(Exportacao[[#This Row],[País Corrigido]],'Conversor de países_Geral_UTF8_'!$A$2:$B$223,2,FALSE)</f>
        <v>América Central e Caribe</v>
      </c>
      <c r="H32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17" spans="1:8" hidden="1">
      <c r="A3217" t="s">
        <v>91</v>
      </c>
      <c r="B3217" s="3">
        <v>1999</v>
      </c>
      <c r="C3217">
        <v>0</v>
      </c>
      <c r="D3217">
        <v>0</v>
      </c>
      <c r="E3217" s="3" t="e">
        <v>#NUM!</v>
      </c>
      <c r="F3217" s="3" t="str">
        <f>VLOOKUP(Exportacao[[#This Row],[País]],Tabela3[#All],4,FALSE)</f>
        <v>Guatemala</v>
      </c>
      <c r="G3217" s="3" t="str">
        <f>VLOOKUP(Exportacao[[#This Row],[País Corrigido]],'Conversor de países_Geral_UTF8_'!$A$2:$B$223,2,FALSE)</f>
        <v>América Central e Caribe</v>
      </c>
      <c r="H32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18" spans="1:8" hidden="1">
      <c r="A3218" t="s">
        <v>91</v>
      </c>
      <c r="B3218" s="3">
        <v>2000</v>
      </c>
      <c r="C3218">
        <v>0</v>
      </c>
      <c r="D3218">
        <v>0</v>
      </c>
      <c r="E3218" s="3" t="e">
        <v>#NUM!</v>
      </c>
      <c r="F3218" s="3" t="str">
        <f>VLOOKUP(Exportacao[[#This Row],[País]],Tabela3[#All],4,FALSE)</f>
        <v>Guatemala</v>
      </c>
      <c r="G3218" s="3" t="str">
        <f>VLOOKUP(Exportacao[[#This Row],[País Corrigido]],'Conversor de países_Geral_UTF8_'!$A$2:$B$223,2,FALSE)</f>
        <v>América Central e Caribe</v>
      </c>
      <c r="H32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19" spans="1:8" hidden="1">
      <c r="A3219" t="s">
        <v>91</v>
      </c>
      <c r="B3219" s="3">
        <v>2001</v>
      </c>
      <c r="C3219">
        <v>0</v>
      </c>
      <c r="D3219">
        <v>0</v>
      </c>
      <c r="E3219" s="3" t="e">
        <v>#NUM!</v>
      </c>
      <c r="F3219" s="3" t="str">
        <f>VLOOKUP(Exportacao[[#This Row],[País]],Tabela3[#All],4,FALSE)</f>
        <v>Guatemala</v>
      </c>
      <c r="G3219" s="3" t="str">
        <f>VLOOKUP(Exportacao[[#This Row],[País Corrigido]],'Conversor de países_Geral_UTF8_'!$A$2:$B$223,2,FALSE)</f>
        <v>América Central e Caribe</v>
      </c>
      <c r="H32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20" spans="1:8" hidden="1">
      <c r="A3220" t="s">
        <v>91</v>
      </c>
      <c r="B3220" s="3">
        <v>2002</v>
      </c>
      <c r="C3220">
        <v>0</v>
      </c>
      <c r="D3220">
        <v>0</v>
      </c>
      <c r="E3220" s="3" t="e">
        <v>#NUM!</v>
      </c>
      <c r="F3220" s="3" t="str">
        <f>VLOOKUP(Exportacao[[#This Row],[País]],Tabela3[#All],4,FALSE)</f>
        <v>Guatemala</v>
      </c>
      <c r="G3220" s="3" t="str">
        <f>VLOOKUP(Exportacao[[#This Row],[País Corrigido]],'Conversor de países_Geral_UTF8_'!$A$2:$B$223,2,FALSE)</f>
        <v>América Central e Caribe</v>
      </c>
      <c r="H32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21" spans="1:8" hidden="1">
      <c r="A3221" t="s">
        <v>91</v>
      </c>
      <c r="B3221" s="3">
        <v>2003</v>
      </c>
      <c r="C3221">
        <v>0</v>
      </c>
      <c r="D3221">
        <v>0</v>
      </c>
      <c r="E3221" s="3" t="e">
        <v>#NUM!</v>
      </c>
      <c r="F3221" s="3" t="str">
        <f>VLOOKUP(Exportacao[[#This Row],[País]],Tabela3[#All],4,FALSE)</f>
        <v>Guatemala</v>
      </c>
      <c r="G3221" s="3" t="str">
        <f>VLOOKUP(Exportacao[[#This Row],[País Corrigido]],'Conversor de países_Geral_UTF8_'!$A$2:$B$223,2,FALSE)</f>
        <v>América Central e Caribe</v>
      </c>
      <c r="H32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22" spans="1:8" hidden="1">
      <c r="A3222" t="s">
        <v>91</v>
      </c>
      <c r="B3222" s="3">
        <v>2004</v>
      </c>
      <c r="C3222">
        <v>0</v>
      </c>
      <c r="D3222">
        <v>0</v>
      </c>
      <c r="E3222" s="3" t="e">
        <v>#NUM!</v>
      </c>
      <c r="F3222" s="3" t="str">
        <f>VLOOKUP(Exportacao[[#This Row],[País]],Tabela3[#All],4,FALSE)</f>
        <v>Guatemala</v>
      </c>
      <c r="G3222" s="3" t="str">
        <f>VLOOKUP(Exportacao[[#This Row],[País Corrigido]],'Conversor de países_Geral_UTF8_'!$A$2:$B$223,2,FALSE)</f>
        <v>América Central e Caribe</v>
      </c>
      <c r="H32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23" spans="1:8" hidden="1">
      <c r="A3223" t="s">
        <v>91</v>
      </c>
      <c r="B3223" s="3">
        <v>2005</v>
      </c>
      <c r="C3223">
        <v>0</v>
      </c>
      <c r="D3223">
        <v>0</v>
      </c>
      <c r="E3223" s="3" t="e">
        <v>#NUM!</v>
      </c>
      <c r="F3223" s="3" t="str">
        <f>VLOOKUP(Exportacao[[#This Row],[País]],Tabela3[#All],4,FALSE)</f>
        <v>Guatemala</v>
      </c>
      <c r="G3223" s="3" t="str">
        <f>VLOOKUP(Exportacao[[#This Row],[País Corrigido]],'Conversor de países_Geral_UTF8_'!$A$2:$B$223,2,FALSE)</f>
        <v>América Central e Caribe</v>
      </c>
      <c r="H32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24" spans="1:8" hidden="1">
      <c r="A3224" t="s">
        <v>91</v>
      </c>
      <c r="B3224" s="3">
        <v>2006</v>
      </c>
      <c r="C3224">
        <v>0</v>
      </c>
      <c r="D3224">
        <v>0</v>
      </c>
      <c r="E3224" s="3" t="e">
        <v>#NUM!</v>
      </c>
      <c r="F3224" s="3" t="str">
        <f>VLOOKUP(Exportacao[[#This Row],[País]],Tabela3[#All],4,FALSE)</f>
        <v>Guatemala</v>
      </c>
      <c r="G3224" s="3" t="str">
        <f>VLOOKUP(Exportacao[[#This Row],[País Corrigido]],'Conversor de países_Geral_UTF8_'!$A$2:$B$223,2,FALSE)</f>
        <v>América Central e Caribe</v>
      </c>
      <c r="H32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25" spans="1:8" hidden="1">
      <c r="A3225" t="s">
        <v>91</v>
      </c>
      <c r="B3225" s="3">
        <v>2007</v>
      </c>
      <c r="C3225">
        <v>0</v>
      </c>
      <c r="D3225">
        <v>0</v>
      </c>
      <c r="E3225" s="3" t="e">
        <v>#NUM!</v>
      </c>
      <c r="F3225" s="3" t="str">
        <f>VLOOKUP(Exportacao[[#This Row],[País]],Tabela3[#All],4,FALSE)</f>
        <v>Guatemala</v>
      </c>
      <c r="G3225" s="3" t="str">
        <f>VLOOKUP(Exportacao[[#This Row],[País Corrigido]],'Conversor de países_Geral_UTF8_'!$A$2:$B$223,2,FALSE)</f>
        <v>América Central e Caribe</v>
      </c>
      <c r="H32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26" spans="1:8" hidden="1">
      <c r="A3226" t="s">
        <v>91</v>
      </c>
      <c r="B3226" s="3">
        <v>2008</v>
      </c>
      <c r="C3226">
        <v>0</v>
      </c>
      <c r="D3226">
        <v>0</v>
      </c>
      <c r="E3226" s="3" t="e">
        <v>#NUM!</v>
      </c>
      <c r="F3226" s="3" t="str">
        <f>VLOOKUP(Exportacao[[#This Row],[País]],Tabela3[#All],4,FALSE)</f>
        <v>Guatemala</v>
      </c>
      <c r="G3226" s="3" t="str">
        <f>VLOOKUP(Exportacao[[#This Row],[País Corrigido]],'Conversor de países_Geral_UTF8_'!$A$2:$B$223,2,FALSE)</f>
        <v>América Central e Caribe</v>
      </c>
      <c r="H32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27" spans="1:8" hidden="1">
      <c r="A3227" t="s">
        <v>91</v>
      </c>
      <c r="B3227" s="3">
        <v>2009</v>
      </c>
      <c r="C3227">
        <v>20</v>
      </c>
      <c r="D3227">
        <v>20</v>
      </c>
      <c r="E3227" s="3">
        <v>1</v>
      </c>
      <c r="F3227" s="3" t="str">
        <f>VLOOKUP(Exportacao[[#This Row],[País]],Tabela3[#All],4,FALSE)</f>
        <v>Guatemala</v>
      </c>
      <c r="G3227" s="3" t="str">
        <f>VLOOKUP(Exportacao[[#This Row],[País Corrigido]],'Conversor de países_Geral_UTF8_'!$A$2:$B$223,2,FALSE)</f>
        <v>América Central e Caribe</v>
      </c>
      <c r="H32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28" spans="1:8" hidden="1">
      <c r="A3228" t="s">
        <v>91</v>
      </c>
      <c r="B3228" s="3">
        <v>2010</v>
      </c>
      <c r="C3228">
        <v>0</v>
      </c>
      <c r="D3228">
        <v>0</v>
      </c>
      <c r="E3228" s="3" t="e">
        <v>#NUM!</v>
      </c>
      <c r="F3228" s="3" t="str">
        <f>VLOOKUP(Exportacao[[#This Row],[País]],Tabela3[#All],4,FALSE)</f>
        <v>Guatemala</v>
      </c>
      <c r="G3228" s="3" t="str">
        <f>VLOOKUP(Exportacao[[#This Row],[País Corrigido]],'Conversor de países_Geral_UTF8_'!$A$2:$B$223,2,FALSE)</f>
        <v>América Central e Caribe</v>
      </c>
      <c r="H32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29" spans="1:8" hidden="1">
      <c r="A3229" t="s">
        <v>91</v>
      </c>
      <c r="B3229" s="3">
        <v>2011</v>
      </c>
      <c r="C3229">
        <v>0</v>
      </c>
      <c r="D3229">
        <v>0</v>
      </c>
      <c r="E3229" s="3" t="e">
        <v>#NUM!</v>
      </c>
      <c r="F3229" s="3" t="str">
        <f>VLOOKUP(Exportacao[[#This Row],[País]],Tabela3[#All],4,FALSE)</f>
        <v>Guatemala</v>
      </c>
      <c r="G3229" s="3" t="str">
        <f>VLOOKUP(Exportacao[[#This Row],[País Corrigido]],'Conversor de países_Geral_UTF8_'!$A$2:$B$223,2,FALSE)</f>
        <v>América Central e Caribe</v>
      </c>
      <c r="H32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30" spans="1:8" hidden="1">
      <c r="A3230" t="s">
        <v>91</v>
      </c>
      <c r="B3230" s="3">
        <v>2012</v>
      </c>
      <c r="C3230">
        <v>0</v>
      </c>
      <c r="D3230">
        <v>0</v>
      </c>
      <c r="E3230" s="3" t="e">
        <v>#NUM!</v>
      </c>
      <c r="F3230" s="3" t="str">
        <f>VLOOKUP(Exportacao[[#This Row],[País]],Tabela3[#All],4,FALSE)</f>
        <v>Guatemala</v>
      </c>
      <c r="G3230" s="3" t="str">
        <f>VLOOKUP(Exportacao[[#This Row],[País Corrigido]],'Conversor de países_Geral_UTF8_'!$A$2:$B$223,2,FALSE)</f>
        <v>América Central e Caribe</v>
      </c>
      <c r="H32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31" spans="1:8" hidden="1">
      <c r="A3231" t="s">
        <v>91</v>
      </c>
      <c r="B3231" s="3">
        <v>2013</v>
      </c>
      <c r="C3231">
        <v>0</v>
      </c>
      <c r="D3231">
        <v>0</v>
      </c>
      <c r="E3231" s="3" t="e">
        <v>#NUM!</v>
      </c>
      <c r="F3231" s="3" t="str">
        <f>VLOOKUP(Exportacao[[#This Row],[País]],Tabela3[#All],4,FALSE)</f>
        <v>Guatemala</v>
      </c>
      <c r="G3231" s="3" t="str">
        <f>VLOOKUP(Exportacao[[#This Row],[País Corrigido]],'Conversor de países_Geral_UTF8_'!$A$2:$B$223,2,FALSE)</f>
        <v>América Central e Caribe</v>
      </c>
      <c r="H32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32" spans="1:8" hidden="1">
      <c r="A3232" t="s">
        <v>91</v>
      </c>
      <c r="B3232" s="3">
        <v>2014</v>
      </c>
      <c r="C3232">
        <v>0</v>
      </c>
      <c r="D3232">
        <v>0</v>
      </c>
      <c r="E3232" s="3" t="e">
        <v>#NUM!</v>
      </c>
      <c r="F3232" s="3" t="str">
        <f>VLOOKUP(Exportacao[[#This Row],[País]],Tabela3[#All],4,FALSE)</f>
        <v>Guatemala</v>
      </c>
      <c r="G3232" s="3" t="str">
        <f>VLOOKUP(Exportacao[[#This Row],[País Corrigido]],'Conversor de países_Geral_UTF8_'!$A$2:$B$223,2,FALSE)</f>
        <v>América Central e Caribe</v>
      </c>
      <c r="H32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33" spans="1:8" hidden="1">
      <c r="A3233" t="s">
        <v>91</v>
      </c>
      <c r="B3233" s="3">
        <v>2015</v>
      </c>
      <c r="C3233">
        <v>0</v>
      </c>
      <c r="D3233">
        <v>0</v>
      </c>
      <c r="E3233" s="3" t="e">
        <v>#NUM!</v>
      </c>
      <c r="F3233" s="3" t="str">
        <f>VLOOKUP(Exportacao[[#This Row],[País]],Tabela3[#All],4,FALSE)</f>
        <v>Guatemala</v>
      </c>
      <c r="G3233" s="3" t="str">
        <f>VLOOKUP(Exportacao[[#This Row],[País Corrigido]],'Conversor de países_Geral_UTF8_'!$A$2:$B$223,2,FALSE)</f>
        <v>América Central e Caribe</v>
      </c>
      <c r="H32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34" spans="1:8" hidden="1">
      <c r="A3234" t="s">
        <v>91</v>
      </c>
      <c r="B3234" s="3">
        <v>2016</v>
      </c>
      <c r="C3234">
        <v>0</v>
      </c>
      <c r="D3234">
        <v>0</v>
      </c>
      <c r="E3234" s="3" t="e">
        <v>#NUM!</v>
      </c>
      <c r="F3234" s="3" t="str">
        <f>VLOOKUP(Exportacao[[#This Row],[País]],Tabela3[#All],4,FALSE)</f>
        <v>Guatemala</v>
      </c>
      <c r="G3234" s="3" t="str">
        <f>VLOOKUP(Exportacao[[#This Row],[País Corrigido]],'Conversor de países_Geral_UTF8_'!$A$2:$B$223,2,FALSE)</f>
        <v>América Central e Caribe</v>
      </c>
      <c r="H32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35" spans="1:8" hidden="1">
      <c r="A3235" t="s">
        <v>91</v>
      </c>
      <c r="B3235" s="3">
        <v>2017</v>
      </c>
      <c r="C3235">
        <v>0</v>
      </c>
      <c r="D3235">
        <v>0</v>
      </c>
      <c r="E3235" s="3" t="e">
        <v>#NUM!</v>
      </c>
      <c r="F3235" s="3" t="str">
        <f>VLOOKUP(Exportacao[[#This Row],[País]],Tabela3[#All],4,FALSE)</f>
        <v>Guatemala</v>
      </c>
      <c r="G3235" s="3" t="str">
        <f>VLOOKUP(Exportacao[[#This Row],[País Corrigido]],'Conversor de países_Geral_UTF8_'!$A$2:$B$223,2,FALSE)</f>
        <v>América Central e Caribe</v>
      </c>
      <c r="H32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36" spans="1:8" hidden="1">
      <c r="A3236" t="s">
        <v>91</v>
      </c>
      <c r="B3236" s="3">
        <v>2018</v>
      </c>
      <c r="C3236">
        <v>0</v>
      </c>
      <c r="D3236">
        <v>0</v>
      </c>
      <c r="E3236" s="3" t="e">
        <v>#NUM!</v>
      </c>
      <c r="F3236" s="3" t="str">
        <f>VLOOKUP(Exportacao[[#This Row],[País]],Tabela3[#All],4,FALSE)</f>
        <v>Guatemala</v>
      </c>
      <c r="G3236" s="3" t="str">
        <f>VLOOKUP(Exportacao[[#This Row],[País Corrigido]],'Conversor de países_Geral_UTF8_'!$A$2:$B$223,2,FALSE)</f>
        <v>América Central e Caribe</v>
      </c>
      <c r="H32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37" spans="1:8" hidden="1">
      <c r="A3237" t="s">
        <v>91</v>
      </c>
      <c r="B3237" s="3">
        <v>2019</v>
      </c>
      <c r="C3237">
        <v>1597</v>
      </c>
      <c r="D3237">
        <v>8719</v>
      </c>
      <c r="E3237" s="3">
        <v>5.4596117720726358</v>
      </c>
      <c r="F3237" s="3" t="str">
        <f>VLOOKUP(Exportacao[[#This Row],[País]],Tabela3[#All],4,FALSE)</f>
        <v>Guatemala</v>
      </c>
      <c r="G3237" s="3" t="str">
        <f>VLOOKUP(Exportacao[[#This Row],[País Corrigido]],'Conversor de países_Geral_UTF8_'!$A$2:$B$223,2,FALSE)</f>
        <v>América Central e Caribe</v>
      </c>
      <c r="H32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38" spans="1:8" hidden="1">
      <c r="A3238" t="s">
        <v>91</v>
      </c>
      <c r="B3238" s="3">
        <v>2020</v>
      </c>
      <c r="C3238">
        <v>0</v>
      </c>
      <c r="D3238">
        <v>0</v>
      </c>
      <c r="E3238" s="3" t="e">
        <v>#NUM!</v>
      </c>
      <c r="F3238" s="3" t="str">
        <f>VLOOKUP(Exportacao[[#This Row],[País]],Tabela3[#All],4,FALSE)</f>
        <v>Guatemala</v>
      </c>
      <c r="G3238" s="3" t="str">
        <f>VLOOKUP(Exportacao[[#This Row],[País Corrigido]],'Conversor de países_Geral_UTF8_'!$A$2:$B$223,2,FALSE)</f>
        <v>América Central e Caribe</v>
      </c>
      <c r="H32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39" spans="1:8" hidden="1">
      <c r="A3239" t="s">
        <v>91</v>
      </c>
      <c r="B3239" s="3">
        <v>2021</v>
      </c>
      <c r="C3239">
        <v>17347</v>
      </c>
      <c r="D3239">
        <v>29100</v>
      </c>
      <c r="E3239" s="3">
        <v>1.6775234910935608</v>
      </c>
      <c r="F3239" s="3" t="str">
        <f>VLOOKUP(Exportacao[[#This Row],[País]],Tabela3[#All],4,FALSE)</f>
        <v>Guatemala</v>
      </c>
      <c r="G3239" s="3" t="str">
        <f>VLOOKUP(Exportacao[[#This Row],[País Corrigido]],'Conversor de países_Geral_UTF8_'!$A$2:$B$223,2,FALSE)</f>
        <v>América Central e Caribe</v>
      </c>
      <c r="H32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40" spans="1:8" hidden="1">
      <c r="A3240" t="s">
        <v>91</v>
      </c>
      <c r="B3240" s="3">
        <v>2022</v>
      </c>
      <c r="C3240">
        <v>1283</v>
      </c>
      <c r="D3240">
        <v>5350</v>
      </c>
      <c r="E3240" s="3">
        <v>4.169914263445051</v>
      </c>
      <c r="F3240" s="3" t="str">
        <f>VLOOKUP(Exportacao[[#This Row],[País]],Tabela3[#All],4,FALSE)</f>
        <v>Guatemala</v>
      </c>
      <c r="G3240" s="3" t="str">
        <f>VLOOKUP(Exportacao[[#This Row],[País Corrigido]],'Conversor de países_Geral_UTF8_'!$A$2:$B$223,2,FALSE)</f>
        <v>América Central e Caribe</v>
      </c>
      <c r="H32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41" spans="1:8" hidden="1">
      <c r="A3241" t="s">
        <v>91</v>
      </c>
      <c r="B3241" s="3">
        <v>2023</v>
      </c>
      <c r="C3241">
        <v>2053</v>
      </c>
      <c r="D3241">
        <v>3758</v>
      </c>
      <c r="E3241" s="3">
        <v>1.8304919629810035</v>
      </c>
      <c r="F3241" s="3" t="str">
        <f>VLOOKUP(Exportacao[[#This Row],[País]],Tabela3[#All],4,FALSE)</f>
        <v>Guatemala</v>
      </c>
      <c r="G3241" s="3" t="str">
        <f>VLOOKUP(Exportacao[[#This Row],[País Corrigido]],'Conversor de países_Geral_UTF8_'!$A$2:$B$223,2,FALSE)</f>
        <v>América Central e Caribe</v>
      </c>
      <c r="H32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42" spans="1:8" hidden="1">
      <c r="A3242" t="s">
        <v>92</v>
      </c>
      <c r="B3242" s="3">
        <v>1970</v>
      </c>
      <c r="C3242">
        <v>114</v>
      </c>
      <c r="D3242">
        <v>36</v>
      </c>
      <c r="E3242" s="3">
        <v>0.31578947368421051</v>
      </c>
      <c r="F3242" s="3" t="str">
        <f>VLOOKUP(Exportacao[[#This Row],[País]],Tabela3[#All],4,FALSE)</f>
        <v>Guiana</v>
      </c>
      <c r="G3242" s="3" t="str">
        <f>VLOOKUP(Exportacao[[#This Row],[País Corrigido]],'Conversor de países_Geral_UTF8_'!$A$2:$B$223,2,FALSE)</f>
        <v>América do Sul</v>
      </c>
      <c r="H32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43" spans="1:8" hidden="1">
      <c r="A3243" t="s">
        <v>92</v>
      </c>
      <c r="B3243" s="3">
        <v>1971</v>
      </c>
      <c r="C3243">
        <v>0</v>
      </c>
      <c r="D3243">
        <v>0</v>
      </c>
      <c r="E3243" s="3" t="e">
        <v>#NUM!</v>
      </c>
      <c r="F3243" s="3" t="str">
        <f>VLOOKUP(Exportacao[[#This Row],[País]],Tabela3[#All],4,FALSE)</f>
        <v>Guiana</v>
      </c>
      <c r="G3243" s="3" t="str">
        <f>VLOOKUP(Exportacao[[#This Row],[País Corrigido]],'Conversor de países_Geral_UTF8_'!$A$2:$B$223,2,FALSE)</f>
        <v>América do Sul</v>
      </c>
      <c r="H32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44" spans="1:8" hidden="1">
      <c r="A3244" t="s">
        <v>92</v>
      </c>
      <c r="B3244" s="3">
        <v>1972</v>
      </c>
      <c r="C3244">
        <v>252</v>
      </c>
      <c r="D3244">
        <v>180</v>
      </c>
      <c r="E3244" s="3">
        <v>0.7142857142857143</v>
      </c>
      <c r="F3244" s="3" t="str">
        <f>VLOOKUP(Exportacao[[#This Row],[País]],Tabela3[#All],4,FALSE)</f>
        <v>Guiana</v>
      </c>
      <c r="G3244" s="3" t="str">
        <f>VLOOKUP(Exportacao[[#This Row],[País Corrigido]],'Conversor de países_Geral_UTF8_'!$A$2:$B$223,2,FALSE)</f>
        <v>América do Sul</v>
      </c>
      <c r="H32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45" spans="1:8" hidden="1">
      <c r="A3245" t="s">
        <v>92</v>
      </c>
      <c r="B3245" s="3">
        <v>1973</v>
      </c>
      <c r="C3245">
        <v>0</v>
      </c>
      <c r="D3245">
        <v>0</v>
      </c>
      <c r="E3245" s="3" t="e">
        <v>#NUM!</v>
      </c>
      <c r="F3245" s="3" t="str">
        <f>VLOOKUP(Exportacao[[#This Row],[País]],Tabela3[#All],4,FALSE)</f>
        <v>Guiana</v>
      </c>
      <c r="G3245" s="3" t="str">
        <f>VLOOKUP(Exportacao[[#This Row],[País Corrigido]],'Conversor de países_Geral_UTF8_'!$A$2:$B$223,2,FALSE)</f>
        <v>América do Sul</v>
      </c>
      <c r="H32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46" spans="1:8" hidden="1">
      <c r="A3246" t="s">
        <v>92</v>
      </c>
      <c r="B3246" s="3">
        <v>1974</v>
      </c>
      <c r="C3246">
        <v>0</v>
      </c>
      <c r="D3246">
        <v>0</v>
      </c>
      <c r="E3246" s="3" t="e">
        <v>#NUM!</v>
      </c>
      <c r="F3246" s="3" t="str">
        <f>VLOOKUP(Exportacao[[#This Row],[País]],Tabela3[#All],4,FALSE)</f>
        <v>Guiana</v>
      </c>
      <c r="G3246" s="3" t="str">
        <f>VLOOKUP(Exportacao[[#This Row],[País Corrigido]],'Conversor de países_Geral_UTF8_'!$A$2:$B$223,2,FALSE)</f>
        <v>América do Sul</v>
      </c>
      <c r="H32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47" spans="1:8" hidden="1">
      <c r="A3247" t="s">
        <v>92</v>
      </c>
      <c r="B3247" s="3">
        <v>1975</v>
      </c>
      <c r="C3247">
        <v>0</v>
      </c>
      <c r="D3247">
        <v>0</v>
      </c>
      <c r="E3247" s="3" t="e">
        <v>#NUM!</v>
      </c>
      <c r="F3247" s="3" t="str">
        <f>VLOOKUP(Exportacao[[#This Row],[País]],Tabela3[#All],4,FALSE)</f>
        <v>Guiana</v>
      </c>
      <c r="G3247" s="3" t="str">
        <f>VLOOKUP(Exportacao[[#This Row],[País Corrigido]],'Conversor de países_Geral_UTF8_'!$A$2:$B$223,2,FALSE)</f>
        <v>América do Sul</v>
      </c>
      <c r="H32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48" spans="1:8" hidden="1">
      <c r="A3248" t="s">
        <v>92</v>
      </c>
      <c r="B3248" s="3">
        <v>1976</v>
      </c>
      <c r="C3248">
        <v>0</v>
      </c>
      <c r="D3248">
        <v>0</v>
      </c>
      <c r="E3248" s="3" t="e">
        <v>#NUM!</v>
      </c>
      <c r="F3248" s="3" t="str">
        <f>VLOOKUP(Exportacao[[#This Row],[País]],Tabela3[#All],4,FALSE)</f>
        <v>Guiana</v>
      </c>
      <c r="G3248" s="3" t="str">
        <f>VLOOKUP(Exportacao[[#This Row],[País Corrigido]],'Conversor de países_Geral_UTF8_'!$A$2:$B$223,2,FALSE)</f>
        <v>América do Sul</v>
      </c>
      <c r="H32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49" spans="1:8" hidden="1">
      <c r="A3249" t="s">
        <v>92</v>
      </c>
      <c r="B3249" s="3">
        <v>1977</v>
      </c>
      <c r="C3249">
        <v>0</v>
      </c>
      <c r="D3249">
        <v>0</v>
      </c>
      <c r="E3249" s="3" t="e">
        <v>#NUM!</v>
      </c>
      <c r="F3249" s="3" t="str">
        <f>VLOOKUP(Exportacao[[#This Row],[País]],Tabela3[#All],4,FALSE)</f>
        <v>Guiana</v>
      </c>
      <c r="G3249" s="3" t="str">
        <f>VLOOKUP(Exportacao[[#This Row],[País Corrigido]],'Conversor de países_Geral_UTF8_'!$A$2:$B$223,2,FALSE)</f>
        <v>América do Sul</v>
      </c>
      <c r="H32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0" spans="1:8" hidden="1">
      <c r="A3250" t="s">
        <v>92</v>
      </c>
      <c r="B3250" s="3">
        <v>1978</v>
      </c>
      <c r="C3250">
        <v>0</v>
      </c>
      <c r="D3250">
        <v>0</v>
      </c>
      <c r="E3250" s="3" t="e">
        <v>#NUM!</v>
      </c>
      <c r="F3250" s="3" t="str">
        <f>VLOOKUP(Exportacao[[#This Row],[País]],Tabela3[#All],4,FALSE)</f>
        <v>Guiana</v>
      </c>
      <c r="G3250" s="3" t="str">
        <f>VLOOKUP(Exportacao[[#This Row],[País Corrigido]],'Conversor de países_Geral_UTF8_'!$A$2:$B$223,2,FALSE)</f>
        <v>América do Sul</v>
      </c>
      <c r="H32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1" spans="1:8" hidden="1">
      <c r="A3251" t="s">
        <v>92</v>
      </c>
      <c r="B3251" s="3">
        <v>1979</v>
      </c>
      <c r="C3251">
        <v>0</v>
      </c>
      <c r="D3251">
        <v>0</v>
      </c>
      <c r="E3251" s="3" t="e">
        <v>#NUM!</v>
      </c>
      <c r="F3251" s="3" t="str">
        <f>VLOOKUP(Exportacao[[#This Row],[País]],Tabela3[#All],4,FALSE)</f>
        <v>Guiana</v>
      </c>
      <c r="G3251" s="3" t="str">
        <f>VLOOKUP(Exportacao[[#This Row],[País Corrigido]],'Conversor de países_Geral_UTF8_'!$A$2:$B$223,2,FALSE)</f>
        <v>América do Sul</v>
      </c>
      <c r="H32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2" spans="1:8" hidden="1">
      <c r="A3252" t="s">
        <v>92</v>
      </c>
      <c r="B3252" s="3">
        <v>1980</v>
      </c>
      <c r="C3252">
        <v>0</v>
      </c>
      <c r="D3252">
        <v>0</v>
      </c>
      <c r="E3252" s="3" t="e">
        <v>#NUM!</v>
      </c>
      <c r="F3252" s="3" t="str">
        <f>VLOOKUP(Exportacao[[#This Row],[País]],Tabela3[#All],4,FALSE)</f>
        <v>Guiana</v>
      </c>
      <c r="G3252" s="3" t="str">
        <f>VLOOKUP(Exportacao[[#This Row],[País Corrigido]],'Conversor de países_Geral_UTF8_'!$A$2:$B$223,2,FALSE)</f>
        <v>América do Sul</v>
      </c>
      <c r="H32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3" spans="1:8" hidden="1">
      <c r="A3253" t="s">
        <v>92</v>
      </c>
      <c r="B3253" s="3">
        <v>1981</v>
      </c>
      <c r="C3253">
        <v>0</v>
      </c>
      <c r="D3253">
        <v>0</v>
      </c>
      <c r="E3253" s="3" t="e">
        <v>#NUM!</v>
      </c>
      <c r="F3253" s="3" t="str">
        <f>VLOOKUP(Exportacao[[#This Row],[País]],Tabela3[#All],4,FALSE)</f>
        <v>Guiana</v>
      </c>
      <c r="G3253" s="3" t="str">
        <f>VLOOKUP(Exportacao[[#This Row],[País Corrigido]],'Conversor de países_Geral_UTF8_'!$A$2:$B$223,2,FALSE)</f>
        <v>América do Sul</v>
      </c>
      <c r="H32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4" spans="1:8" hidden="1">
      <c r="A3254" t="s">
        <v>92</v>
      </c>
      <c r="B3254" s="3">
        <v>1982</v>
      </c>
      <c r="C3254">
        <v>0</v>
      </c>
      <c r="D3254">
        <v>0</v>
      </c>
      <c r="E3254" s="3" t="e">
        <v>#NUM!</v>
      </c>
      <c r="F3254" s="3" t="str">
        <f>VLOOKUP(Exportacao[[#This Row],[País]],Tabela3[#All],4,FALSE)</f>
        <v>Guiana</v>
      </c>
      <c r="G3254" s="3" t="str">
        <f>VLOOKUP(Exportacao[[#This Row],[País Corrigido]],'Conversor de países_Geral_UTF8_'!$A$2:$B$223,2,FALSE)</f>
        <v>América do Sul</v>
      </c>
      <c r="H32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5" spans="1:8" hidden="1">
      <c r="A3255" t="s">
        <v>92</v>
      </c>
      <c r="B3255" s="3">
        <v>1983</v>
      </c>
      <c r="C3255">
        <v>0</v>
      </c>
      <c r="D3255">
        <v>0</v>
      </c>
      <c r="E3255" s="3" t="e">
        <v>#NUM!</v>
      </c>
      <c r="F3255" s="3" t="str">
        <f>VLOOKUP(Exportacao[[#This Row],[País]],Tabela3[#All],4,FALSE)</f>
        <v>Guiana</v>
      </c>
      <c r="G3255" s="3" t="str">
        <f>VLOOKUP(Exportacao[[#This Row],[País Corrigido]],'Conversor de países_Geral_UTF8_'!$A$2:$B$223,2,FALSE)</f>
        <v>América do Sul</v>
      </c>
      <c r="H32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6" spans="1:8" hidden="1">
      <c r="A3256" t="s">
        <v>92</v>
      </c>
      <c r="B3256" s="3">
        <v>1984</v>
      </c>
      <c r="C3256">
        <v>0</v>
      </c>
      <c r="D3256">
        <v>0</v>
      </c>
      <c r="E3256" s="3" t="e">
        <v>#NUM!</v>
      </c>
      <c r="F3256" s="3" t="str">
        <f>VLOOKUP(Exportacao[[#This Row],[País]],Tabela3[#All],4,FALSE)</f>
        <v>Guiana</v>
      </c>
      <c r="G3256" s="3" t="str">
        <f>VLOOKUP(Exportacao[[#This Row],[País Corrigido]],'Conversor de países_Geral_UTF8_'!$A$2:$B$223,2,FALSE)</f>
        <v>América do Sul</v>
      </c>
      <c r="H32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7" spans="1:8" hidden="1">
      <c r="A3257" t="s">
        <v>92</v>
      </c>
      <c r="B3257" s="3">
        <v>1985</v>
      </c>
      <c r="C3257">
        <v>0</v>
      </c>
      <c r="D3257">
        <v>0</v>
      </c>
      <c r="E3257" s="3" t="e">
        <v>#NUM!</v>
      </c>
      <c r="F3257" s="3" t="str">
        <f>VLOOKUP(Exportacao[[#This Row],[País]],Tabela3[#All],4,FALSE)</f>
        <v>Guiana</v>
      </c>
      <c r="G3257" s="3" t="str">
        <f>VLOOKUP(Exportacao[[#This Row],[País Corrigido]],'Conversor de países_Geral_UTF8_'!$A$2:$B$223,2,FALSE)</f>
        <v>América do Sul</v>
      </c>
      <c r="H32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8" spans="1:8" hidden="1">
      <c r="A3258" t="s">
        <v>92</v>
      </c>
      <c r="B3258" s="3">
        <v>1986</v>
      </c>
      <c r="C3258">
        <v>0</v>
      </c>
      <c r="D3258">
        <v>0</v>
      </c>
      <c r="E3258" s="3" t="e">
        <v>#NUM!</v>
      </c>
      <c r="F3258" s="3" t="str">
        <f>VLOOKUP(Exportacao[[#This Row],[País]],Tabela3[#All],4,FALSE)</f>
        <v>Guiana</v>
      </c>
      <c r="G3258" s="3" t="str">
        <f>VLOOKUP(Exportacao[[#This Row],[País Corrigido]],'Conversor de países_Geral_UTF8_'!$A$2:$B$223,2,FALSE)</f>
        <v>América do Sul</v>
      </c>
      <c r="H32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59" spans="1:8" hidden="1">
      <c r="A3259" t="s">
        <v>92</v>
      </c>
      <c r="B3259" s="3">
        <v>1987</v>
      </c>
      <c r="C3259">
        <v>0</v>
      </c>
      <c r="D3259">
        <v>0</v>
      </c>
      <c r="E3259" s="3" t="e">
        <v>#NUM!</v>
      </c>
      <c r="F3259" s="3" t="str">
        <f>VLOOKUP(Exportacao[[#This Row],[País]],Tabela3[#All],4,FALSE)</f>
        <v>Guiana</v>
      </c>
      <c r="G3259" s="3" t="str">
        <f>VLOOKUP(Exportacao[[#This Row],[País Corrigido]],'Conversor de países_Geral_UTF8_'!$A$2:$B$223,2,FALSE)</f>
        <v>América do Sul</v>
      </c>
      <c r="H32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0" spans="1:8" hidden="1">
      <c r="A3260" t="s">
        <v>92</v>
      </c>
      <c r="B3260" s="3">
        <v>1988</v>
      </c>
      <c r="C3260">
        <v>0</v>
      </c>
      <c r="D3260">
        <v>0</v>
      </c>
      <c r="E3260" s="3" t="e">
        <v>#NUM!</v>
      </c>
      <c r="F3260" s="3" t="str">
        <f>VLOOKUP(Exportacao[[#This Row],[País]],Tabela3[#All],4,FALSE)</f>
        <v>Guiana</v>
      </c>
      <c r="G3260" s="3" t="str">
        <f>VLOOKUP(Exportacao[[#This Row],[País Corrigido]],'Conversor de países_Geral_UTF8_'!$A$2:$B$223,2,FALSE)</f>
        <v>América do Sul</v>
      </c>
      <c r="H32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1" spans="1:8" hidden="1">
      <c r="A3261" t="s">
        <v>92</v>
      </c>
      <c r="B3261" s="3">
        <v>1989</v>
      </c>
      <c r="C3261">
        <v>0</v>
      </c>
      <c r="D3261">
        <v>0</v>
      </c>
      <c r="E3261" s="3" t="e">
        <v>#NUM!</v>
      </c>
      <c r="F3261" s="3" t="str">
        <f>VLOOKUP(Exportacao[[#This Row],[País]],Tabela3[#All],4,FALSE)</f>
        <v>Guiana</v>
      </c>
      <c r="G3261" s="3" t="str">
        <f>VLOOKUP(Exportacao[[#This Row],[País Corrigido]],'Conversor de países_Geral_UTF8_'!$A$2:$B$223,2,FALSE)</f>
        <v>América do Sul</v>
      </c>
      <c r="H32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2" spans="1:8" hidden="1">
      <c r="A3262" t="s">
        <v>92</v>
      </c>
      <c r="B3262" s="3">
        <v>1990</v>
      </c>
      <c r="C3262">
        <v>0</v>
      </c>
      <c r="D3262">
        <v>0</v>
      </c>
      <c r="E3262" s="3" t="e">
        <v>#NUM!</v>
      </c>
      <c r="F3262" s="3" t="str">
        <f>VLOOKUP(Exportacao[[#This Row],[País]],Tabela3[#All],4,FALSE)</f>
        <v>Guiana</v>
      </c>
      <c r="G3262" s="3" t="str">
        <f>VLOOKUP(Exportacao[[#This Row],[País Corrigido]],'Conversor de países_Geral_UTF8_'!$A$2:$B$223,2,FALSE)</f>
        <v>América do Sul</v>
      </c>
      <c r="H32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3" spans="1:8" hidden="1">
      <c r="A3263" t="s">
        <v>92</v>
      </c>
      <c r="B3263" s="3">
        <v>1991</v>
      </c>
      <c r="C3263">
        <v>0</v>
      </c>
      <c r="D3263">
        <v>0</v>
      </c>
      <c r="E3263" s="3" t="e">
        <v>#NUM!</v>
      </c>
      <c r="F3263" s="3" t="str">
        <f>VLOOKUP(Exportacao[[#This Row],[País]],Tabela3[#All],4,FALSE)</f>
        <v>Guiana</v>
      </c>
      <c r="G3263" s="3" t="str">
        <f>VLOOKUP(Exportacao[[#This Row],[País Corrigido]],'Conversor de países_Geral_UTF8_'!$A$2:$B$223,2,FALSE)</f>
        <v>América do Sul</v>
      </c>
      <c r="H32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4" spans="1:8" hidden="1">
      <c r="A3264" t="s">
        <v>92</v>
      </c>
      <c r="B3264" s="3">
        <v>1992</v>
      </c>
      <c r="C3264">
        <v>0</v>
      </c>
      <c r="D3264">
        <v>0</v>
      </c>
      <c r="E3264" s="3" t="e">
        <v>#NUM!</v>
      </c>
      <c r="F3264" s="3" t="str">
        <f>VLOOKUP(Exportacao[[#This Row],[País]],Tabela3[#All],4,FALSE)</f>
        <v>Guiana</v>
      </c>
      <c r="G3264" s="3" t="str">
        <f>VLOOKUP(Exportacao[[#This Row],[País Corrigido]],'Conversor de países_Geral_UTF8_'!$A$2:$B$223,2,FALSE)</f>
        <v>América do Sul</v>
      </c>
      <c r="H32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5" spans="1:8" hidden="1">
      <c r="A3265" t="s">
        <v>92</v>
      </c>
      <c r="B3265" s="3">
        <v>1993</v>
      </c>
      <c r="C3265">
        <v>0</v>
      </c>
      <c r="D3265">
        <v>0</v>
      </c>
      <c r="E3265" s="3" t="e">
        <v>#NUM!</v>
      </c>
      <c r="F3265" s="3" t="str">
        <f>VLOOKUP(Exportacao[[#This Row],[País]],Tabela3[#All],4,FALSE)</f>
        <v>Guiana</v>
      </c>
      <c r="G3265" s="3" t="str">
        <f>VLOOKUP(Exportacao[[#This Row],[País Corrigido]],'Conversor de países_Geral_UTF8_'!$A$2:$B$223,2,FALSE)</f>
        <v>América do Sul</v>
      </c>
      <c r="H32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6" spans="1:8" hidden="1">
      <c r="A3266" t="s">
        <v>92</v>
      </c>
      <c r="B3266" s="3">
        <v>1994</v>
      </c>
      <c r="C3266">
        <v>0</v>
      </c>
      <c r="D3266">
        <v>0</v>
      </c>
      <c r="E3266" s="3" t="e">
        <v>#NUM!</v>
      </c>
      <c r="F3266" s="3" t="str">
        <f>VLOOKUP(Exportacao[[#This Row],[País]],Tabela3[#All],4,FALSE)</f>
        <v>Guiana</v>
      </c>
      <c r="G3266" s="3" t="str">
        <f>VLOOKUP(Exportacao[[#This Row],[País Corrigido]],'Conversor de países_Geral_UTF8_'!$A$2:$B$223,2,FALSE)</f>
        <v>América do Sul</v>
      </c>
      <c r="H32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7" spans="1:8" hidden="1">
      <c r="A3267" t="s">
        <v>92</v>
      </c>
      <c r="B3267" s="3">
        <v>1995</v>
      </c>
      <c r="C3267">
        <v>0</v>
      </c>
      <c r="D3267">
        <v>0</v>
      </c>
      <c r="E3267" s="3" t="e">
        <v>#NUM!</v>
      </c>
      <c r="F3267" s="3" t="str">
        <f>VLOOKUP(Exportacao[[#This Row],[País]],Tabela3[#All],4,FALSE)</f>
        <v>Guiana</v>
      </c>
      <c r="G3267" s="3" t="str">
        <f>VLOOKUP(Exportacao[[#This Row],[País Corrigido]],'Conversor de países_Geral_UTF8_'!$A$2:$B$223,2,FALSE)</f>
        <v>América do Sul</v>
      </c>
      <c r="H32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8" spans="1:8" hidden="1">
      <c r="A3268" t="s">
        <v>92</v>
      </c>
      <c r="B3268" s="3">
        <v>1996</v>
      </c>
      <c r="C3268">
        <v>0</v>
      </c>
      <c r="D3268">
        <v>0</v>
      </c>
      <c r="E3268" s="3" t="e">
        <v>#NUM!</v>
      </c>
      <c r="F3268" s="3" t="str">
        <f>VLOOKUP(Exportacao[[#This Row],[País]],Tabela3[#All],4,FALSE)</f>
        <v>Guiana</v>
      </c>
      <c r="G3268" s="3" t="str">
        <f>VLOOKUP(Exportacao[[#This Row],[País Corrigido]],'Conversor de países_Geral_UTF8_'!$A$2:$B$223,2,FALSE)</f>
        <v>América do Sul</v>
      </c>
      <c r="H32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69" spans="1:8" hidden="1">
      <c r="A3269" t="s">
        <v>92</v>
      </c>
      <c r="B3269" s="3">
        <v>1997</v>
      </c>
      <c r="C3269">
        <v>0</v>
      </c>
      <c r="D3269">
        <v>0</v>
      </c>
      <c r="E3269" s="3" t="e">
        <v>#NUM!</v>
      </c>
      <c r="F3269" s="3" t="str">
        <f>VLOOKUP(Exportacao[[#This Row],[País]],Tabela3[#All],4,FALSE)</f>
        <v>Guiana</v>
      </c>
      <c r="G3269" s="3" t="str">
        <f>VLOOKUP(Exportacao[[#This Row],[País Corrigido]],'Conversor de países_Geral_UTF8_'!$A$2:$B$223,2,FALSE)</f>
        <v>América do Sul</v>
      </c>
      <c r="H32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0" spans="1:8" hidden="1">
      <c r="A3270" t="s">
        <v>92</v>
      </c>
      <c r="B3270" s="3">
        <v>1998</v>
      </c>
      <c r="C3270">
        <v>0</v>
      </c>
      <c r="D3270">
        <v>0</v>
      </c>
      <c r="E3270" s="3" t="e">
        <v>#NUM!</v>
      </c>
      <c r="F3270" s="3" t="str">
        <f>VLOOKUP(Exportacao[[#This Row],[País]],Tabela3[#All],4,FALSE)</f>
        <v>Guiana</v>
      </c>
      <c r="G3270" s="3" t="str">
        <f>VLOOKUP(Exportacao[[#This Row],[País Corrigido]],'Conversor de países_Geral_UTF8_'!$A$2:$B$223,2,FALSE)</f>
        <v>América do Sul</v>
      </c>
      <c r="H32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1" spans="1:8" hidden="1">
      <c r="A3271" t="s">
        <v>92</v>
      </c>
      <c r="B3271" s="3">
        <v>1999</v>
      </c>
      <c r="C3271">
        <v>0</v>
      </c>
      <c r="D3271">
        <v>0</v>
      </c>
      <c r="E3271" s="3" t="e">
        <v>#NUM!</v>
      </c>
      <c r="F3271" s="3" t="str">
        <f>VLOOKUP(Exportacao[[#This Row],[País]],Tabela3[#All],4,FALSE)</f>
        <v>Guiana</v>
      </c>
      <c r="G3271" s="3" t="str">
        <f>VLOOKUP(Exportacao[[#This Row],[País Corrigido]],'Conversor de países_Geral_UTF8_'!$A$2:$B$223,2,FALSE)</f>
        <v>América do Sul</v>
      </c>
      <c r="H32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2" spans="1:8" hidden="1">
      <c r="A3272" t="s">
        <v>92</v>
      </c>
      <c r="B3272" s="3">
        <v>2000</v>
      </c>
      <c r="C3272">
        <v>0</v>
      </c>
      <c r="D3272">
        <v>0</v>
      </c>
      <c r="E3272" s="3" t="e">
        <v>#NUM!</v>
      </c>
      <c r="F3272" s="3" t="str">
        <f>VLOOKUP(Exportacao[[#This Row],[País]],Tabela3[#All],4,FALSE)</f>
        <v>Guiana</v>
      </c>
      <c r="G3272" s="3" t="str">
        <f>VLOOKUP(Exportacao[[#This Row],[País Corrigido]],'Conversor de países_Geral_UTF8_'!$A$2:$B$223,2,FALSE)</f>
        <v>América do Sul</v>
      </c>
      <c r="H32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3" spans="1:8" hidden="1">
      <c r="A3273" t="s">
        <v>92</v>
      </c>
      <c r="B3273" s="3">
        <v>2001</v>
      </c>
      <c r="C3273">
        <v>0</v>
      </c>
      <c r="D3273">
        <v>0</v>
      </c>
      <c r="E3273" s="3" t="e">
        <v>#NUM!</v>
      </c>
      <c r="F3273" s="3" t="str">
        <f>VLOOKUP(Exportacao[[#This Row],[País]],Tabela3[#All],4,FALSE)</f>
        <v>Guiana</v>
      </c>
      <c r="G3273" s="3" t="str">
        <f>VLOOKUP(Exportacao[[#This Row],[País Corrigido]],'Conversor de países_Geral_UTF8_'!$A$2:$B$223,2,FALSE)</f>
        <v>América do Sul</v>
      </c>
      <c r="H32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4" spans="1:8" hidden="1">
      <c r="A3274" t="s">
        <v>92</v>
      </c>
      <c r="B3274" s="3">
        <v>2002</v>
      </c>
      <c r="C3274">
        <v>0</v>
      </c>
      <c r="D3274">
        <v>0</v>
      </c>
      <c r="E3274" s="3" t="e">
        <v>#NUM!</v>
      </c>
      <c r="F3274" s="3" t="str">
        <f>VLOOKUP(Exportacao[[#This Row],[País]],Tabela3[#All],4,FALSE)</f>
        <v>Guiana</v>
      </c>
      <c r="G3274" s="3" t="str">
        <f>VLOOKUP(Exportacao[[#This Row],[País Corrigido]],'Conversor de países_Geral_UTF8_'!$A$2:$B$223,2,FALSE)</f>
        <v>América do Sul</v>
      </c>
      <c r="H32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5" spans="1:8" hidden="1">
      <c r="A3275" t="s">
        <v>92</v>
      </c>
      <c r="B3275" s="3">
        <v>2003</v>
      </c>
      <c r="C3275">
        <v>0</v>
      </c>
      <c r="D3275">
        <v>0</v>
      </c>
      <c r="E3275" s="3" t="e">
        <v>#NUM!</v>
      </c>
      <c r="F3275" s="3" t="str">
        <f>VLOOKUP(Exportacao[[#This Row],[País]],Tabela3[#All],4,FALSE)</f>
        <v>Guiana</v>
      </c>
      <c r="G3275" s="3" t="str">
        <f>VLOOKUP(Exportacao[[#This Row],[País Corrigido]],'Conversor de países_Geral_UTF8_'!$A$2:$B$223,2,FALSE)</f>
        <v>América do Sul</v>
      </c>
      <c r="H32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6" spans="1:8" hidden="1">
      <c r="A3276" t="s">
        <v>92</v>
      </c>
      <c r="B3276" s="3">
        <v>2004</v>
      </c>
      <c r="C3276">
        <v>0</v>
      </c>
      <c r="D3276">
        <v>0</v>
      </c>
      <c r="E3276" s="3" t="e">
        <v>#NUM!</v>
      </c>
      <c r="F3276" s="3" t="str">
        <f>VLOOKUP(Exportacao[[#This Row],[País]],Tabela3[#All],4,FALSE)</f>
        <v>Guiana</v>
      </c>
      <c r="G3276" s="3" t="str">
        <f>VLOOKUP(Exportacao[[#This Row],[País Corrigido]],'Conversor de países_Geral_UTF8_'!$A$2:$B$223,2,FALSE)</f>
        <v>América do Sul</v>
      </c>
      <c r="H32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7" spans="1:8" hidden="1">
      <c r="A3277" t="s">
        <v>92</v>
      </c>
      <c r="B3277" s="3">
        <v>2005</v>
      </c>
      <c r="C3277">
        <v>0</v>
      </c>
      <c r="D3277">
        <v>0</v>
      </c>
      <c r="E3277" s="3" t="e">
        <v>#NUM!</v>
      </c>
      <c r="F3277" s="3" t="str">
        <f>VLOOKUP(Exportacao[[#This Row],[País]],Tabela3[#All],4,FALSE)</f>
        <v>Guiana</v>
      </c>
      <c r="G3277" s="3" t="str">
        <f>VLOOKUP(Exportacao[[#This Row],[País Corrigido]],'Conversor de países_Geral_UTF8_'!$A$2:$B$223,2,FALSE)</f>
        <v>América do Sul</v>
      </c>
      <c r="H32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8" spans="1:8" hidden="1">
      <c r="A3278" t="s">
        <v>92</v>
      </c>
      <c r="B3278" s="3">
        <v>2006</v>
      </c>
      <c r="C3278">
        <v>0</v>
      </c>
      <c r="D3278">
        <v>0</v>
      </c>
      <c r="E3278" s="3" t="e">
        <v>#NUM!</v>
      </c>
      <c r="F3278" s="3" t="str">
        <f>VLOOKUP(Exportacao[[#This Row],[País]],Tabela3[#All],4,FALSE)</f>
        <v>Guiana</v>
      </c>
      <c r="G3278" s="3" t="str">
        <f>VLOOKUP(Exportacao[[#This Row],[País Corrigido]],'Conversor de países_Geral_UTF8_'!$A$2:$B$223,2,FALSE)</f>
        <v>América do Sul</v>
      </c>
      <c r="H32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79" spans="1:8" hidden="1">
      <c r="A3279" t="s">
        <v>92</v>
      </c>
      <c r="B3279" s="3">
        <v>2007</v>
      </c>
      <c r="C3279">
        <v>0</v>
      </c>
      <c r="D3279">
        <v>0</v>
      </c>
      <c r="E3279" s="3" t="e">
        <v>#NUM!</v>
      </c>
      <c r="F3279" s="3" t="str">
        <f>VLOOKUP(Exportacao[[#This Row],[País]],Tabela3[#All],4,FALSE)</f>
        <v>Guiana</v>
      </c>
      <c r="G3279" s="3" t="str">
        <f>VLOOKUP(Exportacao[[#This Row],[País Corrigido]],'Conversor de países_Geral_UTF8_'!$A$2:$B$223,2,FALSE)</f>
        <v>América do Sul</v>
      </c>
      <c r="H32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80" spans="1:8" hidden="1">
      <c r="A3280" t="s">
        <v>92</v>
      </c>
      <c r="B3280" s="3">
        <v>2008</v>
      </c>
      <c r="C3280">
        <v>0</v>
      </c>
      <c r="D3280">
        <v>0</v>
      </c>
      <c r="E3280" s="3" t="e">
        <v>#NUM!</v>
      </c>
      <c r="F3280" s="3" t="str">
        <f>VLOOKUP(Exportacao[[#This Row],[País]],Tabela3[#All],4,FALSE)</f>
        <v>Guiana</v>
      </c>
      <c r="G3280" s="3" t="str">
        <f>VLOOKUP(Exportacao[[#This Row],[País Corrigido]],'Conversor de países_Geral_UTF8_'!$A$2:$B$223,2,FALSE)</f>
        <v>América do Sul</v>
      </c>
      <c r="H32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81" spans="1:8" hidden="1">
      <c r="A3281" t="s">
        <v>92</v>
      </c>
      <c r="B3281" s="3">
        <v>2009</v>
      </c>
      <c r="C3281">
        <v>0</v>
      </c>
      <c r="D3281">
        <v>0</v>
      </c>
      <c r="E3281" s="3" t="e">
        <v>#NUM!</v>
      </c>
      <c r="F3281" s="3" t="str">
        <f>VLOOKUP(Exportacao[[#This Row],[País]],Tabela3[#All],4,FALSE)</f>
        <v>Guiana</v>
      </c>
      <c r="G3281" s="3" t="str">
        <f>VLOOKUP(Exportacao[[#This Row],[País Corrigido]],'Conversor de países_Geral_UTF8_'!$A$2:$B$223,2,FALSE)</f>
        <v>América do Sul</v>
      </c>
      <c r="H32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82" spans="1:8" hidden="1">
      <c r="A3282" t="s">
        <v>92</v>
      </c>
      <c r="B3282" s="3">
        <v>2010</v>
      </c>
      <c r="C3282">
        <v>783</v>
      </c>
      <c r="D3282">
        <v>3654</v>
      </c>
      <c r="E3282" s="3">
        <v>4.666666666666667</v>
      </c>
      <c r="F3282" s="3" t="str">
        <f>VLOOKUP(Exportacao[[#This Row],[País]],Tabela3[#All],4,FALSE)</f>
        <v>Guiana</v>
      </c>
      <c r="G3282" s="3" t="str">
        <f>VLOOKUP(Exportacao[[#This Row],[País Corrigido]],'Conversor de países_Geral_UTF8_'!$A$2:$B$223,2,FALSE)</f>
        <v>América do Sul</v>
      </c>
      <c r="H32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83" spans="1:8" hidden="1">
      <c r="A3283" t="s">
        <v>92</v>
      </c>
      <c r="B3283" s="3">
        <v>2011</v>
      </c>
      <c r="C3283">
        <v>0</v>
      </c>
      <c r="D3283">
        <v>0</v>
      </c>
      <c r="E3283" s="3" t="e">
        <v>#NUM!</v>
      </c>
      <c r="F3283" s="3" t="str">
        <f>VLOOKUP(Exportacao[[#This Row],[País]],Tabela3[#All],4,FALSE)</f>
        <v>Guiana</v>
      </c>
      <c r="G3283" s="3" t="str">
        <f>VLOOKUP(Exportacao[[#This Row],[País Corrigido]],'Conversor de países_Geral_UTF8_'!$A$2:$B$223,2,FALSE)</f>
        <v>América do Sul</v>
      </c>
      <c r="H32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84" spans="1:8" hidden="1">
      <c r="A3284" t="s">
        <v>92</v>
      </c>
      <c r="B3284" s="3">
        <v>2012</v>
      </c>
      <c r="C3284">
        <v>0</v>
      </c>
      <c r="D3284">
        <v>0</v>
      </c>
      <c r="E3284" s="3" t="e">
        <v>#NUM!</v>
      </c>
      <c r="F3284" s="3" t="str">
        <f>VLOOKUP(Exportacao[[#This Row],[País]],Tabela3[#All],4,FALSE)</f>
        <v>Guiana</v>
      </c>
      <c r="G3284" s="3" t="str">
        <f>VLOOKUP(Exportacao[[#This Row],[País Corrigido]],'Conversor de países_Geral_UTF8_'!$A$2:$B$223,2,FALSE)</f>
        <v>América do Sul</v>
      </c>
      <c r="H32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85" spans="1:8" hidden="1">
      <c r="A3285" t="s">
        <v>92</v>
      </c>
      <c r="B3285" s="3">
        <v>2013</v>
      </c>
      <c r="C3285">
        <v>0</v>
      </c>
      <c r="D3285">
        <v>0</v>
      </c>
      <c r="E3285" s="3" t="e">
        <v>#NUM!</v>
      </c>
      <c r="F3285" s="3" t="str">
        <f>VLOOKUP(Exportacao[[#This Row],[País]],Tabela3[#All],4,FALSE)</f>
        <v>Guiana</v>
      </c>
      <c r="G3285" s="3" t="str">
        <f>VLOOKUP(Exportacao[[#This Row],[País Corrigido]],'Conversor de países_Geral_UTF8_'!$A$2:$B$223,2,FALSE)</f>
        <v>América do Sul</v>
      </c>
      <c r="H32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86" spans="1:8" hidden="1">
      <c r="A3286" t="s">
        <v>92</v>
      </c>
      <c r="B3286" s="3">
        <v>2014</v>
      </c>
      <c r="C3286">
        <v>0</v>
      </c>
      <c r="D3286">
        <v>0</v>
      </c>
      <c r="E3286" s="3" t="e">
        <v>#NUM!</v>
      </c>
      <c r="F3286" s="3" t="str">
        <f>VLOOKUP(Exportacao[[#This Row],[País]],Tabela3[#All],4,FALSE)</f>
        <v>Guiana</v>
      </c>
      <c r="G3286" s="3" t="str">
        <f>VLOOKUP(Exportacao[[#This Row],[País Corrigido]],'Conversor de países_Geral_UTF8_'!$A$2:$B$223,2,FALSE)</f>
        <v>América do Sul</v>
      </c>
      <c r="H32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87" spans="1:8" hidden="1">
      <c r="A3287" t="s">
        <v>92</v>
      </c>
      <c r="B3287" s="3">
        <v>2015</v>
      </c>
      <c r="C3287">
        <v>0</v>
      </c>
      <c r="D3287">
        <v>0</v>
      </c>
      <c r="E3287" s="3" t="e">
        <v>#NUM!</v>
      </c>
      <c r="F3287" s="3" t="str">
        <f>VLOOKUP(Exportacao[[#This Row],[País]],Tabela3[#All],4,FALSE)</f>
        <v>Guiana</v>
      </c>
      <c r="G3287" s="3" t="str">
        <f>VLOOKUP(Exportacao[[#This Row],[País Corrigido]],'Conversor de países_Geral_UTF8_'!$A$2:$B$223,2,FALSE)</f>
        <v>América do Sul</v>
      </c>
      <c r="H32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88" spans="1:8" hidden="1">
      <c r="A3288" t="s">
        <v>92</v>
      </c>
      <c r="B3288" s="3">
        <v>2016</v>
      </c>
      <c r="C3288">
        <v>0</v>
      </c>
      <c r="D3288">
        <v>0</v>
      </c>
      <c r="E3288" s="3" t="e">
        <v>#NUM!</v>
      </c>
      <c r="F3288" s="3" t="str">
        <f>VLOOKUP(Exportacao[[#This Row],[País]],Tabela3[#All],4,FALSE)</f>
        <v>Guiana</v>
      </c>
      <c r="G3288" s="3" t="str">
        <f>VLOOKUP(Exportacao[[#This Row],[País Corrigido]],'Conversor de países_Geral_UTF8_'!$A$2:$B$223,2,FALSE)</f>
        <v>América do Sul</v>
      </c>
      <c r="H32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89" spans="1:8" hidden="1">
      <c r="A3289" t="s">
        <v>92</v>
      </c>
      <c r="B3289" s="3">
        <v>2017</v>
      </c>
      <c r="C3289">
        <v>0</v>
      </c>
      <c r="D3289">
        <v>0</v>
      </c>
      <c r="E3289" s="3" t="e">
        <v>#NUM!</v>
      </c>
      <c r="F3289" s="3" t="str">
        <f>VLOOKUP(Exportacao[[#This Row],[País]],Tabela3[#All],4,FALSE)</f>
        <v>Guiana</v>
      </c>
      <c r="G3289" s="3" t="str">
        <f>VLOOKUP(Exportacao[[#This Row],[País Corrigido]],'Conversor de países_Geral_UTF8_'!$A$2:$B$223,2,FALSE)</f>
        <v>América do Sul</v>
      </c>
      <c r="H32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90" spans="1:8" hidden="1">
      <c r="A3290" t="s">
        <v>92</v>
      </c>
      <c r="B3290" s="3">
        <v>2018</v>
      </c>
      <c r="C3290">
        <v>0</v>
      </c>
      <c r="D3290">
        <v>0</v>
      </c>
      <c r="E3290" s="3" t="e">
        <v>#NUM!</v>
      </c>
      <c r="F3290" s="3" t="str">
        <f>VLOOKUP(Exportacao[[#This Row],[País]],Tabela3[#All],4,FALSE)</f>
        <v>Guiana</v>
      </c>
      <c r="G3290" s="3" t="str">
        <f>VLOOKUP(Exportacao[[#This Row],[País Corrigido]],'Conversor de países_Geral_UTF8_'!$A$2:$B$223,2,FALSE)</f>
        <v>América do Sul</v>
      </c>
      <c r="H32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91" spans="1:8" hidden="1">
      <c r="A3291" t="s">
        <v>92</v>
      </c>
      <c r="B3291" s="3">
        <v>2019</v>
      </c>
      <c r="C3291">
        <v>424</v>
      </c>
      <c r="D3291">
        <v>1311</v>
      </c>
      <c r="E3291" s="3">
        <v>3.0919811320754715</v>
      </c>
      <c r="F3291" s="3" t="str">
        <f>VLOOKUP(Exportacao[[#This Row],[País]],Tabela3[#All],4,FALSE)</f>
        <v>Guiana</v>
      </c>
      <c r="G3291" s="3" t="str">
        <f>VLOOKUP(Exportacao[[#This Row],[País Corrigido]],'Conversor de países_Geral_UTF8_'!$A$2:$B$223,2,FALSE)</f>
        <v>América do Sul</v>
      </c>
      <c r="H32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92" spans="1:8" hidden="1">
      <c r="A3292" t="s">
        <v>92</v>
      </c>
      <c r="B3292" s="3">
        <v>2020</v>
      </c>
      <c r="C3292">
        <v>990</v>
      </c>
      <c r="D3292">
        <v>2577</v>
      </c>
      <c r="E3292" s="3">
        <v>2.603030303030303</v>
      </c>
      <c r="F3292" s="3" t="str">
        <f>VLOOKUP(Exportacao[[#This Row],[País]],Tabela3[#All],4,FALSE)</f>
        <v>Guiana</v>
      </c>
      <c r="G3292" s="3" t="str">
        <f>VLOOKUP(Exportacao[[#This Row],[País Corrigido]],'Conversor de países_Geral_UTF8_'!$A$2:$B$223,2,FALSE)</f>
        <v>América do Sul</v>
      </c>
      <c r="H32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93" spans="1:8" hidden="1">
      <c r="A3293" t="s">
        <v>92</v>
      </c>
      <c r="B3293" s="3">
        <v>2021</v>
      </c>
      <c r="C3293">
        <v>2372</v>
      </c>
      <c r="D3293">
        <v>6525</v>
      </c>
      <c r="E3293" s="3">
        <v>2.7508431703204046</v>
      </c>
      <c r="F3293" s="3" t="str">
        <f>VLOOKUP(Exportacao[[#This Row],[País]],Tabela3[#All],4,FALSE)</f>
        <v>Guiana</v>
      </c>
      <c r="G3293" s="3" t="str">
        <f>VLOOKUP(Exportacao[[#This Row],[País Corrigido]],'Conversor de países_Geral_UTF8_'!$A$2:$B$223,2,FALSE)</f>
        <v>América do Sul</v>
      </c>
      <c r="H32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94" spans="1:8" hidden="1">
      <c r="A3294" t="s">
        <v>92</v>
      </c>
      <c r="B3294" s="3">
        <v>2022</v>
      </c>
      <c r="C3294">
        <v>2064</v>
      </c>
      <c r="D3294">
        <v>5823</v>
      </c>
      <c r="E3294" s="3">
        <v>2.8212209302325579</v>
      </c>
      <c r="F3294" s="3" t="str">
        <f>VLOOKUP(Exportacao[[#This Row],[País]],Tabela3[#All],4,FALSE)</f>
        <v>Guiana</v>
      </c>
      <c r="G3294" s="3" t="str">
        <f>VLOOKUP(Exportacao[[#This Row],[País Corrigido]],'Conversor de países_Geral_UTF8_'!$A$2:$B$223,2,FALSE)</f>
        <v>América do Sul</v>
      </c>
      <c r="H32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95" spans="1:8" hidden="1">
      <c r="A3295" t="s">
        <v>92</v>
      </c>
      <c r="B3295" s="3">
        <v>2023</v>
      </c>
      <c r="C3295">
        <v>33651</v>
      </c>
      <c r="D3295">
        <v>88715</v>
      </c>
      <c r="E3295" s="3">
        <v>2.6363258149832101</v>
      </c>
      <c r="F3295" s="3" t="str">
        <f>VLOOKUP(Exportacao[[#This Row],[País]],Tabela3[#All],4,FALSE)</f>
        <v>Guiana</v>
      </c>
      <c r="G3295" s="3" t="str">
        <f>VLOOKUP(Exportacao[[#This Row],[País Corrigido]],'Conversor de países_Geral_UTF8_'!$A$2:$B$223,2,FALSE)</f>
        <v>América do Sul</v>
      </c>
      <c r="H32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296" spans="1:8" hidden="1">
      <c r="A3296" t="s">
        <v>93</v>
      </c>
      <c r="B3296" s="3">
        <v>1970</v>
      </c>
      <c r="C3296">
        <v>0</v>
      </c>
      <c r="D3296">
        <v>0</v>
      </c>
      <c r="E3296" s="3" t="e">
        <v>#NUM!</v>
      </c>
      <c r="F3296" s="3" t="str">
        <f>VLOOKUP(Exportacao[[#This Row],[País]],Tabela3[#All],4,FALSE)</f>
        <v>Guiana Francesa</v>
      </c>
      <c r="G3296" s="3" t="str">
        <f>VLOOKUP(Exportacao[[#This Row],[País Corrigido]],'Conversor de países_Geral_UTF8_'!$A$2:$B$223,2,FALSE)</f>
        <v>América do Sul</v>
      </c>
      <c r="H32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97" spans="1:8" hidden="1">
      <c r="A3297" t="s">
        <v>93</v>
      </c>
      <c r="B3297" s="3">
        <v>1971</v>
      </c>
      <c r="C3297">
        <v>0</v>
      </c>
      <c r="D3297">
        <v>0</v>
      </c>
      <c r="E3297" s="3" t="e">
        <v>#NUM!</v>
      </c>
      <c r="F3297" s="3" t="str">
        <f>VLOOKUP(Exportacao[[#This Row],[País]],Tabela3[#All],4,FALSE)</f>
        <v>Guiana Francesa</v>
      </c>
      <c r="G3297" s="3" t="str">
        <f>VLOOKUP(Exportacao[[#This Row],[País Corrigido]],'Conversor de países_Geral_UTF8_'!$A$2:$B$223,2,FALSE)</f>
        <v>América do Sul</v>
      </c>
      <c r="H32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98" spans="1:8" hidden="1">
      <c r="A3298" t="s">
        <v>93</v>
      </c>
      <c r="B3298" s="3">
        <v>1972</v>
      </c>
      <c r="C3298">
        <v>0</v>
      </c>
      <c r="D3298">
        <v>0</v>
      </c>
      <c r="E3298" s="3" t="e">
        <v>#NUM!</v>
      </c>
      <c r="F3298" s="3" t="str">
        <f>VLOOKUP(Exportacao[[#This Row],[País]],Tabela3[#All],4,FALSE)</f>
        <v>Guiana Francesa</v>
      </c>
      <c r="G3298" s="3" t="str">
        <f>VLOOKUP(Exportacao[[#This Row],[País Corrigido]],'Conversor de países_Geral_UTF8_'!$A$2:$B$223,2,FALSE)</f>
        <v>América do Sul</v>
      </c>
      <c r="H32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299" spans="1:8" hidden="1">
      <c r="A3299" t="s">
        <v>93</v>
      </c>
      <c r="B3299" s="3">
        <v>1973</v>
      </c>
      <c r="C3299">
        <v>0</v>
      </c>
      <c r="D3299">
        <v>0</v>
      </c>
      <c r="E3299" s="3" t="e">
        <v>#NUM!</v>
      </c>
      <c r="F3299" s="3" t="str">
        <f>VLOOKUP(Exportacao[[#This Row],[País]],Tabela3[#All],4,FALSE)</f>
        <v>Guiana Francesa</v>
      </c>
      <c r="G3299" s="3" t="str">
        <f>VLOOKUP(Exportacao[[#This Row],[País Corrigido]],'Conversor de países_Geral_UTF8_'!$A$2:$B$223,2,FALSE)</f>
        <v>América do Sul</v>
      </c>
      <c r="H32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0" spans="1:8" hidden="1">
      <c r="A3300" t="s">
        <v>93</v>
      </c>
      <c r="B3300" s="3">
        <v>1974</v>
      </c>
      <c r="C3300">
        <v>0</v>
      </c>
      <c r="D3300">
        <v>0</v>
      </c>
      <c r="E3300" s="3" t="e">
        <v>#NUM!</v>
      </c>
      <c r="F3300" s="3" t="str">
        <f>VLOOKUP(Exportacao[[#This Row],[País]],Tabela3[#All],4,FALSE)</f>
        <v>Guiana Francesa</v>
      </c>
      <c r="G3300" s="3" t="str">
        <f>VLOOKUP(Exportacao[[#This Row],[País Corrigido]],'Conversor de países_Geral_UTF8_'!$A$2:$B$223,2,FALSE)</f>
        <v>América do Sul</v>
      </c>
      <c r="H33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1" spans="1:8" hidden="1">
      <c r="A3301" t="s">
        <v>93</v>
      </c>
      <c r="B3301" s="3">
        <v>1975</v>
      </c>
      <c r="C3301">
        <v>0</v>
      </c>
      <c r="D3301">
        <v>0</v>
      </c>
      <c r="E3301" s="3" t="e">
        <v>#NUM!</v>
      </c>
      <c r="F3301" s="3" t="str">
        <f>VLOOKUP(Exportacao[[#This Row],[País]],Tabela3[#All],4,FALSE)</f>
        <v>Guiana Francesa</v>
      </c>
      <c r="G3301" s="3" t="str">
        <f>VLOOKUP(Exportacao[[#This Row],[País Corrigido]],'Conversor de países_Geral_UTF8_'!$A$2:$B$223,2,FALSE)</f>
        <v>América do Sul</v>
      </c>
      <c r="H33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2" spans="1:8" hidden="1">
      <c r="A3302" t="s">
        <v>93</v>
      </c>
      <c r="B3302" s="3">
        <v>1976</v>
      </c>
      <c r="C3302">
        <v>0</v>
      </c>
      <c r="D3302">
        <v>0</v>
      </c>
      <c r="E3302" s="3" t="e">
        <v>#NUM!</v>
      </c>
      <c r="F3302" s="3" t="str">
        <f>VLOOKUP(Exportacao[[#This Row],[País]],Tabela3[#All],4,FALSE)</f>
        <v>Guiana Francesa</v>
      </c>
      <c r="G3302" s="3" t="str">
        <f>VLOOKUP(Exportacao[[#This Row],[País Corrigido]],'Conversor de países_Geral_UTF8_'!$A$2:$B$223,2,FALSE)</f>
        <v>América do Sul</v>
      </c>
      <c r="H33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3" spans="1:8" hidden="1">
      <c r="A3303" t="s">
        <v>93</v>
      </c>
      <c r="B3303" s="3">
        <v>1977</v>
      </c>
      <c r="C3303">
        <v>0</v>
      </c>
      <c r="D3303">
        <v>0</v>
      </c>
      <c r="E3303" s="3" t="e">
        <v>#NUM!</v>
      </c>
      <c r="F3303" s="3" t="str">
        <f>VLOOKUP(Exportacao[[#This Row],[País]],Tabela3[#All],4,FALSE)</f>
        <v>Guiana Francesa</v>
      </c>
      <c r="G3303" s="3" t="str">
        <f>VLOOKUP(Exportacao[[#This Row],[País Corrigido]],'Conversor de países_Geral_UTF8_'!$A$2:$B$223,2,FALSE)</f>
        <v>América do Sul</v>
      </c>
      <c r="H33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4" spans="1:8" hidden="1">
      <c r="A3304" t="s">
        <v>93</v>
      </c>
      <c r="B3304" s="3">
        <v>1978</v>
      </c>
      <c r="C3304">
        <v>0</v>
      </c>
      <c r="D3304">
        <v>0</v>
      </c>
      <c r="E3304" s="3" t="e">
        <v>#NUM!</v>
      </c>
      <c r="F3304" s="3" t="str">
        <f>VLOOKUP(Exportacao[[#This Row],[País]],Tabela3[#All],4,FALSE)</f>
        <v>Guiana Francesa</v>
      </c>
      <c r="G3304" s="3" t="str">
        <f>VLOOKUP(Exportacao[[#This Row],[País Corrigido]],'Conversor de países_Geral_UTF8_'!$A$2:$B$223,2,FALSE)</f>
        <v>América do Sul</v>
      </c>
      <c r="H33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5" spans="1:8" hidden="1">
      <c r="A3305" t="s">
        <v>93</v>
      </c>
      <c r="B3305" s="3">
        <v>1979</v>
      </c>
      <c r="C3305">
        <v>0</v>
      </c>
      <c r="D3305">
        <v>0</v>
      </c>
      <c r="E3305" s="3" t="e">
        <v>#NUM!</v>
      </c>
      <c r="F3305" s="3" t="str">
        <f>VLOOKUP(Exportacao[[#This Row],[País]],Tabela3[#All],4,FALSE)</f>
        <v>Guiana Francesa</v>
      </c>
      <c r="G3305" s="3" t="str">
        <f>VLOOKUP(Exportacao[[#This Row],[País Corrigido]],'Conversor de países_Geral_UTF8_'!$A$2:$B$223,2,FALSE)</f>
        <v>América do Sul</v>
      </c>
      <c r="H33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6" spans="1:8" hidden="1">
      <c r="A3306" t="s">
        <v>93</v>
      </c>
      <c r="B3306" s="3">
        <v>1980</v>
      </c>
      <c r="C3306">
        <v>0</v>
      </c>
      <c r="D3306">
        <v>0</v>
      </c>
      <c r="E3306" s="3" t="e">
        <v>#NUM!</v>
      </c>
      <c r="F3306" s="3" t="str">
        <f>VLOOKUP(Exportacao[[#This Row],[País]],Tabela3[#All],4,FALSE)</f>
        <v>Guiana Francesa</v>
      </c>
      <c r="G3306" s="3" t="str">
        <f>VLOOKUP(Exportacao[[#This Row],[País Corrigido]],'Conversor de países_Geral_UTF8_'!$A$2:$B$223,2,FALSE)</f>
        <v>América do Sul</v>
      </c>
      <c r="H33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7" spans="1:8" hidden="1">
      <c r="A3307" t="s">
        <v>93</v>
      </c>
      <c r="B3307" s="3">
        <v>1981</v>
      </c>
      <c r="C3307">
        <v>0</v>
      </c>
      <c r="D3307">
        <v>0</v>
      </c>
      <c r="E3307" s="3" t="e">
        <v>#NUM!</v>
      </c>
      <c r="F3307" s="3" t="str">
        <f>VLOOKUP(Exportacao[[#This Row],[País]],Tabela3[#All],4,FALSE)</f>
        <v>Guiana Francesa</v>
      </c>
      <c r="G3307" s="3" t="str">
        <f>VLOOKUP(Exportacao[[#This Row],[País Corrigido]],'Conversor de países_Geral_UTF8_'!$A$2:$B$223,2,FALSE)</f>
        <v>América do Sul</v>
      </c>
      <c r="H33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8" spans="1:8" hidden="1">
      <c r="A3308" t="s">
        <v>93</v>
      </c>
      <c r="B3308" s="3">
        <v>1982</v>
      </c>
      <c r="C3308">
        <v>0</v>
      </c>
      <c r="D3308">
        <v>0</v>
      </c>
      <c r="E3308" s="3" t="e">
        <v>#NUM!</v>
      </c>
      <c r="F3308" s="3" t="str">
        <f>VLOOKUP(Exportacao[[#This Row],[País]],Tabela3[#All],4,FALSE)</f>
        <v>Guiana Francesa</v>
      </c>
      <c r="G3308" s="3" t="str">
        <f>VLOOKUP(Exportacao[[#This Row],[País Corrigido]],'Conversor de países_Geral_UTF8_'!$A$2:$B$223,2,FALSE)</f>
        <v>América do Sul</v>
      </c>
      <c r="H33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09" spans="1:8" hidden="1">
      <c r="A3309" t="s">
        <v>93</v>
      </c>
      <c r="B3309" s="3">
        <v>1983</v>
      </c>
      <c r="C3309">
        <v>0</v>
      </c>
      <c r="D3309">
        <v>0</v>
      </c>
      <c r="E3309" s="3" t="e">
        <v>#NUM!</v>
      </c>
      <c r="F3309" s="3" t="str">
        <f>VLOOKUP(Exportacao[[#This Row],[País]],Tabela3[#All],4,FALSE)</f>
        <v>Guiana Francesa</v>
      </c>
      <c r="G3309" s="3" t="str">
        <f>VLOOKUP(Exportacao[[#This Row],[País Corrigido]],'Conversor de países_Geral_UTF8_'!$A$2:$B$223,2,FALSE)</f>
        <v>América do Sul</v>
      </c>
      <c r="H33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0" spans="1:8" hidden="1">
      <c r="A3310" t="s">
        <v>93</v>
      </c>
      <c r="B3310" s="3">
        <v>1984</v>
      </c>
      <c r="C3310">
        <v>0</v>
      </c>
      <c r="D3310">
        <v>0</v>
      </c>
      <c r="E3310" s="3" t="e">
        <v>#NUM!</v>
      </c>
      <c r="F3310" s="3" t="str">
        <f>VLOOKUP(Exportacao[[#This Row],[País]],Tabela3[#All],4,FALSE)</f>
        <v>Guiana Francesa</v>
      </c>
      <c r="G3310" s="3" t="str">
        <f>VLOOKUP(Exportacao[[#This Row],[País Corrigido]],'Conversor de países_Geral_UTF8_'!$A$2:$B$223,2,FALSE)</f>
        <v>América do Sul</v>
      </c>
      <c r="H33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1" spans="1:8" hidden="1">
      <c r="A3311" t="s">
        <v>93</v>
      </c>
      <c r="B3311" s="3">
        <v>1985</v>
      </c>
      <c r="C3311">
        <v>0</v>
      </c>
      <c r="D3311">
        <v>0</v>
      </c>
      <c r="E3311" s="3" t="e">
        <v>#NUM!</v>
      </c>
      <c r="F3311" s="3" t="str">
        <f>VLOOKUP(Exportacao[[#This Row],[País]],Tabela3[#All],4,FALSE)</f>
        <v>Guiana Francesa</v>
      </c>
      <c r="G3311" s="3" t="str">
        <f>VLOOKUP(Exportacao[[#This Row],[País Corrigido]],'Conversor de países_Geral_UTF8_'!$A$2:$B$223,2,FALSE)</f>
        <v>América do Sul</v>
      </c>
      <c r="H33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2" spans="1:8" hidden="1">
      <c r="A3312" t="s">
        <v>93</v>
      </c>
      <c r="B3312" s="3">
        <v>1986</v>
      </c>
      <c r="C3312">
        <v>0</v>
      </c>
      <c r="D3312">
        <v>0</v>
      </c>
      <c r="E3312" s="3" t="e">
        <v>#NUM!</v>
      </c>
      <c r="F3312" s="3" t="str">
        <f>VLOOKUP(Exportacao[[#This Row],[País]],Tabela3[#All],4,FALSE)</f>
        <v>Guiana Francesa</v>
      </c>
      <c r="G3312" s="3" t="str">
        <f>VLOOKUP(Exportacao[[#This Row],[País Corrigido]],'Conversor de países_Geral_UTF8_'!$A$2:$B$223,2,FALSE)</f>
        <v>América do Sul</v>
      </c>
      <c r="H33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3" spans="1:8" hidden="1">
      <c r="A3313" t="s">
        <v>93</v>
      </c>
      <c r="B3313" s="3">
        <v>1987</v>
      </c>
      <c r="C3313">
        <v>0</v>
      </c>
      <c r="D3313">
        <v>0</v>
      </c>
      <c r="E3313" s="3" t="e">
        <v>#NUM!</v>
      </c>
      <c r="F3313" s="3" t="str">
        <f>VLOOKUP(Exportacao[[#This Row],[País]],Tabela3[#All],4,FALSE)</f>
        <v>Guiana Francesa</v>
      </c>
      <c r="G3313" s="3" t="str">
        <f>VLOOKUP(Exportacao[[#This Row],[País Corrigido]],'Conversor de países_Geral_UTF8_'!$A$2:$B$223,2,FALSE)</f>
        <v>América do Sul</v>
      </c>
      <c r="H33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4" spans="1:8" hidden="1">
      <c r="A3314" t="s">
        <v>93</v>
      </c>
      <c r="B3314" s="3">
        <v>1988</v>
      </c>
      <c r="C3314">
        <v>0</v>
      </c>
      <c r="D3314">
        <v>0</v>
      </c>
      <c r="E3314" s="3" t="e">
        <v>#NUM!</v>
      </c>
      <c r="F3314" s="3" t="str">
        <f>VLOOKUP(Exportacao[[#This Row],[País]],Tabela3[#All],4,FALSE)</f>
        <v>Guiana Francesa</v>
      </c>
      <c r="G3314" s="3" t="str">
        <f>VLOOKUP(Exportacao[[#This Row],[País Corrigido]],'Conversor de países_Geral_UTF8_'!$A$2:$B$223,2,FALSE)</f>
        <v>América do Sul</v>
      </c>
      <c r="H33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5" spans="1:8" hidden="1">
      <c r="A3315" t="s">
        <v>93</v>
      </c>
      <c r="B3315" s="3">
        <v>1989</v>
      </c>
      <c r="C3315">
        <v>0</v>
      </c>
      <c r="D3315">
        <v>0</v>
      </c>
      <c r="E3315" s="3" t="e">
        <v>#NUM!</v>
      </c>
      <c r="F3315" s="3" t="str">
        <f>VLOOKUP(Exportacao[[#This Row],[País]],Tabela3[#All],4,FALSE)</f>
        <v>Guiana Francesa</v>
      </c>
      <c r="G3315" s="3" t="str">
        <f>VLOOKUP(Exportacao[[#This Row],[País Corrigido]],'Conversor de países_Geral_UTF8_'!$A$2:$B$223,2,FALSE)</f>
        <v>América do Sul</v>
      </c>
      <c r="H33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6" spans="1:8" hidden="1">
      <c r="A3316" t="s">
        <v>93</v>
      </c>
      <c r="B3316" s="3">
        <v>1990</v>
      </c>
      <c r="C3316">
        <v>0</v>
      </c>
      <c r="D3316">
        <v>0</v>
      </c>
      <c r="E3316" s="3" t="e">
        <v>#NUM!</v>
      </c>
      <c r="F3316" s="3" t="str">
        <f>VLOOKUP(Exportacao[[#This Row],[País]],Tabela3[#All],4,FALSE)</f>
        <v>Guiana Francesa</v>
      </c>
      <c r="G3316" s="3" t="str">
        <f>VLOOKUP(Exportacao[[#This Row],[País Corrigido]],'Conversor de países_Geral_UTF8_'!$A$2:$B$223,2,FALSE)</f>
        <v>América do Sul</v>
      </c>
      <c r="H33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7" spans="1:8" hidden="1">
      <c r="A3317" t="s">
        <v>93</v>
      </c>
      <c r="B3317" s="3">
        <v>1991</v>
      </c>
      <c r="C3317">
        <v>0</v>
      </c>
      <c r="D3317">
        <v>0</v>
      </c>
      <c r="E3317" s="3" t="e">
        <v>#NUM!</v>
      </c>
      <c r="F3317" s="3" t="str">
        <f>VLOOKUP(Exportacao[[#This Row],[País]],Tabela3[#All],4,FALSE)</f>
        <v>Guiana Francesa</v>
      </c>
      <c r="G3317" s="3" t="str">
        <f>VLOOKUP(Exportacao[[#This Row],[País Corrigido]],'Conversor de países_Geral_UTF8_'!$A$2:$B$223,2,FALSE)</f>
        <v>América do Sul</v>
      </c>
      <c r="H33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8" spans="1:8" hidden="1">
      <c r="A3318" t="s">
        <v>93</v>
      </c>
      <c r="B3318" s="3">
        <v>1992</v>
      </c>
      <c r="C3318">
        <v>0</v>
      </c>
      <c r="D3318">
        <v>0</v>
      </c>
      <c r="E3318" s="3" t="e">
        <v>#NUM!</v>
      </c>
      <c r="F3318" s="3" t="str">
        <f>VLOOKUP(Exportacao[[#This Row],[País]],Tabela3[#All],4,FALSE)</f>
        <v>Guiana Francesa</v>
      </c>
      <c r="G3318" s="3" t="str">
        <f>VLOOKUP(Exportacao[[#This Row],[País Corrigido]],'Conversor de países_Geral_UTF8_'!$A$2:$B$223,2,FALSE)</f>
        <v>América do Sul</v>
      </c>
      <c r="H33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19" spans="1:8" hidden="1">
      <c r="A3319" t="s">
        <v>93</v>
      </c>
      <c r="B3319" s="3">
        <v>1993</v>
      </c>
      <c r="C3319">
        <v>0</v>
      </c>
      <c r="D3319">
        <v>0</v>
      </c>
      <c r="E3319" s="3" t="e">
        <v>#NUM!</v>
      </c>
      <c r="F3319" s="3" t="str">
        <f>VLOOKUP(Exportacao[[#This Row],[País]],Tabela3[#All],4,FALSE)</f>
        <v>Guiana Francesa</v>
      </c>
      <c r="G3319" s="3" t="str">
        <f>VLOOKUP(Exportacao[[#This Row],[País Corrigido]],'Conversor de países_Geral_UTF8_'!$A$2:$B$223,2,FALSE)</f>
        <v>América do Sul</v>
      </c>
      <c r="H33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0" spans="1:8" hidden="1">
      <c r="A3320" t="s">
        <v>93</v>
      </c>
      <c r="B3320" s="3">
        <v>1994</v>
      </c>
      <c r="C3320">
        <v>0</v>
      </c>
      <c r="D3320">
        <v>0</v>
      </c>
      <c r="E3320" s="3" t="e">
        <v>#NUM!</v>
      </c>
      <c r="F3320" s="3" t="str">
        <f>VLOOKUP(Exportacao[[#This Row],[País]],Tabela3[#All],4,FALSE)</f>
        <v>Guiana Francesa</v>
      </c>
      <c r="G3320" s="3" t="str">
        <f>VLOOKUP(Exportacao[[#This Row],[País Corrigido]],'Conversor de países_Geral_UTF8_'!$A$2:$B$223,2,FALSE)</f>
        <v>América do Sul</v>
      </c>
      <c r="H33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1" spans="1:8" hidden="1">
      <c r="A3321" t="s">
        <v>93</v>
      </c>
      <c r="B3321" s="3">
        <v>1995</v>
      </c>
      <c r="C3321">
        <v>0</v>
      </c>
      <c r="D3321">
        <v>0</v>
      </c>
      <c r="E3321" s="3" t="e">
        <v>#NUM!</v>
      </c>
      <c r="F3321" s="3" t="str">
        <f>VLOOKUP(Exportacao[[#This Row],[País]],Tabela3[#All],4,FALSE)</f>
        <v>Guiana Francesa</v>
      </c>
      <c r="G3321" s="3" t="str">
        <f>VLOOKUP(Exportacao[[#This Row],[País Corrigido]],'Conversor de países_Geral_UTF8_'!$A$2:$B$223,2,FALSE)</f>
        <v>América do Sul</v>
      </c>
      <c r="H33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2" spans="1:8" hidden="1">
      <c r="A3322" t="s">
        <v>93</v>
      </c>
      <c r="B3322" s="3">
        <v>1996</v>
      </c>
      <c r="C3322">
        <v>0</v>
      </c>
      <c r="D3322">
        <v>0</v>
      </c>
      <c r="E3322" s="3" t="e">
        <v>#NUM!</v>
      </c>
      <c r="F3322" s="3" t="str">
        <f>VLOOKUP(Exportacao[[#This Row],[País]],Tabela3[#All],4,FALSE)</f>
        <v>Guiana Francesa</v>
      </c>
      <c r="G3322" s="3" t="str">
        <f>VLOOKUP(Exportacao[[#This Row],[País Corrigido]],'Conversor de países_Geral_UTF8_'!$A$2:$B$223,2,FALSE)</f>
        <v>América do Sul</v>
      </c>
      <c r="H33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3" spans="1:8" hidden="1">
      <c r="A3323" t="s">
        <v>93</v>
      </c>
      <c r="B3323" s="3">
        <v>1997</v>
      </c>
      <c r="C3323">
        <v>0</v>
      </c>
      <c r="D3323">
        <v>0</v>
      </c>
      <c r="E3323" s="3" t="e">
        <v>#NUM!</v>
      </c>
      <c r="F3323" s="3" t="str">
        <f>VLOOKUP(Exportacao[[#This Row],[País]],Tabela3[#All],4,FALSE)</f>
        <v>Guiana Francesa</v>
      </c>
      <c r="G3323" s="3" t="str">
        <f>VLOOKUP(Exportacao[[#This Row],[País Corrigido]],'Conversor de países_Geral_UTF8_'!$A$2:$B$223,2,FALSE)</f>
        <v>América do Sul</v>
      </c>
      <c r="H33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4" spans="1:8" hidden="1">
      <c r="A3324" t="s">
        <v>93</v>
      </c>
      <c r="B3324" s="3">
        <v>1998</v>
      </c>
      <c r="C3324">
        <v>0</v>
      </c>
      <c r="D3324">
        <v>0</v>
      </c>
      <c r="E3324" s="3" t="e">
        <v>#NUM!</v>
      </c>
      <c r="F3324" s="3" t="str">
        <f>VLOOKUP(Exportacao[[#This Row],[País]],Tabela3[#All],4,FALSE)</f>
        <v>Guiana Francesa</v>
      </c>
      <c r="G3324" s="3" t="str">
        <f>VLOOKUP(Exportacao[[#This Row],[País Corrigido]],'Conversor de países_Geral_UTF8_'!$A$2:$B$223,2,FALSE)</f>
        <v>América do Sul</v>
      </c>
      <c r="H33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5" spans="1:8" hidden="1">
      <c r="A3325" t="s">
        <v>93</v>
      </c>
      <c r="B3325" s="3">
        <v>1999</v>
      </c>
      <c r="C3325">
        <v>0</v>
      </c>
      <c r="D3325">
        <v>0</v>
      </c>
      <c r="E3325" s="3" t="e">
        <v>#NUM!</v>
      </c>
      <c r="F3325" s="3" t="str">
        <f>VLOOKUP(Exportacao[[#This Row],[País]],Tabela3[#All],4,FALSE)</f>
        <v>Guiana Francesa</v>
      </c>
      <c r="G3325" s="3" t="str">
        <f>VLOOKUP(Exportacao[[#This Row],[País Corrigido]],'Conversor de países_Geral_UTF8_'!$A$2:$B$223,2,FALSE)</f>
        <v>América do Sul</v>
      </c>
      <c r="H33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6" spans="1:8" hidden="1">
      <c r="A3326" t="s">
        <v>93</v>
      </c>
      <c r="B3326" s="3">
        <v>2000</v>
      </c>
      <c r="C3326">
        <v>0</v>
      </c>
      <c r="D3326">
        <v>0</v>
      </c>
      <c r="E3326" s="3" t="e">
        <v>#NUM!</v>
      </c>
      <c r="F3326" s="3" t="str">
        <f>VLOOKUP(Exportacao[[#This Row],[País]],Tabela3[#All],4,FALSE)</f>
        <v>Guiana Francesa</v>
      </c>
      <c r="G3326" s="3" t="str">
        <f>VLOOKUP(Exportacao[[#This Row],[País Corrigido]],'Conversor de países_Geral_UTF8_'!$A$2:$B$223,2,FALSE)</f>
        <v>América do Sul</v>
      </c>
      <c r="H33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7" spans="1:8" hidden="1">
      <c r="A3327" t="s">
        <v>93</v>
      </c>
      <c r="B3327" s="3">
        <v>2001</v>
      </c>
      <c r="C3327">
        <v>0</v>
      </c>
      <c r="D3327">
        <v>0</v>
      </c>
      <c r="E3327" s="3" t="e">
        <v>#NUM!</v>
      </c>
      <c r="F3327" s="3" t="str">
        <f>VLOOKUP(Exportacao[[#This Row],[País]],Tabela3[#All],4,FALSE)</f>
        <v>Guiana Francesa</v>
      </c>
      <c r="G3327" s="3" t="str">
        <f>VLOOKUP(Exportacao[[#This Row],[País Corrigido]],'Conversor de países_Geral_UTF8_'!$A$2:$B$223,2,FALSE)</f>
        <v>América do Sul</v>
      </c>
      <c r="H33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8" spans="1:8" hidden="1">
      <c r="A3328" t="s">
        <v>93</v>
      </c>
      <c r="B3328" s="3">
        <v>2002</v>
      </c>
      <c r="C3328">
        <v>0</v>
      </c>
      <c r="D3328">
        <v>0</v>
      </c>
      <c r="E3328" s="3" t="e">
        <v>#NUM!</v>
      </c>
      <c r="F3328" s="3" t="str">
        <f>VLOOKUP(Exportacao[[#This Row],[País]],Tabela3[#All],4,FALSE)</f>
        <v>Guiana Francesa</v>
      </c>
      <c r="G3328" s="3" t="str">
        <f>VLOOKUP(Exportacao[[#This Row],[País Corrigido]],'Conversor de países_Geral_UTF8_'!$A$2:$B$223,2,FALSE)</f>
        <v>América do Sul</v>
      </c>
      <c r="H33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29" spans="1:8" hidden="1">
      <c r="A3329" t="s">
        <v>93</v>
      </c>
      <c r="B3329" s="3">
        <v>2003</v>
      </c>
      <c r="C3329">
        <v>0</v>
      </c>
      <c r="D3329">
        <v>0</v>
      </c>
      <c r="E3329" s="3" t="e">
        <v>#NUM!</v>
      </c>
      <c r="F3329" s="3" t="str">
        <f>VLOOKUP(Exportacao[[#This Row],[País]],Tabela3[#All],4,FALSE)</f>
        <v>Guiana Francesa</v>
      </c>
      <c r="G3329" s="3" t="str">
        <f>VLOOKUP(Exportacao[[#This Row],[País Corrigido]],'Conversor de países_Geral_UTF8_'!$A$2:$B$223,2,FALSE)</f>
        <v>América do Sul</v>
      </c>
      <c r="H33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0" spans="1:8" hidden="1">
      <c r="A3330" t="s">
        <v>93</v>
      </c>
      <c r="B3330" s="3">
        <v>2004</v>
      </c>
      <c r="C3330">
        <v>0</v>
      </c>
      <c r="D3330">
        <v>0</v>
      </c>
      <c r="E3330" s="3" t="e">
        <v>#NUM!</v>
      </c>
      <c r="F3330" s="3" t="str">
        <f>VLOOKUP(Exportacao[[#This Row],[País]],Tabela3[#All],4,FALSE)</f>
        <v>Guiana Francesa</v>
      </c>
      <c r="G3330" s="3" t="str">
        <f>VLOOKUP(Exportacao[[#This Row],[País Corrigido]],'Conversor de países_Geral_UTF8_'!$A$2:$B$223,2,FALSE)</f>
        <v>América do Sul</v>
      </c>
      <c r="H33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1" spans="1:8" hidden="1">
      <c r="A3331" t="s">
        <v>93</v>
      </c>
      <c r="B3331" s="3">
        <v>2005</v>
      </c>
      <c r="C3331">
        <v>0</v>
      </c>
      <c r="D3331">
        <v>0</v>
      </c>
      <c r="E3331" s="3" t="e">
        <v>#NUM!</v>
      </c>
      <c r="F3331" s="3" t="str">
        <f>VLOOKUP(Exportacao[[#This Row],[País]],Tabela3[#All],4,FALSE)</f>
        <v>Guiana Francesa</v>
      </c>
      <c r="G3331" s="3" t="str">
        <f>VLOOKUP(Exportacao[[#This Row],[País Corrigido]],'Conversor de países_Geral_UTF8_'!$A$2:$B$223,2,FALSE)</f>
        <v>América do Sul</v>
      </c>
      <c r="H33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2" spans="1:8" hidden="1">
      <c r="A3332" t="s">
        <v>93</v>
      </c>
      <c r="B3332" s="3">
        <v>2006</v>
      </c>
      <c r="C3332">
        <v>0</v>
      </c>
      <c r="D3332">
        <v>0</v>
      </c>
      <c r="E3332" s="3" t="e">
        <v>#NUM!</v>
      </c>
      <c r="F3332" s="3" t="str">
        <f>VLOOKUP(Exportacao[[#This Row],[País]],Tabela3[#All],4,FALSE)</f>
        <v>Guiana Francesa</v>
      </c>
      <c r="G3332" s="3" t="str">
        <f>VLOOKUP(Exportacao[[#This Row],[País Corrigido]],'Conversor de países_Geral_UTF8_'!$A$2:$B$223,2,FALSE)</f>
        <v>América do Sul</v>
      </c>
      <c r="H33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3" spans="1:8" hidden="1">
      <c r="A3333" t="s">
        <v>93</v>
      </c>
      <c r="B3333" s="3">
        <v>2007</v>
      </c>
      <c r="C3333">
        <v>0</v>
      </c>
      <c r="D3333">
        <v>0</v>
      </c>
      <c r="E3333" s="3" t="e">
        <v>#NUM!</v>
      </c>
      <c r="F3333" s="3" t="str">
        <f>VLOOKUP(Exportacao[[#This Row],[País]],Tabela3[#All],4,FALSE)</f>
        <v>Guiana Francesa</v>
      </c>
      <c r="G3333" s="3" t="str">
        <f>VLOOKUP(Exportacao[[#This Row],[País Corrigido]],'Conversor de países_Geral_UTF8_'!$A$2:$B$223,2,FALSE)</f>
        <v>América do Sul</v>
      </c>
      <c r="H33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4" spans="1:8" hidden="1">
      <c r="A3334" t="s">
        <v>93</v>
      </c>
      <c r="B3334" s="3">
        <v>2008</v>
      </c>
      <c r="C3334">
        <v>0</v>
      </c>
      <c r="D3334">
        <v>0</v>
      </c>
      <c r="E3334" s="3" t="e">
        <v>#NUM!</v>
      </c>
      <c r="F3334" s="3" t="str">
        <f>VLOOKUP(Exportacao[[#This Row],[País]],Tabela3[#All],4,FALSE)</f>
        <v>Guiana Francesa</v>
      </c>
      <c r="G3334" s="3" t="str">
        <f>VLOOKUP(Exportacao[[#This Row],[País Corrigido]],'Conversor de países_Geral_UTF8_'!$A$2:$B$223,2,FALSE)</f>
        <v>América do Sul</v>
      </c>
      <c r="H33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5" spans="1:8" hidden="1">
      <c r="A3335" t="s">
        <v>93</v>
      </c>
      <c r="B3335" s="3">
        <v>2009</v>
      </c>
      <c r="C3335">
        <v>0</v>
      </c>
      <c r="D3335">
        <v>0</v>
      </c>
      <c r="E3335" s="3" t="e">
        <v>#NUM!</v>
      </c>
      <c r="F3335" s="3" t="str">
        <f>VLOOKUP(Exportacao[[#This Row],[País]],Tabela3[#All],4,FALSE)</f>
        <v>Guiana Francesa</v>
      </c>
      <c r="G3335" s="3" t="str">
        <f>VLOOKUP(Exportacao[[#This Row],[País Corrigido]],'Conversor de países_Geral_UTF8_'!$A$2:$B$223,2,FALSE)</f>
        <v>América do Sul</v>
      </c>
      <c r="H33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6" spans="1:8" hidden="1">
      <c r="A3336" t="s">
        <v>93</v>
      </c>
      <c r="B3336" s="3">
        <v>2010</v>
      </c>
      <c r="C3336">
        <v>0</v>
      </c>
      <c r="D3336">
        <v>0</v>
      </c>
      <c r="E3336" s="3" t="e">
        <v>#NUM!</v>
      </c>
      <c r="F3336" s="3" t="str">
        <f>VLOOKUP(Exportacao[[#This Row],[País]],Tabela3[#All],4,FALSE)</f>
        <v>Guiana Francesa</v>
      </c>
      <c r="G3336" s="3" t="str">
        <f>VLOOKUP(Exportacao[[#This Row],[País Corrigido]],'Conversor de países_Geral_UTF8_'!$A$2:$B$223,2,FALSE)</f>
        <v>América do Sul</v>
      </c>
      <c r="H33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7" spans="1:8" hidden="1">
      <c r="A3337" t="s">
        <v>93</v>
      </c>
      <c r="B3337" s="3">
        <v>2011</v>
      </c>
      <c r="C3337">
        <v>0</v>
      </c>
      <c r="D3337">
        <v>0</v>
      </c>
      <c r="E3337" s="3" t="e">
        <v>#NUM!</v>
      </c>
      <c r="F3337" s="3" t="str">
        <f>VLOOKUP(Exportacao[[#This Row],[País]],Tabela3[#All],4,FALSE)</f>
        <v>Guiana Francesa</v>
      </c>
      <c r="G3337" s="3" t="str">
        <f>VLOOKUP(Exportacao[[#This Row],[País Corrigido]],'Conversor de países_Geral_UTF8_'!$A$2:$B$223,2,FALSE)</f>
        <v>América do Sul</v>
      </c>
      <c r="H33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8" spans="1:8" hidden="1">
      <c r="A3338" t="s">
        <v>93</v>
      </c>
      <c r="B3338" s="3">
        <v>2012</v>
      </c>
      <c r="C3338">
        <v>0</v>
      </c>
      <c r="D3338">
        <v>0</v>
      </c>
      <c r="E3338" s="3" t="e">
        <v>#NUM!</v>
      </c>
      <c r="F3338" s="3" t="str">
        <f>VLOOKUP(Exportacao[[#This Row],[País]],Tabela3[#All],4,FALSE)</f>
        <v>Guiana Francesa</v>
      </c>
      <c r="G3338" s="3" t="str">
        <f>VLOOKUP(Exportacao[[#This Row],[País Corrigido]],'Conversor de países_Geral_UTF8_'!$A$2:$B$223,2,FALSE)</f>
        <v>América do Sul</v>
      </c>
      <c r="H33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39" spans="1:8" hidden="1">
      <c r="A3339" t="s">
        <v>93</v>
      </c>
      <c r="B3339" s="3">
        <v>2013</v>
      </c>
      <c r="C3339">
        <v>0</v>
      </c>
      <c r="D3339">
        <v>0</v>
      </c>
      <c r="E3339" s="3" t="e">
        <v>#NUM!</v>
      </c>
      <c r="F3339" s="3" t="str">
        <f>VLOOKUP(Exportacao[[#This Row],[País]],Tabela3[#All],4,FALSE)</f>
        <v>Guiana Francesa</v>
      </c>
      <c r="G3339" s="3" t="str">
        <f>VLOOKUP(Exportacao[[#This Row],[País Corrigido]],'Conversor de países_Geral_UTF8_'!$A$2:$B$223,2,FALSE)</f>
        <v>América do Sul</v>
      </c>
      <c r="H33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40" spans="1:8" hidden="1">
      <c r="A3340" t="s">
        <v>93</v>
      </c>
      <c r="B3340" s="3">
        <v>2014</v>
      </c>
      <c r="C3340">
        <v>0</v>
      </c>
      <c r="D3340">
        <v>0</v>
      </c>
      <c r="E3340" s="3" t="e">
        <v>#NUM!</v>
      </c>
      <c r="F3340" s="3" t="str">
        <f>VLOOKUP(Exportacao[[#This Row],[País]],Tabela3[#All],4,FALSE)</f>
        <v>Guiana Francesa</v>
      </c>
      <c r="G3340" s="3" t="str">
        <f>VLOOKUP(Exportacao[[#This Row],[País Corrigido]],'Conversor de países_Geral_UTF8_'!$A$2:$B$223,2,FALSE)</f>
        <v>América do Sul</v>
      </c>
      <c r="H33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41" spans="1:8" hidden="1">
      <c r="A3341" t="s">
        <v>93</v>
      </c>
      <c r="B3341" s="3">
        <v>2015</v>
      </c>
      <c r="C3341">
        <v>0</v>
      </c>
      <c r="D3341">
        <v>0</v>
      </c>
      <c r="E3341" s="3" t="e">
        <v>#NUM!</v>
      </c>
      <c r="F3341" s="3" t="str">
        <f>VLOOKUP(Exportacao[[#This Row],[País]],Tabela3[#All],4,FALSE)</f>
        <v>Guiana Francesa</v>
      </c>
      <c r="G3341" s="3" t="str">
        <f>VLOOKUP(Exportacao[[#This Row],[País Corrigido]],'Conversor de países_Geral_UTF8_'!$A$2:$B$223,2,FALSE)</f>
        <v>América do Sul</v>
      </c>
      <c r="H33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42" spans="1:8" hidden="1">
      <c r="A3342" t="s">
        <v>93</v>
      </c>
      <c r="B3342" s="3">
        <v>2016</v>
      </c>
      <c r="C3342">
        <v>0</v>
      </c>
      <c r="D3342">
        <v>0</v>
      </c>
      <c r="E3342" s="3" t="e">
        <v>#NUM!</v>
      </c>
      <c r="F3342" s="3" t="str">
        <f>VLOOKUP(Exportacao[[#This Row],[País]],Tabela3[#All],4,FALSE)</f>
        <v>Guiana Francesa</v>
      </c>
      <c r="G3342" s="3" t="str">
        <f>VLOOKUP(Exportacao[[#This Row],[País Corrigido]],'Conversor de países_Geral_UTF8_'!$A$2:$B$223,2,FALSE)</f>
        <v>América do Sul</v>
      </c>
      <c r="H33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43" spans="1:8" hidden="1">
      <c r="A3343" t="s">
        <v>93</v>
      </c>
      <c r="B3343" s="3">
        <v>2017</v>
      </c>
      <c r="C3343">
        <v>0</v>
      </c>
      <c r="D3343">
        <v>0</v>
      </c>
      <c r="E3343" s="3" t="e">
        <v>#NUM!</v>
      </c>
      <c r="F3343" s="3" t="str">
        <f>VLOOKUP(Exportacao[[#This Row],[País]],Tabela3[#All],4,FALSE)</f>
        <v>Guiana Francesa</v>
      </c>
      <c r="G3343" s="3" t="str">
        <f>VLOOKUP(Exportacao[[#This Row],[País Corrigido]],'Conversor de países_Geral_UTF8_'!$A$2:$B$223,2,FALSE)</f>
        <v>América do Sul</v>
      </c>
      <c r="H33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44" spans="1:8" hidden="1">
      <c r="A3344" t="s">
        <v>93</v>
      </c>
      <c r="B3344" s="3">
        <v>2018</v>
      </c>
      <c r="C3344">
        <v>0</v>
      </c>
      <c r="D3344">
        <v>0</v>
      </c>
      <c r="E3344" s="3" t="e">
        <v>#NUM!</v>
      </c>
      <c r="F3344" s="3" t="str">
        <f>VLOOKUP(Exportacao[[#This Row],[País]],Tabela3[#All],4,FALSE)</f>
        <v>Guiana Francesa</v>
      </c>
      <c r="G3344" s="3" t="str">
        <f>VLOOKUP(Exportacao[[#This Row],[País Corrigido]],'Conversor de países_Geral_UTF8_'!$A$2:$B$223,2,FALSE)</f>
        <v>América do Sul</v>
      </c>
      <c r="H33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45" spans="1:8" hidden="1">
      <c r="A3345" t="s">
        <v>93</v>
      </c>
      <c r="B3345" s="3">
        <v>2019</v>
      </c>
      <c r="C3345">
        <v>0</v>
      </c>
      <c r="D3345">
        <v>0</v>
      </c>
      <c r="E3345" s="3" t="e">
        <v>#NUM!</v>
      </c>
      <c r="F3345" s="3" t="str">
        <f>VLOOKUP(Exportacao[[#This Row],[País]],Tabela3[#All],4,FALSE)</f>
        <v>Guiana Francesa</v>
      </c>
      <c r="G3345" s="3" t="str">
        <f>VLOOKUP(Exportacao[[#This Row],[País Corrigido]],'Conversor de países_Geral_UTF8_'!$A$2:$B$223,2,FALSE)</f>
        <v>América do Sul</v>
      </c>
      <c r="H33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46" spans="1:8" hidden="1">
      <c r="A3346" t="s">
        <v>93</v>
      </c>
      <c r="B3346" s="3">
        <v>2020</v>
      </c>
      <c r="C3346">
        <v>0</v>
      </c>
      <c r="D3346">
        <v>0</v>
      </c>
      <c r="E3346" s="3" t="e">
        <v>#NUM!</v>
      </c>
      <c r="F3346" s="3" t="str">
        <f>VLOOKUP(Exportacao[[#This Row],[País]],Tabela3[#All],4,FALSE)</f>
        <v>Guiana Francesa</v>
      </c>
      <c r="G3346" s="3" t="str">
        <f>VLOOKUP(Exportacao[[#This Row],[País Corrigido]],'Conversor de países_Geral_UTF8_'!$A$2:$B$223,2,FALSE)</f>
        <v>América do Sul</v>
      </c>
      <c r="H33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47" spans="1:8" hidden="1">
      <c r="A3347" t="s">
        <v>93</v>
      </c>
      <c r="B3347" s="3">
        <v>2021</v>
      </c>
      <c r="C3347">
        <v>90</v>
      </c>
      <c r="D3347">
        <v>32</v>
      </c>
      <c r="E3347" s="3">
        <v>0.35555555555555557</v>
      </c>
      <c r="F3347" s="3" t="str">
        <f>VLOOKUP(Exportacao[[#This Row],[País]],Tabela3[#All],4,FALSE)</f>
        <v>Guiana Francesa</v>
      </c>
      <c r="G3347" s="3" t="str">
        <f>VLOOKUP(Exportacao[[#This Row],[País Corrigido]],'Conversor de países_Geral_UTF8_'!$A$2:$B$223,2,FALSE)</f>
        <v>América do Sul</v>
      </c>
      <c r="H33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348" spans="1:8" hidden="1">
      <c r="A3348" t="s">
        <v>93</v>
      </c>
      <c r="B3348" s="3">
        <v>2022</v>
      </c>
      <c r="C3348">
        <v>22</v>
      </c>
      <c r="D3348">
        <v>18</v>
      </c>
      <c r="E3348" s="3">
        <v>0.81818181818181823</v>
      </c>
      <c r="F3348" s="3" t="str">
        <f>VLOOKUP(Exportacao[[#This Row],[País]],Tabela3[#All],4,FALSE)</f>
        <v>Guiana Francesa</v>
      </c>
      <c r="G3348" s="3" t="str">
        <f>VLOOKUP(Exportacao[[#This Row],[País Corrigido]],'Conversor de países_Geral_UTF8_'!$A$2:$B$223,2,FALSE)</f>
        <v>América do Sul</v>
      </c>
      <c r="H33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349" spans="1:8" hidden="1">
      <c r="A3349" t="s">
        <v>93</v>
      </c>
      <c r="B3349" s="3">
        <v>2023</v>
      </c>
      <c r="C3349">
        <v>0</v>
      </c>
      <c r="D3349">
        <v>0</v>
      </c>
      <c r="E3349" s="3" t="e">
        <v>#NUM!</v>
      </c>
      <c r="F3349" s="3" t="str">
        <f>VLOOKUP(Exportacao[[#This Row],[País]],Tabela3[#All],4,FALSE)</f>
        <v>Guiana Francesa</v>
      </c>
      <c r="G3349" s="3" t="str">
        <f>VLOOKUP(Exportacao[[#This Row],[País Corrigido]],'Conversor de países_Geral_UTF8_'!$A$2:$B$223,2,FALSE)</f>
        <v>América do Sul</v>
      </c>
      <c r="H33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0" spans="1:8" hidden="1">
      <c r="A3350" t="s">
        <v>277</v>
      </c>
      <c r="B3350" s="3">
        <v>1970</v>
      </c>
      <c r="C3350">
        <v>0</v>
      </c>
      <c r="D3350">
        <v>0</v>
      </c>
      <c r="E3350" s="3" t="e">
        <v>#NUM!</v>
      </c>
      <c r="F3350" s="3" t="str">
        <f>VLOOKUP(Exportacao[[#This Row],[País]],Tabela3[#All],4,FALSE)</f>
        <v>Guiné Bissau</v>
      </c>
      <c r="G3350" s="3" t="str">
        <f>VLOOKUP(Exportacao[[#This Row],[País Corrigido]],'Conversor de países_Geral_UTF8_'!$A$2:$B$223,2,FALSE)</f>
        <v>África</v>
      </c>
      <c r="H33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1" spans="1:8" hidden="1">
      <c r="A3351" t="s">
        <v>277</v>
      </c>
      <c r="B3351" s="3">
        <v>1971</v>
      </c>
      <c r="C3351">
        <v>0</v>
      </c>
      <c r="D3351">
        <v>0</v>
      </c>
      <c r="E3351" s="3" t="e">
        <v>#NUM!</v>
      </c>
      <c r="F3351" s="3" t="str">
        <f>VLOOKUP(Exportacao[[#This Row],[País]],Tabela3[#All],4,FALSE)</f>
        <v>Guiné Bissau</v>
      </c>
      <c r="G3351" s="3" t="str">
        <f>VLOOKUP(Exportacao[[#This Row],[País Corrigido]],'Conversor de países_Geral_UTF8_'!$A$2:$B$223,2,FALSE)</f>
        <v>África</v>
      </c>
      <c r="H33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2" spans="1:8" hidden="1">
      <c r="A3352" t="s">
        <v>277</v>
      </c>
      <c r="B3352" s="3">
        <v>1972</v>
      </c>
      <c r="C3352">
        <v>0</v>
      </c>
      <c r="D3352">
        <v>0</v>
      </c>
      <c r="E3352" s="3" t="e">
        <v>#NUM!</v>
      </c>
      <c r="F3352" s="3" t="str">
        <f>VLOOKUP(Exportacao[[#This Row],[País]],Tabela3[#All],4,FALSE)</f>
        <v>Guiné Bissau</v>
      </c>
      <c r="G3352" s="3" t="str">
        <f>VLOOKUP(Exportacao[[#This Row],[País Corrigido]],'Conversor de países_Geral_UTF8_'!$A$2:$B$223,2,FALSE)</f>
        <v>África</v>
      </c>
      <c r="H33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3" spans="1:8" hidden="1">
      <c r="A3353" t="s">
        <v>277</v>
      </c>
      <c r="B3353" s="3">
        <v>1973</v>
      </c>
      <c r="C3353">
        <v>0</v>
      </c>
      <c r="D3353">
        <v>0</v>
      </c>
      <c r="E3353" s="3" t="e">
        <v>#NUM!</v>
      </c>
      <c r="F3353" s="3" t="str">
        <f>VLOOKUP(Exportacao[[#This Row],[País]],Tabela3[#All],4,FALSE)</f>
        <v>Guiné Bissau</v>
      </c>
      <c r="G3353" s="3" t="str">
        <f>VLOOKUP(Exportacao[[#This Row],[País Corrigido]],'Conversor de países_Geral_UTF8_'!$A$2:$B$223,2,FALSE)</f>
        <v>África</v>
      </c>
      <c r="H33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4" spans="1:8" hidden="1">
      <c r="A3354" t="s">
        <v>277</v>
      </c>
      <c r="B3354" s="3">
        <v>1974</v>
      </c>
      <c r="C3354">
        <v>0</v>
      </c>
      <c r="D3354">
        <v>0</v>
      </c>
      <c r="E3354" s="3" t="e">
        <v>#NUM!</v>
      </c>
      <c r="F3354" s="3" t="str">
        <f>VLOOKUP(Exportacao[[#This Row],[País]],Tabela3[#All],4,FALSE)</f>
        <v>Guiné Bissau</v>
      </c>
      <c r="G3354" s="3" t="str">
        <f>VLOOKUP(Exportacao[[#This Row],[País Corrigido]],'Conversor de países_Geral_UTF8_'!$A$2:$B$223,2,FALSE)</f>
        <v>África</v>
      </c>
      <c r="H33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5" spans="1:8" hidden="1">
      <c r="A3355" t="s">
        <v>277</v>
      </c>
      <c r="B3355" s="3">
        <v>1975</v>
      </c>
      <c r="C3355">
        <v>0</v>
      </c>
      <c r="D3355">
        <v>0</v>
      </c>
      <c r="E3355" s="3" t="e">
        <v>#NUM!</v>
      </c>
      <c r="F3355" s="3" t="str">
        <f>VLOOKUP(Exportacao[[#This Row],[País]],Tabela3[#All],4,FALSE)</f>
        <v>Guiné Bissau</v>
      </c>
      <c r="G3355" s="3" t="str">
        <f>VLOOKUP(Exportacao[[#This Row],[País Corrigido]],'Conversor de países_Geral_UTF8_'!$A$2:$B$223,2,FALSE)</f>
        <v>África</v>
      </c>
      <c r="H33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6" spans="1:8" hidden="1">
      <c r="A3356" t="s">
        <v>277</v>
      </c>
      <c r="B3356" s="3">
        <v>1976</v>
      </c>
      <c r="C3356">
        <v>0</v>
      </c>
      <c r="D3356">
        <v>0</v>
      </c>
      <c r="E3356" s="3" t="e">
        <v>#NUM!</v>
      </c>
      <c r="F3356" s="3" t="str">
        <f>VLOOKUP(Exportacao[[#This Row],[País]],Tabela3[#All],4,FALSE)</f>
        <v>Guiné Bissau</v>
      </c>
      <c r="G3356" s="3" t="str">
        <f>VLOOKUP(Exportacao[[#This Row],[País Corrigido]],'Conversor de países_Geral_UTF8_'!$A$2:$B$223,2,FALSE)</f>
        <v>África</v>
      </c>
      <c r="H33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7" spans="1:8" hidden="1">
      <c r="A3357" t="s">
        <v>277</v>
      </c>
      <c r="B3357" s="3">
        <v>1977</v>
      </c>
      <c r="C3357">
        <v>0</v>
      </c>
      <c r="D3357">
        <v>0</v>
      </c>
      <c r="E3357" s="3" t="e">
        <v>#NUM!</v>
      </c>
      <c r="F3357" s="3" t="str">
        <f>VLOOKUP(Exportacao[[#This Row],[País]],Tabela3[#All],4,FALSE)</f>
        <v>Guiné Bissau</v>
      </c>
      <c r="G3357" s="3" t="str">
        <f>VLOOKUP(Exportacao[[#This Row],[País Corrigido]],'Conversor de países_Geral_UTF8_'!$A$2:$B$223,2,FALSE)</f>
        <v>África</v>
      </c>
      <c r="H33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58" spans="1:8" hidden="1">
      <c r="A3358" t="s">
        <v>277</v>
      </c>
      <c r="B3358" s="3">
        <v>1978</v>
      </c>
      <c r="C3358">
        <v>122</v>
      </c>
      <c r="D3358">
        <v>72</v>
      </c>
      <c r="E3358" s="3">
        <v>0.5901639344262295</v>
      </c>
      <c r="F3358" s="3" t="str">
        <f>VLOOKUP(Exportacao[[#This Row],[País]],Tabela3[#All],4,FALSE)</f>
        <v>Guiné Bissau</v>
      </c>
      <c r="G3358" s="3" t="str">
        <f>VLOOKUP(Exportacao[[#This Row],[País Corrigido]],'Conversor de países_Geral_UTF8_'!$A$2:$B$223,2,FALSE)</f>
        <v>África</v>
      </c>
      <c r="H33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359" spans="1:8" hidden="1">
      <c r="A3359" t="s">
        <v>277</v>
      </c>
      <c r="B3359" s="3">
        <v>1979</v>
      </c>
      <c r="C3359">
        <v>0</v>
      </c>
      <c r="D3359">
        <v>0</v>
      </c>
      <c r="E3359" s="3" t="e">
        <v>#NUM!</v>
      </c>
      <c r="F3359" s="3" t="str">
        <f>VLOOKUP(Exportacao[[#This Row],[País]],Tabela3[#All],4,FALSE)</f>
        <v>Guiné Bissau</v>
      </c>
      <c r="G3359" s="3" t="str">
        <f>VLOOKUP(Exportacao[[#This Row],[País Corrigido]],'Conversor de países_Geral_UTF8_'!$A$2:$B$223,2,FALSE)</f>
        <v>África</v>
      </c>
      <c r="H33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0" spans="1:8" hidden="1">
      <c r="A3360" t="s">
        <v>277</v>
      </c>
      <c r="B3360" s="3">
        <v>1980</v>
      </c>
      <c r="C3360">
        <v>0</v>
      </c>
      <c r="D3360">
        <v>0</v>
      </c>
      <c r="E3360" s="3" t="e">
        <v>#NUM!</v>
      </c>
      <c r="F3360" s="3" t="str">
        <f>VLOOKUP(Exportacao[[#This Row],[País]],Tabela3[#All],4,FALSE)</f>
        <v>Guiné Bissau</v>
      </c>
      <c r="G3360" s="3" t="str">
        <f>VLOOKUP(Exportacao[[#This Row],[País Corrigido]],'Conversor de países_Geral_UTF8_'!$A$2:$B$223,2,FALSE)</f>
        <v>África</v>
      </c>
      <c r="H33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1" spans="1:8" hidden="1">
      <c r="A3361" t="s">
        <v>277</v>
      </c>
      <c r="B3361" s="3">
        <v>1981</v>
      </c>
      <c r="C3361">
        <v>0</v>
      </c>
      <c r="D3361">
        <v>0</v>
      </c>
      <c r="E3361" s="3" t="e">
        <v>#NUM!</v>
      </c>
      <c r="F3361" s="3" t="str">
        <f>VLOOKUP(Exportacao[[#This Row],[País]],Tabela3[#All],4,FALSE)</f>
        <v>Guiné Bissau</v>
      </c>
      <c r="G3361" s="3" t="str">
        <f>VLOOKUP(Exportacao[[#This Row],[País Corrigido]],'Conversor de países_Geral_UTF8_'!$A$2:$B$223,2,FALSE)</f>
        <v>África</v>
      </c>
      <c r="H33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2" spans="1:8" hidden="1">
      <c r="A3362" t="s">
        <v>277</v>
      </c>
      <c r="B3362" s="3">
        <v>1982</v>
      </c>
      <c r="C3362">
        <v>0</v>
      </c>
      <c r="D3362">
        <v>0</v>
      </c>
      <c r="E3362" s="3" t="e">
        <v>#NUM!</v>
      </c>
      <c r="F3362" s="3" t="str">
        <f>VLOOKUP(Exportacao[[#This Row],[País]],Tabela3[#All],4,FALSE)</f>
        <v>Guiné Bissau</v>
      </c>
      <c r="G3362" s="3" t="str">
        <f>VLOOKUP(Exportacao[[#This Row],[País Corrigido]],'Conversor de países_Geral_UTF8_'!$A$2:$B$223,2,FALSE)</f>
        <v>África</v>
      </c>
      <c r="H33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3" spans="1:8" hidden="1">
      <c r="A3363" t="s">
        <v>277</v>
      </c>
      <c r="B3363" s="3">
        <v>1983</v>
      </c>
      <c r="C3363">
        <v>0</v>
      </c>
      <c r="D3363">
        <v>0</v>
      </c>
      <c r="E3363" s="3" t="e">
        <v>#NUM!</v>
      </c>
      <c r="F3363" s="3" t="str">
        <f>VLOOKUP(Exportacao[[#This Row],[País]],Tabela3[#All],4,FALSE)</f>
        <v>Guiné Bissau</v>
      </c>
      <c r="G3363" s="3" t="str">
        <f>VLOOKUP(Exportacao[[#This Row],[País Corrigido]],'Conversor de países_Geral_UTF8_'!$A$2:$B$223,2,FALSE)</f>
        <v>África</v>
      </c>
      <c r="H33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4" spans="1:8" hidden="1">
      <c r="A3364" t="s">
        <v>277</v>
      </c>
      <c r="B3364" s="3">
        <v>1984</v>
      </c>
      <c r="C3364">
        <v>0</v>
      </c>
      <c r="D3364">
        <v>0</v>
      </c>
      <c r="E3364" s="3" t="e">
        <v>#NUM!</v>
      </c>
      <c r="F3364" s="3" t="str">
        <f>VLOOKUP(Exportacao[[#This Row],[País]],Tabela3[#All],4,FALSE)</f>
        <v>Guiné Bissau</v>
      </c>
      <c r="G3364" s="3" t="str">
        <f>VLOOKUP(Exportacao[[#This Row],[País Corrigido]],'Conversor de países_Geral_UTF8_'!$A$2:$B$223,2,FALSE)</f>
        <v>África</v>
      </c>
      <c r="H33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5" spans="1:8" hidden="1">
      <c r="A3365" t="s">
        <v>277</v>
      </c>
      <c r="B3365" s="3">
        <v>1985</v>
      </c>
      <c r="C3365">
        <v>0</v>
      </c>
      <c r="D3365">
        <v>0</v>
      </c>
      <c r="E3365" s="3" t="e">
        <v>#NUM!</v>
      </c>
      <c r="F3365" s="3" t="str">
        <f>VLOOKUP(Exportacao[[#This Row],[País]],Tabela3[#All],4,FALSE)</f>
        <v>Guiné Bissau</v>
      </c>
      <c r="G3365" s="3" t="str">
        <f>VLOOKUP(Exportacao[[#This Row],[País Corrigido]],'Conversor de países_Geral_UTF8_'!$A$2:$B$223,2,FALSE)</f>
        <v>África</v>
      </c>
      <c r="H33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6" spans="1:8" hidden="1">
      <c r="A3366" t="s">
        <v>277</v>
      </c>
      <c r="B3366" s="3">
        <v>1986</v>
      </c>
      <c r="C3366">
        <v>0</v>
      </c>
      <c r="D3366">
        <v>0</v>
      </c>
      <c r="E3366" s="3" t="e">
        <v>#NUM!</v>
      </c>
      <c r="F3366" s="3" t="str">
        <f>VLOOKUP(Exportacao[[#This Row],[País]],Tabela3[#All],4,FALSE)</f>
        <v>Guiné Bissau</v>
      </c>
      <c r="G3366" s="3" t="str">
        <f>VLOOKUP(Exportacao[[#This Row],[País Corrigido]],'Conversor de países_Geral_UTF8_'!$A$2:$B$223,2,FALSE)</f>
        <v>África</v>
      </c>
      <c r="H33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7" spans="1:8" hidden="1">
      <c r="A3367" t="s">
        <v>277</v>
      </c>
      <c r="B3367" s="3">
        <v>1987</v>
      </c>
      <c r="C3367">
        <v>0</v>
      </c>
      <c r="D3367">
        <v>0</v>
      </c>
      <c r="E3367" s="3" t="e">
        <v>#NUM!</v>
      </c>
      <c r="F3367" s="3" t="str">
        <f>VLOOKUP(Exportacao[[#This Row],[País]],Tabela3[#All],4,FALSE)</f>
        <v>Guiné Bissau</v>
      </c>
      <c r="G3367" s="3" t="str">
        <f>VLOOKUP(Exportacao[[#This Row],[País Corrigido]],'Conversor de países_Geral_UTF8_'!$A$2:$B$223,2,FALSE)</f>
        <v>África</v>
      </c>
      <c r="H33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8" spans="1:8" hidden="1">
      <c r="A3368" t="s">
        <v>277</v>
      </c>
      <c r="B3368" s="3">
        <v>1988</v>
      </c>
      <c r="C3368">
        <v>0</v>
      </c>
      <c r="D3368">
        <v>0</v>
      </c>
      <c r="E3368" s="3" t="e">
        <v>#NUM!</v>
      </c>
      <c r="F3368" s="3" t="str">
        <f>VLOOKUP(Exportacao[[#This Row],[País]],Tabela3[#All],4,FALSE)</f>
        <v>Guiné Bissau</v>
      </c>
      <c r="G3368" s="3" t="str">
        <f>VLOOKUP(Exportacao[[#This Row],[País Corrigido]],'Conversor de países_Geral_UTF8_'!$A$2:$B$223,2,FALSE)</f>
        <v>África</v>
      </c>
      <c r="H33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69" spans="1:8" hidden="1">
      <c r="A3369" t="s">
        <v>277</v>
      </c>
      <c r="B3369" s="3">
        <v>1989</v>
      </c>
      <c r="C3369">
        <v>0</v>
      </c>
      <c r="D3369">
        <v>0</v>
      </c>
      <c r="E3369" s="3" t="e">
        <v>#NUM!</v>
      </c>
      <c r="F3369" s="3" t="str">
        <f>VLOOKUP(Exportacao[[#This Row],[País]],Tabela3[#All],4,FALSE)</f>
        <v>Guiné Bissau</v>
      </c>
      <c r="G3369" s="3" t="str">
        <f>VLOOKUP(Exportacao[[#This Row],[País Corrigido]],'Conversor de países_Geral_UTF8_'!$A$2:$B$223,2,FALSE)</f>
        <v>África</v>
      </c>
      <c r="H33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0" spans="1:8" hidden="1">
      <c r="A3370" t="s">
        <v>277</v>
      </c>
      <c r="B3370" s="3">
        <v>1990</v>
      </c>
      <c r="C3370">
        <v>0</v>
      </c>
      <c r="D3370">
        <v>0</v>
      </c>
      <c r="E3370" s="3" t="e">
        <v>#NUM!</v>
      </c>
      <c r="F3370" s="3" t="str">
        <f>VLOOKUP(Exportacao[[#This Row],[País]],Tabela3[#All],4,FALSE)</f>
        <v>Guiné Bissau</v>
      </c>
      <c r="G3370" s="3" t="str">
        <f>VLOOKUP(Exportacao[[#This Row],[País Corrigido]],'Conversor de países_Geral_UTF8_'!$A$2:$B$223,2,FALSE)</f>
        <v>África</v>
      </c>
      <c r="H33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1" spans="1:8" hidden="1">
      <c r="A3371" t="s">
        <v>277</v>
      </c>
      <c r="B3371" s="3">
        <v>1991</v>
      </c>
      <c r="C3371">
        <v>0</v>
      </c>
      <c r="D3371">
        <v>0</v>
      </c>
      <c r="E3371" s="3" t="e">
        <v>#NUM!</v>
      </c>
      <c r="F3371" s="3" t="str">
        <f>VLOOKUP(Exportacao[[#This Row],[País]],Tabela3[#All],4,FALSE)</f>
        <v>Guiné Bissau</v>
      </c>
      <c r="G3371" s="3" t="str">
        <f>VLOOKUP(Exportacao[[#This Row],[País Corrigido]],'Conversor de países_Geral_UTF8_'!$A$2:$B$223,2,FALSE)</f>
        <v>África</v>
      </c>
      <c r="H33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2" spans="1:8" hidden="1">
      <c r="A3372" t="s">
        <v>277</v>
      </c>
      <c r="B3372" s="3">
        <v>1992</v>
      </c>
      <c r="C3372">
        <v>0</v>
      </c>
      <c r="D3372">
        <v>0</v>
      </c>
      <c r="E3372" s="3" t="e">
        <v>#NUM!</v>
      </c>
      <c r="F3372" s="3" t="str">
        <f>VLOOKUP(Exportacao[[#This Row],[País]],Tabela3[#All],4,FALSE)</f>
        <v>Guiné Bissau</v>
      </c>
      <c r="G3372" s="3" t="str">
        <f>VLOOKUP(Exportacao[[#This Row],[País Corrigido]],'Conversor de países_Geral_UTF8_'!$A$2:$B$223,2,FALSE)</f>
        <v>África</v>
      </c>
      <c r="H33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3" spans="1:8" hidden="1">
      <c r="A3373" t="s">
        <v>277</v>
      </c>
      <c r="B3373" s="3">
        <v>1993</v>
      </c>
      <c r="C3373">
        <v>0</v>
      </c>
      <c r="D3373">
        <v>0</v>
      </c>
      <c r="E3373" s="3" t="e">
        <v>#NUM!</v>
      </c>
      <c r="F3373" s="3" t="str">
        <f>VLOOKUP(Exportacao[[#This Row],[País]],Tabela3[#All],4,FALSE)</f>
        <v>Guiné Bissau</v>
      </c>
      <c r="G3373" s="3" t="str">
        <f>VLOOKUP(Exportacao[[#This Row],[País Corrigido]],'Conversor de países_Geral_UTF8_'!$A$2:$B$223,2,FALSE)</f>
        <v>África</v>
      </c>
      <c r="H33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4" spans="1:8" hidden="1">
      <c r="A3374" t="s">
        <v>277</v>
      </c>
      <c r="B3374" s="3">
        <v>1994</v>
      </c>
      <c r="C3374">
        <v>0</v>
      </c>
      <c r="D3374">
        <v>0</v>
      </c>
      <c r="E3374" s="3" t="e">
        <v>#NUM!</v>
      </c>
      <c r="F3374" s="3" t="str">
        <f>VLOOKUP(Exportacao[[#This Row],[País]],Tabela3[#All],4,FALSE)</f>
        <v>Guiné Bissau</v>
      </c>
      <c r="G3374" s="3" t="str">
        <f>VLOOKUP(Exportacao[[#This Row],[País Corrigido]],'Conversor de países_Geral_UTF8_'!$A$2:$B$223,2,FALSE)</f>
        <v>África</v>
      </c>
      <c r="H33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5" spans="1:8" hidden="1">
      <c r="A3375" t="s">
        <v>277</v>
      </c>
      <c r="B3375" s="3">
        <v>1995</v>
      </c>
      <c r="C3375">
        <v>0</v>
      </c>
      <c r="D3375">
        <v>0</v>
      </c>
      <c r="E3375" s="3" t="e">
        <v>#NUM!</v>
      </c>
      <c r="F3375" s="3" t="str">
        <f>VLOOKUP(Exportacao[[#This Row],[País]],Tabela3[#All],4,FALSE)</f>
        <v>Guiné Bissau</v>
      </c>
      <c r="G3375" s="3" t="str">
        <f>VLOOKUP(Exportacao[[#This Row],[País Corrigido]],'Conversor de países_Geral_UTF8_'!$A$2:$B$223,2,FALSE)</f>
        <v>África</v>
      </c>
      <c r="H33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6" spans="1:8" hidden="1">
      <c r="A3376" t="s">
        <v>277</v>
      </c>
      <c r="B3376" s="3">
        <v>1996</v>
      </c>
      <c r="C3376">
        <v>0</v>
      </c>
      <c r="D3376">
        <v>0</v>
      </c>
      <c r="E3376" s="3" t="e">
        <v>#NUM!</v>
      </c>
      <c r="F3376" s="3" t="str">
        <f>VLOOKUP(Exportacao[[#This Row],[País]],Tabela3[#All],4,FALSE)</f>
        <v>Guiné Bissau</v>
      </c>
      <c r="G3376" s="3" t="str">
        <f>VLOOKUP(Exportacao[[#This Row],[País Corrigido]],'Conversor de países_Geral_UTF8_'!$A$2:$B$223,2,FALSE)</f>
        <v>África</v>
      </c>
      <c r="H33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7" spans="1:8" hidden="1">
      <c r="A3377" t="s">
        <v>277</v>
      </c>
      <c r="B3377" s="3">
        <v>1997</v>
      </c>
      <c r="C3377">
        <v>0</v>
      </c>
      <c r="D3377">
        <v>0</v>
      </c>
      <c r="E3377" s="3" t="e">
        <v>#NUM!</v>
      </c>
      <c r="F3377" s="3" t="str">
        <f>VLOOKUP(Exportacao[[#This Row],[País]],Tabela3[#All],4,FALSE)</f>
        <v>Guiné Bissau</v>
      </c>
      <c r="G3377" s="3" t="str">
        <f>VLOOKUP(Exportacao[[#This Row],[País Corrigido]],'Conversor de países_Geral_UTF8_'!$A$2:$B$223,2,FALSE)</f>
        <v>África</v>
      </c>
      <c r="H33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8" spans="1:8" hidden="1">
      <c r="A3378" t="s">
        <v>277</v>
      </c>
      <c r="B3378" s="3">
        <v>1998</v>
      </c>
      <c r="C3378">
        <v>0</v>
      </c>
      <c r="D3378">
        <v>0</v>
      </c>
      <c r="E3378" s="3" t="e">
        <v>#NUM!</v>
      </c>
      <c r="F3378" s="3" t="str">
        <f>VLOOKUP(Exportacao[[#This Row],[País]],Tabela3[#All],4,FALSE)</f>
        <v>Guiné Bissau</v>
      </c>
      <c r="G3378" s="3" t="str">
        <f>VLOOKUP(Exportacao[[#This Row],[País Corrigido]],'Conversor de países_Geral_UTF8_'!$A$2:$B$223,2,FALSE)</f>
        <v>África</v>
      </c>
      <c r="H33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79" spans="1:8" hidden="1">
      <c r="A3379" t="s">
        <v>277</v>
      </c>
      <c r="B3379" s="3">
        <v>1999</v>
      </c>
      <c r="C3379">
        <v>0</v>
      </c>
      <c r="D3379">
        <v>0</v>
      </c>
      <c r="E3379" s="3" t="e">
        <v>#NUM!</v>
      </c>
      <c r="F3379" s="3" t="str">
        <f>VLOOKUP(Exportacao[[#This Row],[País]],Tabela3[#All],4,FALSE)</f>
        <v>Guiné Bissau</v>
      </c>
      <c r="G3379" s="3" t="str">
        <f>VLOOKUP(Exportacao[[#This Row],[País Corrigido]],'Conversor de países_Geral_UTF8_'!$A$2:$B$223,2,FALSE)</f>
        <v>África</v>
      </c>
      <c r="H33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0" spans="1:8" hidden="1">
      <c r="A3380" t="s">
        <v>277</v>
      </c>
      <c r="B3380" s="3">
        <v>2000</v>
      </c>
      <c r="C3380">
        <v>0</v>
      </c>
      <c r="D3380">
        <v>0</v>
      </c>
      <c r="E3380" s="3" t="e">
        <v>#NUM!</v>
      </c>
      <c r="F3380" s="3" t="str">
        <f>VLOOKUP(Exportacao[[#This Row],[País]],Tabela3[#All],4,FALSE)</f>
        <v>Guiné Bissau</v>
      </c>
      <c r="G3380" s="3" t="str">
        <f>VLOOKUP(Exportacao[[#This Row],[País Corrigido]],'Conversor de países_Geral_UTF8_'!$A$2:$B$223,2,FALSE)</f>
        <v>África</v>
      </c>
      <c r="H33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1" spans="1:8" hidden="1">
      <c r="A3381" t="s">
        <v>277</v>
      </c>
      <c r="B3381" s="3">
        <v>2001</v>
      </c>
      <c r="C3381">
        <v>0</v>
      </c>
      <c r="D3381">
        <v>0</v>
      </c>
      <c r="E3381" s="3" t="e">
        <v>#NUM!</v>
      </c>
      <c r="F3381" s="3" t="str">
        <f>VLOOKUP(Exportacao[[#This Row],[País]],Tabela3[#All],4,FALSE)</f>
        <v>Guiné Bissau</v>
      </c>
      <c r="G3381" s="3" t="str">
        <f>VLOOKUP(Exportacao[[#This Row],[País Corrigido]],'Conversor de países_Geral_UTF8_'!$A$2:$B$223,2,FALSE)</f>
        <v>África</v>
      </c>
      <c r="H33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2" spans="1:8" hidden="1">
      <c r="A3382" t="s">
        <v>277</v>
      </c>
      <c r="B3382" s="3">
        <v>2002</v>
      </c>
      <c r="C3382">
        <v>0</v>
      </c>
      <c r="D3382">
        <v>0</v>
      </c>
      <c r="E3382" s="3" t="e">
        <v>#NUM!</v>
      </c>
      <c r="F3382" s="3" t="str">
        <f>VLOOKUP(Exportacao[[#This Row],[País]],Tabela3[#All],4,FALSE)</f>
        <v>Guiné Bissau</v>
      </c>
      <c r="G3382" s="3" t="str">
        <f>VLOOKUP(Exportacao[[#This Row],[País Corrigido]],'Conversor de países_Geral_UTF8_'!$A$2:$B$223,2,FALSE)</f>
        <v>África</v>
      </c>
      <c r="H33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3" spans="1:8" hidden="1">
      <c r="A3383" t="s">
        <v>277</v>
      </c>
      <c r="B3383" s="3">
        <v>2003</v>
      </c>
      <c r="C3383">
        <v>0</v>
      </c>
      <c r="D3383">
        <v>0</v>
      </c>
      <c r="E3383" s="3" t="e">
        <v>#NUM!</v>
      </c>
      <c r="F3383" s="3" t="str">
        <f>VLOOKUP(Exportacao[[#This Row],[País]],Tabela3[#All],4,FALSE)</f>
        <v>Guiné Bissau</v>
      </c>
      <c r="G3383" s="3" t="str">
        <f>VLOOKUP(Exportacao[[#This Row],[País Corrigido]],'Conversor de países_Geral_UTF8_'!$A$2:$B$223,2,FALSE)</f>
        <v>África</v>
      </c>
      <c r="H33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4" spans="1:8" hidden="1">
      <c r="A3384" t="s">
        <v>277</v>
      </c>
      <c r="B3384" s="3">
        <v>2004</v>
      </c>
      <c r="C3384">
        <v>0</v>
      </c>
      <c r="D3384">
        <v>0</v>
      </c>
      <c r="E3384" s="3" t="e">
        <v>#NUM!</v>
      </c>
      <c r="F3384" s="3" t="str">
        <f>VLOOKUP(Exportacao[[#This Row],[País]],Tabela3[#All],4,FALSE)</f>
        <v>Guiné Bissau</v>
      </c>
      <c r="G3384" s="3" t="str">
        <f>VLOOKUP(Exportacao[[#This Row],[País Corrigido]],'Conversor de países_Geral_UTF8_'!$A$2:$B$223,2,FALSE)</f>
        <v>África</v>
      </c>
      <c r="H33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5" spans="1:8" hidden="1">
      <c r="A3385" t="s">
        <v>277</v>
      </c>
      <c r="B3385" s="3">
        <v>2005</v>
      </c>
      <c r="C3385">
        <v>13000</v>
      </c>
      <c r="D3385">
        <v>11182</v>
      </c>
      <c r="E3385" s="3">
        <v>0.86015384615384616</v>
      </c>
      <c r="F3385" s="3" t="str">
        <f>VLOOKUP(Exportacao[[#This Row],[País]],Tabela3[#All],4,FALSE)</f>
        <v>Guiné Bissau</v>
      </c>
      <c r="G3385" s="3" t="str">
        <f>VLOOKUP(Exportacao[[#This Row],[País Corrigido]],'Conversor de países_Geral_UTF8_'!$A$2:$B$223,2,FALSE)</f>
        <v>África</v>
      </c>
      <c r="H33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386" spans="1:8" hidden="1">
      <c r="A3386" t="s">
        <v>277</v>
      </c>
      <c r="B3386" s="3">
        <v>2006</v>
      </c>
      <c r="C3386">
        <v>0</v>
      </c>
      <c r="D3386">
        <v>0</v>
      </c>
      <c r="E3386" s="3" t="e">
        <v>#NUM!</v>
      </c>
      <c r="F3386" s="3" t="str">
        <f>VLOOKUP(Exportacao[[#This Row],[País]],Tabela3[#All],4,FALSE)</f>
        <v>Guiné Bissau</v>
      </c>
      <c r="G3386" s="3" t="str">
        <f>VLOOKUP(Exportacao[[#This Row],[País Corrigido]],'Conversor de países_Geral_UTF8_'!$A$2:$B$223,2,FALSE)</f>
        <v>África</v>
      </c>
      <c r="H33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7" spans="1:8" hidden="1">
      <c r="A3387" t="s">
        <v>277</v>
      </c>
      <c r="B3387" s="3">
        <v>2007</v>
      </c>
      <c r="C3387">
        <v>0</v>
      </c>
      <c r="D3387">
        <v>0</v>
      </c>
      <c r="E3387" s="3" t="e">
        <v>#NUM!</v>
      </c>
      <c r="F3387" s="3" t="str">
        <f>VLOOKUP(Exportacao[[#This Row],[País]],Tabela3[#All],4,FALSE)</f>
        <v>Guiné Bissau</v>
      </c>
      <c r="G3387" s="3" t="str">
        <f>VLOOKUP(Exportacao[[#This Row],[País Corrigido]],'Conversor de países_Geral_UTF8_'!$A$2:$B$223,2,FALSE)</f>
        <v>África</v>
      </c>
      <c r="H33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8" spans="1:8" hidden="1">
      <c r="A3388" t="s">
        <v>277</v>
      </c>
      <c r="B3388" s="3">
        <v>2008</v>
      </c>
      <c r="C3388">
        <v>0</v>
      </c>
      <c r="D3388">
        <v>0</v>
      </c>
      <c r="E3388" s="3" t="e">
        <v>#NUM!</v>
      </c>
      <c r="F3388" s="3" t="str">
        <f>VLOOKUP(Exportacao[[#This Row],[País]],Tabela3[#All],4,FALSE)</f>
        <v>Guiné Bissau</v>
      </c>
      <c r="G3388" s="3" t="str">
        <f>VLOOKUP(Exportacao[[#This Row],[País Corrigido]],'Conversor de países_Geral_UTF8_'!$A$2:$B$223,2,FALSE)</f>
        <v>África</v>
      </c>
      <c r="H33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89" spans="1:8" hidden="1">
      <c r="A3389" t="s">
        <v>277</v>
      </c>
      <c r="B3389" s="3">
        <v>2009</v>
      </c>
      <c r="C3389">
        <v>0</v>
      </c>
      <c r="D3389">
        <v>0</v>
      </c>
      <c r="E3389" s="3" t="e">
        <v>#NUM!</v>
      </c>
      <c r="F3389" s="3" t="str">
        <f>VLOOKUP(Exportacao[[#This Row],[País]],Tabela3[#All],4,FALSE)</f>
        <v>Guiné Bissau</v>
      </c>
      <c r="G3389" s="3" t="str">
        <f>VLOOKUP(Exportacao[[#This Row],[País Corrigido]],'Conversor de países_Geral_UTF8_'!$A$2:$B$223,2,FALSE)</f>
        <v>África</v>
      </c>
      <c r="H33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0" spans="1:8" hidden="1">
      <c r="A3390" t="s">
        <v>277</v>
      </c>
      <c r="B3390" s="3">
        <v>2010</v>
      </c>
      <c r="C3390">
        <v>0</v>
      </c>
      <c r="D3390">
        <v>0</v>
      </c>
      <c r="E3390" s="3" t="e">
        <v>#NUM!</v>
      </c>
      <c r="F3390" s="3" t="str">
        <f>VLOOKUP(Exportacao[[#This Row],[País]],Tabela3[#All],4,FALSE)</f>
        <v>Guiné Bissau</v>
      </c>
      <c r="G3390" s="3" t="str">
        <f>VLOOKUP(Exportacao[[#This Row],[País Corrigido]],'Conversor de países_Geral_UTF8_'!$A$2:$B$223,2,FALSE)</f>
        <v>África</v>
      </c>
      <c r="H33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1" spans="1:8" hidden="1">
      <c r="A3391" t="s">
        <v>277</v>
      </c>
      <c r="B3391" s="3">
        <v>2011</v>
      </c>
      <c r="C3391">
        <v>0</v>
      </c>
      <c r="D3391">
        <v>0</v>
      </c>
      <c r="E3391" s="3" t="e">
        <v>#NUM!</v>
      </c>
      <c r="F3391" s="3" t="str">
        <f>VLOOKUP(Exportacao[[#This Row],[País]],Tabela3[#All],4,FALSE)</f>
        <v>Guiné Bissau</v>
      </c>
      <c r="G3391" s="3" t="str">
        <f>VLOOKUP(Exportacao[[#This Row],[País Corrigido]],'Conversor de países_Geral_UTF8_'!$A$2:$B$223,2,FALSE)</f>
        <v>África</v>
      </c>
      <c r="H33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2" spans="1:8" hidden="1">
      <c r="A3392" t="s">
        <v>277</v>
      </c>
      <c r="B3392" s="3">
        <v>2012</v>
      </c>
      <c r="C3392">
        <v>0</v>
      </c>
      <c r="D3392">
        <v>0</v>
      </c>
      <c r="E3392" s="3" t="e">
        <v>#NUM!</v>
      </c>
      <c r="F3392" s="3" t="str">
        <f>VLOOKUP(Exportacao[[#This Row],[País]],Tabela3[#All],4,FALSE)</f>
        <v>Guiné Bissau</v>
      </c>
      <c r="G3392" s="3" t="str">
        <f>VLOOKUP(Exportacao[[#This Row],[País Corrigido]],'Conversor de países_Geral_UTF8_'!$A$2:$B$223,2,FALSE)</f>
        <v>África</v>
      </c>
      <c r="H33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3" spans="1:8" hidden="1">
      <c r="A3393" t="s">
        <v>277</v>
      </c>
      <c r="B3393" s="3">
        <v>2013</v>
      </c>
      <c r="C3393">
        <v>0</v>
      </c>
      <c r="D3393">
        <v>0</v>
      </c>
      <c r="E3393" s="3" t="e">
        <v>#NUM!</v>
      </c>
      <c r="F3393" s="3" t="str">
        <f>VLOOKUP(Exportacao[[#This Row],[País]],Tabela3[#All],4,FALSE)</f>
        <v>Guiné Bissau</v>
      </c>
      <c r="G3393" s="3" t="str">
        <f>VLOOKUP(Exportacao[[#This Row],[País Corrigido]],'Conversor de países_Geral_UTF8_'!$A$2:$B$223,2,FALSE)</f>
        <v>África</v>
      </c>
      <c r="H33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4" spans="1:8" hidden="1">
      <c r="A3394" t="s">
        <v>277</v>
      </c>
      <c r="B3394" s="3">
        <v>2014</v>
      </c>
      <c r="C3394">
        <v>0</v>
      </c>
      <c r="D3394">
        <v>0</v>
      </c>
      <c r="E3394" s="3" t="e">
        <v>#NUM!</v>
      </c>
      <c r="F3394" s="3" t="str">
        <f>VLOOKUP(Exportacao[[#This Row],[País]],Tabela3[#All],4,FALSE)</f>
        <v>Guiné Bissau</v>
      </c>
      <c r="G3394" s="3" t="str">
        <f>VLOOKUP(Exportacao[[#This Row],[País Corrigido]],'Conversor de países_Geral_UTF8_'!$A$2:$B$223,2,FALSE)</f>
        <v>África</v>
      </c>
      <c r="H33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5" spans="1:8" hidden="1">
      <c r="A3395" t="s">
        <v>277</v>
      </c>
      <c r="B3395" s="3">
        <v>2015</v>
      </c>
      <c r="C3395">
        <v>0</v>
      </c>
      <c r="D3395">
        <v>0</v>
      </c>
      <c r="E3395" s="3" t="e">
        <v>#NUM!</v>
      </c>
      <c r="F3395" s="3" t="str">
        <f>VLOOKUP(Exportacao[[#This Row],[País]],Tabela3[#All],4,FALSE)</f>
        <v>Guiné Bissau</v>
      </c>
      <c r="G3395" s="3" t="str">
        <f>VLOOKUP(Exportacao[[#This Row],[País Corrigido]],'Conversor de países_Geral_UTF8_'!$A$2:$B$223,2,FALSE)</f>
        <v>África</v>
      </c>
      <c r="H33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6" spans="1:8" hidden="1">
      <c r="A3396" t="s">
        <v>277</v>
      </c>
      <c r="B3396" s="3">
        <v>2016</v>
      </c>
      <c r="C3396">
        <v>0</v>
      </c>
      <c r="D3396">
        <v>0</v>
      </c>
      <c r="E3396" s="3" t="e">
        <v>#NUM!</v>
      </c>
      <c r="F3396" s="3" t="str">
        <f>VLOOKUP(Exportacao[[#This Row],[País]],Tabela3[#All],4,FALSE)</f>
        <v>Guiné Bissau</v>
      </c>
      <c r="G3396" s="3" t="str">
        <f>VLOOKUP(Exportacao[[#This Row],[País Corrigido]],'Conversor de países_Geral_UTF8_'!$A$2:$B$223,2,FALSE)</f>
        <v>África</v>
      </c>
      <c r="H33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7" spans="1:8" hidden="1">
      <c r="A3397" t="s">
        <v>277</v>
      </c>
      <c r="B3397" s="3">
        <v>2017</v>
      </c>
      <c r="C3397">
        <v>48</v>
      </c>
      <c r="D3397">
        <v>90</v>
      </c>
      <c r="E3397" s="3">
        <v>1.875</v>
      </c>
      <c r="F3397" s="3" t="str">
        <f>VLOOKUP(Exportacao[[#This Row],[País]],Tabela3[#All],4,FALSE)</f>
        <v>Guiné Bissau</v>
      </c>
      <c r="G3397" s="3" t="str">
        <f>VLOOKUP(Exportacao[[#This Row],[País Corrigido]],'Conversor de países_Geral_UTF8_'!$A$2:$B$223,2,FALSE)</f>
        <v>África</v>
      </c>
      <c r="H33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398" spans="1:8" hidden="1">
      <c r="A3398" t="s">
        <v>277</v>
      </c>
      <c r="B3398" s="3">
        <v>2018</v>
      </c>
      <c r="C3398">
        <v>0</v>
      </c>
      <c r="D3398">
        <v>0</v>
      </c>
      <c r="E3398" s="3" t="e">
        <v>#NUM!</v>
      </c>
      <c r="F3398" s="3" t="str">
        <f>VLOOKUP(Exportacao[[#This Row],[País]],Tabela3[#All],4,FALSE)</f>
        <v>Guiné Bissau</v>
      </c>
      <c r="G3398" s="3" t="str">
        <f>VLOOKUP(Exportacao[[#This Row],[País Corrigido]],'Conversor de países_Geral_UTF8_'!$A$2:$B$223,2,FALSE)</f>
        <v>África</v>
      </c>
      <c r="H33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399" spans="1:8" hidden="1">
      <c r="A3399" t="s">
        <v>277</v>
      </c>
      <c r="B3399" s="3">
        <v>2019</v>
      </c>
      <c r="C3399">
        <v>0</v>
      </c>
      <c r="D3399">
        <v>0</v>
      </c>
      <c r="E3399" s="3" t="e">
        <v>#NUM!</v>
      </c>
      <c r="F3399" s="3" t="str">
        <f>VLOOKUP(Exportacao[[#This Row],[País]],Tabela3[#All],4,FALSE)</f>
        <v>Guiné Bissau</v>
      </c>
      <c r="G3399" s="3" t="str">
        <f>VLOOKUP(Exportacao[[#This Row],[País Corrigido]],'Conversor de países_Geral_UTF8_'!$A$2:$B$223,2,FALSE)</f>
        <v>África</v>
      </c>
      <c r="H33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0" spans="1:8" hidden="1">
      <c r="A3400" t="s">
        <v>277</v>
      </c>
      <c r="B3400" s="3">
        <v>2020</v>
      </c>
      <c r="C3400">
        <v>0</v>
      </c>
      <c r="D3400">
        <v>0</v>
      </c>
      <c r="E3400" s="3" t="e">
        <v>#NUM!</v>
      </c>
      <c r="F3400" s="3" t="str">
        <f>VLOOKUP(Exportacao[[#This Row],[País]],Tabela3[#All],4,FALSE)</f>
        <v>Guiné Bissau</v>
      </c>
      <c r="G3400" s="3" t="str">
        <f>VLOOKUP(Exportacao[[#This Row],[País Corrigido]],'Conversor de países_Geral_UTF8_'!$A$2:$B$223,2,FALSE)</f>
        <v>África</v>
      </c>
      <c r="H34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1" spans="1:8" hidden="1">
      <c r="A3401" t="s">
        <v>277</v>
      </c>
      <c r="B3401" s="3">
        <v>2021</v>
      </c>
      <c r="C3401">
        <v>0</v>
      </c>
      <c r="D3401">
        <v>0</v>
      </c>
      <c r="E3401" s="3" t="e">
        <v>#NUM!</v>
      </c>
      <c r="F3401" s="3" t="str">
        <f>VLOOKUP(Exportacao[[#This Row],[País]],Tabela3[#All],4,FALSE)</f>
        <v>Guiné Bissau</v>
      </c>
      <c r="G3401" s="3" t="str">
        <f>VLOOKUP(Exportacao[[#This Row],[País Corrigido]],'Conversor de países_Geral_UTF8_'!$A$2:$B$223,2,FALSE)</f>
        <v>África</v>
      </c>
      <c r="H34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2" spans="1:8" hidden="1">
      <c r="A3402" t="s">
        <v>277</v>
      </c>
      <c r="B3402" s="3">
        <v>2022</v>
      </c>
      <c r="C3402">
        <v>0</v>
      </c>
      <c r="D3402">
        <v>0</v>
      </c>
      <c r="E3402" s="3" t="e">
        <v>#NUM!</v>
      </c>
      <c r="F3402" s="3" t="str">
        <f>VLOOKUP(Exportacao[[#This Row],[País]],Tabela3[#All],4,FALSE)</f>
        <v>Guiné Bissau</v>
      </c>
      <c r="G3402" s="3" t="str">
        <f>VLOOKUP(Exportacao[[#This Row],[País Corrigido]],'Conversor de países_Geral_UTF8_'!$A$2:$B$223,2,FALSE)</f>
        <v>África</v>
      </c>
      <c r="H34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3" spans="1:8" hidden="1">
      <c r="A3403" t="s">
        <v>277</v>
      </c>
      <c r="B3403" s="3">
        <v>2023</v>
      </c>
      <c r="C3403">
        <v>0</v>
      </c>
      <c r="D3403">
        <v>0</v>
      </c>
      <c r="E3403" s="3" t="e">
        <v>#NUM!</v>
      </c>
      <c r="F3403" s="3" t="str">
        <f>VLOOKUP(Exportacao[[#This Row],[País]],Tabela3[#All],4,FALSE)</f>
        <v>Guiné Bissau</v>
      </c>
      <c r="G3403" s="3" t="str">
        <f>VLOOKUP(Exportacao[[#This Row],[País Corrigido]],'Conversor de países_Geral_UTF8_'!$A$2:$B$223,2,FALSE)</f>
        <v>África</v>
      </c>
      <c r="H34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4" spans="1:8" hidden="1">
      <c r="A3404" t="s">
        <v>278</v>
      </c>
      <c r="B3404" s="3">
        <v>1970</v>
      </c>
      <c r="C3404">
        <v>0</v>
      </c>
      <c r="D3404">
        <v>0</v>
      </c>
      <c r="E3404" s="3" t="e">
        <v>#NUM!</v>
      </c>
      <c r="F3404" s="3" t="str">
        <f>VLOOKUP(Exportacao[[#This Row],[País]],Tabela3[#All],4,FALSE)</f>
        <v>Guiné Equatorial</v>
      </c>
      <c r="G3404" s="3" t="str">
        <f>VLOOKUP(Exportacao[[#This Row],[País Corrigido]],'Conversor de países_Geral_UTF8_'!$A$2:$B$223,2,FALSE)</f>
        <v>África</v>
      </c>
      <c r="H34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5" spans="1:8" hidden="1">
      <c r="A3405" t="s">
        <v>278</v>
      </c>
      <c r="B3405" s="3">
        <v>1971</v>
      </c>
      <c r="C3405">
        <v>0</v>
      </c>
      <c r="D3405">
        <v>0</v>
      </c>
      <c r="E3405" s="3" t="e">
        <v>#NUM!</v>
      </c>
      <c r="F3405" s="3" t="str">
        <f>VLOOKUP(Exportacao[[#This Row],[País]],Tabela3[#All],4,FALSE)</f>
        <v>Guiné Equatorial</v>
      </c>
      <c r="G3405" s="3" t="str">
        <f>VLOOKUP(Exportacao[[#This Row],[País Corrigido]],'Conversor de países_Geral_UTF8_'!$A$2:$B$223,2,FALSE)</f>
        <v>África</v>
      </c>
      <c r="H34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6" spans="1:8" hidden="1">
      <c r="A3406" t="s">
        <v>278</v>
      </c>
      <c r="B3406" s="3">
        <v>1972</v>
      </c>
      <c r="C3406">
        <v>0</v>
      </c>
      <c r="D3406">
        <v>0</v>
      </c>
      <c r="E3406" s="3" t="e">
        <v>#NUM!</v>
      </c>
      <c r="F3406" s="3" t="str">
        <f>VLOOKUP(Exportacao[[#This Row],[País]],Tabela3[#All],4,FALSE)</f>
        <v>Guiné Equatorial</v>
      </c>
      <c r="G3406" s="3" t="str">
        <f>VLOOKUP(Exportacao[[#This Row],[País Corrigido]],'Conversor de países_Geral_UTF8_'!$A$2:$B$223,2,FALSE)</f>
        <v>África</v>
      </c>
      <c r="H34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7" spans="1:8" hidden="1">
      <c r="A3407" t="s">
        <v>278</v>
      </c>
      <c r="B3407" s="3">
        <v>1973</v>
      </c>
      <c r="C3407">
        <v>0</v>
      </c>
      <c r="D3407">
        <v>0</v>
      </c>
      <c r="E3407" s="3" t="e">
        <v>#NUM!</v>
      </c>
      <c r="F3407" s="3" t="str">
        <f>VLOOKUP(Exportacao[[#This Row],[País]],Tabela3[#All],4,FALSE)</f>
        <v>Guiné Equatorial</v>
      </c>
      <c r="G3407" s="3" t="str">
        <f>VLOOKUP(Exportacao[[#This Row],[País Corrigido]],'Conversor de países_Geral_UTF8_'!$A$2:$B$223,2,FALSE)</f>
        <v>África</v>
      </c>
      <c r="H34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8" spans="1:8" hidden="1">
      <c r="A3408" t="s">
        <v>278</v>
      </c>
      <c r="B3408" s="3">
        <v>1974</v>
      </c>
      <c r="C3408">
        <v>0</v>
      </c>
      <c r="D3408">
        <v>0</v>
      </c>
      <c r="E3408" s="3" t="e">
        <v>#NUM!</v>
      </c>
      <c r="F3408" s="3" t="str">
        <f>VLOOKUP(Exportacao[[#This Row],[País]],Tabela3[#All],4,FALSE)</f>
        <v>Guiné Equatorial</v>
      </c>
      <c r="G3408" s="3" t="str">
        <f>VLOOKUP(Exportacao[[#This Row],[País Corrigido]],'Conversor de países_Geral_UTF8_'!$A$2:$B$223,2,FALSE)</f>
        <v>África</v>
      </c>
      <c r="H34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09" spans="1:8" hidden="1">
      <c r="A3409" t="s">
        <v>278</v>
      </c>
      <c r="B3409" s="3">
        <v>1975</v>
      </c>
      <c r="C3409">
        <v>0</v>
      </c>
      <c r="D3409">
        <v>0</v>
      </c>
      <c r="E3409" s="3" t="e">
        <v>#NUM!</v>
      </c>
      <c r="F3409" s="3" t="str">
        <f>VLOOKUP(Exportacao[[#This Row],[País]],Tabela3[#All],4,FALSE)</f>
        <v>Guiné Equatorial</v>
      </c>
      <c r="G3409" s="3" t="str">
        <f>VLOOKUP(Exportacao[[#This Row],[País Corrigido]],'Conversor de países_Geral_UTF8_'!$A$2:$B$223,2,FALSE)</f>
        <v>África</v>
      </c>
      <c r="H34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0" spans="1:8" hidden="1">
      <c r="A3410" t="s">
        <v>278</v>
      </c>
      <c r="B3410" s="3">
        <v>1976</v>
      </c>
      <c r="C3410">
        <v>0</v>
      </c>
      <c r="D3410">
        <v>0</v>
      </c>
      <c r="E3410" s="3" t="e">
        <v>#NUM!</v>
      </c>
      <c r="F3410" s="3" t="str">
        <f>VLOOKUP(Exportacao[[#This Row],[País]],Tabela3[#All],4,FALSE)</f>
        <v>Guiné Equatorial</v>
      </c>
      <c r="G3410" s="3" t="str">
        <f>VLOOKUP(Exportacao[[#This Row],[País Corrigido]],'Conversor de países_Geral_UTF8_'!$A$2:$B$223,2,FALSE)</f>
        <v>África</v>
      </c>
      <c r="H34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1" spans="1:8" hidden="1">
      <c r="A3411" t="s">
        <v>278</v>
      </c>
      <c r="B3411" s="3">
        <v>1977</v>
      </c>
      <c r="C3411">
        <v>0</v>
      </c>
      <c r="D3411">
        <v>0</v>
      </c>
      <c r="E3411" s="3" t="e">
        <v>#NUM!</v>
      </c>
      <c r="F3411" s="3" t="str">
        <f>VLOOKUP(Exportacao[[#This Row],[País]],Tabela3[#All],4,FALSE)</f>
        <v>Guiné Equatorial</v>
      </c>
      <c r="G3411" s="3" t="str">
        <f>VLOOKUP(Exportacao[[#This Row],[País Corrigido]],'Conversor de países_Geral_UTF8_'!$A$2:$B$223,2,FALSE)</f>
        <v>África</v>
      </c>
      <c r="H34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2" spans="1:8" hidden="1">
      <c r="A3412" t="s">
        <v>278</v>
      </c>
      <c r="B3412" s="3">
        <v>1978</v>
      </c>
      <c r="C3412">
        <v>0</v>
      </c>
      <c r="D3412">
        <v>0</v>
      </c>
      <c r="E3412" s="3" t="e">
        <v>#NUM!</v>
      </c>
      <c r="F3412" s="3" t="str">
        <f>VLOOKUP(Exportacao[[#This Row],[País]],Tabela3[#All],4,FALSE)</f>
        <v>Guiné Equatorial</v>
      </c>
      <c r="G3412" s="3" t="str">
        <f>VLOOKUP(Exportacao[[#This Row],[País Corrigido]],'Conversor de países_Geral_UTF8_'!$A$2:$B$223,2,FALSE)</f>
        <v>África</v>
      </c>
      <c r="H34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3" spans="1:8" hidden="1">
      <c r="A3413" t="s">
        <v>278</v>
      </c>
      <c r="B3413" s="3">
        <v>1979</v>
      </c>
      <c r="C3413">
        <v>0</v>
      </c>
      <c r="D3413">
        <v>0</v>
      </c>
      <c r="E3413" s="3" t="e">
        <v>#NUM!</v>
      </c>
      <c r="F3413" s="3" t="str">
        <f>VLOOKUP(Exportacao[[#This Row],[País]],Tabela3[#All],4,FALSE)</f>
        <v>Guiné Equatorial</v>
      </c>
      <c r="G3413" s="3" t="str">
        <f>VLOOKUP(Exportacao[[#This Row],[País Corrigido]],'Conversor de países_Geral_UTF8_'!$A$2:$B$223,2,FALSE)</f>
        <v>África</v>
      </c>
      <c r="H34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4" spans="1:8" hidden="1">
      <c r="A3414" t="s">
        <v>278</v>
      </c>
      <c r="B3414" s="3">
        <v>1980</v>
      </c>
      <c r="C3414">
        <v>0</v>
      </c>
      <c r="D3414">
        <v>0</v>
      </c>
      <c r="E3414" s="3" t="e">
        <v>#NUM!</v>
      </c>
      <c r="F3414" s="3" t="str">
        <f>VLOOKUP(Exportacao[[#This Row],[País]],Tabela3[#All],4,FALSE)</f>
        <v>Guiné Equatorial</v>
      </c>
      <c r="G3414" s="3" t="str">
        <f>VLOOKUP(Exportacao[[#This Row],[País Corrigido]],'Conversor de países_Geral_UTF8_'!$A$2:$B$223,2,FALSE)</f>
        <v>África</v>
      </c>
      <c r="H34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5" spans="1:8" hidden="1">
      <c r="A3415" t="s">
        <v>278</v>
      </c>
      <c r="B3415" s="3">
        <v>1981</v>
      </c>
      <c r="C3415">
        <v>0</v>
      </c>
      <c r="D3415">
        <v>0</v>
      </c>
      <c r="E3415" s="3" t="e">
        <v>#NUM!</v>
      </c>
      <c r="F3415" s="3" t="str">
        <f>VLOOKUP(Exportacao[[#This Row],[País]],Tabela3[#All],4,FALSE)</f>
        <v>Guiné Equatorial</v>
      </c>
      <c r="G3415" s="3" t="str">
        <f>VLOOKUP(Exportacao[[#This Row],[País Corrigido]],'Conversor de países_Geral_UTF8_'!$A$2:$B$223,2,FALSE)</f>
        <v>África</v>
      </c>
      <c r="H34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6" spans="1:8" hidden="1">
      <c r="A3416" t="s">
        <v>278</v>
      </c>
      <c r="B3416" s="3">
        <v>1982</v>
      </c>
      <c r="C3416">
        <v>0</v>
      </c>
      <c r="D3416">
        <v>0</v>
      </c>
      <c r="E3416" s="3" t="e">
        <v>#NUM!</v>
      </c>
      <c r="F3416" s="3" t="str">
        <f>VLOOKUP(Exportacao[[#This Row],[País]],Tabela3[#All],4,FALSE)</f>
        <v>Guiné Equatorial</v>
      </c>
      <c r="G3416" s="3" t="str">
        <f>VLOOKUP(Exportacao[[#This Row],[País Corrigido]],'Conversor de países_Geral_UTF8_'!$A$2:$B$223,2,FALSE)</f>
        <v>África</v>
      </c>
      <c r="H34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7" spans="1:8" hidden="1">
      <c r="A3417" t="s">
        <v>278</v>
      </c>
      <c r="B3417" s="3">
        <v>1983</v>
      </c>
      <c r="C3417">
        <v>0</v>
      </c>
      <c r="D3417">
        <v>0</v>
      </c>
      <c r="E3417" s="3" t="e">
        <v>#NUM!</v>
      </c>
      <c r="F3417" s="3" t="str">
        <f>VLOOKUP(Exportacao[[#This Row],[País]],Tabela3[#All],4,FALSE)</f>
        <v>Guiné Equatorial</v>
      </c>
      <c r="G3417" s="3" t="str">
        <f>VLOOKUP(Exportacao[[#This Row],[País Corrigido]],'Conversor de países_Geral_UTF8_'!$A$2:$B$223,2,FALSE)</f>
        <v>África</v>
      </c>
      <c r="H34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8" spans="1:8" hidden="1">
      <c r="A3418" t="s">
        <v>278</v>
      </c>
      <c r="B3418" s="3">
        <v>1984</v>
      </c>
      <c r="C3418">
        <v>0</v>
      </c>
      <c r="D3418">
        <v>0</v>
      </c>
      <c r="E3418" s="3" t="e">
        <v>#NUM!</v>
      </c>
      <c r="F3418" s="3" t="str">
        <f>VLOOKUP(Exportacao[[#This Row],[País]],Tabela3[#All],4,FALSE)</f>
        <v>Guiné Equatorial</v>
      </c>
      <c r="G3418" s="3" t="str">
        <f>VLOOKUP(Exportacao[[#This Row],[País Corrigido]],'Conversor de países_Geral_UTF8_'!$A$2:$B$223,2,FALSE)</f>
        <v>África</v>
      </c>
      <c r="H34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19" spans="1:8" hidden="1">
      <c r="A3419" t="s">
        <v>278</v>
      </c>
      <c r="B3419" s="3">
        <v>1985</v>
      </c>
      <c r="C3419">
        <v>0</v>
      </c>
      <c r="D3419">
        <v>0</v>
      </c>
      <c r="E3419" s="3" t="e">
        <v>#NUM!</v>
      </c>
      <c r="F3419" s="3" t="str">
        <f>VLOOKUP(Exportacao[[#This Row],[País]],Tabela3[#All],4,FALSE)</f>
        <v>Guiné Equatorial</v>
      </c>
      <c r="G3419" s="3" t="str">
        <f>VLOOKUP(Exportacao[[#This Row],[País Corrigido]],'Conversor de países_Geral_UTF8_'!$A$2:$B$223,2,FALSE)</f>
        <v>África</v>
      </c>
      <c r="H34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0" spans="1:8" hidden="1">
      <c r="A3420" t="s">
        <v>278</v>
      </c>
      <c r="B3420" s="3">
        <v>1986</v>
      </c>
      <c r="C3420">
        <v>0</v>
      </c>
      <c r="D3420">
        <v>0</v>
      </c>
      <c r="E3420" s="3" t="e">
        <v>#NUM!</v>
      </c>
      <c r="F3420" s="3" t="str">
        <f>VLOOKUP(Exportacao[[#This Row],[País]],Tabela3[#All],4,FALSE)</f>
        <v>Guiné Equatorial</v>
      </c>
      <c r="G3420" s="3" t="str">
        <f>VLOOKUP(Exportacao[[#This Row],[País Corrigido]],'Conversor de países_Geral_UTF8_'!$A$2:$B$223,2,FALSE)</f>
        <v>África</v>
      </c>
      <c r="H34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1" spans="1:8" hidden="1">
      <c r="A3421" t="s">
        <v>278</v>
      </c>
      <c r="B3421" s="3">
        <v>1987</v>
      </c>
      <c r="C3421">
        <v>0</v>
      </c>
      <c r="D3421">
        <v>0</v>
      </c>
      <c r="E3421" s="3" t="e">
        <v>#NUM!</v>
      </c>
      <c r="F3421" s="3" t="str">
        <f>VLOOKUP(Exportacao[[#This Row],[País]],Tabela3[#All],4,FALSE)</f>
        <v>Guiné Equatorial</v>
      </c>
      <c r="G3421" s="3" t="str">
        <f>VLOOKUP(Exportacao[[#This Row],[País Corrigido]],'Conversor de países_Geral_UTF8_'!$A$2:$B$223,2,FALSE)</f>
        <v>África</v>
      </c>
      <c r="H34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2" spans="1:8" hidden="1">
      <c r="A3422" t="s">
        <v>278</v>
      </c>
      <c r="B3422" s="3">
        <v>1988</v>
      </c>
      <c r="C3422">
        <v>0</v>
      </c>
      <c r="D3422">
        <v>0</v>
      </c>
      <c r="E3422" s="3" t="e">
        <v>#NUM!</v>
      </c>
      <c r="F3422" s="3" t="str">
        <f>VLOOKUP(Exportacao[[#This Row],[País]],Tabela3[#All],4,FALSE)</f>
        <v>Guiné Equatorial</v>
      </c>
      <c r="G3422" s="3" t="str">
        <f>VLOOKUP(Exportacao[[#This Row],[País Corrigido]],'Conversor de países_Geral_UTF8_'!$A$2:$B$223,2,FALSE)</f>
        <v>África</v>
      </c>
      <c r="H34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3" spans="1:8" hidden="1">
      <c r="A3423" t="s">
        <v>278</v>
      </c>
      <c r="B3423" s="3">
        <v>1989</v>
      </c>
      <c r="C3423">
        <v>0</v>
      </c>
      <c r="D3423">
        <v>0</v>
      </c>
      <c r="E3423" s="3" t="e">
        <v>#NUM!</v>
      </c>
      <c r="F3423" s="3" t="str">
        <f>VLOOKUP(Exportacao[[#This Row],[País]],Tabela3[#All],4,FALSE)</f>
        <v>Guiné Equatorial</v>
      </c>
      <c r="G3423" s="3" t="str">
        <f>VLOOKUP(Exportacao[[#This Row],[País Corrigido]],'Conversor de países_Geral_UTF8_'!$A$2:$B$223,2,FALSE)</f>
        <v>África</v>
      </c>
      <c r="H34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4" spans="1:8" hidden="1">
      <c r="A3424" t="s">
        <v>278</v>
      </c>
      <c r="B3424" s="3">
        <v>1990</v>
      </c>
      <c r="C3424">
        <v>0</v>
      </c>
      <c r="D3424">
        <v>0</v>
      </c>
      <c r="E3424" s="3" t="e">
        <v>#NUM!</v>
      </c>
      <c r="F3424" s="3" t="str">
        <f>VLOOKUP(Exportacao[[#This Row],[País]],Tabela3[#All],4,FALSE)</f>
        <v>Guiné Equatorial</v>
      </c>
      <c r="G3424" s="3" t="str">
        <f>VLOOKUP(Exportacao[[#This Row],[País Corrigido]],'Conversor de países_Geral_UTF8_'!$A$2:$B$223,2,FALSE)</f>
        <v>África</v>
      </c>
      <c r="H34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5" spans="1:8" hidden="1">
      <c r="A3425" t="s">
        <v>278</v>
      </c>
      <c r="B3425" s="3">
        <v>1991</v>
      </c>
      <c r="C3425">
        <v>0</v>
      </c>
      <c r="D3425">
        <v>0</v>
      </c>
      <c r="E3425" s="3" t="e">
        <v>#NUM!</v>
      </c>
      <c r="F3425" s="3" t="str">
        <f>VLOOKUP(Exportacao[[#This Row],[País]],Tabela3[#All],4,FALSE)</f>
        <v>Guiné Equatorial</v>
      </c>
      <c r="G3425" s="3" t="str">
        <f>VLOOKUP(Exportacao[[#This Row],[País Corrigido]],'Conversor de países_Geral_UTF8_'!$A$2:$B$223,2,FALSE)</f>
        <v>África</v>
      </c>
      <c r="H34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6" spans="1:8" hidden="1">
      <c r="A3426" t="s">
        <v>278</v>
      </c>
      <c r="B3426" s="3">
        <v>1992</v>
      </c>
      <c r="C3426">
        <v>0</v>
      </c>
      <c r="D3426">
        <v>0</v>
      </c>
      <c r="E3426" s="3" t="e">
        <v>#NUM!</v>
      </c>
      <c r="F3426" s="3" t="str">
        <f>VLOOKUP(Exportacao[[#This Row],[País]],Tabela3[#All],4,FALSE)</f>
        <v>Guiné Equatorial</v>
      </c>
      <c r="G3426" s="3" t="str">
        <f>VLOOKUP(Exportacao[[#This Row],[País Corrigido]],'Conversor de países_Geral_UTF8_'!$A$2:$B$223,2,FALSE)</f>
        <v>África</v>
      </c>
      <c r="H34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7" spans="1:8" hidden="1">
      <c r="A3427" t="s">
        <v>278</v>
      </c>
      <c r="B3427" s="3">
        <v>1993</v>
      </c>
      <c r="C3427">
        <v>0</v>
      </c>
      <c r="D3427">
        <v>0</v>
      </c>
      <c r="E3427" s="3" t="e">
        <v>#NUM!</v>
      </c>
      <c r="F3427" s="3" t="str">
        <f>VLOOKUP(Exportacao[[#This Row],[País]],Tabela3[#All],4,FALSE)</f>
        <v>Guiné Equatorial</v>
      </c>
      <c r="G3427" s="3" t="str">
        <f>VLOOKUP(Exportacao[[#This Row],[País Corrigido]],'Conversor de países_Geral_UTF8_'!$A$2:$B$223,2,FALSE)</f>
        <v>África</v>
      </c>
      <c r="H34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8" spans="1:8" hidden="1">
      <c r="A3428" t="s">
        <v>278</v>
      </c>
      <c r="B3428" s="3">
        <v>1994</v>
      </c>
      <c r="C3428">
        <v>0</v>
      </c>
      <c r="D3428">
        <v>0</v>
      </c>
      <c r="E3428" s="3" t="e">
        <v>#NUM!</v>
      </c>
      <c r="F3428" s="3" t="str">
        <f>VLOOKUP(Exportacao[[#This Row],[País]],Tabela3[#All],4,FALSE)</f>
        <v>Guiné Equatorial</v>
      </c>
      <c r="G3428" s="3" t="str">
        <f>VLOOKUP(Exportacao[[#This Row],[País Corrigido]],'Conversor de países_Geral_UTF8_'!$A$2:$B$223,2,FALSE)</f>
        <v>África</v>
      </c>
      <c r="H34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29" spans="1:8" hidden="1">
      <c r="A3429" t="s">
        <v>278</v>
      </c>
      <c r="B3429" s="3">
        <v>1995</v>
      </c>
      <c r="C3429">
        <v>0</v>
      </c>
      <c r="D3429">
        <v>0</v>
      </c>
      <c r="E3429" s="3" t="e">
        <v>#NUM!</v>
      </c>
      <c r="F3429" s="3" t="str">
        <f>VLOOKUP(Exportacao[[#This Row],[País]],Tabela3[#All],4,FALSE)</f>
        <v>Guiné Equatorial</v>
      </c>
      <c r="G3429" s="3" t="str">
        <f>VLOOKUP(Exportacao[[#This Row],[País Corrigido]],'Conversor de países_Geral_UTF8_'!$A$2:$B$223,2,FALSE)</f>
        <v>África</v>
      </c>
      <c r="H34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0" spans="1:8" hidden="1">
      <c r="A3430" t="s">
        <v>278</v>
      </c>
      <c r="B3430" s="3">
        <v>1996</v>
      </c>
      <c r="C3430">
        <v>0</v>
      </c>
      <c r="D3430">
        <v>0</v>
      </c>
      <c r="E3430" s="3" t="e">
        <v>#NUM!</v>
      </c>
      <c r="F3430" s="3" t="str">
        <f>VLOOKUP(Exportacao[[#This Row],[País]],Tabela3[#All],4,FALSE)</f>
        <v>Guiné Equatorial</v>
      </c>
      <c r="G3430" s="3" t="str">
        <f>VLOOKUP(Exportacao[[#This Row],[País Corrigido]],'Conversor de países_Geral_UTF8_'!$A$2:$B$223,2,FALSE)</f>
        <v>África</v>
      </c>
      <c r="H34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1" spans="1:8" hidden="1">
      <c r="A3431" t="s">
        <v>278</v>
      </c>
      <c r="B3431" s="3">
        <v>1997</v>
      </c>
      <c r="C3431">
        <v>0</v>
      </c>
      <c r="D3431">
        <v>0</v>
      </c>
      <c r="E3431" s="3" t="e">
        <v>#NUM!</v>
      </c>
      <c r="F3431" s="3" t="str">
        <f>VLOOKUP(Exportacao[[#This Row],[País]],Tabela3[#All],4,FALSE)</f>
        <v>Guiné Equatorial</v>
      </c>
      <c r="G3431" s="3" t="str">
        <f>VLOOKUP(Exportacao[[#This Row],[País Corrigido]],'Conversor de países_Geral_UTF8_'!$A$2:$B$223,2,FALSE)</f>
        <v>África</v>
      </c>
      <c r="H34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2" spans="1:8" hidden="1">
      <c r="A3432" t="s">
        <v>278</v>
      </c>
      <c r="B3432" s="3">
        <v>1998</v>
      </c>
      <c r="C3432">
        <v>0</v>
      </c>
      <c r="D3432">
        <v>0</v>
      </c>
      <c r="E3432" s="3" t="e">
        <v>#NUM!</v>
      </c>
      <c r="F3432" s="3" t="str">
        <f>VLOOKUP(Exportacao[[#This Row],[País]],Tabela3[#All],4,FALSE)</f>
        <v>Guiné Equatorial</v>
      </c>
      <c r="G3432" s="3" t="str">
        <f>VLOOKUP(Exportacao[[#This Row],[País Corrigido]],'Conversor de países_Geral_UTF8_'!$A$2:$B$223,2,FALSE)</f>
        <v>África</v>
      </c>
      <c r="H34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3" spans="1:8" hidden="1">
      <c r="A3433" t="s">
        <v>278</v>
      </c>
      <c r="B3433" s="3">
        <v>1999</v>
      </c>
      <c r="C3433">
        <v>0</v>
      </c>
      <c r="D3433">
        <v>0</v>
      </c>
      <c r="E3433" s="3" t="e">
        <v>#NUM!</v>
      </c>
      <c r="F3433" s="3" t="str">
        <f>VLOOKUP(Exportacao[[#This Row],[País]],Tabela3[#All],4,FALSE)</f>
        <v>Guiné Equatorial</v>
      </c>
      <c r="G3433" s="3" t="str">
        <f>VLOOKUP(Exportacao[[#This Row],[País Corrigido]],'Conversor de países_Geral_UTF8_'!$A$2:$B$223,2,FALSE)</f>
        <v>África</v>
      </c>
      <c r="H34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4" spans="1:8" hidden="1">
      <c r="A3434" t="s">
        <v>278</v>
      </c>
      <c r="B3434" s="3">
        <v>2000</v>
      </c>
      <c r="C3434">
        <v>0</v>
      </c>
      <c r="D3434">
        <v>0</v>
      </c>
      <c r="E3434" s="3" t="e">
        <v>#NUM!</v>
      </c>
      <c r="F3434" s="3" t="str">
        <f>VLOOKUP(Exportacao[[#This Row],[País]],Tabela3[#All],4,FALSE)</f>
        <v>Guiné Equatorial</v>
      </c>
      <c r="G3434" s="3" t="str">
        <f>VLOOKUP(Exportacao[[#This Row],[País Corrigido]],'Conversor de países_Geral_UTF8_'!$A$2:$B$223,2,FALSE)</f>
        <v>África</v>
      </c>
      <c r="H34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5" spans="1:8" hidden="1">
      <c r="A3435" t="s">
        <v>278</v>
      </c>
      <c r="B3435" s="3">
        <v>2001</v>
      </c>
      <c r="C3435">
        <v>0</v>
      </c>
      <c r="D3435">
        <v>0</v>
      </c>
      <c r="E3435" s="3" t="e">
        <v>#NUM!</v>
      </c>
      <c r="F3435" s="3" t="str">
        <f>VLOOKUP(Exportacao[[#This Row],[País]],Tabela3[#All],4,FALSE)</f>
        <v>Guiné Equatorial</v>
      </c>
      <c r="G3435" s="3" t="str">
        <f>VLOOKUP(Exportacao[[#This Row],[País Corrigido]],'Conversor de países_Geral_UTF8_'!$A$2:$B$223,2,FALSE)</f>
        <v>África</v>
      </c>
      <c r="H34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6" spans="1:8" hidden="1">
      <c r="A3436" t="s">
        <v>278</v>
      </c>
      <c r="B3436" s="3">
        <v>2002</v>
      </c>
      <c r="C3436">
        <v>0</v>
      </c>
      <c r="D3436">
        <v>0</v>
      </c>
      <c r="E3436" s="3" t="e">
        <v>#NUM!</v>
      </c>
      <c r="F3436" s="3" t="str">
        <f>VLOOKUP(Exportacao[[#This Row],[País]],Tabela3[#All],4,FALSE)</f>
        <v>Guiné Equatorial</v>
      </c>
      <c r="G3436" s="3" t="str">
        <f>VLOOKUP(Exportacao[[#This Row],[País Corrigido]],'Conversor de países_Geral_UTF8_'!$A$2:$B$223,2,FALSE)</f>
        <v>África</v>
      </c>
      <c r="H34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7" spans="1:8" hidden="1">
      <c r="A3437" t="s">
        <v>278</v>
      </c>
      <c r="B3437" s="3">
        <v>2003</v>
      </c>
      <c r="C3437">
        <v>0</v>
      </c>
      <c r="D3437">
        <v>0</v>
      </c>
      <c r="E3437" s="3" t="e">
        <v>#NUM!</v>
      </c>
      <c r="F3437" s="3" t="str">
        <f>VLOOKUP(Exportacao[[#This Row],[País]],Tabela3[#All],4,FALSE)</f>
        <v>Guiné Equatorial</v>
      </c>
      <c r="G3437" s="3" t="str">
        <f>VLOOKUP(Exportacao[[#This Row],[País Corrigido]],'Conversor de países_Geral_UTF8_'!$A$2:$B$223,2,FALSE)</f>
        <v>África</v>
      </c>
      <c r="H34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8" spans="1:8" hidden="1">
      <c r="A3438" t="s">
        <v>278</v>
      </c>
      <c r="B3438" s="3">
        <v>2004</v>
      </c>
      <c r="C3438">
        <v>0</v>
      </c>
      <c r="D3438">
        <v>0</v>
      </c>
      <c r="E3438" s="3" t="e">
        <v>#NUM!</v>
      </c>
      <c r="F3438" s="3" t="str">
        <f>VLOOKUP(Exportacao[[#This Row],[País]],Tabela3[#All],4,FALSE)</f>
        <v>Guiné Equatorial</v>
      </c>
      <c r="G3438" s="3" t="str">
        <f>VLOOKUP(Exportacao[[#This Row],[País Corrigido]],'Conversor de países_Geral_UTF8_'!$A$2:$B$223,2,FALSE)</f>
        <v>África</v>
      </c>
      <c r="H34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39" spans="1:8" hidden="1">
      <c r="A3439" t="s">
        <v>278</v>
      </c>
      <c r="B3439" s="3">
        <v>2005</v>
      </c>
      <c r="C3439">
        <v>0</v>
      </c>
      <c r="D3439">
        <v>0</v>
      </c>
      <c r="E3439" s="3" t="e">
        <v>#NUM!</v>
      </c>
      <c r="F3439" s="3" t="str">
        <f>VLOOKUP(Exportacao[[#This Row],[País]],Tabela3[#All],4,FALSE)</f>
        <v>Guiné Equatorial</v>
      </c>
      <c r="G3439" s="3" t="str">
        <f>VLOOKUP(Exportacao[[#This Row],[País Corrigido]],'Conversor de países_Geral_UTF8_'!$A$2:$B$223,2,FALSE)</f>
        <v>África</v>
      </c>
      <c r="H34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40" spans="1:8" hidden="1">
      <c r="A3440" t="s">
        <v>278</v>
      </c>
      <c r="B3440" s="3">
        <v>2006</v>
      </c>
      <c r="C3440">
        <v>0</v>
      </c>
      <c r="D3440">
        <v>0</v>
      </c>
      <c r="E3440" s="3" t="e">
        <v>#NUM!</v>
      </c>
      <c r="F3440" s="3" t="str">
        <f>VLOOKUP(Exportacao[[#This Row],[País]],Tabela3[#All],4,FALSE)</f>
        <v>Guiné Equatorial</v>
      </c>
      <c r="G3440" s="3" t="str">
        <f>VLOOKUP(Exportacao[[#This Row],[País Corrigido]],'Conversor de países_Geral_UTF8_'!$A$2:$B$223,2,FALSE)</f>
        <v>África</v>
      </c>
      <c r="H34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41" spans="1:8" hidden="1">
      <c r="A3441" t="s">
        <v>278</v>
      </c>
      <c r="B3441" s="3">
        <v>2007</v>
      </c>
      <c r="C3441">
        <v>0</v>
      </c>
      <c r="D3441">
        <v>0</v>
      </c>
      <c r="E3441" s="3" t="e">
        <v>#NUM!</v>
      </c>
      <c r="F3441" s="3" t="str">
        <f>VLOOKUP(Exportacao[[#This Row],[País]],Tabela3[#All],4,FALSE)</f>
        <v>Guiné Equatorial</v>
      </c>
      <c r="G3441" s="3" t="str">
        <f>VLOOKUP(Exportacao[[#This Row],[País Corrigido]],'Conversor de países_Geral_UTF8_'!$A$2:$B$223,2,FALSE)</f>
        <v>África</v>
      </c>
      <c r="H34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42" spans="1:8" hidden="1">
      <c r="A3442" t="s">
        <v>278</v>
      </c>
      <c r="B3442" s="3">
        <v>2008</v>
      </c>
      <c r="C3442">
        <v>548</v>
      </c>
      <c r="D3442">
        <v>1417</v>
      </c>
      <c r="E3442" s="3">
        <v>2.585766423357664</v>
      </c>
      <c r="F3442" s="3" t="str">
        <f>VLOOKUP(Exportacao[[#This Row],[País]],Tabela3[#All],4,FALSE)</f>
        <v>Guiné Equatorial</v>
      </c>
      <c r="G3442" s="3" t="str">
        <f>VLOOKUP(Exportacao[[#This Row],[País Corrigido]],'Conversor de países_Geral_UTF8_'!$A$2:$B$223,2,FALSE)</f>
        <v>África</v>
      </c>
      <c r="H34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43" spans="1:8" hidden="1">
      <c r="A3443" t="s">
        <v>278</v>
      </c>
      <c r="B3443" s="3">
        <v>2009</v>
      </c>
      <c r="C3443">
        <v>169</v>
      </c>
      <c r="D3443">
        <v>272</v>
      </c>
      <c r="E3443" s="3">
        <v>1.6094674556213018</v>
      </c>
      <c r="F3443" s="3" t="str">
        <f>VLOOKUP(Exportacao[[#This Row],[País]],Tabela3[#All],4,FALSE)</f>
        <v>Guiné Equatorial</v>
      </c>
      <c r="G3443" s="3" t="str">
        <f>VLOOKUP(Exportacao[[#This Row],[País Corrigido]],'Conversor de países_Geral_UTF8_'!$A$2:$B$223,2,FALSE)</f>
        <v>África</v>
      </c>
      <c r="H34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44" spans="1:8" hidden="1">
      <c r="A3444" t="s">
        <v>278</v>
      </c>
      <c r="B3444" s="3">
        <v>2010</v>
      </c>
      <c r="C3444">
        <v>410</v>
      </c>
      <c r="D3444">
        <v>1015</v>
      </c>
      <c r="E3444" s="3">
        <v>2.475609756097561</v>
      </c>
      <c r="F3444" s="3" t="str">
        <f>VLOOKUP(Exportacao[[#This Row],[País]],Tabela3[#All],4,FALSE)</f>
        <v>Guiné Equatorial</v>
      </c>
      <c r="G3444" s="3" t="str">
        <f>VLOOKUP(Exportacao[[#This Row],[País Corrigido]],'Conversor de países_Geral_UTF8_'!$A$2:$B$223,2,FALSE)</f>
        <v>África</v>
      </c>
      <c r="H34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45" spans="1:8" hidden="1">
      <c r="A3445" t="s">
        <v>278</v>
      </c>
      <c r="B3445" s="3">
        <v>2011</v>
      </c>
      <c r="C3445">
        <v>956</v>
      </c>
      <c r="D3445">
        <v>1979</v>
      </c>
      <c r="E3445" s="3">
        <v>2.0700836820083683</v>
      </c>
      <c r="F3445" s="3" t="str">
        <f>VLOOKUP(Exportacao[[#This Row],[País]],Tabela3[#All],4,FALSE)</f>
        <v>Guiné Equatorial</v>
      </c>
      <c r="G3445" s="3" t="str">
        <f>VLOOKUP(Exportacao[[#This Row],[País Corrigido]],'Conversor de países_Geral_UTF8_'!$A$2:$B$223,2,FALSE)</f>
        <v>África</v>
      </c>
      <c r="H34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46" spans="1:8" hidden="1">
      <c r="A3446" t="s">
        <v>278</v>
      </c>
      <c r="B3446" s="3">
        <v>2012</v>
      </c>
      <c r="C3446">
        <v>819</v>
      </c>
      <c r="D3446">
        <v>2530</v>
      </c>
      <c r="E3446" s="3">
        <v>3.0891330891330893</v>
      </c>
      <c r="F3446" s="3" t="str">
        <f>VLOOKUP(Exportacao[[#This Row],[País]],Tabela3[#All],4,FALSE)</f>
        <v>Guiné Equatorial</v>
      </c>
      <c r="G3446" s="3" t="str">
        <f>VLOOKUP(Exportacao[[#This Row],[País Corrigido]],'Conversor de países_Geral_UTF8_'!$A$2:$B$223,2,FALSE)</f>
        <v>África</v>
      </c>
      <c r="H34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47" spans="1:8" hidden="1">
      <c r="A3447" t="s">
        <v>278</v>
      </c>
      <c r="B3447" s="3">
        <v>2013</v>
      </c>
      <c r="C3447">
        <v>1108</v>
      </c>
      <c r="D3447">
        <v>5336</v>
      </c>
      <c r="E3447" s="3">
        <v>4.8158844765342961</v>
      </c>
      <c r="F3447" s="3" t="str">
        <f>VLOOKUP(Exportacao[[#This Row],[País]],Tabela3[#All],4,FALSE)</f>
        <v>Guiné Equatorial</v>
      </c>
      <c r="G3447" s="3" t="str">
        <f>VLOOKUP(Exportacao[[#This Row],[País Corrigido]],'Conversor de países_Geral_UTF8_'!$A$2:$B$223,2,FALSE)</f>
        <v>África</v>
      </c>
      <c r="H34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48" spans="1:8" hidden="1">
      <c r="A3448" t="s">
        <v>278</v>
      </c>
      <c r="B3448" s="3">
        <v>2014</v>
      </c>
      <c r="C3448">
        <v>5646</v>
      </c>
      <c r="D3448">
        <v>11983</v>
      </c>
      <c r="E3448" s="3">
        <v>2.122387530995395</v>
      </c>
      <c r="F3448" s="3" t="str">
        <f>VLOOKUP(Exportacao[[#This Row],[País]],Tabela3[#All],4,FALSE)</f>
        <v>Guiné Equatorial</v>
      </c>
      <c r="G3448" s="3" t="str">
        <f>VLOOKUP(Exportacao[[#This Row],[País Corrigido]],'Conversor de países_Geral_UTF8_'!$A$2:$B$223,2,FALSE)</f>
        <v>África</v>
      </c>
      <c r="H34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49" spans="1:8" hidden="1">
      <c r="A3449" t="s">
        <v>278</v>
      </c>
      <c r="B3449" s="3">
        <v>2015</v>
      </c>
      <c r="C3449">
        <v>0</v>
      </c>
      <c r="D3449">
        <v>0</v>
      </c>
      <c r="E3449" s="3" t="e">
        <v>#NUM!</v>
      </c>
      <c r="F3449" s="3" t="str">
        <f>VLOOKUP(Exportacao[[#This Row],[País]],Tabela3[#All],4,FALSE)</f>
        <v>Guiné Equatorial</v>
      </c>
      <c r="G3449" s="3" t="str">
        <f>VLOOKUP(Exportacao[[#This Row],[País Corrigido]],'Conversor de países_Geral_UTF8_'!$A$2:$B$223,2,FALSE)</f>
        <v>África</v>
      </c>
      <c r="H34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50" spans="1:8" hidden="1">
      <c r="A3450" t="s">
        <v>278</v>
      </c>
      <c r="B3450" s="3">
        <v>2016</v>
      </c>
      <c r="C3450">
        <v>0</v>
      </c>
      <c r="D3450">
        <v>0</v>
      </c>
      <c r="E3450" s="3" t="e">
        <v>#NUM!</v>
      </c>
      <c r="F3450" s="3" t="str">
        <f>VLOOKUP(Exportacao[[#This Row],[País]],Tabela3[#All],4,FALSE)</f>
        <v>Guiné Equatorial</v>
      </c>
      <c r="G3450" s="3" t="str">
        <f>VLOOKUP(Exportacao[[#This Row],[País Corrigido]],'Conversor de países_Geral_UTF8_'!$A$2:$B$223,2,FALSE)</f>
        <v>África</v>
      </c>
      <c r="H34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51" spans="1:8" hidden="1">
      <c r="A3451" t="s">
        <v>278</v>
      </c>
      <c r="B3451" s="3">
        <v>2017</v>
      </c>
      <c r="C3451">
        <v>2639</v>
      </c>
      <c r="D3451">
        <v>30563</v>
      </c>
      <c r="E3451" s="3">
        <v>11.58128078817734</v>
      </c>
      <c r="F3451" s="3" t="str">
        <f>VLOOKUP(Exportacao[[#This Row],[País]],Tabela3[#All],4,FALSE)</f>
        <v>Guiné Equatorial</v>
      </c>
      <c r="G3451" s="3" t="str">
        <f>VLOOKUP(Exportacao[[#This Row],[País Corrigido]],'Conversor de países_Geral_UTF8_'!$A$2:$B$223,2,FALSE)</f>
        <v>África</v>
      </c>
      <c r="H34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52" spans="1:8" hidden="1">
      <c r="A3452" t="s">
        <v>278</v>
      </c>
      <c r="B3452" s="3">
        <v>2018</v>
      </c>
      <c r="C3452">
        <v>8389</v>
      </c>
      <c r="D3452">
        <v>26808</v>
      </c>
      <c r="E3452" s="3">
        <v>3.1956133031350578</v>
      </c>
      <c r="F3452" s="3" t="str">
        <f>VLOOKUP(Exportacao[[#This Row],[País]],Tabela3[#All],4,FALSE)</f>
        <v>Guiné Equatorial</v>
      </c>
      <c r="G3452" s="3" t="str">
        <f>VLOOKUP(Exportacao[[#This Row],[País Corrigido]],'Conversor de países_Geral_UTF8_'!$A$2:$B$223,2,FALSE)</f>
        <v>África</v>
      </c>
      <c r="H34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53" spans="1:8" hidden="1">
      <c r="A3453" t="s">
        <v>278</v>
      </c>
      <c r="B3453" s="3">
        <v>2019</v>
      </c>
      <c r="C3453">
        <v>0</v>
      </c>
      <c r="D3453">
        <v>0</v>
      </c>
      <c r="E3453" s="3" t="e">
        <v>#NUM!</v>
      </c>
      <c r="F3453" s="3" t="str">
        <f>VLOOKUP(Exportacao[[#This Row],[País]],Tabela3[#All],4,FALSE)</f>
        <v>Guiné Equatorial</v>
      </c>
      <c r="G3453" s="3" t="str">
        <f>VLOOKUP(Exportacao[[#This Row],[País Corrigido]],'Conversor de países_Geral_UTF8_'!$A$2:$B$223,2,FALSE)</f>
        <v>África</v>
      </c>
      <c r="H34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54" spans="1:8" hidden="1">
      <c r="A3454" t="s">
        <v>278</v>
      </c>
      <c r="B3454" s="3">
        <v>2020</v>
      </c>
      <c r="C3454">
        <v>0</v>
      </c>
      <c r="D3454">
        <v>0</v>
      </c>
      <c r="E3454" s="3" t="e">
        <v>#NUM!</v>
      </c>
      <c r="F3454" s="3" t="str">
        <f>VLOOKUP(Exportacao[[#This Row],[País]],Tabela3[#All],4,FALSE)</f>
        <v>Guiné Equatorial</v>
      </c>
      <c r="G3454" s="3" t="str">
        <f>VLOOKUP(Exportacao[[#This Row],[País Corrigido]],'Conversor de países_Geral_UTF8_'!$A$2:$B$223,2,FALSE)</f>
        <v>África</v>
      </c>
      <c r="H34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55" spans="1:8" hidden="1">
      <c r="A3455" t="s">
        <v>278</v>
      </c>
      <c r="B3455" s="3">
        <v>2021</v>
      </c>
      <c r="C3455">
        <v>0</v>
      </c>
      <c r="D3455">
        <v>0</v>
      </c>
      <c r="E3455" s="3" t="e">
        <v>#NUM!</v>
      </c>
      <c r="F3455" s="3" t="str">
        <f>VLOOKUP(Exportacao[[#This Row],[País]],Tabela3[#All],4,FALSE)</f>
        <v>Guiné Equatorial</v>
      </c>
      <c r="G3455" s="3" t="str">
        <f>VLOOKUP(Exportacao[[#This Row],[País Corrigido]],'Conversor de países_Geral_UTF8_'!$A$2:$B$223,2,FALSE)</f>
        <v>África</v>
      </c>
      <c r="H34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56" spans="1:8" hidden="1">
      <c r="A3456" t="s">
        <v>278</v>
      </c>
      <c r="B3456" s="3">
        <v>2022</v>
      </c>
      <c r="C3456">
        <v>0</v>
      </c>
      <c r="D3456">
        <v>0</v>
      </c>
      <c r="E3456" s="3" t="e">
        <v>#NUM!</v>
      </c>
      <c r="F3456" s="3" t="str">
        <f>VLOOKUP(Exportacao[[#This Row],[País]],Tabela3[#All],4,FALSE)</f>
        <v>Guiné Equatorial</v>
      </c>
      <c r="G3456" s="3" t="str">
        <f>VLOOKUP(Exportacao[[#This Row],[País Corrigido]],'Conversor de países_Geral_UTF8_'!$A$2:$B$223,2,FALSE)</f>
        <v>África</v>
      </c>
      <c r="H34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57" spans="1:8" hidden="1">
      <c r="A3457" t="s">
        <v>278</v>
      </c>
      <c r="B3457" s="3">
        <v>2023</v>
      </c>
      <c r="C3457">
        <v>0</v>
      </c>
      <c r="D3457">
        <v>0</v>
      </c>
      <c r="E3457" s="3" t="e">
        <v>#NUM!</v>
      </c>
      <c r="F3457" s="3" t="str">
        <f>VLOOKUP(Exportacao[[#This Row],[País]],Tabela3[#All],4,FALSE)</f>
        <v>Guiné Equatorial</v>
      </c>
      <c r="G3457" s="3" t="str">
        <f>VLOOKUP(Exportacao[[#This Row],[País Corrigido]],'Conversor de países_Geral_UTF8_'!$A$2:$B$223,2,FALSE)</f>
        <v>África</v>
      </c>
      <c r="H34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58" spans="1:8" hidden="1">
      <c r="A3458" t="s">
        <v>97</v>
      </c>
      <c r="B3458" s="3">
        <v>1970</v>
      </c>
      <c r="C3458">
        <v>0</v>
      </c>
      <c r="D3458">
        <v>0</v>
      </c>
      <c r="E3458" s="3" t="e">
        <v>#NUM!</v>
      </c>
      <c r="F3458" s="3" t="str">
        <f>VLOOKUP(Exportacao[[#This Row],[País]],Tabela3[#All],4,FALSE)</f>
        <v>Haiti</v>
      </c>
      <c r="G3458" s="3" t="str">
        <f>VLOOKUP(Exportacao[[#This Row],[País Corrigido]],'Conversor de países_Geral_UTF8_'!$A$2:$B$223,2,FALSE)</f>
        <v>América Central e Caribe</v>
      </c>
      <c r="H34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59" spans="1:8" hidden="1">
      <c r="A3459" t="s">
        <v>97</v>
      </c>
      <c r="B3459" s="3">
        <v>1971</v>
      </c>
      <c r="C3459">
        <v>0</v>
      </c>
      <c r="D3459">
        <v>0</v>
      </c>
      <c r="E3459" s="3" t="e">
        <v>#NUM!</v>
      </c>
      <c r="F3459" s="3" t="str">
        <f>VLOOKUP(Exportacao[[#This Row],[País]],Tabela3[#All],4,FALSE)</f>
        <v>Haiti</v>
      </c>
      <c r="G3459" s="3" t="str">
        <f>VLOOKUP(Exportacao[[#This Row],[País Corrigido]],'Conversor de países_Geral_UTF8_'!$A$2:$B$223,2,FALSE)</f>
        <v>América Central e Caribe</v>
      </c>
      <c r="H34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60" spans="1:8" hidden="1">
      <c r="A3460" t="s">
        <v>97</v>
      </c>
      <c r="B3460" s="3">
        <v>1972</v>
      </c>
      <c r="C3460">
        <v>1008</v>
      </c>
      <c r="D3460">
        <v>720</v>
      </c>
      <c r="E3460" s="3">
        <v>0.7142857142857143</v>
      </c>
      <c r="F3460" s="3" t="str">
        <f>VLOOKUP(Exportacao[[#This Row],[País]],Tabela3[#All],4,FALSE)</f>
        <v>Haiti</v>
      </c>
      <c r="G3460" s="3" t="str">
        <f>VLOOKUP(Exportacao[[#This Row],[País Corrigido]],'Conversor de países_Geral_UTF8_'!$A$2:$B$223,2,FALSE)</f>
        <v>América Central e Caribe</v>
      </c>
      <c r="H34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61" spans="1:8" hidden="1">
      <c r="A3461" t="s">
        <v>97</v>
      </c>
      <c r="B3461" s="3">
        <v>1973</v>
      </c>
      <c r="C3461">
        <v>1008</v>
      </c>
      <c r="D3461">
        <v>811</v>
      </c>
      <c r="E3461" s="3">
        <v>0.80456349206349209</v>
      </c>
      <c r="F3461" s="3" t="str">
        <f>VLOOKUP(Exportacao[[#This Row],[País]],Tabela3[#All],4,FALSE)</f>
        <v>Haiti</v>
      </c>
      <c r="G3461" s="3" t="str">
        <f>VLOOKUP(Exportacao[[#This Row],[País Corrigido]],'Conversor de países_Geral_UTF8_'!$A$2:$B$223,2,FALSE)</f>
        <v>América Central e Caribe</v>
      </c>
      <c r="H34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62" spans="1:8" hidden="1">
      <c r="A3462" t="s">
        <v>97</v>
      </c>
      <c r="B3462" s="3">
        <v>1974</v>
      </c>
      <c r="C3462">
        <v>0</v>
      </c>
      <c r="D3462">
        <v>0</v>
      </c>
      <c r="E3462" s="3" t="e">
        <v>#NUM!</v>
      </c>
      <c r="F3462" s="3" t="str">
        <f>VLOOKUP(Exportacao[[#This Row],[País]],Tabela3[#All],4,FALSE)</f>
        <v>Haiti</v>
      </c>
      <c r="G3462" s="3" t="str">
        <f>VLOOKUP(Exportacao[[#This Row],[País Corrigido]],'Conversor de países_Geral_UTF8_'!$A$2:$B$223,2,FALSE)</f>
        <v>América Central e Caribe</v>
      </c>
      <c r="H34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63" spans="1:8" hidden="1">
      <c r="A3463" t="s">
        <v>97</v>
      </c>
      <c r="B3463" s="3">
        <v>1975</v>
      </c>
      <c r="C3463">
        <v>0</v>
      </c>
      <c r="D3463">
        <v>0</v>
      </c>
      <c r="E3463" s="3" t="e">
        <v>#NUM!</v>
      </c>
      <c r="F3463" s="3" t="str">
        <f>VLOOKUP(Exportacao[[#This Row],[País]],Tabela3[#All],4,FALSE)</f>
        <v>Haiti</v>
      </c>
      <c r="G3463" s="3" t="str">
        <f>VLOOKUP(Exportacao[[#This Row],[País Corrigido]],'Conversor de países_Geral_UTF8_'!$A$2:$B$223,2,FALSE)</f>
        <v>América Central e Caribe</v>
      </c>
      <c r="H34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64" spans="1:8" hidden="1">
      <c r="A3464" t="s">
        <v>97</v>
      </c>
      <c r="B3464" s="3">
        <v>1976</v>
      </c>
      <c r="C3464">
        <v>0</v>
      </c>
      <c r="D3464">
        <v>0</v>
      </c>
      <c r="E3464" s="3" t="e">
        <v>#NUM!</v>
      </c>
      <c r="F3464" s="3" t="str">
        <f>VLOOKUP(Exportacao[[#This Row],[País]],Tabela3[#All],4,FALSE)</f>
        <v>Haiti</v>
      </c>
      <c r="G3464" s="3" t="str">
        <f>VLOOKUP(Exportacao[[#This Row],[País Corrigido]],'Conversor de países_Geral_UTF8_'!$A$2:$B$223,2,FALSE)</f>
        <v>América Central e Caribe</v>
      </c>
      <c r="H34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65" spans="1:8" hidden="1">
      <c r="A3465" t="s">
        <v>97</v>
      </c>
      <c r="B3465" s="3">
        <v>1977</v>
      </c>
      <c r="C3465">
        <v>0</v>
      </c>
      <c r="D3465">
        <v>0</v>
      </c>
      <c r="E3465" s="3" t="e">
        <v>#NUM!</v>
      </c>
      <c r="F3465" s="3" t="str">
        <f>VLOOKUP(Exportacao[[#This Row],[País]],Tabela3[#All],4,FALSE)</f>
        <v>Haiti</v>
      </c>
      <c r="G3465" s="3" t="str">
        <f>VLOOKUP(Exportacao[[#This Row],[País Corrigido]],'Conversor de países_Geral_UTF8_'!$A$2:$B$223,2,FALSE)</f>
        <v>América Central e Caribe</v>
      </c>
      <c r="H34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66" spans="1:8" hidden="1">
      <c r="A3466" t="s">
        <v>97</v>
      </c>
      <c r="B3466" s="3">
        <v>1978</v>
      </c>
      <c r="C3466">
        <v>0</v>
      </c>
      <c r="D3466">
        <v>0</v>
      </c>
      <c r="E3466" s="3" t="e">
        <v>#NUM!</v>
      </c>
      <c r="F3466" s="3" t="str">
        <f>VLOOKUP(Exportacao[[#This Row],[País]],Tabela3[#All],4,FALSE)</f>
        <v>Haiti</v>
      </c>
      <c r="G3466" s="3" t="str">
        <f>VLOOKUP(Exportacao[[#This Row],[País Corrigido]],'Conversor de países_Geral_UTF8_'!$A$2:$B$223,2,FALSE)</f>
        <v>América Central e Caribe</v>
      </c>
      <c r="H34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67" spans="1:8" hidden="1">
      <c r="A3467" t="s">
        <v>97</v>
      </c>
      <c r="B3467" s="3">
        <v>1979</v>
      </c>
      <c r="C3467">
        <v>0</v>
      </c>
      <c r="D3467">
        <v>0</v>
      </c>
      <c r="E3467" s="3" t="e">
        <v>#NUM!</v>
      </c>
      <c r="F3467" s="3" t="str">
        <f>VLOOKUP(Exportacao[[#This Row],[País]],Tabela3[#All],4,FALSE)</f>
        <v>Haiti</v>
      </c>
      <c r="G3467" s="3" t="str">
        <f>VLOOKUP(Exportacao[[#This Row],[País Corrigido]],'Conversor de países_Geral_UTF8_'!$A$2:$B$223,2,FALSE)</f>
        <v>América Central e Caribe</v>
      </c>
      <c r="H34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68" spans="1:8" hidden="1">
      <c r="A3468" t="s">
        <v>97</v>
      </c>
      <c r="B3468" s="3">
        <v>1980</v>
      </c>
      <c r="C3468">
        <v>0</v>
      </c>
      <c r="D3468">
        <v>0</v>
      </c>
      <c r="E3468" s="3" t="e">
        <v>#NUM!</v>
      </c>
      <c r="F3468" s="3" t="str">
        <f>VLOOKUP(Exportacao[[#This Row],[País]],Tabela3[#All],4,FALSE)</f>
        <v>Haiti</v>
      </c>
      <c r="G3468" s="3" t="str">
        <f>VLOOKUP(Exportacao[[#This Row],[País Corrigido]],'Conversor de países_Geral_UTF8_'!$A$2:$B$223,2,FALSE)</f>
        <v>América Central e Caribe</v>
      </c>
      <c r="H34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69" spans="1:8" hidden="1">
      <c r="A3469" t="s">
        <v>97</v>
      </c>
      <c r="B3469" s="3">
        <v>1981</v>
      </c>
      <c r="C3469">
        <v>1858</v>
      </c>
      <c r="D3469">
        <v>2564</v>
      </c>
      <c r="E3469" s="3">
        <v>1.3799784714747041</v>
      </c>
      <c r="F3469" s="3" t="str">
        <f>VLOOKUP(Exportacao[[#This Row],[País]],Tabela3[#All],4,FALSE)</f>
        <v>Haiti</v>
      </c>
      <c r="G3469" s="3" t="str">
        <f>VLOOKUP(Exportacao[[#This Row],[País Corrigido]],'Conversor de países_Geral_UTF8_'!$A$2:$B$223,2,FALSE)</f>
        <v>América Central e Caribe</v>
      </c>
      <c r="H34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70" spans="1:8" hidden="1">
      <c r="A3470" t="s">
        <v>97</v>
      </c>
      <c r="B3470" s="3">
        <v>1982</v>
      </c>
      <c r="C3470">
        <v>0</v>
      </c>
      <c r="D3470">
        <v>0</v>
      </c>
      <c r="E3470" s="3" t="e">
        <v>#NUM!</v>
      </c>
      <c r="F3470" s="3" t="str">
        <f>VLOOKUP(Exportacao[[#This Row],[País]],Tabela3[#All],4,FALSE)</f>
        <v>Haiti</v>
      </c>
      <c r="G3470" s="3" t="str">
        <f>VLOOKUP(Exportacao[[#This Row],[País Corrigido]],'Conversor de países_Geral_UTF8_'!$A$2:$B$223,2,FALSE)</f>
        <v>América Central e Caribe</v>
      </c>
      <c r="H34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71" spans="1:8" hidden="1">
      <c r="A3471" t="s">
        <v>97</v>
      </c>
      <c r="B3471" s="3">
        <v>1983</v>
      </c>
      <c r="C3471">
        <v>0</v>
      </c>
      <c r="D3471">
        <v>0</v>
      </c>
      <c r="E3471" s="3" t="e">
        <v>#NUM!</v>
      </c>
      <c r="F3471" s="3" t="str">
        <f>VLOOKUP(Exportacao[[#This Row],[País]],Tabela3[#All],4,FALSE)</f>
        <v>Haiti</v>
      </c>
      <c r="G3471" s="3" t="str">
        <f>VLOOKUP(Exportacao[[#This Row],[País Corrigido]],'Conversor de países_Geral_UTF8_'!$A$2:$B$223,2,FALSE)</f>
        <v>América Central e Caribe</v>
      </c>
      <c r="H34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72" spans="1:8" hidden="1">
      <c r="A3472" t="s">
        <v>97</v>
      </c>
      <c r="B3472" s="3">
        <v>1984</v>
      </c>
      <c r="C3472">
        <v>0</v>
      </c>
      <c r="D3472">
        <v>0</v>
      </c>
      <c r="E3472" s="3" t="e">
        <v>#NUM!</v>
      </c>
      <c r="F3472" s="3" t="str">
        <f>VLOOKUP(Exportacao[[#This Row],[País]],Tabela3[#All],4,FALSE)</f>
        <v>Haiti</v>
      </c>
      <c r="G3472" s="3" t="str">
        <f>VLOOKUP(Exportacao[[#This Row],[País Corrigido]],'Conversor de países_Geral_UTF8_'!$A$2:$B$223,2,FALSE)</f>
        <v>América Central e Caribe</v>
      </c>
      <c r="H34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73" spans="1:8" hidden="1">
      <c r="A3473" t="s">
        <v>97</v>
      </c>
      <c r="B3473" s="3">
        <v>1985</v>
      </c>
      <c r="C3473">
        <v>996</v>
      </c>
      <c r="D3473">
        <v>1210</v>
      </c>
      <c r="E3473" s="3">
        <v>1.214859437751004</v>
      </c>
      <c r="F3473" s="3" t="str">
        <f>VLOOKUP(Exportacao[[#This Row],[País]],Tabela3[#All],4,FALSE)</f>
        <v>Haiti</v>
      </c>
      <c r="G3473" s="3" t="str">
        <f>VLOOKUP(Exportacao[[#This Row],[País Corrigido]],'Conversor de países_Geral_UTF8_'!$A$2:$B$223,2,FALSE)</f>
        <v>América Central e Caribe</v>
      </c>
      <c r="H34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74" spans="1:8" hidden="1">
      <c r="A3474" t="s">
        <v>97</v>
      </c>
      <c r="B3474" s="3">
        <v>1986</v>
      </c>
      <c r="C3474">
        <v>0</v>
      </c>
      <c r="D3474">
        <v>0</v>
      </c>
      <c r="E3474" s="3" t="e">
        <v>#NUM!</v>
      </c>
      <c r="F3474" s="3" t="str">
        <f>VLOOKUP(Exportacao[[#This Row],[País]],Tabela3[#All],4,FALSE)</f>
        <v>Haiti</v>
      </c>
      <c r="G3474" s="3" t="str">
        <f>VLOOKUP(Exportacao[[#This Row],[País Corrigido]],'Conversor de países_Geral_UTF8_'!$A$2:$B$223,2,FALSE)</f>
        <v>América Central e Caribe</v>
      </c>
      <c r="H34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75" spans="1:8" hidden="1">
      <c r="A3475" t="s">
        <v>97</v>
      </c>
      <c r="B3475" s="3">
        <v>1987</v>
      </c>
      <c r="C3475">
        <v>0</v>
      </c>
      <c r="D3475">
        <v>0</v>
      </c>
      <c r="E3475" s="3" t="e">
        <v>#NUM!</v>
      </c>
      <c r="F3475" s="3" t="str">
        <f>VLOOKUP(Exportacao[[#This Row],[País]],Tabela3[#All],4,FALSE)</f>
        <v>Haiti</v>
      </c>
      <c r="G3475" s="3" t="str">
        <f>VLOOKUP(Exportacao[[#This Row],[País Corrigido]],'Conversor de países_Geral_UTF8_'!$A$2:$B$223,2,FALSE)</f>
        <v>América Central e Caribe</v>
      </c>
      <c r="H34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76" spans="1:8" hidden="1">
      <c r="A3476" t="s">
        <v>97</v>
      </c>
      <c r="B3476" s="3">
        <v>1988</v>
      </c>
      <c r="C3476">
        <v>0</v>
      </c>
      <c r="D3476">
        <v>0</v>
      </c>
      <c r="E3476" s="3" t="e">
        <v>#NUM!</v>
      </c>
      <c r="F3476" s="3" t="str">
        <f>VLOOKUP(Exportacao[[#This Row],[País]],Tabela3[#All],4,FALSE)</f>
        <v>Haiti</v>
      </c>
      <c r="G3476" s="3" t="str">
        <f>VLOOKUP(Exportacao[[#This Row],[País Corrigido]],'Conversor de países_Geral_UTF8_'!$A$2:$B$223,2,FALSE)</f>
        <v>América Central e Caribe</v>
      </c>
      <c r="H34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77" spans="1:8" hidden="1">
      <c r="A3477" t="s">
        <v>97</v>
      </c>
      <c r="B3477" s="3">
        <v>1989</v>
      </c>
      <c r="C3477">
        <v>180</v>
      </c>
      <c r="D3477">
        <v>510</v>
      </c>
      <c r="E3477" s="3">
        <v>2.8333333333333335</v>
      </c>
      <c r="F3477" s="3" t="str">
        <f>VLOOKUP(Exportacao[[#This Row],[País]],Tabela3[#All],4,FALSE)</f>
        <v>Haiti</v>
      </c>
      <c r="G3477" s="3" t="str">
        <f>VLOOKUP(Exportacao[[#This Row],[País Corrigido]],'Conversor de países_Geral_UTF8_'!$A$2:$B$223,2,FALSE)</f>
        <v>América Central e Caribe</v>
      </c>
      <c r="H34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78" spans="1:8" hidden="1">
      <c r="A3478" t="s">
        <v>97</v>
      </c>
      <c r="B3478" s="3">
        <v>1990</v>
      </c>
      <c r="C3478">
        <v>0</v>
      </c>
      <c r="D3478">
        <v>0</v>
      </c>
      <c r="E3478" s="3" t="e">
        <v>#NUM!</v>
      </c>
      <c r="F3478" s="3" t="str">
        <f>VLOOKUP(Exportacao[[#This Row],[País]],Tabela3[#All],4,FALSE)</f>
        <v>Haiti</v>
      </c>
      <c r="G3478" s="3" t="str">
        <f>VLOOKUP(Exportacao[[#This Row],[País Corrigido]],'Conversor de países_Geral_UTF8_'!$A$2:$B$223,2,FALSE)</f>
        <v>América Central e Caribe</v>
      </c>
      <c r="H34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79" spans="1:8" hidden="1">
      <c r="A3479" t="s">
        <v>97</v>
      </c>
      <c r="B3479" s="3">
        <v>1991</v>
      </c>
      <c r="C3479">
        <v>0</v>
      </c>
      <c r="D3479">
        <v>0</v>
      </c>
      <c r="E3479" s="3" t="e">
        <v>#NUM!</v>
      </c>
      <c r="F3479" s="3" t="str">
        <f>VLOOKUP(Exportacao[[#This Row],[País]],Tabela3[#All],4,FALSE)</f>
        <v>Haiti</v>
      </c>
      <c r="G3479" s="3" t="str">
        <f>VLOOKUP(Exportacao[[#This Row],[País Corrigido]],'Conversor de países_Geral_UTF8_'!$A$2:$B$223,2,FALSE)</f>
        <v>América Central e Caribe</v>
      </c>
      <c r="H34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0" spans="1:8" hidden="1">
      <c r="A3480" t="s">
        <v>97</v>
      </c>
      <c r="B3480" s="3">
        <v>1992</v>
      </c>
      <c r="C3480">
        <v>0</v>
      </c>
      <c r="D3480">
        <v>0</v>
      </c>
      <c r="E3480" s="3" t="e">
        <v>#NUM!</v>
      </c>
      <c r="F3480" s="3" t="str">
        <f>VLOOKUP(Exportacao[[#This Row],[País]],Tabela3[#All],4,FALSE)</f>
        <v>Haiti</v>
      </c>
      <c r="G3480" s="3" t="str">
        <f>VLOOKUP(Exportacao[[#This Row],[País Corrigido]],'Conversor de países_Geral_UTF8_'!$A$2:$B$223,2,FALSE)</f>
        <v>América Central e Caribe</v>
      </c>
      <c r="H34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1" spans="1:8" hidden="1">
      <c r="A3481" t="s">
        <v>97</v>
      </c>
      <c r="B3481" s="3">
        <v>1993</v>
      </c>
      <c r="C3481">
        <v>0</v>
      </c>
      <c r="D3481">
        <v>0</v>
      </c>
      <c r="E3481" s="3" t="e">
        <v>#NUM!</v>
      </c>
      <c r="F3481" s="3" t="str">
        <f>VLOOKUP(Exportacao[[#This Row],[País]],Tabela3[#All],4,FALSE)</f>
        <v>Haiti</v>
      </c>
      <c r="G3481" s="3" t="str">
        <f>VLOOKUP(Exportacao[[#This Row],[País Corrigido]],'Conversor de países_Geral_UTF8_'!$A$2:$B$223,2,FALSE)</f>
        <v>América Central e Caribe</v>
      </c>
      <c r="H34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2" spans="1:8" hidden="1">
      <c r="A3482" t="s">
        <v>97</v>
      </c>
      <c r="B3482" s="3">
        <v>1994</v>
      </c>
      <c r="C3482">
        <v>0</v>
      </c>
      <c r="D3482">
        <v>0</v>
      </c>
      <c r="E3482" s="3" t="e">
        <v>#NUM!</v>
      </c>
      <c r="F3482" s="3" t="str">
        <f>VLOOKUP(Exportacao[[#This Row],[País]],Tabela3[#All],4,FALSE)</f>
        <v>Haiti</v>
      </c>
      <c r="G3482" s="3" t="str">
        <f>VLOOKUP(Exportacao[[#This Row],[País Corrigido]],'Conversor de países_Geral_UTF8_'!$A$2:$B$223,2,FALSE)</f>
        <v>América Central e Caribe</v>
      </c>
      <c r="H34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3" spans="1:8" hidden="1">
      <c r="A3483" t="s">
        <v>97</v>
      </c>
      <c r="B3483" s="3">
        <v>1995</v>
      </c>
      <c r="C3483">
        <v>0</v>
      </c>
      <c r="D3483">
        <v>0</v>
      </c>
      <c r="E3483" s="3" t="e">
        <v>#NUM!</v>
      </c>
      <c r="F3483" s="3" t="str">
        <f>VLOOKUP(Exportacao[[#This Row],[País]],Tabela3[#All],4,FALSE)</f>
        <v>Haiti</v>
      </c>
      <c r="G3483" s="3" t="str">
        <f>VLOOKUP(Exportacao[[#This Row],[País Corrigido]],'Conversor de países_Geral_UTF8_'!$A$2:$B$223,2,FALSE)</f>
        <v>América Central e Caribe</v>
      </c>
      <c r="H34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4" spans="1:8" hidden="1">
      <c r="A3484" t="s">
        <v>97</v>
      </c>
      <c r="B3484" s="3">
        <v>1996</v>
      </c>
      <c r="C3484">
        <v>0</v>
      </c>
      <c r="D3484">
        <v>0</v>
      </c>
      <c r="E3484" s="3" t="e">
        <v>#NUM!</v>
      </c>
      <c r="F3484" s="3" t="str">
        <f>VLOOKUP(Exportacao[[#This Row],[País]],Tabela3[#All],4,FALSE)</f>
        <v>Haiti</v>
      </c>
      <c r="G3484" s="3" t="str">
        <f>VLOOKUP(Exportacao[[#This Row],[País Corrigido]],'Conversor de países_Geral_UTF8_'!$A$2:$B$223,2,FALSE)</f>
        <v>América Central e Caribe</v>
      </c>
      <c r="H34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5" spans="1:8" hidden="1">
      <c r="A3485" t="s">
        <v>97</v>
      </c>
      <c r="B3485" s="3">
        <v>1997</v>
      </c>
      <c r="C3485">
        <v>0</v>
      </c>
      <c r="D3485">
        <v>0</v>
      </c>
      <c r="E3485" s="3" t="e">
        <v>#NUM!</v>
      </c>
      <c r="F3485" s="3" t="str">
        <f>VLOOKUP(Exportacao[[#This Row],[País]],Tabela3[#All],4,FALSE)</f>
        <v>Haiti</v>
      </c>
      <c r="G3485" s="3" t="str">
        <f>VLOOKUP(Exportacao[[#This Row],[País Corrigido]],'Conversor de países_Geral_UTF8_'!$A$2:$B$223,2,FALSE)</f>
        <v>América Central e Caribe</v>
      </c>
      <c r="H34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6" spans="1:8" hidden="1">
      <c r="A3486" t="s">
        <v>97</v>
      </c>
      <c r="B3486" s="3">
        <v>1998</v>
      </c>
      <c r="C3486">
        <v>0</v>
      </c>
      <c r="D3486">
        <v>0</v>
      </c>
      <c r="E3486" s="3" t="e">
        <v>#NUM!</v>
      </c>
      <c r="F3486" s="3" t="str">
        <f>VLOOKUP(Exportacao[[#This Row],[País]],Tabela3[#All],4,FALSE)</f>
        <v>Haiti</v>
      </c>
      <c r="G3486" s="3" t="str">
        <f>VLOOKUP(Exportacao[[#This Row],[País Corrigido]],'Conversor de países_Geral_UTF8_'!$A$2:$B$223,2,FALSE)</f>
        <v>América Central e Caribe</v>
      </c>
      <c r="H34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7" spans="1:8" hidden="1">
      <c r="A3487" t="s">
        <v>97</v>
      </c>
      <c r="B3487" s="3">
        <v>1999</v>
      </c>
      <c r="C3487">
        <v>0</v>
      </c>
      <c r="D3487">
        <v>0</v>
      </c>
      <c r="E3487" s="3" t="e">
        <v>#NUM!</v>
      </c>
      <c r="F3487" s="3" t="str">
        <f>VLOOKUP(Exportacao[[#This Row],[País]],Tabela3[#All],4,FALSE)</f>
        <v>Haiti</v>
      </c>
      <c r="G3487" s="3" t="str">
        <f>VLOOKUP(Exportacao[[#This Row],[País Corrigido]],'Conversor de países_Geral_UTF8_'!$A$2:$B$223,2,FALSE)</f>
        <v>América Central e Caribe</v>
      </c>
      <c r="H34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8" spans="1:8" hidden="1">
      <c r="A3488" t="s">
        <v>97</v>
      </c>
      <c r="B3488" s="3">
        <v>2000</v>
      </c>
      <c r="C3488">
        <v>0</v>
      </c>
      <c r="D3488">
        <v>0</v>
      </c>
      <c r="E3488" s="3" t="e">
        <v>#NUM!</v>
      </c>
      <c r="F3488" s="3" t="str">
        <f>VLOOKUP(Exportacao[[#This Row],[País]],Tabela3[#All],4,FALSE)</f>
        <v>Haiti</v>
      </c>
      <c r="G3488" s="3" t="str">
        <f>VLOOKUP(Exportacao[[#This Row],[País Corrigido]],'Conversor de países_Geral_UTF8_'!$A$2:$B$223,2,FALSE)</f>
        <v>América Central e Caribe</v>
      </c>
      <c r="H34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89" spans="1:8" hidden="1">
      <c r="A3489" t="s">
        <v>97</v>
      </c>
      <c r="B3489" s="3">
        <v>2001</v>
      </c>
      <c r="C3489">
        <v>0</v>
      </c>
      <c r="D3489">
        <v>0</v>
      </c>
      <c r="E3489" s="3" t="e">
        <v>#NUM!</v>
      </c>
      <c r="F3489" s="3" t="str">
        <f>VLOOKUP(Exportacao[[#This Row],[País]],Tabela3[#All],4,FALSE)</f>
        <v>Haiti</v>
      </c>
      <c r="G3489" s="3" t="str">
        <f>VLOOKUP(Exportacao[[#This Row],[País Corrigido]],'Conversor de países_Geral_UTF8_'!$A$2:$B$223,2,FALSE)</f>
        <v>América Central e Caribe</v>
      </c>
      <c r="H34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90" spans="1:8" hidden="1">
      <c r="A3490" t="s">
        <v>97</v>
      </c>
      <c r="B3490" s="3">
        <v>2002</v>
      </c>
      <c r="C3490">
        <v>0</v>
      </c>
      <c r="D3490">
        <v>0</v>
      </c>
      <c r="E3490" s="3" t="e">
        <v>#NUM!</v>
      </c>
      <c r="F3490" s="3" t="str">
        <f>VLOOKUP(Exportacao[[#This Row],[País]],Tabela3[#All],4,FALSE)</f>
        <v>Haiti</v>
      </c>
      <c r="G3490" s="3" t="str">
        <f>VLOOKUP(Exportacao[[#This Row],[País Corrigido]],'Conversor de países_Geral_UTF8_'!$A$2:$B$223,2,FALSE)</f>
        <v>América Central e Caribe</v>
      </c>
      <c r="H34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91" spans="1:8" hidden="1">
      <c r="A3491" t="s">
        <v>97</v>
      </c>
      <c r="B3491" s="3">
        <v>2003</v>
      </c>
      <c r="C3491">
        <v>0</v>
      </c>
      <c r="D3491">
        <v>0</v>
      </c>
      <c r="E3491" s="3" t="e">
        <v>#NUM!</v>
      </c>
      <c r="F3491" s="3" t="str">
        <f>VLOOKUP(Exportacao[[#This Row],[País]],Tabela3[#All],4,FALSE)</f>
        <v>Haiti</v>
      </c>
      <c r="G3491" s="3" t="str">
        <f>VLOOKUP(Exportacao[[#This Row],[País Corrigido]],'Conversor de países_Geral_UTF8_'!$A$2:$B$223,2,FALSE)</f>
        <v>América Central e Caribe</v>
      </c>
      <c r="H34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92" spans="1:8" hidden="1">
      <c r="A3492" t="s">
        <v>97</v>
      </c>
      <c r="B3492" s="3">
        <v>2004</v>
      </c>
      <c r="C3492">
        <v>0</v>
      </c>
      <c r="D3492">
        <v>0</v>
      </c>
      <c r="E3492" s="3" t="e">
        <v>#NUM!</v>
      </c>
      <c r="F3492" s="3" t="str">
        <f>VLOOKUP(Exportacao[[#This Row],[País]],Tabela3[#All],4,FALSE)</f>
        <v>Haiti</v>
      </c>
      <c r="G3492" s="3" t="str">
        <f>VLOOKUP(Exportacao[[#This Row],[País Corrigido]],'Conversor de países_Geral_UTF8_'!$A$2:$B$223,2,FALSE)</f>
        <v>América Central e Caribe</v>
      </c>
      <c r="H34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93" spans="1:8" hidden="1">
      <c r="A3493" t="s">
        <v>97</v>
      </c>
      <c r="B3493" s="3">
        <v>2005</v>
      </c>
      <c r="C3493">
        <v>0</v>
      </c>
      <c r="D3493">
        <v>0</v>
      </c>
      <c r="E3493" s="3" t="e">
        <v>#NUM!</v>
      </c>
      <c r="F3493" s="3" t="str">
        <f>VLOOKUP(Exportacao[[#This Row],[País]],Tabela3[#All],4,FALSE)</f>
        <v>Haiti</v>
      </c>
      <c r="G3493" s="3" t="str">
        <f>VLOOKUP(Exportacao[[#This Row],[País Corrigido]],'Conversor de países_Geral_UTF8_'!$A$2:$B$223,2,FALSE)</f>
        <v>América Central e Caribe</v>
      </c>
      <c r="H34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94" spans="1:8" hidden="1">
      <c r="A3494" t="s">
        <v>97</v>
      </c>
      <c r="B3494" s="3">
        <v>2006</v>
      </c>
      <c r="C3494">
        <v>0</v>
      </c>
      <c r="D3494">
        <v>0</v>
      </c>
      <c r="E3494" s="3" t="e">
        <v>#NUM!</v>
      </c>
      <c r="F3494" s="3" t="str">
        <f>VLOOKUP(Exportacao[[#This Row],[País]],Tabela3[#All],4,FALSE)</f>
        <v>Haiti</v>
      </c>
      <c r="G3494" s="3" t="str">
        <f>VLOOKUP(Exportacao[[#This Row],[País Corrigido]],'Conversor de países_Geral_UTF8_'!$A$2:$B$223,2,FALSE)</f>
        <v>América Central e Caribe</v>
      </c>
      <c r="H34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95" spans="1:8" hidden="1">
      <c r="A3495" t="s">
        <v>97</v>
      </c>
      <c r="B3495" s="3">
        <v>2007</v>
      </c>
      <c r="C3495">
        <v>0</v>
      </c>
      <c r="D3495">
        <v>0</v>
      </c>
      <c r="E3495" s="3" t="e">
        <v>#NUM!</v>
      </c>
      <c r="F3495" s="3" t="str">
        <f>VLOOKUP(Exportacao[[#This Row],[País]],Tabela3[#All],4,FALSE)</f>
        <v>Haiti</v>
      </c>
      <c r="G3495" s="3" t="str">
        <f>VLOOKUP(Exportacao[[#This Row],[País Corrigido]],'Conversor de países_Geral_UTF8_'!$A$2:$B$223,2,FALSE)</f>
        <v>América Central e Caribe</v>
      </c>
      <c r="H34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496" spans="1:8" hidden="1">
      <c r="A3496" t="s">
        <v>97</v>
      </c>
      <c r="B3496" s="3">
        <v>2008</v>
      </c>
      <c r="C3496">
        <v>20</v>
      </c>
      <c r="D3496">
        <v>20</v>
      </c>
      <c r="E3496" s="3">
        <v>1</v>
      </c>
      <c r="F3496" s="3" t="str">
        <f>VLOOKUP(Exportacao[[#This Row],[País]],Tabela3[#All],4,FALSE)</f>
        <v>Haiti</v>
      </c>
      <c r="G3496" s="3" t="str">
        <f>VLOOKUP(Exportacao[[#This Row],[País Corrigido]],'Conversor de países_Geral_UTF8_'!$A$2:$B$223,2,FALSE)</f>
        <v>América Central e Caribe</v>
      </c>
      <c r="H34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97" spans="1:8" hidden="1">
      <c r="A3497" t="s">
        <v>97</v>
      </c>
      <c r="B3497" s="3">
        <v>2009</v>
      </c>
      <c r="C3497">
        <v>4500</v>
      </c>
      <c r="D3497">
        <v>5863</v>
      </c>
      <c r="E3497" s="3">
        <v>1.302888888888889</v>
      </c>
      <c r="F3497" s="3" t="str">
        <f>VLOOKUP(Exportacao[[#This Row],[País]],Tabela3[#All],4,FALSE)</f>
        <v>Haiti</v>
      </c>
      <c r="G3497" s="3" t="str">
        <f>VLOOKUP(Exportacao[[#This Row],[País Corrigido]],'Conversor de países_Geral_UTF8_'!$A$2:$B$223,2,FALSE)</f>
        <v>América Central e Caribe</v>
      </c>
      <c r="H34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98" spans="1:8" hidden="1">
      <c r="A3498" t="s">
        <v>97</v>
      </c>
      <c r="B3498" s="3">
        <v>2010</v>
      </c>
      <c r="C3498">
        <v>2700</v>
      </c>
      <c r="D3498">
        <v>3750</v>
      </c>
      <c r="E3498" s="3">
        <v>1.3888888888888888</v>
      </c>
      <c r="F3498" s="3" t="str">
        <f>VLOOKUP(Exportacao[[#This Row],[País]],Tabela3[#All],4,FALSE)</f>
        <v>Haiti</v>
      </c>
      <c r="G3498" s="3" t="str">
        <f>VLOOKUP(Exportacao[[#This Row],[País Corrigido]],'Conversor de países_Geral_UTF8_'!$A$2:$B$223,2,FALSE)</f>
        <v>América Central e Caribe</v>
      </c>
      <c r="H34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499" spans="1:8" hidden="1">
      <c r="A3499" t="s">
        <v>97</v>
      </c>
      <c r="B3499" s="3">
        <v>2011</v>
      </c>
      <c r="C3499">
        <v>0</v>
      </c>
      <c r="D3499">
        <v>0</v>
      </c>
      <c r="E3499" s="3" t="e">
        <v>#NUM!</v>
      </c>
      <c r="F3499" s="3" t="str">
        <f>VLOOKUP(Exportacao[[#This Row],[País]],Tabela3[#All],4,FALSE)</f>
        <v>Haiti</v>
      </c>
      <c r="G3499" s="3" t="str">
        <f>VLOOKUP(Exportacao[[#This Row],[País Corrigido]],'Conversor de países_Geral_UTF8_'!$A$2:$B$223,2,FALSE)</f>
        <v>América Central e Caribe</v>
      </c>
      <c r="H34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00" spans="1:8" hidden="1">
      <c r="A3500" t="s">
        <v>97</v>
      </c>
      <c r="B3500" s="3">
        <v>2012</v>
      </c>
      <c r="C3500">
        <v>0</v>
      </c>
      <c r="D3500">
        <v>0</v>
      </c>
      <c r="E3500" s="3" t="e">
        <v>#NUM!</v>
      </c>
      <c r="F3500" s="3" t="str">
        <f>VLOOKUP(Exportacao[[#This Row],[País]],Tabela3[#All],4,FALSE)</f>
        <v>Haiti</v>
      </c>
      <c r="G3500" s="3" t="str">
        <f>VLOOKUP(Exportacao[[#This Row],[País Corrigido]],'Conversor de países_Geral_UTF8_'!$A$2:$B$223,2,FALSE)</f>
        <v>América Central e Caribe</v>
      </c>
      <c r="H35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01" spans="1:8" hidden="1">
      <c r="A3501" t="s">
        <v>97</v>
      </c>
      <c r="B3501" s="3">
        <v>2013</v>
      </c>
      <c r="C3501">
        <v>0</v>
      </c>
      <c r="D3501">
        <v>0</v>
      </c>
      <c r="E3501" s="3" t="e">
        <v>#NUM!</v>
      </c>
      <c r="F3501" s="3" t="str">
        <f>VLOOKUP(Exportacao[[#This Row],[País]],Tabela3[#All],4,FALSE)</f>
        <v>Haiti</v>
      </c>
      <c r="G3501" s="3" t="str">
        <f>VLOOKUP(Exportacao[[#This Row],[País Corrigido]],'Conversor de países_Geral_UTF8_'!$A$2:$B$223,2,FALSE)</f>
        <v>América Central e Caribe</v>
      </c>
      <c r="H35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02" spans="1:8" hidden="1">
      <c r="A3502" t="s">
        <v>97</v>
      </c>
      <c r="B3502" s="3">
        <v>2014</v>
      </c>
      <c r="C3502">
        <v>0</v>
      </c>
      <c r="D3502">
        <v>0</v>
      </c>
      <c r="E3502" s="3" t="e">
        <v>#NUM!</v>
      </c>
      <c r="F3502" s="3" t="str">
        <f>VLOOKUP(Exportacao[[#This Row],[País]],Tabela3[#All],4,FALSE)</f>
        <v>Haiti</v>
      </c>
      <c r="G3502" s="3" t="str">
        <f>VLOOKUP(Exportacao[[#This Row],[País Corrigido]],'Conversor de países_Geral_UTF8_'!$A$2:$B$223,2,FALSE)</f>
        <v>América Central e Caribe</v>
      </c>
      <c r="H35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03" spans="1:8" hidden="1">
      <c r="A3503" t="s">
        <v>97</v>
      </c>
      <c r="B3503" s="3">
        <v>2015</v>
      </c>
      <c r="C3503">
        <v>0</v>
      </c>
      <c r="D3503">
        <v>0</v>
      </c>
      <c r="E3503" s="3" t="e">
        <v>#NUM!</v>
      </c>
      <c r="F3503" s="3" t="str">
        <f>VLOOKUP(Exportacao[[#This Row],[País]],Tabela3[#All],4,FALSE)</f>
        <v>Haiti</v>
      </c>
      <c r="G3503" s="3" t="str">
        <f>VLOOKUP(Exportacao[[#This Row],[País Corrigido]],'Conversor de países_Geral_UTF8_'!$A$2:$B$223,2,FALSE)</f>
        <v>América Central e Caribe</v>
      </c>
      <c r="H35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04" spans="1:8" hidden="1">
      <c r="A3504" t="s">
        <v>97</v>
      </c>
      <c r="B3504" s="3">
        <v>2016</v>
      </c>
      <c r="C3504">
        <v>0</v>
      </c>
      <c r="D3504">
        <v>0</v>
      </c>
      <c r="E3504" s="3" t="e">
        <v>#NUM!</v>
      </c>
      <c r="F3504" s="3" t="str">
        <f>VLOOKUP(Exportacao[[#This Row],[País]],Tabela3[#All],4,FALSE)</f>
        <v>Haiti</v>
      </c>
      <c r="G3504" s="3" t="str">
        <f>VLOOKUP(Exportacao[[#This Row],[País Corrigido]],'Conversor de países_Geral_UTF8_'!$A$2:$B$223,2,FALSE)</f>
        <v>América Central e Caribe</v>
      </c>
      <c r="H35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05" spans="1:8" hidden="1">
      <c r="A3505" t="s">
        <v>97</v>
      </c>
      <c r="B3505" s="3">
        <v>2017</v>
      </c>
      <c r="C3505">
        <v>0</v>
      </c>
      <c r="D3505">
        <v>0</v>
      </c>
      <c r="E3505" s="3" t="e">
        <v>#NUM!</v>
      </c>
      <c r="F3505" s="3" t="str">
        <f>VLOOKUP(Exportacao[[#This Row],[País]],Tabela3[#All],4,FALSE)</f>
        <v>Haiti</v>
      </c>
      <c r="G3505" s="3" t="str">
        <f>VLOOKUP(Exportacao[[#This Row],[País Corrigido]],'Conversor de países_Geral_UTF8_'!$A$2:$B$223,2,FALSE)</f>
        <v>América Central e Caribe</v>
      </c>
      <c r="H35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06" spans="1:8" hidden="1">
      <c r="A3506" t="s">
        <v>97</v>
      </c>
      <c r="B3506" s="3">
        <v>2018</v>
      </c>
      <c r="C3506">
        <v>79500</v>
      </c>
      <c r="D3506">
        <v>144425</v>
      </c>
      <c r="E3506" s="3">
        <v>1.8166666666666667</v>
      </c>
      <c r="F3506" s="3" t="str">
        <f>VLOOKUP(Exportacao[[#This Row],[País]],Tabela3[#All],4,FALSE)</f>
        <v>Haiti</v>
      </c>
      <c r="G3506" s="3" t="str">
        <f>VLOOKUP(Exportacao[[#This Row],[País Corrigido]],'Conversor de países_Geral_UTF8_'!$A$2:$B$223,2,FALSE)</f>
        <v>América Central e Caribe</v>
      </c>
      <c r="H35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07" spans="1:8" hidden="1">
      <c r="A3507" t="s">
        <v>97</v>
      </c>
      <c r="B3507" s="3">
        <v>2019</v>
      </c>
      <c r="C3507">
        <v>81873</v>
      </c>
      <c r="D3507">
        <v>129803</v>
      </c>
      <c r="E3507" s="3">
        <v>1.5854188804612022</v>
      </c>
      <c r="F3507" s="3" t="str">
        <f>VLOOKUP(Exportacao[[#This Row],[País]],Tabela3[#All],4,FALSE)</f>
        <v>Haiti</v>
      </c>
      <c r="G3507" s="3" t="str">
        <f>VLOOKUP(Exportacao[[#This Row],[País Corrigido]],'Conversor de países_Geral_UTF8_'!$A$2:$B$223,2,FALSE)</f>
        <v>América Central e Caribe</v>
      </c>
      <c r="H35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08" spans="1:8" hidden="1">
      <c r="A3508" t="s">
        <v>97</v>
      </c>
      <c r="B3508" s="3">
        <v>2020</v>
      </c>
      <c r="C3508">
        <v>399128</v>
      </c>
      <c r="D3508">
        <v>471152</v>
      </c>
      <c r="E3508" s="3">
        <v>1.180453388386683</v>
      </c>
      <c r="F3508" s="3" t="str">
        <f>VLOOKUP(Exportacao[[#This Row],[País]],Tabela3[#All],4,FALSE)</f>
        <v>Haiti</v>
      </c>
      <c r="G3508" s="3" t="str">
        <f>VLOOKUP(Exportacao[[#This Row],[País Corrigido]],'Conversor de países_Geral_UTF8_'!$A$2:$B$223,2,FALSE)</f>
        <v>América Central e Caribe</v>
      </c>
      <c r="H35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09" spans="1:8" hidden="1">
      <c r="A3509" t="s">
        <v>97</v>
      </c>
      <c r="B3509" s="3">
        <v>2021</v>
      </c>
      <c r="C3509">
        <v>670379</v>
      </c>
      <c r="D3509">
        <v>831181</v>
      </c>
      <c r="E3509" s="3">
        <v>1.2398672989458202</v>
      </c>
      <c r="F3509" s="3" t="str">
        <f>VLOOKUP(Exportacao[[#This Row],[País]],Tabela3[#All],4,FALSE)</f>
        <v>Haiti</v>
      </c>
      <c r="G3509" s="3" t="str">
        <f>VLOOKUP(Exportacao[[#This Row],[País Corrigido]],'Conversor de países_Geral_UTF8_'!$A$2:$B$223,2,FALSE)</f>
        <v>América Central e Caribe</v>
      </c>
      <c r="H35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10" spans="1:8" hidden="1">
      <c r="A3510" t="s">
        <v>97</v>
      </c>
      <c r="B3510" s="3">
        <v>2022</v>
      </c>
      <c r="C3510">
        <v>553503</v>
      </c>
      <c r="D3510">
        <v>741014</v>
      </c>
      <c r="E3510" s="3">
        <v>1.3387714249064595</v>
      </c>
      <c r="F3510" s="3" t="str">
        <f>VLOOKUP(Exportacao[[#This Row],[País]],Tabela3[#All],4,FALSE)</f>
        <v>Haiti</v>
      </c>
      <c r="G3510" s="3" t="str">
        <f>VLOOKUP(Exportacao[[#This Row],[País Corrigido]],'Conversor de países_Geral_UTF8_'!$A$2:$B$223,2,FALSE)</f>
        <v>América Central e Caribe</v>
      </c>
      <c r="H35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11" spans="1:8" hidden="1">
      <c r="A3511" t="s">
        <v>97</v>
      </c>
      <c r="B3511" s="3">
        <v>2023</v>
      </c>
      <c r="C3511">
        <v>559645</v>
      </c>
      <c r="D3511">
        <v>871661</v>
      </c>
      <c r="E3511" s="3">
        <v>1.5575248595091531</v>
      </c>
      <c r="F3511" s="3" t="str">
        <f>VLOOKUP(Exportacao[[#This Row],[País]],Tabela3[#All],4,FALSE)</f>
        <v>Haiti</v>
      </c>
      <c r="G3511" s="3" t="str">
        <f>VLOOKUP(Exportacao[[#This Row],[País Corrigido]],'Conversor de países_Geral_UTF8_'!$A$2:$B$223,2,FALSE)</f>
        <v>América Central e Caribe</v>
      </c>
      <c r="H35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12" spans="1:8" hidden="1">
      <c r="A3512" t="s">
        <v>99</v>
      </c>
      <c r="B3512" s="3">
        <v>1970</v>
      </c>
      <c r="C3512">
        <v>0</v>
      </c>
      <c r="D3512">
        <v>0</v>
      </c>
      <c r="E3512" s="3" t="e">
        <v>#NUM!</v>
      </c>
      <c r="F3512" s="3" t="str">
        <f>VLOOKUP(Exportacao[[#This Row],[País]],Tabela3[#All],4,FALSE)</f>
        <v>Honduras</v>
      </c>
      <c r="G3512" s="3" t="str">
        <f>VLOOKUP(Exportacao[[#This Row],[País Corrigido]],'Conversor de países_Geral_UTF8_'!$A$2:$B$223,2,FALSE)</f>
        <v>América Central e Caribe</v>
      </c>
      <c r="H35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13" spans="1:8" hidden="1">
      <c r="A3513" t="s">
        <v>99</v>
      </c>
      <c r="B3513" s="3">
        <v>1971</v>
      </c>
      <c r="C3513">
        <v>0</v>
      </c>
      <c r="D3513">
        <v>0</v>
      </c>
      <c r="E3513" s="3" t="e">
        <v>#NUM!</v>
      </c>
      <c r="F3513" s="3" t="str">
        <f>VLOOKUP(Exportacao[[#This Row],[País]],Tabela3[#All],4,FALSE)</f>
        <v>Honduras</v>
      </c>
      <c r="G3513" s="3" t="str">
        <f>VLOOKUP(Exportacao[[#This Row],[País Corrigido]],'Conversor de países_Geral_UTF8_'!$A$2:$B$223,2,FALSE)</f>
        <v>América Central e Caribe</v>
      </c>
      <c r="H35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14" spans="1:8" hidden="1">
      <c r="A3514" t="s">
        <v>99</v>
      </c>
      <c r="B3514" s="3">
        <v>1972</v>
      </c>
      <c r="C3514">
        <v>0</v>
      </c>
      <c r="D3514">
        <v>0</v>
      </c>
      <c r="E3514" s="3" t="e">
        <v>#NUM!</v>
      </c>
      <c r="F3514" s="3" t="str">
        <f>VLOOKUP(Exportacao[[#This Row],[País]],Tabela3[#All],4,FALSE)</f>
        <v>Honduras</v>
      </c>
      <c r="G3514" s="3" t="str">
        <f>VLOOKUP(Exportacao[[#This Row],[País Corrigido]],'Conversor de países_Geral_UTF8_'!$A$2:$B$223,2,FALSE)</f>
        <v>América Central e Caribe</v>
      </c>
      <c r="H35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15" spans="1:8" hidden="1">
      <c r="A3515" t="s">
        <v>99</v>
      </c>
      <c r="B3515" s="3">
        <v>1973</v>
      </c>
      <c r="C3515">
        <v>800</v>
      </c>
      <c r="D3515">
        <v>550</v>
      </c>
      <c r="E3515" s="3">
        <v>0.6875</v>
      </c>
      <c r="F3515" s="3" t="str">
        <f>VLOOKUP(Exportacao[[#This Row],[País]],Tabela3[#All],4,FALSE)</f>
        <v>Honduras</v>
      </c>
      <c r="G3515" s="3" t="str">
        <f>VLOOKUP(Exportacao[[#This Row],[País Corrigido]],'Conversor de países_Geral_UTF8_'!$A$2:$B$223,2,FALSE)</f>
        <v>América Central e Caribe</v>
      </c>
      <c r="H35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16" spans="1:8" hidden="1">
      <c r="A3516" t="s">
        <v>99</v>
      </c>
      <c r="B3516" s="3">
        <v>1974</v>
      </c>
      <c r="C3516">
        <v>0</v>
      </c>
      <c r="D3516">
        <v>0</v>
      </c>
      <c r="E3516" s="3" t="e">
        <v>#NUM!</v>
      </c>
      <c r="F3516" s="3" t="str">
        <f>VLOOKUP(Exportacao[[#This Row],[País]],Tabela3[#All],4,FALSE)</f>
        <v>Honduras</v>
      </c>
      <c r="G3516" s="3" t="str">
        <f>VLOOKUP(Exportacao[[#This Row],[País Corrigido]],'Conversor de países_Geral_UTF8_'!$A$2:$B$223,2,FALSE)</f>
        <v>América Central e Caribe</v>
      </c>
      <c r="H35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17" spans="1:8" hidden="1">
      <c r="A3517" t="s">
        <v>99</v>
      </c>
      <c r="B3517" s="3">
        <v>1975</v>
      </c>
      <c r="C3517">
        <v>400</v>
      </c>
      <c r="D3517">
        <v>340</v>
      </c>
      <c r="E3517" s="3">
        <v>0.85</v>
      </c>
      <c r="F3517" s="3" t="str">
        <f>VLOOKUP(Exportacao[[#This Row],[País]],Tabela3[#All],4,FALSE)</f>
        <v>Honduras</v>
      </c>
      <c r="G3517" s="3" t="str">
        <f>VLOOKUP(Exportacao[[#This Row],[País Corrigido]],'Conversor de países_Geral_UTF8_'!$A$2:$B$223,2,FALSE)</f>
        <v>América Central e Caribe</v>
      </c>
      <c r="H35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18" spans="1:8" hidden="1">
      <c r="A3518" t="s">
        <v>99</v>
      </c>
      <c r="B3518" s="3">
        <v>1976</v>
      </c>
      <c r="C3518">
        <v>0</v>
      </c>
      <c r="D3518">
        <v>0</v>
      </c>
      <c r="E3518" s="3" t="e">
        <v>#NUM!</v>
      </c>
      <c r="F3518" s="3" t="str">
        <f>VLOOKUP(Exportacao[[#This Row],[País]],Tabela3[#All],4,FALSE)</f>
        <v>Honduras</v>
      </c>
      <c r="G3518" s="3" t="str">
        <f>VLOOKUP(Exportacao[[#This Row],[País Corrigido]],'Conversor de países_Geral_UTF8_'!$A$2:$B$223,2,FALSE)</f>
        <v>América Central e Caribe</v>
      </c>
      <c r="H35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19" spans="1:8" hidden="1">
      <c r="A3519" t="s">
        <v>99</v>
      </c>
      <c r="B3519" s="3">
        <v>1977</v>
      </c>
      <c r="C3519">
        <v>0</v>
      </c>
      <c r="D3519">
        <v>0</v>
      </c>
      <c r="E3519" s="3" t="e">
        <v>#NUM!</v>
      </c>
      <c r="F3519" s="3" t="str">
        <f>VLOOKUP(Exportacao[[#This Row],[País]],Tabela3[#All],4,FALSE)</f>
        <v>Honduras</v>
      </c>
      <c r="G3519" s="3" t="str">
        <f>VLOOKUP(Exportacao[[#This Row],[País Corrigido]],'Conversor de países_Geral_UTF8_'!$A$2:$B$223,2,FALSE)</f>
        <v>América Central e Caribe</v>
      </c>
      <c r="H35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0" spans="1:8" hidden="1">
      <c r="A3520" t="s">
        <v>99</v>
      </c>
      <c r="B3520" s="3">
        <v>1978</v>
      </c>
      <c r="C3520">
        <v>0</v>
      </c>
      <c r="D3520">
        <v>0</v>
      </c>
      <c r="E3520" s="3" t="e">
        <v>#NUM!</v>
      </c>
      <c r="F3520" s="3" t="str">
        <f>VLOOKUP(Exportacao[[#This Row],[País]],Tabela3[#All],4,FALSE)</f>
        <v>Honduras</v>
      </c>
      <c r="G3520" s="3" t="str">
        <f>VLOOKUP(Exportacao[[#This Row],[País Corrigido]],'Conversor de países_Geral_UTF8_'!$A$2:$B$223,2,FALSE)</f>
        <v>América Central e Caribe</v>
      </c>
      <c r="H35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1" spans="1:8" hidden="1">
      <c r="A3521" t="s">
        <v>99</v>
      </c>
      <c r="B3521" s="3">
        <v>1979</v>
      </c>
      <c r="C3521">
        <v>0</v>
      </c>
      <c r="D3521">
        <v>0</v>
      </c>
      <c r="E3521" s="3" t="e">
        <v>#NUM!</v>
      </c>
      <c r="F3521" s="3" t="str">
        <f>VLOOKUP(Exportacao[[#This Row],[País]],Tabela3[#All],4,FALSE)</f>
        <v>Honduras</v>
      </c>
      <c r="G3521" s="3" t="str">
        <f>VLOOKUP(Exportacao[[#This Row],[País Corrigido]],'Conversor de países_Geral_UTF8_'!$A$2:$B$223,2,FALSE)</f>
        <v>América Central e Caribe</v>
      </c>
      <c r="H35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2" spans="1:8" hidden="1">
      <c r="A3522" t="s">
        <v>99</v>
      </c>
      <c r="B3522" s="3">
        <v>1980</v>
      </c>
      <c r="C3522">
        <v>0</v>
      </c>
      <c r="D3522">
        <v>0</v>
      </c>
      <c r="E3522" s="3" t="e">
        <v>#NUM!</v>
      </c>
      <c r="F3522" s="3" t="str">
        <f>VLOOKUP(Exportacao[[#This Row],[País]],Tabela3[#All],4,FALSE)</f>
        <v>Honduras</v>
      </c>
      <c r="G3522" s="3" t="str">
        <f>VLOOKUP(Exportacao[[#This Row],[País Corrigido]],'Conversor de países_Geral_UTF8_'!$A$2:$B$223,2,FALSE)</f>
        <v>América Central e Caribe</v>
      </c>
      <c r="H35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3" spans="1:8" hidden="1">
      <c r="A3523" t="s">
        <v>99</v>
      </c>
      <c r="B3523" s="3">
        <v>1981</v>
      </c>
      <c r="C3523">
        <v>0</v>
      </c>
      <c r="D3523">
        <v>0</v>
      </c>
      <c r="E3523" s="3" t="e">
        <v>#NUM!</v>
      </c>
      <c r="F3523" s="3" t="str">
        <f>VLOOKUP(Exportacao[[#This Row],[País]],Tabela3[#All],4,FALSE)</f>
        <v>Honduras</v>
      </c>
      <c r="G3523" s="3" t="str">
        <f>VLOOKUP(Exportacao[[#This Row],[País Corrigido]],'Conversor de países_Geral_UTF8_'!$A$2:$B$223,2,FALSE)</f>
        <v>América Central e Caribe</v>
      </c>
      <c r="H35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4" spans="1:8" hidden="1">
      <c r="A3524" t="s">
        <v>99</v>
      </c>
      <c r="B3524" s="3">
        <v>1982</v>
      </c>
      <c r="C3524">
        <v>0</v>
      </c>
      <c r="D3524">
        <v>0</v>
      </c>
      <c r="E3524" s="3" t="e">
        <v>#NUM!</v>
      </c>
      <c r="F3524" s="3" t="str">
        <f>VLOOKUP(Exportacao[[#This Row],[País]],Tabela3[#All],4,FALSE)</f>
        <v>Honduras</v>
      </c>
      <c r="G3524" s="3" t="str">
        <f>VLOOKUP(Exportacao[[#This Row],[País Corrigido]],'Conversor de países_Geral_UTF8_'!$A$2:$B$223,2,FALSE)</f>
        <v>América Central e Caribe</v>
      </c>
      <c r="H35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5" spans="1:8" hidden="1">
      <c r="A3525" t="s">
        <v>99</v>
      </c>
      <c r="B3525" s="3">
        <v>1983</v>
      </c>
      <c r="C3525">
        <v>0</v>
      </c>
      <c r="D3525">
        <v>0</v>
      </c>
      <c r="E3525" s="3" t="e">
        <v>#NUM!</v>
      </c>
      <c r="F3525" s="3" t="str">
        <f>VLOOKUP(Exportacao[[#This Row],[País]],Tabela3[#All],4,FALSE)</f>
        <v>Honduras</v>
      </c>
      <c r="G3525" s="3" t="str">
        <f>VLOOKUP(Exportacao[[#This Row],[País Corrigido]],'Conversor de países_Geral_UTF8_'!$A$2:$B$223,2,FALSE)</f>
        <v>América Central e Caribe</v>
      </c>
      <c r="H35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6" spans="1:8" hidden="1">
      <c r="A3526" t="s">
        <v>99</v>
      </c>
      <c r="B3526" s="3">
        <v>1984</v>
      </c>
      <c r="C3526">
        <v>0</v>
      </c>
      <c r="D3526">
        <v>0</v>
      </c>
      <c r="E3526" s="3" t="e">
        <v>#NUM!</v>
      </c>
      <c r="F3526" s="3" t="str">
        <f>VLOOKUP(Exportacao[[#This Row],[País]],Tabela3[#All],4,FALSE)</f>
        <v>Honduras</v>
      </c>
      <c r="G3526" s="3" t="str">
        <f>VLOOKUP(Exportacao[[#This Row],[País Corrigido]],'Conversor de países_Geral_UTF8_'!$A$2:$B$223,2,FALSE)</f>
        <v>América Central e Caribe</v>
      </c>
      <c r="H35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7" spans="1:8" hidden="1">
      <c r="A3527" t="s">
        <v>99</v>
      </c>
      <c r="B3527" s="3">
        <v>1985</v>
      </c>
      <c r="C3527">
        <v>0</v>
      </c>
      <c r="D3527">
        <v>0</v>
      </c>
      <c r="E3527" s="3" t="e">
        <v>#NUM!</v>
      </c>
      <c r="F3527" s="3" t="str">
        <f>VLOOKUP(Exportacao[[#This Row],[País]],Tabela3[#All],4,FALSE)</f>
        <v>Honduras</v>
      </c>
      <c r="G3527" s="3" t="str">
        <f>VLOOKUP(Exportacao[[#This Row],[País Corrigido]],'Conversor de países_Geral_UTF8_'!$A$2:$B$223,2,FALSE)</f>
        <v>América Central e Caribe</v>
      </c>
      <c r="H35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8" spans="1:8" hidden="1">
      <c r="A3528" t="s">
        <v>99</v>
      </c>
      <c r="B3528" s="3">
        <v>1986</v>
      </c>
      <c r="C3528">
        <v>0</v>
      </c>
      <c r="D3528">
        <v>0</v>
      </c>
      <c r="E3528" s="3" t="e">
        <v>#NUM!</v>
      </c>
      <c r="F3528" s="3" t="str">
        <f>VLOOKUP(Exportacao[[#This Row],[País]],Tabela3[#All],4,FALSE)</f>
        <v>Honduras</v>
      </c>
      <c r="G3528" s="3" t="str">
        <f>VLOOKUP(Exportacao[[#This Row],[País Corrigido]],'Conversor de países_Geral_UTF8_'!$A$2:$B$223,2,FALSE)</f>
        <v>América Central e Caribe</v>
      </c>
      <c r="H35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29" spans="1:8" hidden="1">
      <c r="A3529" t="s">
        <v>99</v>
      </c>
      <c r="B3529" s="3">
        <v>1987</v>
      </c>
      <c r="C3529">
        <v>0</v>
      </c>
      <c r="D3529">
        <v>0</v>
      </c>
      <c r="E3529" s="3" t="e">
        <v>#NUM!</v>
      </c>
      <c r="F3529" s="3" t="str">
        <f>VLOOKUP(Exportacao[[#This Row],[País]],Tabela3[#All],4,FALSE)</f>
        <v>Honduras</v>
      </c>
      <c r="G3529" s="3" t="str">
        <f>VLOOKUP(Exportacao[[#This Row],[País Corrigido]],'Conversor de países_Geral_UTF8_'!$A$2:$B$223,2,FALSE)</f>
        <v>América Central e Caribe</v>
      </c>
      <c r="H35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30" spans="1:8" hidden="1">
      <c r="A3530" t="s">
        <v>99</v>
      </c>
      <c r="B3530" s="3">
        <v>1988</v>
      </c>
      <c r="C3530">
        <v>0</v>
      </c>
      <c r="D3530">
        <v>0</v>
      </c>
      <c r="E3530" s="3" t="e">
        <v>#NUM!</v>
      </c>
      <c r="F3530" s="3" t="str">
        <f>VLOOKUP(Exportacao[[#This Row],[País]],Tabela3[#All],4,FALSE)</f>
        <v>Honduras</v>
      </c>
      <c r="G3530" s="3" t="str">
        <f>VLOOKUP(Exportacao[[#This Row],[País Corrigido]],'Conversor de países_Geral_UTF8_'!$A$2:$B$223,2,FALSE)</f>
        <v>América Central e Caribe</v>
      </c>
      <c r="H35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31" spans="1:8" hidden="1">
      <c r="A3531" t="s">
        <v>99</v>
      </c>
      <c r="B3531" s="3">
        <v>1989</v>
      </c>
      <c r="C3531">
        <v>0</v>
      </c>
      <c r="D3531">
        <v>0</v>
      </c>
      <c r="E3531" s="3" t="e">
        <v>#NUM!</v>
      </c>
      <c r="F3531" s="3" t="str">
        <f>VLOOKUP(Exportacao[[#This Row],[País]],Tabela3[#All],4,FALSE)</f>
        <v>Honduras</v>
      </c>
      <c r="G3531" s="3" t="str">
        <f>VLOOKUP(Exportacao[[#This Row],[País Corrigido]],'Conversor de países_Geral_UTF8_'!$A$2:$B$223,2,FALSE)</f>
        <v>América Central e Caribe</v>
      </c>
      <c r="H35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32" spans="1:8" hidden="1">
      <c r="A3532" t="s">
        <v>99</v>
      </c>
      <c r="B3532" s="3">
        <v>1990</v>
      </c>
      <c r="C3532">
        <v>2025</v>
      </c>
      <c r="D3532">
        <v>4387</v>
      </c>
      <c r="E3532" s="3">
        <v>2.1664197530864198</v>
      </c>
      <c r="F3532" s="3" t="str">
        <f>VLOOKUP(Exportacao[[#This Row],[País]],Tabela3[#All],4,FALSE)</f>
        <v>Honduras</v>
      </c>
      <c r="G3532" s="3" t="str">
        <f>VLOOKUP(Exportacao[[#This Row],[País Corrigido]],'Conversor de países_Geral_UTF8_'!$A$2:$B$223,2,FALSE)</f>
        <v>América Central e Caribe</v>
      </c>
      <c r="H35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33" spans="1:8" hidden="1">
      <c r="A3533" t="s">
        <v>99</v>
      </c>
      <c r="B3533" s="3">
        <v>1991</v>
      </c>
      <c r="C3533">
        <v>0</v>
      </c>
      <c r="D3533">
        <v>0</v>
      </c>
      <c r="E3533" s="3" t="e">
        <v>#NUM!</v>
      </c>
      <c r="F3533" s="3" t="str">
        <f>VLOOKUP(Exportacao[[#This Row],[País]],Tabela3[#All],4,FALSE)</f>
        <v>Honduras</v>
      </c>
      <c r="G3533" s="3" t="str">
        <f>VLOOKUP(Exportacao[[#This Row],[País Corrigido]],'Conversor de países_Geral_UTF8_'!$A$2:$B$223,2,FALSE)</f>
        <v>América Central e Caribe</v>
      </c>
      <c r="H35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34" spans="1:8" hidden="1">
      <c r="A3534" t="s">
        <v>99</v>
      </c>
      <c r="B3534" s="3">
        <v>1992</v>
      </c>
      <c r="C3534">
        <v>6874</v>
      </c>
      <c r="D3534">
        <v>10220</v>
      </c>
      <c r="E3534" s="3">
        <v>1.4867617107942974</v>
      </c>
      <c r="F3534" s="3" t="str">
        <f>VLOOKUP(Exportacao[[#This Row],[País]],Tabela3[#All],4,FALSE)</f>
        <v>Honduras</v>
      </c>
      <c r="G3534" s="3" t="str">
        <f>VLOOKUP(Exportacao[[#This Row],[País Corrigido]],'Conversor de países_Geral_UTF8_'!$A$2:$B$223,2,FALSE)</f>
        <v>América Central e Caribe</v>
      </c>
      <c r="H35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35" spans="1:8" hidden="1">
      <c r="A3535" t="s">
        <v>99</v>
      </c>
      <c r="B3535" s="3">
        <v>1993</v>
      </c>
      <c r="C3535">
        <v>7606</v>
      </c>
      <c r="D3535">
        <v>10060</v>
      </c>
      <c r="E3535" s="3">
        <v>1.3226400210360243</v>
      </c>
      <c r="F3535" s="3" t="str">
        <f>VLOOKUP(Exportacao[[#This Row],[País]],Tabela3[#All],4,FALSE)</f>
        <v>Honduras</v>
      </c>
      <c r="G3535" s="3" t="str">
        <f>VLOOKUP(Exportacao[[#This Row],[País Corrigido]],'Conversor de países_Geral_UTF8_'!$A$2:$B$223,2,FALSE)</f>
        <v>América Central e Caribe</v>
      </c>
      <c r="H35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36" spans="1:8" hidden="1">
      <c r="A3536" t="s">
        <v>99</v>
      </c>
      <c r="B3536" s="3">
        <v>1994</v>
      </c>
      <c r="C3536">
        <v>8952</v>
      </c>
      <c r="D3536">
        <v>11625</v>
      </c>
      <c r="E3536" s="3">
        <v>1.2985924932975872</v>
      </c>
      <c r="F3536" s="3" t="str">
        <f>VLOOKUP(Exportacao[[#This Row],[País]],Tabela3[#All],4,FALSE)</f>
        <v>Honduras</v>
      </c>
      <c r="G3536" s="3" t="str">
        <f>VLOOKUP(Exportacao[[#This Row],[País Corrigido]],'Conversor de países_Geral_UTF8_'!$A$2:$B$223,2,FALSE)</f>
        <v>América Central e Caribe</v>
      </c>
      <c r="H35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37" spans="1:8" hidden="1">
      <c r="A3537" t="s">
        <v>99</v>
      </c>
      <c r="B3537" s="3">
        <v>1995</v>
      </c>
      <c r="C3537">
        <v>8960</v>
      </c>
      <c r="D3537">
        <v>13575</v>
      </c>
      <c r="E3537" s="3">
        <v>1.5150669642857142</v>
      </c>
      <c r="F3537" s="3" t="str">
        <f>VLOOKUP(Exportacao[[#This Row],[País]],Tabela3[#All],4,FALSE)</f>
        <v>Honduras</v>
      </c>
      <c r="G3537" s="3" t="str">
        <f>VLOOKUP(Exportacao[[#This Row],[País Corrigido]],'Conversor de países_Geral_UTF8_'!$A$2:$B$223,2,FALSE)</f>
        <v>América Central e Caribe</v>
      </c>
      <c r="H35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38" spans="1:8" hidden="1">
      <c r="A3538" t="s">
        <v>99</v>
      </c>
      <c r="B3538" s="3">
        <v>1996</v>
      </c>
      <c r="C3538">
        <v>8953</v>
      </c>
      <c r="D3538">
        <v>13400</v>
      </c>
      <c r="E3538" s="3">
        <v>1.4967050150787446</v>
      </c>
      <c r="F3538" s="3" t="str">
        <f>VLOOKUP(Exportacao[[#This Row],[País]],Tabela3[#All],4,FALSE)</f>
        <v>Honduras</v>
      </c>
      <c r="G3538" s="3" t="str">
        <f>VLOOKUP(Exportacao[[#This Row],[País Corrigido]],'Conversor de países_Geral_UTF8_'!$A$2:$B$223,2,FALSE)</f>
        <v>América Central e Caribe</v>
      </c>
      <c r="H35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39" spans="1:8" hidden="1">
      <c r="A3539" t="s">
        <v>99</v>
      </c>
      <c r="B3539" s="3">
        <v>1997</v>
      </c>
      <c r="C3539">
        <v>0</v>
      </c>
      <c r="D3539">
        <v>0</v>
      </c>
      <c r="E3539" s="3" t="e">
        <v>#NUM!</v>
      </c>
      <c r="F3539" s="3" t="str">
        <f>VLOOKUP(Exportacao[[#This Row],[País]],Tabela3[#All],4,FALSE)</f>
        <v>Honduras</v>
      </c>
      <c r="G3539" s="3" t="str">
        <f>VLOOKUP(Exportacao[[#This Row],[País Corrigido]],'Conversor de países_Geral_UTF8_'!$A$2:$B$223,2,FALSE)</f>
        <v>América Central e Caribe</v>
      </c>
      <c r="H35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40" spans="1:8" hidden="1">
      <c r="A3540" t="s">
        <v>99</v>
      </c>
      <c r="B3540" s="3">
        <v>1998</v>
      </c>
      <c r="C3540">
        <v>8963</v>
      </c>
      <c r="D3540">
        <v>13055</v>
      </c>
      <c r="E3540" s="3">
        <v>1.4565435680017851</v>
      </c>
      <c r="F3540" s="3" t="str">
        <f>VLOOKUP(Exportacao[[#This Row],[País]],Tabela3[#All],4,FALSE)</f>
        <v>Honduras</v>
      </c>
      <c r="G3540" s="3" t="str">
        <f>VLOOKUP(Exportacao[[#This Row],[País Corrigido]],'Conversor de países_Geral_UTF8_'!$A$2:$B$223,2,FALSE)</f>
        <v>América Central e Caribe</v>
      </c>
      <c r="H35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41" spans="1:8" hidden="1">
      <c r="A3541" t="s">
        <v>99</v>
      </c>
      <c r="B3541" s="3">
        <v>1999</v>
      </c>
      <c r="C3541">
        <v>8963</v>
      </c>
      <c r="D3541">
        <v>12890</v>
      </c>
      <c r="E3541" s="3">
        <v>1.4381345531630034</v>
      </c>
      <c r="F3541" s="3" t="str">
        <f>VLOOKUP(Exportacao[[#This Row],[País]],Tabela3[#All],4,FALSE)</f>
        <v>Honduras</v>
      </c>
      <c r="G3541" s="3" t="str">
        <f>VLOOKUP(Exportacao[[#This Row],[País Corrigido]],'Conversor de países_Geral_UTF8_'!$A$2:$B$223,2,FALSE)</f>
        <v>América Central e Caribe</v>
      </c>
      <c r="H35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42" spans="1:8" hidden="1">
      <c r="A3542" t="s">
        <v>99</v>
      </c>
      <c r="B3542" s="3">
        <v>2000</v>
      </c>
      <c r="C3542">
        <v>0</v>
      </c>
      <c r="D3542">
        <v>0</v>
      </c>
      <c r="E3542" s="3" t="e">
        <v>#NUM!</v>
      </c>
      <c r="F3542" s="3" t="str">
        <f>VLOOKUP(Exportacao[[#This Row],[País]],Tabela3[#All],4,FALSE)</f>
        <v>Honduras</v>
      </c>
      <c r="G3542" s="3" t="str">
        <f>VLOOKUP(Exportacao[[#This Row],[País Corrigido]],'Conversor de países_Geral_UTF8_'!$A$2:$B$223,2,FALSE)</f>
        <v>América Central e Caribe</v>
      </c>
      <c r="H35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43" spans="1:8" hidden="1">
      <c r="A3543" t="s">
        <v>99</v>
      </c>
      <c r="B3543" s="3">
        <v>2001</v>
      </c>
      <c r="C3543">
        <v>0</v>
      </c>
      <c r="D3543">
        <v>0</v>
      </c>
      <c r="E3543" s="3" t="e">
        <v>#NUM!</v>
      </c>
      <c r="F3543" s="3" t="str">
        <f>VLOOKUP(Exportacao[[#This Row],[País]],Tabela3[#All],4,FALSE)</f>
        <v>Honduras</v>
      </c>
      <c r="G3543" s="3" t="str">
        <f>VLOOKUP(Exportacao[[#This Row],[País Corrigido]],'Conversor de países_Geral_UTF8_'!$A$2:$B$223,2,FALSE)</f>
        <v>América Central e Caribe</v>
      </c>
      <c r="H35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44" spans="1:8" hidden="1">
      <c r="A3544" t="s">
        <v>99</v>
      </c>
      <c r="B3544" s="3">
        <v>2002</v>
      </c>
      <c r="C3544">
        <v>7918</v>
      </c>
      <c r="D3544">
        <v>13470</v>
      </c>
      <c r="E3544" s="3">
        <v>1.701187168476888</v>
      </c>
      <c r="F3544" s="3" t="str">
        <f>VLOOKUP(Exportacao[[#This Row],[País]],Tabela3[#All],4,FALSE)</f>
        <v>Honduras</v>
      </c>
      <c r="G3544" s="3" t="str">
        <f>VLOOKUP(Exportacao[[#This Row],[País Corrigido]],'Conversor de países_Geral_UTF8_'!$A$2:$B$223,2,FALSE)</f>
        <v>América Central e Caribe</v>
      </c>
      <c r="H35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45" spans="1:8" hidden="1">
      <c r="A3545" t="s">
        <v>99</v>
      </c>
      <c r="B3545" s="3">
        <v>2003</v>
      </c>
      <c r="C3545">
        <v>0</v>
      </c>
      <c r="D3545">
        <v>0</v>
      </c>
      <c r="E3545" s="3" t="e">
        <v>#NUM!</v>
      </c>
      <c r="F3545" s="3" t="str">
        <f>VLOOKUP(Exportacao[[#This Row],[País]],Tabela3[#All],4,FALSE)</f>
        <v>Honduras</v>
      </c>
      <c r="G3545" s="3" t="str">
        <f>VLOOKUP(Exportacao[[#This Row],[País Corrigido]],'Conversor de países_Geral_UTF8_'!$A$2:$B$223,2,FALSE)</f>
        <v>América Central e Caribe</v>
      </c>
      <c r="H35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46" spans="1:8" hidden="1">
      <c r="A3546" t="s">
        <v>99</v>
      </c>
      <c r="B3546" s="3">
        <v>2004</v>
      </c>
      <c r="C3546">
        <v>0</v>
      </c>
      <c r="D3546">
        <v>0</v>
      </c>
      <c r="E3546" s="3" t="e">
        <v>#NUM!</v>
      </c>
      <c r="F3546" s="3" t="str">
        <f>VLOOKUP(Exportacao[[#This Row],[País]],Tabela3[#All],4,FALSE)</f>
        <v>Honduras</v>
      </c>
      <c r="G3546" s="3" t="str">
        <f>VLOOKUP(Exportacao[[#This Row],[País Corrigido]],'Conversor de países_Geral_UTF8_'!$A$2:$B$223,2,FALSE)</f>
        <v>América Central e Caribe</v>
      </c>
      <c r="H35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47" spans="1:8" hidden="1">
      <c r="A3547" t="s">
        <v>99</v>
      </c>
      <c r="B3547" s="3">
        <v>2005</v>
      </c>
      <c r="C3547">
        <v>0</v>
      </c>
      <c r="D3547">
        <v>0</v>
      </c>
      <c r="E3547" s="3" t="e">
        <v>#NUM!</v>
      </c>
      <c r="F3547" s="3" t="str">
        <f>VLOOKUP(Exportacao[[#This Row],[País]],Tabela3[#All],4,FALSE)</f>
        <v>Honduras</v>
      </c>
      <c r="G3547" s="3" t="str">
        <f>VLOOKUP(Exportacao[[#This Row],[País Corrigido]],'Conversor de países_Geral_UTF8_'!$A$2:$B$223,2,FALSE)</f>
        <v>América Central e Caribe</v>
      </c>
      <c r="H35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48" spans="1:8" hidden="1">
      <c r="A3548" t="s">
        <v>99</v>
      </c>
      <c r="B3548" s="3">
        <v>2006</v>
      </c>
      <c r="C3548">
        <v>0</v>
      </c>
      <c r="D3548">
        <v>0</v>
      </c>
      <c r="E3548" s="3" t="e">
        <v>#NUM!</v>
      </c>
      <c r="F3548" s="3" t="str">
        <f>VLOOKUP(Exportacao[[#This Row],[País]],Tabela3[#All],4,FALSE)</f>
        <v>Honduras</v>
      </c>
      <c r="G3548" s="3" t="str">
        <f>VLOOKUP(Exportacao[[#This Row],[País Corrigido]],'Conversor de países_Geral_UTF8_'!$A$2:$B$223,2,FALSE)</f>
        <v>América Central e Caribe</v>
      </c>
      <c r="H35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49" spans="1:8" hidden="1">
      <c r="A3549" t="s">
        <v>99</v>
      </c>
      <c r="B3549" s="3">
        <v>2007</v>
      </c>
      <c r="C3549">
        <v>0</v>
      </c>
      <c r="D3549">
        <v>0</v>
      </c>
      <c r="E3549" s="3" t="e">
        <v>#NUM!</v>
      </c>
      <c r="F3549" s="3" t="str">
        <f>VLOOKUP(Exportacao[[#This Row],[País]],Tabela3[#All],4,FALSE)</f>
        <v>Honduras</v>
      </c>
      <c r="G3549" s="3" t="str">
        <f>VLOOKUP(Exportacao[[#This Row],[País Corrigido]],'Conversor de países_Geral_UTF8_'!$A$2:$B$223,2,FALSE)</f>
        <v>América Central e Caribe</v>
      </c>
      <c r="H35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50" spans="1:8" hidden="1">
      <c r="A3550" t="s">
        <v>99</v>
      </c>
      <c r="B3550" s="3">
        <v>2008</v>
      </c>
      <c r="C3550">
        <v>162</v>
      </c>
      <c r="D3550">
        <v>580</v>
      </c>
      <c r="E3550" s="3">
        <v>3.5802469135802468</v>
      </c>
      <c r="F3550" s="3" t="str">
        <f>VLOOKUP(Exportacao[[#This Row],[País]],Tabela3[#All],4,FALSE)</f>
        <v>Honduras</v>
      </c>
      <c r="G3550" s="3" t="str">
        <f>VLOOKUP(Exportacao[[#This Row],[País Corrigido]],'Conversor de países_Geral_UTF8_'!$A$2:$B$223,2,FALSE)</f>
        <v>América Central e Caribe</v>
      </c>
      <c r="H35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51" spans="1:8" hidden="1">
      <c r="A3551" t="s">
        <v>99</v>
      </c>
      <c r="B3551" s="3">
        <v>2009</v>
      </c>
      <c r="C3551">
        <v>14</v>
      </c>
      <c r="D3551">
        <v>30</v>
      </c>
      <c r="E3551" s="3">
        <v>2.1428571428571428</v>
      </c>
      <c r="F3551" s="3" t="str">
        <f>VLOOKUP(Exportacao[[#This Row],[País]],Tabela3[#All],4,FALSE)</f>
        <v>Honduras</v>
      </c>
      <c r="G3551" s="3" t="str">
        <f>VLOOKUP(Exportacao[[#This Row],[País Corrigido]],'Conversor de países_Geral_UTF8_'!$A$2:$B$223,2,FALSE)</f>
        <v>América Central e Caribe</v>
      </c>
      <c r="H35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552" spans="1:8" hidden="1">
      <c r="A3552" t="s">
        <v>99</v>
      </c>
      <c r="B3552" s="3">
        <v>2010</v>
      </c>
      <c r="C3552">
        <v>0</v>
      </c>
      <c r="D3552">
        <v>0</v>
      </c>
      <c r="E3552" s="3" t="e">
        <v>#NUM!</v>
      </c>
      <c r="F3552" s="3" t="str">
        <f>VLOOKUP(Exportacao[[#This Row],[País]],Tabela3[#All],4,FALSE)</f>
        <v>Honduras</v>
      </c>
      <c r="G3552" s="3" t="str">
        <f>VLOOKUP(Exportacao[[#This Row],[País Corrigido]],'Conversor de países_Geral_UTF8_'!$A$2:$B$223,2,FALSE)</f>
        <v>América Central e Caribe</v>
      </c>
      <c r="H35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53" spans="1:8" hidden="1">
      <c r="A3553" t="s">
        <v>99</v>
      </c>
      <c r="B3553" s="3">
        <v>2011</v>
      </c>
      <c r="C3553">
        <v>0</v>
      </c>
      <c r="D3553">
        <v>0</v>
      </c>
      <c r="E3553" s="3" t="e">
        <v>#NUM!</v>
      </c>
      <c r="F3553" s="3" t="str">
        <f>VLOOKUP(Exportacao[[#This Row],[País]],Tabela3[#All],4,FALSE)</f>
        <v>Honduras</v>
      </c>
      <c r="G3553" s="3" t="str">
        <f>VLOOKUP(Exportacao[[#This Row],[País Corrigido]],'Conversor de países_Geral_UTF8_'!$A$2:$B$223,2,FALSE)</f>
        <v>América Central e Caribe</v>
      </c>
      <c r="H35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54" spans="1:8" hidden="1">
      <c r="A3554" t="s">
        <v>99</v>
      </c>
      <c r="B3554" s="3">
        <v>2012</v>
      </c>
      <c r="C3554">
        <v>0</v>
      </c>
      <c r="D3554">
        <v>0</v>
      </c>
      <c r="E3554" s="3" t="e">
        <v>#NUM!</v>
      </c>
      <c r="F3554" s="3" t="str">
        <f>VLOOKUP(Exportacao[[#This Row],[País]],Tabela3[#All],4,FALSE)</f>
        <v>Honduras</v>
      </c>
      <c r="G3554" s="3" t="str">
        <f>VLOOKUP(Exportacao[[#This Row],[País Corrigido]],'Conversor de países_Geral_UTF8_'!$A$2:$B$223,2,FALSE)</f>
        <v>América Central e Caribe</v>
      </c>
      <c r="H35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55" spans="1:8" hidden="1">
      <c r="A3555" t="s">
        <v>99</v>
      </c>
      <c r="B3555" s="3">
        <v>2013</v>
      </c>
      <c r="C3555">
        <v>0</v>
      </c>
      <c r="D3555">
        <v>0</v>
      </c>
      <c r="E3555" s="3" t="e">
        <v>#NUM!</v>
      </c>
      <c r="F3555" s="3" t="str">
        <f>VLOOKUP(Exportacao[[#This Row],[País]],Tabela3[#All],4,FALSE)</f>
        <v>Honduras</v>
      </c>
      <c r="G3555" s="3" t="str">
        <f>VLOOKUP(Exportacao[[#This Row],[País Corrigido]],'Conversor de países_Geral_UTF8_'!$A$2:$B$223,2,FALSE)</f>
        <v>América Central e Caribe</v>
      </c>
      <c r="H35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56" spans="1:8" hidden="1">
      <c r="A3556" t="s">
        <v>99</v>
      </c>
      <c r="B3556" s="3">
        <v>2014</v>
      </c>
      <c r="C3556">
        <v>0</v>
      </c>
      <c r="D3556">
        <v>0</v>
      </c>
      <c r="E3556" s="3" t="e">
        <v>#NUM!</v>
      </c>
      <c r="F3556" s="3" t="str">
        <f>VLOOKUP(Exportacao[[#This Row],[País]],Tabela3[#All],4,FALSE)</f>
        <v>Honduras</v>
      </c>
      <c r="G3556" s="3" t="str">
        <f>VLOOKUP(Exportacao[[#This Row],[País Corrigido]],'Conversor de países_Geral_UTF8_'!$A$2:$B$223,2,FALSE)</f>
        <v>América Central e Caribe</v>
      </c>
      <c r="H35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57" spans="1:8" hidden="1">
      <c r="A3557" t="s">
        <v>99</v>
      </c>
      <c r="B3557" s="3">
        <v>2015</v>
      </c>
      <c r="C3557">
        <v>0</v>
      </c>
      <c r="D3557">
        <v>0</v>
      </c>
      <c r="E3557" s="3" t="e">
        <v>#NUM!</v>
      </c>
      <c r="F3557" s="3" t="str">
        <f>VLOOKUP(Exportacao[[#This Row],[País]],Tabela3[#All],4,FALSE)</f>
        <v>Honduras</v>
      </c>
      <c r="G3557" s="3" t="str">
        <f>VLOOKUP(Exportacao[[#This Row],[País Corrigido]],'Conversor de países_Geral_UTF8_'!$A$2:$B$223,2,FALSE)</f>
        <v>América Central e Caribe</v>
      </c>
      <c r="H35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58" spans="1:8" hidden="1">
      <c r="A3558" t="s">
        <v>99</v>
      </c>
      <c r="B3558" s="3">
        <v>2016</v>
      </c>
      <c r="C3558">
        <v>0</v>
      </c>
      <c r="D3558">
        <v>0</v>
      </c>
      <c r="E3558" s="3" t="e">
        <v>#NUM!</v>
      </c>
      <c r="F3558" s="3" t="str">
        <f>VLOOKUP(Exportacao[[#This Row],[País]],Tabela3[#All],4,FALSE)</f>
        <v>Honduras</v>
      </c>
      <c r="G3558" s="3" t="str">
        <f>VLOOKUP(Exportacao[[#This Row],[País Corrigido]],'Conversor de países_Geral_UTF8_'!$A$2:$B$223,2,FALSE)</f>
        <v>América Central e Caribe</v>
      </c>
      <c r="H35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59" spans="1:8" hidden="1">
      <c r="A3559" t="s">
        <v>99</v>
      </c>
      <c r="B3559" s="3">
        <v>2017</v>
      </c>
      <c r="C3559">
        <v>0</v>
      </c>
      <c r="D3559">
        <v>0</v>
      </c>
      <c r="E3559" s="3" t="e">
        <v>#NUM!</v>
      </c>
      <c r="F3559" s="3" t="str">
        <f>VLOOKUP(Exportacao[[#This Row],[País]],Tabela3[#All],4,FALSE)</f>
        <v>Honduras</v>
      </c>
      <c r="G3559" s="3" t="str">
        <f>VLOOKUP(Exportacao[[#This Row],[País Corrigido]],'Conversor de países_Geral_UTF8_'!$A$2:$B$223,2,FALSE)</f>
        <v>América Central e Caribe</v>
      </c>
      <c r="H35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0" spans="1:8" hidden="1">
      <c r="A3560" t="s">
        <v>99</v>
      </c>
      <c r="B3560" s="3">
        <v>2018</v>
      </c>
      <c r="C3560">
        <v>0</v>
      </c>
      <c r="D3560">
        <v>0</v>
      </c>
      <c r="E3560" s="3" t="e">
        <v>#NUM!</v>
      </c>
      <c r="F3560" s="3" t="str">
        <f>VLOOKUP(Exportacao[[#This Row],[País]],Tabela3[#All],4,FALSE)</f>
        <v>Honduras</v>
      </c>
      <c r="G3560" s="3" t="str">
        <f>VLOOKUP(Exportacao[[#This Row],[País Corrigido]],'Conversor de países_Geral_UTF8_'!$A$2:$B$223,2,FALSE)</f>
        <v>América Central e Caribe</v>
      </c>
      <c r="H35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1" spans="1:8" hidden="1">
      <c r="A3561" t="s">
        <v>99</v>
      </c>
      <c r="B3561" s="3">
        <v>2019</v>
      </c>
      <c r="C3561">
        <v>0</v>
      </c>
      <c r="D3561">
        <v>0</v>
      </c>
      <c r="E3561" s="3" t="e">
        <v>#NUM!</v>
      </c>
      <c r="F3561" s="3" t="str">
        <f>VLOOKUP(Exportacao[[#This Row],[País]],Tabela3[#All],4,FALSE)</f>
        <v>Honduras</v>
      </c>
      <c r="G3561" s="3" t="str">
        <f>VLOOKUP(Exportacao[[#This Row],[País Corrigido]],'Conversor de países_Geral_UTF8_'!$A$2:$B$223,2,FALSE)</f>
        <v>América Central e Caribe</v>
      </c>
      <c r="H35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2" spans="1:8" hidden="1">
      <c r="A3562" t="s">
        <v>99</v>
      </c>
      <c r="B3562" s="3">
        <v>2020</v>
      </c>
      <c r="C3562">
        <v>0</v>
      </c>
      <c r="D3562">
        <v>0</v>
      </c>
      <c r="E3562" s="3" t="e">
        <v>#NUM!</v>
      </c>
      <c r="F3562" s="3" t="str">
        <f>VLOOKUP(Exportacao[[#This Row],[País]],Tabela3[#All],4,FALSE)</f>
        <v>Honduras</v>
      </c>
      <c r="G3562" s="3" t="str">
        <f>VLOOKUP(Exportacao[[#This Row],[País Corrigido]],'Conversor de países_Geral_UTF8_'!$A$2:$B$223,2,FALSE)</f>
        <v>América Central e Caribe</v>
      </c>
      <c r="H35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3" spans="1:8" hidden="1">
      <c r="A3563" t="s">
        <v>99</v>
      </c>
      <c r="B3563" s="3">
        <v>2021</v>
      </c>
      <c r="C3563">
        <v>0</v>
      </c>
      <c r="D3563">
        <v>0</v>
      </c>
      <c r="E3563" s="3" t="e">
        <v>#NUM!</v>
      </c>
      <c r="F3563" s="3" t="str">
        <f>VLOOKUP(Exportacao[[#This Row],[País]],Tabela3[#All],4,FALSE)</f>
        <v>Honduras</v>
      </c>
      <c r="G3563" s="3" t="str">
        <f>VLOOKUP(Exportacao[[#This Row],[País Corrigido]],'Conversor de países_Geral_UTF8_'!$A$2:$B$223,2,FALSE)</f>
        <v>América Central e Caribe</v>
      </c>
      <c r="H35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4" spans="1:8" hidden="1">
      <c r="A3564" t="s">
        <v>99</v>
      </c>
      <c r="B3564" s="3">
        <v>2022</v>
      </c>
      <c r="C3564">
        <v>0</v>
      </c>
      <c r="D3564">
        <v>0</v>
      </c>
      <c r="E3564" s="3" t="e">
        <v>#NUM!</v>
      </c>
      <c r="F3564" s="3" t="str">
        <f>VLOOKUP(Exportacao[[#This Row],[País]],Tabela3[#All],4,FALSE)</f>
        <v>Honduras</v>
      </c>
      <c r="G3564" s="3" t="str">
        <f>VLOOKUP(Exportacao[[#This Row],[País Corrigido]],'Conversor de países_Geral_UTF8_'!$A$2:$B$223,2,FALSE)</f>
        <v>América Central e Caribe</v>
      </c>
      <c r="H35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5" spans="1:8" hidden="1">
      <c r="A3565" t="s">
        <v>99</v>
      </c>
      <c r="B3565" s="3">
        <v>2023</v>
      </c>
      <c r="C3565">
        <v>0</v>
      </c>
      <c r="D3565">
        <v>0</v>
      </c>
      <c r="E3565" s="3" t="e">
        <v>#NUM!</v>
      </c>
      <c r="F3565" s="3" t="str">
        <f>VLOOKUP(Exportacao[[#This Row],[País]],Tabela3[#All],4,FALSE)</f>
        <v>Honduras</v>
      </c>
      <c r="G3565" s="3" t="str">
        <f>VLOOKUP(Exportacao[[#This Row],[País Corrigido]],'Conversor de países_Geral_UTF8_'!$A$2:$B$223,2,FALSE)</f>
        <v>América Central e Caribe</v>
      </c>
      <c r="H35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6" spans="1:8" hidden="1">
      <c r="A3566" t="s">
        <v>100</v>
      </c>
      <c r="B3566" s="3">
        <v>1970</v>
      </c>
      <c r="C3566">
        <v>0</v>
      </c>
      <c r="D3566">
        <v>0</v>
      </c>
      <c r="E3566" s="3" t="e">
        <v>#NUM!</v>
      </c>
      <c r="F3566" s="3" t="str">
        <f>VLOOKUP(Exportacao[[#This Row],[País]],Tabela3[#All],4,FALSE)</f>
        <v>Hong Kong</v>
      </c>
      <c r="G3566" s="3" t="str">
        <f>VLOOKUP(Exportacao[[#This Row],[País Corrigido]],'Conversor de países_Geral_UTF8_'!$A$2:$B$223,2,FALSE)</f>
        <v>Ásia</v>
      </c>
      <c r="H35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7" spans="1:8" hidden="1">
      <c r="A3567" t="s">
        <v>100</v>
      </c>
      <c r="B3567" s="3">
        <v>1971</v>
      </c>
      <c r="C3567">
        <v>0</v>
      </c>
      <c r="D3567">
        <v>0</v>
      </c>
      <c r="E3567" s="3" t="e">
        <v>#NUM!</v>
      </c>
      <c r="F3567" s="3" t="str">
        <f>VLOOKUP(Exportacao[[#This Row],[País]],Tabela3[#All],4,FALSE)</f>
        <v>Hong Kong</v>
      </c>
      <c r="G3567" s="3" t="str">
        <f>VLOOKUP(Exportacao[[#This Row],[País Corrigido]],'Conversor de países_Geral_UTF8_'!$A$2:$B$223,2,FALSE)</f>
        <v>Ásia</v>
      </c>
      <c r="H35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8" spans="1:8" hidden="1">
      <c r="A3568" t="s">
        <v>100</v>
      </c>
      <c r="B3568" s="3">
        <v>1972</v>
      </c>
      <c r="C3568">
        <v>0</v>
      </c>
      <c r="D3568">
        <v>0</v>
      </c>
      <c r="E3568" s="3" t="e">
        <v>#NUM!</v>
      </c>
      <c r="F3568" s="3" t="str">
        <f>VLOOKUP(Exportacao[[#This Row],[País]],Tabela3[#All],4,FALSE)</f>
        <v>Hong Kong</v>
      </c>
      <c r="G3568" s="3" t="str">
        <f>VLOOKUP(Exportacao[[#This Row],[País Corrigido]],'Conversor de países_Geral_UTF8_'!$A$2:$B$223,2,FALSE)</f>
        <v>Ásia</v>
      </c>
      <c r="H35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69" spans="1:8" hidden="1">
      <c r="A3569" t="s">
        <v>100</v>
      </c>
      <c r="B3569" s="3">
        <v>1973</v>
      </c>
      <c r="C3569">
        <v>0</v>
      </c>
      <c r="D3569">
        <v>0</v>
      </c>
      <c r="E3569" s="3" t="e">
        <v>#NUM!</v>
      </c>
      <c r="F3569" s="3" t="str">
        <f>VLOOKUP(Exportacao[[#This Row],[País]],Tabela3[#All],4,FALSE)</f>
        <v>Hong Kong</v>
      </c>
      <c r="G3569" s="3" t="str">
        <f>VLOOKUP(Exportacao[[#This Row],[País Corrigido]],'Conversor de países_Geral_UTF8_'!$A$2:$B$223,2,FALSE)</f>
        <v>Ásia</v>
      </c>
      <c r="H35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0" spans="1:8" hidden="1">
      <c r="A3570" t="s">
        <v>100</v>
      </c>
      <c r="B3570" s="3">
        <v>1974</v>
      </c>
      <c r="C3570">
        <v>0</v>
      </c>
      <c r="D3570">
        <v>0</v>
      </c>
      <c r="E3570" s="3" t="e">
        <v>#NUM!</v>
      </c>
      <c r="F3570" s="3" t="str">
        <f>VLOOKUP(Exportacao[[#This Row],[País]],Tabela3[#All],4,FALSE)</f>
        <v>Hong Kong</v>
      </c>
      <c r="G3570" s="3" t="str">
        <f>VLOOKUP(Exportacao[[#This Row],[País Corrigido]],'Conversor de países_Geral_UTF8_'!$A$2:$B$223,2,FALSE)</f>
        <v>Ásia</v>
      </c>
      <c r="H35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1" spans="1:8" hidden="1">
      <c r="A3571" t="s">
        <v>100</v>
      </c>
      <c r="B3571" s="3">
        <v>1975</v>
      </c>
      <c r="C3571">
        <v>0</v>
      </c>
      <c r="D3571">
        <v>0</v>
      </c>
      <c r="E3571" s="3" t="e">
        <v>#NUM!</v>
      </c>
      <c r="F3571" s="3" t="str">
        <f>VLOOKUP(Exportacao[[#This Row],[País]],Tabela3[#All],4,FALSE)</f>
        <v>Hong Kong</v>
      </c>
      <c r="G3571" s="3" t="str">
        <f>VLOOKUP(Exportacao[[#This Row],[País Corrigido]],'Conversor de países_Geral_UTF8_'!$A$2:$B$223,2,FALSE)</f>
        <v>Ásia</v>
      </c>
      <c r="H35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2" spans="1:8" hidden="1">
      <c r="A3572" t="s">
        <v>100</v>
      </c>
      <c r="B3572" s="3">
        <v>1976</v>
      </c>
      <c r="C3572">
        <v>0</v>
      </c>
      <c r="D3572">
        <v>0</v>
      </c>
      <c r="E3572" s="3" t="e">
        <v>#NUM!</v>
      </c>
      <c r="F3572" s="3" t="str">
        <f>VLOOKUP(Exportacao[[#This Row],[País]],Tabela3[#All],4,FALSE)</f>
        <v>Hong Kong</v>
      </c>
      <c r="G3572" s="3" t="str">
        <f>VLOOKUP(Exportacao[[#This Row],[País Corrigido]],'Conversor de países_Geral_UTF8_'!$A$2:$B$223,2,FALSE)</f>
        <v>Ásia</v>
      </c>
      <c r="H35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3" spans="1:8" hidden="1">
      <c r="A3573" t="s">
        <v>100</v>
      </c>
      <c r="B3573" s="3">
        <v>1977</v>
      </c>
      <c r="C3573">
        <v>0</v>
      </c>
      <c r="D3573">
        <v>0</v>
      </c>
      <c r="E3573" s="3" t="e">
        <v>#NUM!</v>
      </c>
      <c r="F3573" s="3" t="str">
        <f>VLOOKUP(Exportacao[[#This Row],[País]],Tabela3[#All],4,FALSE)</f>
        <v>Hong Kong</v>
      </c>
      <c r="G3573" s="3" t="str">
        <f>VLOOKUP(Exportacao[[#This Row],[País Corrigido]],'Conversor de países_Geral_UTF8_'!$A$2:$B$223,2,FALSE)</f>
        <v>Ásia</v>
      </c>
      <c r="H35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4" spans="1:8" hidden="1">
      <c r="A3574" t="s">
        <v>100</v>
      </c>
      <c r="B3574" s="3">
        <v>1978</v>
      </c>
      <c r="C3574">
        <v>0</v>
      </c>
      <c r="D3574">
        <v>0</v>
      </c>
      <c r="E3574" s="3" t="e">
        <v>#NUM!</v>
      </c>
      <c r="F3574" s="3" t="str">
        <f>VLOOKUP(Exportacao[[#This Row],[País]],Tabela3[#All],4,FALSE)</f>
        <v>Hong Kong</v>
      </c>
      <c r="G3574" s="3" t="str">
        <f>VLOOKUP(Exportacao[[#This Row],[País Corrigido]],'Conversor de países_Geral_UTF8_'!$A$2:$B$223,2,FALSE)</f>
        <v>Ásia</v>
      </c>
      <c r="H35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5" spans="1:8" hidden="1">
      <c r="A3575" t="s">
        <v>100</v>
      </c>
      <c r="B3575" s="3">
        <v>1979</v>
      </c>
      <c r="C3575">
        <v>0</v>
      </c>
      <c r="D3575">
        <v>0</v>
      </c>
      <c r="E3575" s="3" t="e">
        <v>#NUM!</v>
      </c>
      <c r="F3575" s="3" t="str">
        <f>VLOOKUP(Exportacao[[#This Row],[País]],Tabela3[#All],4,FALSE)</f>
        <v>Hong Kong</v>
      </c>
      <c r="G3575" s="3" t="str">
        <f>VLOOKUP(Exportacao[[#This Row],[País Corrigido]],'Conversor de países_Geral_UTF8_'!$A$2:$B$223,2,FALSE)</f>
        <v>Ásia</v>
      </c>
      <c r="H35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6" spans="1:8" hidden="1">
      <c r="A3576" t="s">
        <v>100</v>
      </c>
      <c r="B3576" s="3">
        <v>1980</v>
      </c>
      <c r="C3576">
        <v>0</v>
      </c>
      <c r="D3576">
        <v>0</v>
      </c>
      <c r="E3576" s="3" t="e">
        <v>#NUM!</v>
      </c>
      <c r="F3576" s="3" t="str">
        <f>VLOOKUP(Exportacao[[#This Row],[País]],Tabela3[#All],4,FALSE)</f>
        <v>Hong Kong</v>
      </c>
      <c r="G3576" s="3" t="str">
        <f>VLOOKUP(Exportacao[[#This Row],[País Corrigido]],'Conversor de países_Geral_UTF8_'!$A$2:$B$223,2,FALSE)</f>
        <v>Ásia</v>
      </c>
      <c r="H35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7" spans="1:8" hidden="1">
      <c r="A3577" t="s">
        <v>100</v>
      </c>
      <c r="B3577" s="3">
        <v>1981</v>
      </c>
      <c r="C3577">
        <v>0</v>
      </c>
      <c r="D3577">
        <v>0</v>
      </c>
      <c r="E3577" s="3" t="e">
        <v>#NUM!</v>
      </c>
      <c r="F3577" s="3" t="str">
        <f>VLOOKUP(Exportacao[[#This Row],[País]],Tabela3[#All],4,FALSE)</f>
        <v>Hong Kong</v>
      </c>
      <c r="G3577" s="3" t="str">
        <f>VLOOKUP(Exportacao[[#This Row],[País Corrigido]],'Conversor de países_Geral_UTF8_'!$A$2:$B$223,2,FALSE)</f>
        <v>Ásia</v>
      </c>
      <c r="H35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8" spans="1:8" hidden="1">
      <c r="A3578" t="s">
        <v>100</v>
      </c>
      <c r="B3578" s="3">
        <v>1982</v>
      </c>
      <c r="C3578">
        <v>0</v>
      </c>
      <c r="D3578">
        <v>0</v>
      </c>
      <c r="E3578" s="3" t="e">
        <v>#NUM!</v>
      </c>
      <c r="F3578" s="3" t="str">
        <f>VLOOKUP(Exportacao[[#This Row],[País]],Tabela3[#All],4,FALSE)</f>
        <v>Hong Kong</v>
      </c>
      <c r="G3578" s="3" t="str">
        <f>VLOOKUP(Exportacao[[#This Row],[País Corrigido]],'Conversor de países_Geral_UTF8_'!$A$2:$B$223,2,FALSE)</f>
        <v>Ásia</v>
      </c>
      <c r="H35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79" spans="1:8" hidden="1">
      <c r="A3579" t="s">
        <v>100</v>
      </c>
      <c r="B3579" s="3">
        <v>1983</v>
      </c>
      <c r="C3579">
        <v>0</v>
      </c>
      <c r="D3579">
        <v>0</v>
      </c>
      <c r="E3579" s="3" t="e">
        <v>#NUM!</v>
      </c>
      <c r="F3579" s="3" t="str">
        <f>VLOOKUP(Exportacao[[#This Row],[País]],Tabela3[#All],4,FALSE)</f>
        <v>Hong Kong</v>
      </c>
      <c r="G3579" s="3" t="str">
        <f>VLOOKUP(Exportacao[[#This Row],[País Corrigido]],'Conversor de países_Geral_UTF8_'!$A$2:$B$223,2,FALSE)</f>
        <v>Ásia</v>
      </c>
      <c r="H35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0" spans="1:8" hidden="1">
      <c r="A3580" t="s">
        <v>100</v>
      </c>
      <c r="B3580" s="3">
        <v>1984</v>
      </c>
      <c r="C3580">
        <v>0</v>
      </c>
      <c r="D3580">
        <v>0</v>
      </c>
      <c r="E3580" s="3" t="e">
        <v>#NUM!</v>
      </c>
      <c r="F3580" s="3" t="str">
        <f>VLOOKUP(Exportacao[[#This Row],[País]],Tabela3[#All],4,FALSE)</f>
        <v>Hong Kong</v>
      </c>
      <c r="G3580" s="3" t="str">
        <f>VLOOKUP(Exportacao[[#This Row],[País Corrigido]],'Conversor de países_Geral_UTF8_'!$A$2:$B$223,2,FALSE)</f>
        <v>Ásia</v>
      </c>
      <c r="H35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1" spans="1:8" hidden="1">
      <c r="A3581" t="s">
        <v>100</v>
      </c>
      <c r="B3581" s="3">
        <v>1985</v>
      </c>
      <c r="C3581">
        <v>0</v>
      </c>
      <c r="D3581">
        <v>0</v>
      </c>
      <c r="E3581" s="3" t="e">
        <v>#NUM!</v>
      </c>
      <c r="F3581" s="3" t="str">
        <f>VLOOKUP(Exportacao[[#This Row],[País]],Tabela3[#All],4,FALSE)</f>
        <v>Hong Kong</v>
      </c>
      <c r="G3581" s="3" t="str">
        <f>VLOOKUP(Exportacao[[#This Row],[País Corrigido]],'Conversor de países_Geral_UTF8_'!$A$2:$B$223,2,FALSE)</f>
        <v>Ásia</v>
      </c>
      <c r="H35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2" spans="1:8" hidden="1">
      <c r="A3582" t="s">
        <v>100</v>
      </c>
      <c r="B3582" s="3">
        <v>1986</v>
      </c>
      <c r="C3582">
        <v>0</v>
      </c>
      <c r="D3582">
        <v>0</v>
      </c>
      <c r="E3582" s="3" t="e">
        <v>#NUM!</v>
      </c>
      <c r="F3582" s="3" t="str">
        <f>VLOOKUP(Exportacao[[#This Row],[País]],Tabela3[#All],4,FALSE)</f>
        <v>Hong Kong</v>
      </c>
      <c r="G3582" s="3" t="str">
        <f>VLOOKUP(Exportacao[[#This Row],[País Corrigido]],'Conversor de países_Geral_UTF8_'!$A$2:$B$223,2,FALSE)</f>
        <v>Ásia</v>
      </c>
      <c r="H35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3" spans="1:8" hidden="1">
      <c r="A3583" t="s">
        <v>100</v>
      </c>
      <c r="B3583" s="3">
        <v>1987</v>
      </c>
      <c r="C3583">
        <v>0</v>
      </c>
      <c r="D3583">
        <v>0</v>
      </c>
      <c r="E3583" s="3" t="e">
        <v>#NUM!</v>
      </c>
      <c r="F3583" s="3" t="str">
        <f>VLOOKUP(Exportacao[[#This Row],[País]],Tabela3[#All],4,FALSE)</f>
        <v>Hong Kong</v>
      </c>
      <c r="G3583" s="3" t="str">
        <f>VLOOKUP(Exportacao[[#This Row],[País Corrigido]],'Conversor de países_Geral_UTF8_'!$A$2:$B$223,2,FALSE)</f>
        <v>Ásia</v>
      </c>
      <c r="H35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4" spans="1:8" hidden="1">
      <c r="A3584" t="s">
        <v>100</v>
      </c>
      <c r="B3584" s="3">
        <v>1988</v>
      </c>
      <c r="C3584">
        <v>0</v>
      </c>
      <c r="D3584">
        <v>0</v>
      </c>
      <c r="E3584" s="3" t="e">
        <v>#NUM!</v>
      </c>
      <c r="F3584" s="3" t="str">
        <f>VLOOKUP(Exportacao[[#This Row],[País]],Tabela3[#All],4,FALSE)</f>
        <v>Hong Kong</v>
      </c>
      <c r="G3584" s="3" t="str">
        <f>VLOOKUP(Exportacao[[#This Row],[País Corrigido]],'Conversor de países_Geral_UTF8_'!$A$2:$B$223,2,FALSE)</f>
        <v>Ásia</v>
      </c>
      <c r="H35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5" spans="1:8" hidden="1">
      <c r="A3585" t="s">
        <v>100</v>
      </c>
      <c r="B3585" s="3">
        <v>1989</v>
      </c>
      <c r="C3585">
        <v>0</v>
      </c>
      <c r="D3585">
        <v>0</v>
      </c>
      <c r="E3585" s="3" t="e">
        <v>#NUM!</v>
      </c>
      <c r="F3585" s="3" t="str">
        <f>VLOOKUP(Exportacao[[#This Row],[País]],Tabela3[#All],4,FALSE)</f>
        <v>Hong Kong</v>
      </c>
      <c r="G3585" s="3" t="str">
        <f>VLOOKUP(Exportacao[[#This Row],[País Corrigido]],'Conversor de países_Geral_UTF8_'!$A$2:$B$223,2,FALSE)</f>
        <v>Ásia</v>
      </c>
      <c r="H35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6" spans="1:8" hidden="1">
      <c r="A3586" t="s">
        <v>100</v>
      </c>
      <c r="B3586" s="3">
        <v>1990</v>
      </c>
      <c r="C3586">
        <v>0</v>
      </c>
      <c r="D3586">
        <v>0</v>
      </c>
      <c r="E3586" s="3" t="e">
        <v>#NUM!</v>
      </c>
      <c r="F3586" s="3" t="str">
        <f>VLOOKUP(Exportacao[[#This Row],[País]],Tabela3[#All],4,FALSE)</f>
        <v>Hong Kong</v>
      </c>
      <c r="G3586" s="3" t="str">
        <f>VLOOKUP(Exportacao[[#This Row],[País Corrigido]],'Conversor de países_Geral_UTF8_'!$A$2:$B$223,2,FALSE)</f>
        <v>Ásia</v>
      </c>
      <c r="H35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7" spans="1:8" hidden="1">
      <c r="A3587" t="s">
        <v>100</v>
      </c>
      <c r="B3587" s="3">
        <v>1991</v>
      </c>
      <c r="C3587">
        <v>0</v>
      </c>
      <c r="D3587">
        <v>0</v>
      </c>
      <c r="E3587" s="3" t="e">
        <v>#NUM!</v>
      </c>
      <c r="F3587" s="3" t="str">
        <f>VLOOKUP(Exportacao[[#This Row],[País]],Tabela3[#All],4,FALSE)</f>
        <v>Hong Kong</v>
      </c>
      <c r="G3587" s="3" t="str">
        <f>VLOOKUP(Exportacao[[#This Row],[País Corrigido]],'Conversor de países_Geral_UTF8_'!$A$2:$B$223,2,FALSE)</f>
        <v>Ásia</v>
      </c>
      <c r="H35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8" spans="1:8" hidden="1">
      <c r="A3588" t="s">
        <v>100</v>
      </c>
      <c r="B3588" s="3">
        <v>1992</v>
      </c>
      <c r="C3588">
        <v>0</v>
      </c>
      <c r="D3588">
        <v>0</v>
      </c>
      <c r="E3588" s="3" t="e">
        <v>#NUM!</v>
      </c>
      <c r="F3588" s="3" t="str">
        <f>VLOOKUP(Exportacao[[#This Row],[País]],Tabela3[#All],4,FALSE)</f>
        <v>Hong Kong</v>
      </c>
      <c r="G3588" s="3" t="str">
        <f>VLOOKUP(Exportacao[[#This Row],[País Corrigido]],'Conversor de países_Geral_UTF8_'!$A$2:$B$223,2,FALSE)</f>
        <v>Ásia</v>
      </c>
      <c r="H35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89" spans="1:8" hidden="1">
      <c r="A3589" t="s">
        <v>100</v>
      </c>
      <c r="B3589" s="3">
        <v>1993</v>
      </c>
      <c r="C3589">
        <v>0</v>
      </c>
      <c r="D3589">
        <v>0</v>
      </c>
      <c r="E3589" s="3" t="e">
        <v>#NUM!</v>
      </c>
      <c r="F3589" s="3" t="str">
        <f>VLOOKUP(Exportacao[[#This Row],[País]],Tabela3[#All],4,FALSE)</f>
        <v>Hong Kong</v>
      </c>
      <c r="G3589" s="3" t="str">
        <f>VLOOKUP(Exportacao[[#This Row],[País Corrigido]],'Conversor de países_Geral_UTF8_'!$A$2:$B$223,2,FALSE)</f>
        <v>Ásia</v>
      </c>
      <c r="H35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0" spans="1:8" hidden="1">
      <c r="A3590" t="s">
        <v>100</v>
      </c>
      <c r="B3590" s="3">
        <v>1994</v>
      </c>
      <c r="C3590">
        <v>0</v>
      </c>
      <c r="D3590">
        <v>0</v>
      </c>
      <c r="E3590" s="3" t="e">
        <v>#NUM!</v>
      </c>
      <c r="F3590" s="3" t="str">
        <f>VLOOKUP(Exportacao[[#This Row],[País]],Tabela3[#All],4,FALSE)</f>
        <v>Hong Kong</v>
      </c>
      <c r="G3590" s="3" t="str">
        <f>VLOOKUP(Exportacao[[#This Row],[País Corrigido]],'Conversor de países_Geral_UTF8_'!$A$2:$B$223,2,FALSE)</f>
        <v>Ásia</v>
      </c>
      <c r="H35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1" spans="1:8" hidden="1">
      <c r="A3591" t="s">
        <v>100</v>
      </c>
      <c r="B3591" s="3">
        <v>1995</v>
      </c>
      <c r="C3591">
        <v>0</v>
      </c>
      <c r="D3591">
        <v>0</v>
      </c>
      <c r="E3591" s="3" t="e">
        <v>#NUM!</v>
      </c>
      <c r="F3591" s="3" t="str">
        <f>VLOOKUP(Exportacao[[#This Row],[País]],Tabela3[#All],4,FALSE)</f>
        <v>Hong Kong</v>
      </c>
      <c r="G3591" s="3" t="str">
        <f>VLOOKUP(Exportacao[[#This Row],[País Corrigido]],'Conversor de países_Geral_UTF8_'!$A$2:$B$223,2,FALSE)</f>
        <v>Ásia</v>
      </c>
      <c r="H35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2" spans="1:8" hidden="1">
      <c r="A3592" t="s">
        <v>100</v>
      </c>
      <c r="B3592" s="3">
        <v>1996</v>
      </c>
      <c r="C3592">
        <v>0</v>
      </c>
      <c r="D3592">
        <v>0</v>
      </c>
      <c r="E3592" s="3" t="e">
        <v>#NUM!</v>
      </c>
      <c r="F3592" s="3" t="str">
        <f>VLOOKUP(Exportacao[[#This Row],[País]],Tabela3[#All],4,FALSE)</f>
        <v>Hong Kong</v>
      </c>
      <c r="G3592" s="3" t="str">
        <f>VLOOKUP(Exportacao[[#This Row],[País Corrigido]],'Conversor de países_Geral_UTF8_'!$A$2:$B$223,2,FALSE)</f>
        <v>Ásia</v>
      </c>
      <c r="H35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3" spans="1:8" hidden="1">
      <c r="A3593" t="s">
        <v>100</v>
      </c>
      <c r="B3593" s="3">
        <v>1997</v>
      </c>
      <c r="C3593">
        <v>0</v>
      </c>
      <c r="D3593">
        <v>0</v>
      </c>
      <c r="E3593" s="3" t="e">
        <v>#NUM!</v>
      </c>
      <c r="F3593" s="3" t="str">
        <f>VLOOKUP(Exportacao[[#This Row],[País]],Tabela3[#All],4,FALSE)</f>
        <v>Hong Kong</v>
      </c>
      <c r="G3593" s="3" t="str">
        <f>VLOOKUP(Exportacao[[#This Row],[País Corrigido]],'Conversor de países_Geral_UTF8_'!$A$2:$B$223,2,FALSE)</f>
        <v>Ásia</v>
      </c>
      <c r="H35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4" spans="1:8" hidden="1">
      <c r="A3594" t="s">
        <v>100</v>
      </c>
      <c r="B3594" s="3">
        <v>1998</v>
      </c>
      <c r="C3594">
        <v>0</v>
      </c>
      <c r="D3594">
        <v>0</v>
      </c>
      <c r="E3594" s="3" t="e">
        <v>#NUM!</v>
      </c>
      <c r="F3594" s="3" t="str">
        <f>VLOOKUP(Exportacao[[#This Row],[País]],Tabela3[#All],4,FALSE)</f>
        <v>Hong Kong</v>
      </c>
      <c r="G3594" s="3" t="str">
        <f>VLOOKUP(Exportacao[[#This Row],[País Corrigido]],'Conversor de países_Geral_UTF8_'!$A$2:$B$223,2,FALSE)</f>
        <v>Ásia</v>
      </c>
      <c r="H35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5" spans="1:8" hidden="1">
      <c r="A3595" t="s">
        <v>100</v>
      </c>
      <c r="B3595" s="3">
        <v>1999</v>
      </c>
      <c r="C3595">
        <v>0</v>
      </c>
      <c r="D3595">
        <v>0</v>
      </c>
      <c r="E3595" s="3" t="e">
        <v>#NUM!</v>
      </c>
      <c r="F3595" s="3" t="str">
        <f>VLOOKUP(Exportacao[[#This Row],[País]],Tabela3[#All],4,FALSE)</f>
        <v>Hong Kong</v>
      </c>
      <c r="G3595" s="3" t="str">
        <f>VLOOKUP(Exportacao[[#This Row],[País Corrigido]],'Conversor de países_Geral_UTF8_'!$A$2:$B$223,2,FALSE)</f>
        <v>Ásia</v>
      </c>
      <c r="H35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6" spans="1:8" hidden="1">
      <c r="A3596" t="s">
        <v>100</v>
      </c>
      <c r="B3596" s="3">
        <v>2000</v>
      </c>
      <c r="C3596">
        <v>0</v>
      </c>
      <c r="D3596">
        <v>0</v>
      </c>
      <c r="E3596" s="3" t="e">
        <v>#NUM!</v>
      </c>
      <c r="F3596" s="3" t="str">
        <f>VLOOKUP(Exportacao[[#This Row],[País]],Tabela3[#All],4,FALSE)</f>
        <v>Hong Kong</v>
      </c>
      <c r="G3596" s="3" t="str">
        <f>VLOOKUP(Exportacao[[#This Row],[País Corrigido]],'Conversor de países_Geral_UTF8_'!$A$2:$B$223,2,FALSE)</f>
        <v>Ásia</v>
      </c>
      <c r="H35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7" spans="1:8" hidden="1">
      <c r="A3597" t="s">
        <v>100</v>
      </c>
      <c r="B3597" s="3">
        <v>2001</v>
      </c>
      <c r="C3597">
        <v>0</v>
      </c>
      <c r="D3597">
        <v>0</v>
      </c>
      <c r="E3597" s="3" t="e">
        <v>#NUM!</v>
      </c>
      <c r="F3597" s="3" t="str">
        <f>VLOOKUP(Exportacao[[#This Row],[País]],Tabela3[#All],4,FALSE)</f>
        <v>Hong Kong</v>
      </c>
      <c r="G3597" s="3" t="str">
        <f>VLOOKUP(Exportacao[[#This Row],[País Corrigido]],'Conversor de países_Geral_UTF8_'!$A$2:$B$223,2,FALSE)</f>
        <v>Ásia</v>
      </c>
      <c r="H35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8" spans="1:8" hidden="1">
      <c r="A3598" t="s">
        <v>100</v>
      </c>
      <c r="B3598" s="3">
        <v>2002</v>
      </c>
      <c r="C3598">
        <v>0</v>
      </c>
      <c r="D3598">
        <v>0</v>
      </c>
      <c r="E3598" s="3" t="e">
        <v>#NUM!</v>
      </c>
      <c r="F3598" s="3" t="str">
        <f>VLOOKUP(Exportacao[[#This Row],[País]],Tabela3[#All],4,FALSE)</f>
        <v>Hong Kong</v>
      </c>
      <c r="G3598" s="3" t="str">
        <f>VLOOKUP(Exportacao[[#This Row],[País Corrigido]],'Conversor de países_Geral_UTF8_'!$A$2:$B$223,2,FALSE)</f>
        <v>Ásia</v>
      </c>
      <c r="H35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599" spans="1:8" hidden="1">
      <c r="A3599" t="s">
        <v>100</v>
      </c>
      <c r="B3599" s="3">
        <v>2003</v>
      </c>
      <c r="C3599">
        <v>0</v>
      </c>
      <c r="D3599">
        <v>0</v>
      </c>
      <c r="E3599" s="3" t="e">
        <v>#NUM!</v>
      </c>
      <c r="F3599" s="3" t="str">
        <f>VLOOKUP(Exportacao[[#This Row],[País]],Tabela3[#All],4,FALSE)</f>
        <v>Hong Kong</v>
      </c>
      <c r="G3599" s="3" t="str">
        <f>VLOOKUP(Exportacao[[#This Row],[País Corrigido]],'Conversor de países_Geral_UTF8_'!$A$2:$B$223,2,FALSE)</f>
        <v>Ásia</v>
      </c>
      <c r="H35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00" spans="1:8" hidden="1">
      <c r="A3600" t="s">
        <v>100</v>
      </c>
      <c r="B3600" s="3">
        <v>2004</v>
      </c>
      <c r="C3600">
        <v>0</v>
      </c>
      <c r="D3600">
        <v>0</v>
      </c>
      <c r="E3600" s="3" t="e">
        <v>#NUM!</v>
      </c>
      <c r="F3600" s="3" t="str">
        <f>VLOOKUP(Exportacao[[#This Row],[País]],Tabela3[#All],4,FALSE)</f>
        <v>Hong Kong</v>
      </c>
      <c r="G3600" s="3" t="str">
        <f>VLOOKUP(Exportacao[[#This Row],[País Corrigido]],'Conversor de países_Geral_UTF8_'!$A$2:$B$223,2,FALSE)</f>
        <v>Ásia</v>
      </c>
      <c r="H36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01" spans="1:8" hidden="1">
      <c r="A3601" t="s">
        <v>100</v>
      </c>
      <c r="B3601" s="3">
        <v>2005</v>
      </c>
      <c r="C3601">
        <v>0</v>
      </c>
      <c r="D3601">
        <v>0</v>
      </c>
      <c r="E3601" s="3" t="e">
        <v>#NUM!</v>
      </c>
      <c r="F3601" s="3" t="str">
        <f>VLOOKUP(Exportacao[[#This Row],[País]],Tabela3[#All],4,FALSE)</f>
        <v>Hong Kong</v>
      </c>
      <c r="G3601" s="3" t="str">
        <f>VLOOKUP(Exportacao[[#This Row],[País Corrigido]],'Conversor de países_Geral_UTF8_'!$A$2:$B$223,2,FALSE)</f>
        <v>Ásia</v>
      </c>
      <c r="H36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02" spans="1:8" hidden="1">
      <c r="A3602" t="s">
        <v>100</v>
      </c>
      <c r="B3602" s="3">
        <v>2006</v>
      </c>
      <c r="C3602">
        <v>0</v>
      </c>
      <c r="D3602">
        <v>0</v>
      </c>
      <c r="E3602" s="3" t="e">
        <v>#NUM!</v>
      </c>
      <c r="F3602" s="3" t="str">
        <f>VLOOKUP(Exportacao[[#This Row],[País]],Tabela3[#All],4,FALSE)</f>
        <v>Hong Kong</v>
      </c>
      <c r="G3602" s="3" t="str">
        <f>VLOOKUP(Exportacao[[#This Row],[País Corrigido]],'Conversor de países_Geral_UTF8_'!$A$2:$B$223,2,FALSE)</f>
        <v>Ásia</v>
      </c>
      <c r="H36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03" spans="1:8" hidden="1">
      <c r="A3603" t="s">
        <v>100</v>
      </c>
      <c r="B3603" s="3">
        <v>2007</v>
      </c>
      <c r="C3603">
        <v>0</v>
      </c>
      <c r="D3603">
        <v>0</v>
      </c>
      <c r="E3603" s="3" t="e">
        <v>#NUM!</v>
      </c>
      <c r="F3603" s="3" t="str">
        <f>VLOOKUP(Exportacao[[#This Row],[País]],Tabela3[#All],4,FALSE)</f>
        <v>Hong Kong</v>
      </c>
      <c r="G3603" s="3" t="str">
        <f>VLOOKUP(Exportacao[[#This Row],[País Corrigido]],'Conversor de países_Geral_UTF8_'!$A$2:$B$223,2,FALSE)</f>
        <v>Ásia</v>
      </c>
      <c r="H36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04" spans="1:8" hidden="1">
      <c r="A3604" t="s">
        <v>100</v>
      </c>
      <c r="B3604" s="3">
        <v>2008</v>
      </c>
      <c r="C3604">
        <v>2430</v>
      </c>
      <c r="D3604">
        <v>13460</v>
      </c>
      <c r="E3604" s="3">
        <v>5.5390946502057616</v>
      </c>
      <c r="F3604" s="3" t="str">
        <f>VLOOKUP(Exportacao[[#This Row],[País]],Tabela3[#All],4,FALSE)</f>
        <v>Hong Kong</v>
      </c>
      <c r="G3604" s="3" t="str">
        <f>VLOOKUP(Exportacao[[#This Row],[País Corrigido]],'Conversor de países_Geral_UTF8_'!$A$2:$B$223,2,FALSE)</f>
        <v>Ásia</v>
      </c>
      <c r="H36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05" spans="1:8" hidden="1">
      <c r="A3605" t="s">
        <v>100</v>
      </c>
      <c r="B3605" s="3">
        <v>2009</v>
      </c>
      <c r="C3605">
        <v>50319</v>
      </c>
      <c r="D3605">
        <v>27188</v>
      </c>
      <c r="E3605" s="3">
        <v>0.5403128043085117</v>
      </c>
      <c r="F3605" s="3" t="str">
        <f>VLOOKUP(Exportacao[[#This Row],[País]],Tabela3[#All],4,FALSE)</f>
        <v>Hong Kong</v>
      </c>
      <c r="G3605" s="3" t="str">
        <f>VLOOKUP(Exportacao[[#This Row],[País Corrigido]],'Conversor de países_Geral_UTF8_'!$A$2:$B$223,2,FALSE)</f>
        <v>Ásia</v>
      </c>
      <c r="H36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06" spans="1:8" hidden="1">
      <c r="A3606" t="s">
        <v>100</v>
      </c>
      <c r="B3606" s="3">
        <v>2010</v>
      </c>
      <c r="C3606">
        <v>0</v>
      </c>
      <c r="D3606">
        <v>0</v>
      </c>
      <c r="E3606" s="3" t="e">
        <v>#NUM!</v>
      </c>
      <c r="F3606" s="3" t="str">
        <f>VLOOKUP(Exportacao[[#This Row],[País]],Tabela3[#All],4,FALSE)</f>
        <v>Hong Kong</v>
      </c>
      <c r="G3606" s="3" t="str">
        <f>VLOOKUP(Exportacao[[#This Row],[País Corrigido]],'Conversor de países_Geral_UTF8_'!$A$2:$B$223,2,FALSE)</f>
        <v>Ásia</v>
      </c>
      <c r="H36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07" spans="1:8" hidden="1">
      <c r="A3607" t="s">
        <v>100</v>
      </c>
      <c r="B3607" s="3">
        <v>2011</v>
      </c>
      <c r="C3607">
        <v>2063</v>
      </c>
      <c r="D3607">
        <v>7975</v>
      </c>
      <c r="E3607" s="3">
        <v>3.8657295201163353</v>
      </c>
      <c r="F3607" s="3" t="str">
        <f>VLOOKUP(Exportacao[[#This Row],[País]],Tabela3[#All],4,FALSE)</f>
        <v>Hong Kong</v>
      </c>
      <c r="G3607" s="3" t="str">
        <f>VLOOKUP(Exportacao[[#This Row],[País Corrigido]],'Conversor de países_Geral_UTF8_'!$A$2:$B$223,2,FALSE)</f>
        <v>Ásia</v>
      </c>
      <c r="H36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08" spans="1:8" hidden="1">
      <c r="A3608" t="s">
        <v>100</v>
      </c>
      <c r="B3608" s="3">
        <v>2012</v>
      </c>
      <c r="C3608">
        <v>1609</v>
      </c>
      <c r="D3608">
        <v>7653</v>
      </c>
      <c r="E3608" s="3">
        <v>4.756370416407707</v>
      </c>
      <c r="F3608" s="3" t="str">
        <f>VLOOKUP(Exportacao[[#This Row],[País]],Tabela3[#All],4,FALSE)</f>
        <v>Hong Kong</v>
      </c>
      <c r="G3608" s="3" t="str">
        <f>VLOOKUP(Exportacao[[#This Row],[País Corrigido]],'Conversor de países_Geral_UTF8_'!$A$2:$B$223,2,FALSE)</f>
        <v>Ásia</v>
      </c>
      <c r="H36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09" spans="1:8" hidden="1">
      <c r="A3609" t="s">
        <v>100</v>
      </c>
      <c r="B3609" s="3">
        <v>2013</v>
      </c>
      <c r="C3609">
        <v>16013</v>
      </c>
      <c r="D3609">
        <v>61224</v>
      </c>
      <c r="E3609" s="3">
        <v>3.8233934927871105</v>
      </c>
      <c r="F3609" s="3" t="str">
        <f>VLOOKUP(Exportacao[[#This Row],[País]],Tabela3[#All],4,FALSE)</f>
        <v>Hong Kong</v>
      </c>
      <c r="G3609" s="3" t="str">
        <f>VLOOKUP(Exportacao[[#This Row],[País Corrigido]],'Conversor de países_Geral_UTF8_'!$A$2:$B$223,2,FALSE)</f>
        <v>Ásia</v>
      </c>
      <c r="H36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0" spans="1:8" hidden="1">
      <c r="A3610" t="s">
        <v>100</v>
      </c>
      <c r="B3610" s="3">
        <v>2014</v>
      </c>
      <c r="C3610">
        <v>18130</v>
      </c>
      <c r="D3610">
        <v>63534</v>
      </c>
      <c r="E3610" s="3">
        <v>3.5043574186431328</v>
      </c>
      <c r="F3610" s="3" t="str">
        <f>VLOOKUP(Exportacao[[#This Row],[País]],Tabela3[#All],4,FALSE)</f>
        <v>Hong Kong</v>
      </c>
      <c r="G3610" s="3" t="str">
        <f>VLOOKUP(Exportacao[[#This Row],[País Corrigido]],'Conversor de países_Geral_UTF8_'!$A$2:$B$223,2,FALSE)</f>
        <v>Ásia</v>
      </c>
      <c r="H36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1" spans="1:8" hidden="1">
      <c r="A3611" t="s">
        <v>100</v>
      </c>
      <c r="B3611" s="3">
        <v>2015</v>
      </c>
      <c r="C3611">
        <v>1229</v>
      </c>
      <c r="D3611">
        <v>7837</v>
      </c>
      <c r="E3611" s="3">
        <v>6.3767290480065091</v>
      </c>
      <c r="F3611" s="3" t="str">
        <f>VLOOKUP(Exportacao[[#This Row],[País]],Tabela3[#All],4,FALSE)</f>
        <v>Hong Kong</v>
      </c>
      <c r="G3611" s="3" t="str">
        <f>VLOOKUP(Exportacao[[#This Row],[País Corrigido]],'Conversor de países_Geral_UTF8_'!$A$2:$B$223,2,FALSE)</f>
        <v>Ásia</v>
      </c>
      <c r="H36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2" spans="1:8" hidden="1">
      <c r="A3612" t="s">
        <v>100</v>
      </c>
      <c r="B3612" s="3">
        <v>2016</v>
      </c>
      <c r="C3612">
        <v>6975</v>
      </c>
      <c r="D3612">
        <v>86199</v>
      </c>
      <c r="E3612" s="3">
        <v>12.358279569892472</v>
      </c>
      <c r="F3612" s="3" t="str">
        <f>VLOOKUP(Exportacao[[#This Row],[País]],Tabela3[#All],4,FALSE)</f>
        <v>Hong Kong</v>
      </c>
      <c r="G3612" s="3" t="str">
        <f>VLOOKUP(Exportacao[[#This Row],[País Corrigido]],'Conversor de países_Geral_UTF8_'!$A$2:$B$223,2,FALSE)</f>
        <v>Ásia</v>
      </c>
      <c r="H36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3" spans="1:8" hidden="1">
      <c r="A3613" t="s">
        <v>100</v>
      </c>
      <c r="B3613" s="3">
        <v>2017</v>
      </c>
      <c r="C3613">
        <v>1934</v>
      </c>
      <c r="D3613">
        <v>8180</v>
      </c>
      <c r="E3613" s="3">
        <v>4.2295760082730096</v>
      </c>
      <c r="F3613" s="3" t="str">
        <f>VLOOKUP(Exportacao[[#This Row],[País]],Tabela3[#All],4,FALSE)</f>
        <v>Hong Kong</v>
      </c>
      <c r="G3613" s="3" t="str">
        <f>VLOOKUP(Exportacao[[#This Row],[País Corrigido]],'Conversor de países_Geral_UTF8_'!$A$2:$B$223,2,FALSE)</f>
        <v>Ásia</v>
      </c>
      <c r="H36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4" spans="1:8" hidden="1">
      <c r="A3614" t="s">
        <v>100</v>
      </c>
      <c r="B3614" s="3">
        <v>2018</v>
      </c>
      <c r="C3614">
        <v>1742</v>
      </c>
      <c r="D3614">
        <v>9029</v>
      </c>
      <c r="E3614" s="3">
        <v>5.1831228473019522</v>
      </c>
      <c r="F3614" s="3" t="str">
        <f>VLOOKUP(Exportacao[[#This Row],[País]],Tabela3[#All],4,FALSE)</f>
        <v>Hong Kong</v>
      </c>
      <c r="G3614" s="3" t="str">
        <f>VLOOKUP(Exportacao[[#This Row],[País Corrigido]],'Conversor de países_Geral_UTF8_'!$A$2:$B$223,2,FALSE)</f>
        <v>Ásia</v>
      </c>
      <c r="H36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5" spans="1:8" hidden="1">
      <c r="A3615" t="s">
        <v>100</v>
      </c>
      <c r="B3615" s="3">
        <v>2019</v>
      </c>
      <c r="C3615">
        <v>9651</v>
      </c>
      <c r="D3615">
        <v>42020</v>
      </c>
      <c r="E3615" s="3">
        <v>4.3539529582426688</v>
      </c>
      <c r="F3615" s="3" t="str">
        <f>VLOOKUP(Exportacao[[#This Row],[País]],Tabela3[#All],4,FALSE)</f>
        <v>Hong Kong</v>
      </c>
      <c r="G3615" s="3" t="str">
        <f>VLOOKUP(Exportacao[[#This Row],[País Corrigido]],'Conversor de países_Geral_UTF8_'!$A$2:$B$223,2,FALSE)</f>
        <v>Ásia</v>
      </c>
      <c r="H36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6" spans="1:8" hidden="1">
      <c r="A3616" t="s">
        <v>100</v>
      </c>
      <c r="B3616" s="3">
        <v>2020</v>
      </c>
      <c r="C3616">
        <v>15159</v>
      </c>
      <c r="D3616">
        <v>41987</v>
      </c>
      <c r="E3616" s="3">
        <v>2.7697737317765023</v>
      </c>
      <c r="F3616" s="3" t="str">
        <f>VLOOKUP(Exportacao[[#This Row],[País]],Tabela3[#All],4,FALSE)</f>
        <v>Hong Kong</v>
      </c>
      <c r="G3616" s="3" t="str">
        <f>VLOOKUP(Exportacao[[#This Row],[País Corrigido]],'Conversor de países_Geral_UTF8_'!$A$2:$B$223,2,FALSE)</f>
        <v>Ásia</v>
      </c>
      <c r="H36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7" spans="1:8" hidden="1">
      <c r="A3617" t="s">
        <v>100</v>
      </c>
      <c r="B3617" s="3">
        <v>2021</v>
      </c>
      <c r="C3617">
        <v>12507</v>
      </c>
      <c r="D3617">
        <v>39390</v>
      </c>
      <c r="E3617" s="3">
        <v>3.1494363156632286</v>
      </c>
      <c r="F3617" s="3" t="str">
        <f>VLOOKUP(Exportacao[[#This Row],[País]],Tabela3[#All],4,FALSE)</f>
        <v>Hong Kong</v>
      </c>
      <c r="G3617" s="3" t="str">
        <f>VLOOKUP(Exportacao[[#This Row],[País Corrigido]],'Conversor de países_Geral_UTF8_'!$A$2:$B$223,2,FALSE)</f>
        <v>Ásia</v>
      </c>
      <c r="H36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8" spans="1:8" hidden="1">
      <c r="A3618" t="s">
        <v>100</v>
      </c>
      <c r="B3618" s="3">
        <v>2022</v>
      </c>
      <c r="C3618">
        <v>9371</v>
      </c>
      <c r="D3618">
        <v>38218</v>
      </c>
      <c r="E3618" s="3">
        <v>4.0783267527478388</v>
      </c>
      <c r="F3618" s="3" t="str">
        <f>VLOOKUP(Exportacao[[#This Row],[País]],Tabela3[#All],4,FALSE)</f>
        <v>Hong Kong</v>
      </c>
      <c r="G3618" s="3" t="str">
        <f>VLOOKUP(Exportacao[[#This Row],[País Corrigido]],'Conversor de países_Geral_UTF8_'!$A$2:$B$223,2,FALSE)</f>
        <v>Ásia</v>
      </c>
      <c r="H36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19" spans="1:8" hidden="1">
      <c r="A3619" t="s">
        <v>100</v>
      </c>
      <c r="B3619" s="3">
        <v>2023</v>
      </c>
      <c r="C3619">
        <v>16255</v>
      </c>
      <c r="D3619">
        <v>71025</v>
      </c>
      <c r="E3619" s="3">
        <v>4.3694247923715777</v>
      </c>
      <c r="F3619" s="3" t="str">
        <f>VLOOKUP(Exportacao[[#This Row],[País]],Tabela3[#All],4,FALSE)</f>
        <v>Hong Kong</v>
      </c>
      <c r="G3619" s="3" t="str">
        <f>VLOOKUP(Exportacao[[#This Row],[País Corrigido]],'Conversor de países_Geral_UTF8_'!$A$2:$B$223,2,FALSE)</f>
        <v>Ásia</v>
      </c>
      <c r="H36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20" spans="1:8">
      <c r="A3620" t="s">
        <v>101</v>
      </c>
      <c r="B3620" s="3">
        <v>1970</v>
      </c>
      <c r="C3620">
        <v>0</v>
      </c>
      <c r="D3620">
        <v>0</v>
      </c>
      <c r="E3620" s="3" t="e">
        <v>#NUM!</v>
      </c>
      <c r="F3620" s="3" t="str">
        <f>VLOOKUP(Exportacao[[#This Row],[País]],Tabela3[#All],4,FALSE)</f>
        <v>Hungria</v>
      </c>
      <c r="G3620" s="3" t="str">
        <f>VLOOKUP(Exportacao[[#This Row],[País Corrigido]],'Conversor de países_Geral_UTF8_'!$A$2:$B$223,2,FALSE)</f>
        <v>Europa</v>
      </c>
      <c r="H36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21" spans="1:8">
      <c r="A3621" t="s">
        <v>101</v>
      </c>
      <c r="B3621" s="3">
        <v>1971</v>
      </c>
      <c r="C3621">
        <v>0</v>
      </c>
      <c r="D3621">
        <v>0</v>
      </c>
      <c r="E3621" s="3" t="e">
        <v>#NUM!</v>
      </c>
      <c r="F3621" s="3" t="str">
        <f>VLOOKUP(Exportacao[[#This Row],[País]],Tabela3[#All],4,FALSE)</f>
        <v>Hungria</v>
      </c>
      <c r="G3621" s="3" t="str">
        <f>VLOOKUP(Exportacao[[#This Row],[País Corrigido]],'Conversor de países_Geral_UTF8_'!$A$2:$B$223,2,FALSE)</f>
        <v>Europa</v>
      </c>
      <c r="H36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22" spans="1:8">
      <c r="A3622" t="s">
        <v>101</v>
      </c>
      <c r="B3622" s="3">
        <v>1972</v>
      </c>
      <c r="C3622">
        <v>0</v>
      </c>
      <c r="D3622">
        <v>0</v>
      </c>
      <c r="E3622" s="3" t="e">
        <v>#NUM!</v>
      </c>
      <c r="F3622" s="3" t="str">
        <f>VLOOKUP(Exportacao[[#This Row],[País]],Tabela3[#All],4,FALSE)</f>
        <v>Hungria</v>
      </c>
      <c r="G3622" s="3" t="str">
        <f>VLOOKUP(Exportacao[[#This Row],[País Corrigido]],'Conversor de países_Geral_UTF8_'!$A$2:$B$223,2,FALSE)</f>
        <v>Europa</v>
      </c>
      <c r="H36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23" spans="1:8">
      <c r="A3623" t="s">
        <v>101</v>
      </c>
      <c r="B3623" s="3">
        <v>1973</v>
      </c>
      <c r="C3623">
        <v>0</v>
      </c>
      <c r="D3623">
        <v>0</v>
      </c>
      <c r="E3623" s="3" t="e">
        <v>#NUM!</v>
      </c>
      <c r="F3623" s="3" t="str">
        <f>VLOOKUP(Exportacao[[#This Row],[País]],Tabela3[#All],4,FALSE)</f>
        <v>Hungria</v>
      </c>
      <c r="G3623" s="3" t="str">
        <f>VLOOKUP(Exportacao[[#This Row],[País Corrigido]],'Conversor de países_Geral_UTF8_'!$A$2:$B$223,2,FALSE)</f>
        <v>Europa</v>
      </c>
      <c r="H36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24" spans="1:8">
      <c r="A3624" t="s">
        <v>101</v>
      </c>
      <c r="B3624" s="3">
        <v>1974</v>
      </c>
      <c r="C3624">
        <v>0</v>
      </c>
      <c r="D3624">
        <v>0</v>
      </c>
      <c r="E3624" s="3" t="e">
        <v>#NUM!</v>
      </c>
      <c r="F3624" s="3" t="str">
        <f>VLOOKUP(Exportacao[[#This Row],[País]],Tabela3[#All],4,FALSE)</f>
        <v>Hungria</v>
      </c>
      <c r="G3624" s="3" t="str">
        <f>VLOOKUP(Exportacao[[#This Row],[País Corrigido]],'Conversor de países_Geral_UTF8_'!$A$2:$B$223,2,FALSE)</f>
        <v>Europa</v>
      </c>
      <c r="H36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25" spans="1:8">
      <c r="A3625" t="s">
        <v>101</v>
      </c>
      <c r="B3625" s="3">
        <v>1975</v>
      </c>
      <c r="C3625">
        <v>0</v>
      </c>
      <c r="D3625">
        <v>0</v>
      </c>
      <c r="E3625" s="3" t="e">
        <v>#NUM!</v>
      </c>
      <c r="F3625" s="3" t="str">
        <f>VLOOKUP(Exportacao[[#This Row],[País]],Tabela3[#All],4,FALSE)</f>
        <v>Hungria</v>
      </c>
      <c r="G3625" s="3" t="str">
        <f>VLOOKUP(Exportacao[[#This Row],[País Corrigido]],'Conversor de países_Geral_UTF8_'!$A$2:$B$223,2,FALSE)</f>
        <v>Europa</v>
      </c>
      <c r="H36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26" spans="1:8">
      <c r="A3626" t="s">
        <v>101</v>
      </c>
      <c r="B3626" s="3">
        <v>1976</v>
      </c>
      <c r="C3626">
        <v>0</v>
      </c>
      <c r="D3626">
        <v>0</v>
      </c>
      <c r="E3626" s="3" t="e">
        <v>#NUM!</v>
      </c>
      <c r="F3626" s="3" t="str">
        <f>VLOOKUP(Exportacao[[#This Row],[País]],Tabela3[#All],4,FALSE)</f>
        <v>Hungria</v>
      </c>
      <c r="G3626" s="3" t="str">
        <f>VLOOKUP(Exportacao[[#This Row],[País Corrigido]],'Conversor de países_Geral_UTF8_'!$A$2:$B$223,2,FALSE)</f>
        <v>Europa</v>
      </c>
      <c r="H36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27" spans="1:8">
      <c r="A3627" t="s">
        <v>101</v>
      </c>
      <c r="B3627" s="3">
        <v>1977</v>
      </c>
      <c r="C3627">
        <v>0</v>
      </c>
      <c r="D3627">
        <v>0</v>
      </c>
      <c r="E3627" s="3" t="e">
        <v>#NUM!</v>
      </c>
      <c r="F3627" s="3" t="str">
        <f>VLOOKUP(Exportacao[[#This Row],[País]],Tabela3[#All],4,FALSE)</f>
        <v>Hungria</v>
      </c>
      <c r="G3627" s="3" t="str">
        <f>VLOOKUP(Exportacao[[#This Row],[País Corrigido]],'Conversor de países_Geral_UTF8_'!$A$2:$B$223,2,FALSE)</f>
        <v>Europa</v>
      </c>
      <c r="H36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28" spans="1:8">
      <c r="A3628" t="s">
        <v>101</v>
      </c>
      <c r="B3628" s="3">
        <v>1978</v>
      </c>
      <c r="C3628">
        <v>0</v>
      </c>
      <c r="D3628">
        <v>0</v>
      </c>
      <c r="E3628" s="3" t="e">
        <v>#NUM!</v>
      </c>
      <c r="F3628" s="3" t="str">
        <f>VLOOKUP(Exportacao[[#This Row],[País]],Tabela3[#All],4,FALSE)</f>
        <v>Hungria</v>
      </c>
      <c r="G3628" s="3" t="str">
        <f>VLOOKUP(Exportacao[[#This Row],[País Corrigido]],'Conversor de países_Geral_UTF8_'!$A$2:$B$223,2,FALSE)</f>
        <v>Europa</v>
      </c>
      <c r="H36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29" spans="1:8">
      <c r="A3629" t="s">
        <v>101</v>
      </c>
      <c r="B3629" s="3">
        <v>1979</v>
      </c>
      <c r="C3629">
        <v>0</v>
      </c>
      <c r="D3629">
        <v>0</v>
      </c>
      <c r="E3629" s="3" t="e">
        <v>#NUM!</v>
      </c>
      <c r="F3629" s="3" t="str">
        <f>VLOOKUP(Exportacao[[#This Row],[País]],Tabela3[#All],4,FALSE)</f>
        <v>Hungria</v>
      </c>
      <c r="G3629" s="3" t="str">
        <f>VLOOKUP(Exportacao[[#This Row],[País Corrigido]],'Conversor de países_Geral_UTF8_'!$A$2:$B$223,2,FALSE)</f>
        <v>Europa</v>
      </c>
      <c r="H36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0" spans="1:8">
      <c r="A3630" t="s">
        <v>101</v>
      </c>
      <c r="B3630" s="3">
        <v>1980</v>
      </c>
      <c r="C3630">
        <v>0</v>
      </c>
      <c r="D3630">
        <v>0</v>
      </c>
      <c r="E3630" s="3" t="e">
        <v>#NUM!</v>
      </c>
      <c r="F3630" s="3" t="str">
        <f>VLOOKUP(Exportacao[[#This Row],[País]],Tabela3[#All],4,FALSE)</f>
        <v>Hungria</v>
      </c>
      <c r="G3630" s="3" t="str">
        <f>VLOOKUP(Exportacao[[#This Row],[País Corrigido]],'Conversor de países_Geral_UTF8_'!$A$2:$B$223,2,FALSE)</f>
        <v>Europa</v>
      </c>
      <c r="H36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1" spans="1:8">
      <c r="A3631" t="s">
        <v>101</v>
      </c>
      <c r="B3631" s="3">
        <v>1981</v>
      </c>
      <c r="C3631">
        <v>0</v>
      </c>
      <c r="D3631">
        <v>0</v>
      </c>
      <c r="E3631" s="3" t="e">
        <v>#NUM!</v>
      </c>
      <c r="F3631" s="3" t="str">
        <f>VLOOKUP(Exportacao[[#This Row],[País]],Tabela3[#All],4,FALSE)</f>
        <v>Hungria</v>
      </c>
      <c r="G3631" s="3" t="str">
        <f>VLOOKUP(Exportacao[[#This Row],[País Corrigido]],'Conversor de países_Geral_UTF8_'!$A$2:$B$223,2,FALSE)</f>
        <v>Europa</v>
      </c>
      <c r="H36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2" spans="1:8">
      <c r="A3632" t="s">
        <v>101</v>
      </c>
      <c r="B3632" s="3">
        <v>1982</v>
      </c>
      <c r="C3632">
        <v>0</v>
      </c>
      <c r="D3632">
        <v>0</v>
      </c>
      <c r="E3632" s="3" t="e">
        <v>#NUM!</v>
      </c>
      <c r="F3632" s="3" t="str">
        <f>VLOOKUP(Exportacao[[#This Row],[País]],Tabela3[#All],4,FALSE)</f>
        <v>Hungria</v>
      </c>
      <c r="G3632" s="3" t="str">
        <f>VLOOKUP(Exportacao[[#This Row],[País Corrigido]],'Conversor de países_Geral_UTF8_'!$A$2:$B$223,2,FALSE)</f>
        <v>Europa</v>
      </c>
      <c r="H36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3" spans="1:8">
      <c r="A3633" t="s">
        <v>101</v>
      </c>
      <c r="B3633" s="3">
        <v>1983</v>
      </c>
      <c r="C3633">
        <v>0</v>
      </c>
      <c r="D3633">
        <v>0</v>
      </c>
      <c r="E3633" s="3" t="e">
        <v>#NUM!</v>
      </c>
      <c r="F3633" s="3" t="str">
        <f>VLOOKUP(Exportacao[[#This Row],[País]],Tabela3[#All],4,FALSE)</f>
        <v>Hungria</v>
      </c>
      <c r="G3633" s="3" t="str">
        <f>VLOOKUP(Exportacao[[#This Row],[País Corrigido]],'Conversor de países_Geral_UTF8_'!$A$2:$B$223,2,FALSE)</f>
        <v>Europa</v>
      </c>
      <c r="H36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4" spans="1:8">
      <c r="A3634" t="s">
        <v>101</v>
      </c>
      <c r="B3634" s="3">
        <v>1984</v>
      </c>
      <c r="C3634">
        <v>0</v>
      </c>
      <c r="D3634">
        <v>0</v>
      </c>
      <c r="E3634" s="3" t="e">
        <v>#NUM!</v>
      </c>
      <c r="F3634" s="3" t="str">
        <f>VLOOKUP(Exportacao[[#This Row],[País]],Tabela3[#All],4,FALSE)</f>
        <v>Hungria</v>
      </c>
      <c r="G3634" s="3" t="str">
        <f>VLOOKUP(Exportacao[[#This Row],[País Corrigido]],'Conversor de países_Geral_UTF8_'!$A$2:$B$223,2,FALSE)</f>
        <v>Europa</v>
      </c>
      <c r="H36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5" spans="1:8">
      <c r="A3635" t="s">
        <v>101</v>
      </c>
      <c r="B3635" s="3">
        <v>1985</v>
      </c>
      <c r="C3635">
        <v>0</v>
      </c>
      <c r="D3635">
        <v>0</v>
      </c>
      <c r="E3635" s="3" t="e">
        <v>#NUM!</v>
      </c>
      <c r="F3635" s="3" t="str">
        <f>VLOOKUP(Exportacao[[#This Row],[País]],Tabela3[#All],4,FALSE)</f>
        <v>Hungria</v>
      </c>
      <c r="G3635" s="3" t="str">
        <f>VLOOKUP(Exportacao[[#This Row],[País Corrigido]],'Conversor de países_Geral_UTF8_'!$A$2:$B$223,2,FALSE)</f>
        <v>Europa</v>
      </c>
      <c r="H36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6" spans="1:8">
      <c r="A3636" t="s">
        <v>101</v>
      </c>
      <c r="B3636" s="3">
        <v>1986</v>
      </c>
      <c r="C3636">
        <v>0</v>
      </c>
      <c r="D3636">
        <v>0</v>
      </c>
      <c r="E3636" s="3" t="e">
        <v>#NUM!</v>
      </c>
      <c r="F3636" s="3" t="str">
        <f>VLOOKUP(Exportacao[[#This Row],[País]],Tabela3[#All],4,FALSE)</f>
        <v>Hungria</v>
      </c>
      <c r="G3636" s="3" t="str">
        <f>VLOOKUP(Exportacao[[#This Row],[País Corrigido]],'Conversor de países_Geral_UTF8_'!$A$2:$B$223,2,FALSE)</f>
        <v>Europa</v>
      </c>
      <c r="H36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7" spans="1:8">
      <c r="A3637" t="s">
        <v>101</v>
      </c>
      <c r="B3637" s="3">
        <v>1987</v>
      </c>
      <c r="C3637">
        <v>0</v>
      </c>
      <c r="D3637">
        <v>0</v>
      </c>
      <c r="E3637" s="3" t="e">
        <v>#NUM!</v>
      </c>
      <c r="F3637" s="3" t="str">
        <f>VLOOKUP(Exportacao[[#This Row],[País]],Tabela3[#All],4,FALSE)</f>
        <v>Hungria</v>
      </c>
      <c r="G3637" s="3" t="str">
        <f>VLOOKUP(Exportacao[[#This Row],[País Corrigido]],'Conversor de países_Geral_UTF8_'!$A$2:$B$223,2,FALSE)</f>
        <v>Europa</v>
      </c>
      <c r="H36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8" spans="1:8">
      <c r="A3638" t="s">
        <v>101</v>
      </c>
      <c r="B3638" s="3">
        <v>1988</v>
      </c>
      <c r="C3638">
        <v>0</v>
      </c>
      <c r="D3638">
        <v>0</v>
      </c>
      <c r="E3638" s="3" t="e">
        <v>#NUM!</v>
      </c>
      <c r="F3638" s="3" t="str">
        <f>VLOOKUP(Exportacao[[#This Row],[País]],Tabela3[#All],4,FALSE)</f>
        <v>Hungria</v>
      </c>
      <c r="G3638" s="3" t="str">
        <f>VLOOKUP(Exportacao[[#This Row],[País Corrigido]],'Conversor de países_Geral_UTF8_'!$A$2:$B$223,2,FALSE)</f>
        <v>Europa</v>
      </c>
      <c r="H36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39" spans="1:8">
      <c r="A3639" t="s">
        <v>101</v>
      </c>
      <c r="B3639" s="3">
        <v>1989</v>
      </c>
      <c r="C3639">
        <v>0</v>
      </c>
      <c r="D3639">
        <v>0</v>
      </c>
      <c r="E3639" s="3" t="e">
        <v>#NUM!</v>
      </c>
      <c r="F3639" s="3" t="str">
        <f>VLOOKUP(Exportacao[[#This Row],[País]],Tabela3[#All],4,FALSE)</f>
        <v>Hungria</v>
      </c>
      <c r="G3639" s="3" t="str">
        <f>VLOOKUP(Exportacao[[#This Row],[País Corrigido]],'Conversor de países_Geral_UTF8_'!$A$2:$B$223,2,FALSE)</f>
        <v>Europa</v>
      </c>
      <c r="H36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0" spans="1:8">
      <c r="A3640" t="s">
        <v>101</v>
      </c>
      <c r="B3640" s="3">
        <v>1990</v>
      </c>
      <c r="C3640">
        <v>0</v>
      </c>
      <c r="D3640">
        <v>0</v>
      </c>
      <c r="E3640" s="3" t="e">
        <v>#NUM!</v>
      </c>
      <c r="F3640" s="3" t="str">
        <f>VLOOKUP(Exportacao[[#This Row],[País]],Tabela3[#All],4,FALSE)</f>
        <v>Hungria</v>
      </c>
      <c r="G3640" s="3" t="str">
        <f>VLOOKUP(Exportacao[[#This Row],[País Corrigido]],'Conversor de países_Geral_UTF8_'!$A$2:$B$223,2,FALSE)</f>
        <v>Europa</v>
      </c>
      <c r="H36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1" spans="1:8">
      <c r="A3641" t="s">
        <v>101</v>
      </c>
      <c r="B3641" s="3">
        <v>1991</v>
      </c>
      <c r="C3641">
        <v>0</v>
      </c>
      <c r="D3641">
        <v>0</v>
      </c>
      <c r="E3641" s="3" t="e">
        <v>#NUM!</v>
      </c>
      <c r="F3641" s="3" t="str">
        <f>VLOOKUP(Exportacao[[#This Row],[País]],Tabela3[#All],4,FALSE)</f>
        <v>Hungria</v>
      </c>
      <c r="G3641" s="3" t="str">
        <f>VLOOKUP(Exportacao[[#This Row],[País Corrigido]],'Conversor de países_Geral_UTF8_'!$A$2:$B$223,2,FALSE)</f>
        <v>Europa</v>
      </c>
      <c r="H36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2" spans="1:8">
      <c r="A3642" t="s">
        <v>101</v>
      </c>
      <c r="B3642" s="3">
        <v>1992</v>
      </c>
      <c r="C3642">
        <v>0</v>
      </c>
      <c r="D3642">
        <v>0</v>
      </c>
      <c r="E3642" s="3" t="e">
        <v>#NUM!</v>
      </c>
      <c r="F3642" s="3" t="str">
        <f>VLOOKUP(Exportacao[[#This Row],[País]],Tabela3[#All],4,FALSE)</f>
        <v>Hungria</v>
      </c>
      <c r="G3642" s="3" t="str">
        <f>VLOOKUP(Exportacao[[#This Row],[País Corrigido]],'Conversor de países_Geral_UTF8_'!$A$2:$B$223,2,FALSE)</f>
        <v>Europa</v>
      </c>
      <c r="H36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3" spans="1:8">
      <c r="A3643" t="s">
        <v>101</v>
      </c>
      <c r="B3643" s="3">
        <v>1993</v>
      </c>
      <c r="C3643">
        <v>0</v>
      </c>
      <c r="D3643">
        <v>0</v>
      </c>
      <c r="E3643" s="3" t="e">
        <v>#NUM!</v>
      </c>
      <c r="F3643" s="3" t="str">
        <f>VLOOKUP(Exportacao[[#This Row],[País]],Tabela3[#All],4,FALSE)</f>
        <v>Hungria</v>
      </c>
      <c r="G3643" s="3" t="str">
        <f>VLOOKUP(Exportacao[[#This Row],[País Corrigido]],'Conversor de países_Geral_UTF8_'!$A$2:$B$223,2,FALSE)</f>
        <v>Europa</v>
      </c>
      <c r="H36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4" spans="1:8">
      <c r="A3644" t="s">
        <v>101</v>
      </c>
      <c r="B3644" s="3">
        <v>1994</v>
      </c>
      <c r="C3644">
        <v>0</v>
      </c>
      <c r="D3644">
        <v>0</v>
      </c>
      <c r="E3644" s="3" t="e">
        <v>#NUM!</v>
      </c>
      <c r="F3644" s="3" t="str">
        <f>VLOOKUP(Exportacao[[#This Row],[País]],Tabela3[#All],4,FALSE)</f>
        <v>Hungria</v>
      </c>
      <c r="G3644" s="3" t="str">
        <f>VLOOKUP(Exportacao[[#This Row],[País Corrigido]],'Conversor de países_Geral_UTF8_'!$A$2:$B$223,2,FALSE)</f>
        <v>Europa</v>
      </c>
      <c r="H36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5" spans="1:8">
      <c r="A3645" t="s">
        <v>101</v>
      </c>
      <c r="B3645" s="3">
        <v>1995</v>
      </c>
      <c r="C3645">
        <v>0</v>
      </c>
      <c r="D3645">
        <v>0</v>
      </c>
      <c r="E3645" s="3" t="e">
        <v>#NUM!</v>
      </c>
      <c r="F3645" s="3" t="str">
        <f>VLOOKUP(Exportacao[[#This Row],[País]],Tabela3[#All],4,FALSE)</f>
        <v>Hungria</v>
      </c>
      <c r="G3645" s="3" t="str">
        <f>VLOOKUP(Exportacao[[#This Row],[País Corrigido]],'Conversor de países_Geral_UTF8_'!$A$2:$B$223,2,FALSE)</f>
        <v>Europa</v>
      </c>
      <c r="H36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6" spans="1:8">
      <c r="A3646" t="s">
        <v>101</v>
      </c>
      <c r="B3646" s="3">
        <v>1996</v>
      </c>
      <c r="C3646">
        <v>0</v>
      </c>
      <c r="D3646">
        <v>0</v>
      </c>
      <c r="E3646" s="3" t="e">
        <v>#NUM!</v>
      </c>
      <c r="F3646" s="3" t="str">
        <f>VLOOKUP(Exportacao[[#This Row],[País]],Tabela3[#All],4,FALSE)</f>
        <v>Hungria</v>
      </c>
      <c r="G3646" s="3" t="str">
        <f>VLOOKUP(Exportacao[[#This Row],[País Corrigido]],'Conversor de países_Geral_UTF8_'!$A$2:$B$223,2,FALSE)</f>
        <v>Europa</v>
      </c>
      <c r="H36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7" spans="1:8">
      <c r="A3647" t="s">
        <v>101</v>
      </c>
      <c r="B3647" s="3">
        <v>1997</v>
      </c>
      <c r="C3647">
        <v>0</v>
      </c>
      <c r="D3647">
        <v>0</v>
      </c>
      <c r="E3647" s="3" t="e">
        <v>#NUM!</v>
      </c>
      <c r="F3647" s="3" t="str">
        <f>VLOOKUP(Exportacao[[#This Row],[País]],Tabela3[#All],4,FALSE)</f>
        <v>Hungria</v>
      </c>
      <c r="G3647" s="3" t="str">
        <f>VLOOKUP(Exportacao[[#This Row],[País Corrigido]],'Conversor de países_Geral_UTF8_'!$A$2:$B$223,2,FALSE)</f>
        <v>Europa</v>
      </c>
      <c r="H36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8" spans="1:8">
      <c r="A3648" t="s">
        <v>101</v>
      </c>
      <c r="B3648" s="3">
        <v>1998</v>
      </c>
      <c r="C3648">
        <v>0</v>
      </c>
      <c r="D3648">
        <v>0</v>
      </c>
      <c r="E3648" s="3" t="e">
        <v>#NUM!</v>
      </c>
      <c r="F3648" s="3" t="str">
        <f>VLOOKUP(Exportacao[[#This Row],[País]],Tabela3[#All],4,FALSE)</f>
        <v>Hungria</v>
      </c>
      <c r="G3648" s="3" t="str">
        <f>VLOOKUP(Exportacao[[#This Row],[País Corrigido]],'Conversor de países_Geral_UTF8_'!$A$2:$B$223,2,FALSE)</f>
        <v>Europa</v>
      </c>
      <c r="H36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49" spans="1:8">
      <c r="A3649" t="s">
        <v>101</v>
      </c>
      <c r="B3649" s="3">
        <v>1999</v>
      </c>
      <c r="C3649">
        <v>0</v>
      </c>
      <c r="D3649">
        <v>0</v>
      </c>
      <c r="E3649" s="3" t="e">
        <v>#NUM!</v>
      </c>
      <c r="F3649" s="3" t="str">
        <f>VLOOKUP(Exportacao[[#This Row],[País]],Tabela3[#All],4,FALSE)</f>
        <v>Hungria</v>
      </c>
      <c r="G3649" s="3" t="str">
        <f>VLOOKUP(Exportacao[[#This Row],[País Corrigido]],'Conversor de países_Geral_UTF8_'!$A$2:$B$223,2,FALSE)</f>
        <v>Europa</v>
      </c>
      <c r="H36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0" spans="1:8">
      <c r="A3650" t="s">
        <v>101</v>
      </c>
      <c r="B3650" s="3">
        <v>2000</v>
      </c>
      <c r="C3650">
        <v>0</v>
      </c>
      <c r="D3650">
        <v>0</v>
      </c>
      <c r="E3650" s="3" t="e">
        <v>#NUM!</v>
      </c>
      <c r="F3650" s="3" t="str">
        <f>VLOOKUP(Exportacao[[#This Row],[País]],Tabela3[#All],4,FALSE)</f>
        <v>Hungria</v>
      </c>
      <c r="G3650" s="3" t="str">
        <f>VLOOKUP(Exportacao[[#This Row],[País Corrigido]],'Conversor de países_Geral_UTF8_'!$A$2:$B$223,2,FALSE)</f>
        <v>Europa</v>
      </c>
      <c r="H36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1" spans="1:8">
      <c r="A3651" t="s">
        <v>101</v>
      </c>
      <c r="B3651" s="3">
        <v>2001</v>
      </c>
      <c r="C3651">
        <v>0</v>
      </c>
      <c r="D3651">
        <v>0</v>
      </c>
      <c r="E3651" s="3" t="e">
        <v>#NUM!</v>
      </c>
      <c r="F3651" s="3" t="str">
        <f>VLOOKUP(Exportacao[[#This Row],[País]],Tabela3[#All],4,FALSE)</f>
        <v>Hungria</v>
      </c>
      <c r="G3651" s="3" t="str">
        <f>VLOOKUP(Exportacao[[#This Row],[País Corrigido]],'Conversor de países_Geral_UTF8_'!$A$2:$B$223,2,FALSE)</f>
        <v>Europa</v>
      </c>
      <c r="H36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2" spans="1:8">
      <c r="A3652" t="s">
        <v>101</v>
      </c>
      <c r="B3652" s="3">
        <v>2002</v>
      </c>
      <c r="C3652">
        <v>0</v>
      </c>
      <c r="D3652">
        <v>0</v>
      </c>
      <c r="E3652" s="3" t="e">
        <v>#NUM!</v>
      </c>
      <c r="F3652" s="3" t="str">
        <f>VLOOKUP(Exportacao[[#This Row],[País]],Tabela3[#All],4,FALSE)</f>
        <v>Hungria</v>
      </c>
      <c r="G3652" s="3" t="str">
        <f>VLOOKUP(Exportacao[[#This Row],[País Corrigido]],'Conversor de países_Geral_UTF8_'!$A$2:$B$223,2,FALSE)</f>
        <v>Europa</v>
      </c>
      <c r="H36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3" spans="1:8">
      <c r="A3653" t="s">
        <v>101</v>
      </c>
      <c r="B3653" s="3">
        <v>2003</v>
      </c>
      <c r="C3653">
        <v>0</v>
      </c>
      <c r="D3653">
        <v>0</v>
      </c>
      <c r="E3653" s="3" t="e">
        <v>#NUM!</v>
      </c>
      <c r="F3653" s="3" t="str">
        <f>VLOOKUP(Exportacao[[#This Row],[País]],Tabela3[#All],4,FALSE)</f>
        <v>Hungria</v>
      </c>
      <c r="G3653" s="3" t="str">
        <f>VLOOKUP(Exportacao[[#This Row],[País Corrigido]],'Conversor de países_Geral_UTF8_'!$A$2:$B$223,2,FALSE)</f>
        <v>Europa</v>
      </c>
      <c r="H36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4" spans="1:8">
      <c r="A3654" t="s">
        <v>101</v>
      </c>
      <c r="B3654" s="3">
        <v>2004</v>
      </c>
      <c r="C3654">
        <v>0</v>
      </c>
      <c r="D3654">
        <v>0</v>
      </c>
      <c r="E3654" s="3" t="e">
        <v>#NUM!</v>
      </c>
      <c r="F3654" s="3" t="str">
        <f>VLOOKUP(Exportacao[[#This Row],[País]],Tabela3[#All],4,FALSE)</f>
        <v>Hungria</v>
      </c>
      <c r="G3654" s="3" t="str">
        <f>VLOOKUP(Exportacao[[#This Row],[País Corrigido]],'Conversor de países_Geral_UTF8_'!$A$2:$B$223,2,FALSE)</f>
        <v>Europa</v>
      </c>
      <c r="H36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5" spans="1:8">
      <c r="A3655" t="s">
        <v>101</v>
      </c>
      <c r="B3655" s="3">
        <v>2005</v>
      </c>
      <c r="C3655">
        <v>0</v>
      </c>
      <c r="D3655">
        <v>0</v>
      </c>
      <c r="E3655" s="3" t="e">
        <v>#NUM!</v>
      </c>
      <c r="F3655" s="3" t="str">
        <f>VLOOKUP(Exportacao[[#This Row],[País]],Tabela3[#All],4,FALSE)</f>
        <v>Hungria</v>
      </c>
      <c r="G3655" s="3" t="str">
        <f>VLOOKUP(Exportacao[[#This Row],[País Corrigido]],'Conversor de países_Geral_UTF8_'!$A$2:$B$223,2,FALSE)</f>
        <v>Europa</v>
      </c>
      <c r="H36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6" spans="1:8">
      <c r="A3656" t="s">
        <v>101</v>
      </c>
      <c r="B3656" s="3">
        <v>2006</v>
      </c>
      <c r="C3656">
        <v>0</v>
      </c>
      <c r="D3656">
        <v>0</v>
      </c>
      <c r="E3656" s="3" t="e">
        <v>#NUM!</v>
      </c>
      <c r="F3656" s="3" t="str">
        <f>VLOOKUP(Exportacao[[#This Row],[País]],Tabela3[#All],4,FALSE)</f>
        <v>Hungria</v>
      </c>
      <c r="G3656" s="3" t="str">
        <f>VLOOKUP(Exportacao[[#This Row],[País Corrigido]],'Conversor de países_Geral_UTF8_'!$A$2:$B$223,2,FALSE)</f>
        <v>Europa</v>
      </c>
      <c r="H36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7" spans="1:8">
      <c r="A3657" t="s">
        <v>101</v>
      </c>
      <c r="B3657" s="3">
        <v>2007</v>
      </c>
      <c r="C3657">
        <v>0</v>
      </c>
      <c r="D3657">
        <v>0</v>
      </c>
      <c r="E3657" s="3" t="e">
        <v>#NUM!</v>
      </c>
      <c r="F3657" s="3" t="str">
        <f>VLOOKUP(Exportacao[[#This Row],[País]],Tabela3[#All],4,FALSE)</f>
        <v>Hungria</v>
      </c>
      <c r="G3657" s="3" t="str">
        <f>VLOOKUP(Exportacao[[#This Row],[País Corrigido]],'Conversor de países_Geral_UTF8_'!$A$2:$B$223,2,FALSE)</f>
        <v>Europa</v>
      </c>
      <c r="H36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8" spans="1:8">
      <c r="A3658" t="s">
        <v>101</v>
      </c>
      <c r="B3658" s="3">
        <v>2008</v>
      </c>
      <c r="C3658">
        <v>0</v>
      </c>
      <c r="D3658">
        <v>0</v>
      </c>
      <c r="E3658" s="3" t="e">
        <v>#NUM!</v>
      </c>
      <c r="F3658" s="3" t="str">
        <f>VLOOKUP(Exportacao[[#This Row],[País]],Tabela3[#All],4,FALSE)</f>
        <v>Hungria</v>
      </c>
      <c r="G3658" s="3" t="str">
        <f>VLOOKUP(Exportacao[[#This Row],[País Corrigido]],'Conversor de países_Geral_UTF8_'!$A$2:$B$223,2,FALSE)</f>
        <v>Europa</v>
      </c>
      <c r="H36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59" spans="1:8">
      <c r="A3659" t="s">
        <v>101</v>
      </c>
      <c r="B3659" s="3">
        <v>2009</v>
      </c>
      <c r="C3659">
        <v>0</v>
      </c>
      <c r="D3659">
        <v>0</v>
      </c>
      <c r="E3659" s="3" t="e">
        <v>#NUM!</v>
      </c>
      <c r="F3659" s="3" t="str">
        <f>VLOOKUP(Exportacao[[#This Row],[País]],Tabela3[#All],4,FALSE)</f>
        <v>Hungria</v>
      </c>
      <c r="G3659" s="3" t="str">
        <f>VLOOKUP(Exportacao[[#This Row],[País Corrigido]],'Conversor de países_Geral_UTF8_'!$A$2:$B$223,2,FALSE)</f>
        <v>Europa</v>
      </c>
      <c r="H36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60" spans="1:8">
      <c r="A3660" t="s">
        <v>101</v>
      </c>
      <c r="B3660" s="3">
        <v>2010</v>
      </c>
      <c r="C3660">
        <v>540</v>
      </c>
      <c r="D3660">
        <v>4103</v>
      </c>
      <c r="E3660" s="3">
        <v>7.5981481481481481</v>
      </c>
      <c r="F3660" s="3" t="str">
        <f>VLOOKUP(Exportacao[[#This Row],[País]],Tabela3[#All],4,FALSE)</f>
        <v>Hungria</v>
      </c>
      <c r="G3660" s="3" t="str">
        <f>VLOOKUP(Exportacao[[#This Row],[País Corrigido]],'Conversor de países_Geral_UTF8_'!$A$2:$B$223,2,FALSE)</f>
        <v>Europa</v>
      </c>
      <c r="H36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61" spans="1:8">
      <c r="A3661" t="s">
        <v>101</v>
      </c>
      <c r="B3661" s="3">
        <v>2011</v>
      </c>
      <c r="C3661">
        <v>0</v>
      </c>
      <c r="D3661">
        <v>0</v>
      </c>
      <c r="E3661" s="3" t="e">
        <v>#NUM!</v>
      </c>
      <c r="F3661" s="3" t="str">
        <f>VLOOKUP(Exportacao[[#This Row],[País]],Tabela3[#All],4,FALSE)</f>
        <v>Hungria</v>
      </c>
      <c r="G3661" s="3" t="str">
        <f>VLOOKUP(Exportacao[[#This Row],[País Corrigido]],'Conversor de países_Geral_UTF8_'!$A$2:$B$223,2,FALSE)</f>
        <v>Europa</v>
      </c>
      <c r="H36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62" spans="1:8">
      <c r="A3662" t="s">
        <v>101</v>
      </c>
      <c r="B3662" s="3">
        <v>2012</v>
      </c>
      <c r="C3662">
        <v>0</v>
      </c>
      <c r="D3662">
        <v>0</v>
      </c>
      <c r="E3662" s="3" t="e">
        <v>#NUM!</v>
      </c>
      <c r="F3662" s="3" t="str">
        <f>VLOOKUP(Exportacao[[#This Row],[País]],Tabela3[#All],4,FALSE)</f>
        <v>Hungria</v>
      </c>
      <c r="G3662" s="3" t="str">
        <f>VLOOKUP(Exportacao[[#This Row],[País Corrigido]],'Conversor de países_Geral_UTF8_'!$A$2:$B$223,2,FALSE)</f>
        <v>Europa</v>
      </c>
      <c r="H36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63" spans="1:8">
      <c r="A3663" t="s">
        <v>101</v>
      </c>
      <c r="B3663" s="3">
        <v>2013</v>
      </c>
      <c r="C3663">
        <v>0</v>
      </c>
      <c r="D3663">
        <v>0</v>
      </c>
      <c r="E3663" s="3" t="e">
        <v>#NUM!</v>
      </c>
      <c r="F3663" s="3" t="str">
        <f>VLOOKUP(Exportacao[[#This Row],[País]],Tabela3[#All],4,FALSE)</f>
        <v>Hungria</v>
      </c>
      <c r="G3663" s="3" t="str">
        <f>VLOOKUP(Exportacao[[#This Row],[País Corrigido]],'Conversor de países_Geral_UTF8_'!$A$2:$B$223,2,FALSE)</f>
        <v>Europa</v>
      </c>
      <c r="H36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64" spans="1:8">
      <c r="A3664" t="s">
        <v>101</v>
      </c>
      <c r="B3664" s="3">
        <v>2014</v>
      </c>
      <c r="C3664">
        <v>0</v>
      </c>
      <c r="D3664">
        <v>0</v>
      </c>
      <c r="E3664" s="3" t="e">
        <v>#NUM!</v>
      </c>
      <c r="F3664" s="3" t="str">
        <f>VLOOKUP(Exportacao[[#This Row],[País]],Tabela3[#All],4,FALSE)</f>
        <v>Hungria</v>
      </c>
      <c r="G3664" s="3" t="str">
        <f>VLOOKUP(Exportacao[[#This Row],[País Corrigido]],'Conversor de países_Geral_UTF8_'!$A$2:$B$223,2,FALSE)</f>
        <v>Europa</v>
      </c>
      <c r="H36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65" spans="1:8">
      <c r="A3665" t="s">
        <v>101</v>
      </c>
      <c r="B3665" s="3">
        <v>2015</v>
      </c>
      <c r="C3665">
        <v>0</v>
      </c>
      <c r="D3665">
        <v>0</v>
      </c>
      <c r="E3665" s="3" t="e">
        <v>#NUM!</v>
      </c>
      <c r="F3665" s="3" t="str">
        <f>VLOOKUP(Exportacao[[#This Row],[País]],Tabela3[#All],4,FALSE)</f>
        <v>Hungria</v>
      </c>
      <c r="G3665" s="3" t="str">
        <f>VLOOKUP(Exportacao[[#This Row],[País Corrigido]],'Conversor de países_Geral_UTF8_'!$A$2:$B$223,2,FALSE)</f>
        <v>Europa</v>
      </c>
      <c r="H36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66" spans="1:8">
      <c r="A3666" t="s">
        <v>101</v>
      </c>
      <c r="B3666" s="3">
        <v>2016</v>
      </c>
      <c r="C3666">
        <v>0</v>
      </c>
      <c r="D3666">
        <v>0</v>
      </c>
      <c r="E3666" s="3" t="e">
        <v>#NUM!</v>
      </c>
      <c r="F3666" s="3" t="str">
        <f>VLOOKUP(Exportacao[[#This Row],[País]],Tabela3[#All],4,FALSE)</f>
        <v>Hungria</v>
      </c>
      <c r="G3666" s="3" t="str">
        <f>VLOOKUP(Exportacao[[#This Row],[País Corrigido]],'Conversor de países_Geral_UTF8_'!$A$2:$B$223,2,FALSE)</f>
        <v>Europa</v>
      </c>
      <c r="H36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67" spans="1:8">
      <c r="A3667" t="s">
        <v>101</v>
      </c>
      <c r="B3667" s="3">
        <v>2017</v>
      </c>
      <c r="C3667">
        <v>0</v>
      </c>
      <c r="D3667">
        <v>0</v>
      </c>
      <c r="E3667" s="3" t="e">
        <v>#NUM!</v>
      </c>
      <c r="F3667" s="3" t="str">
        <f>VLOOKUP(Exportacao[[#This Row],[País]],Tabela3[#All],4,FALSE)</f>
        <v>Hungria</v>
      </c>
      <c r="G3667" s="3" t="str">
        <f>VLOOKUP(Exportacao[[#This Row],[País Corrigido]],'Conversor de países_Geral_UTF8_'!$A$2:$B$223,2,FALSE)</f>
        <v>Europa</v>
      </c>
      <c r="H36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68" spans="1:8">
      <c r="A3668" t="s">
        <v>101</v>
      </c>
      <c r="B3668" s="3">
        <v>2018</v>
      </c>
      <c r="C3668">
        <v>0</v>
      </c>
      <c r="D3668">
        <v>0</v>
      </c>
      <c r="E3668" s="3" t="e">
        <v>#NUM!</v>
      </c>
      <c r="F3668" s="3" t="str">
        <f>VLOOKUP(Exportacao[[#This Row],[País]],Tabela3[#All],4,FALSE)</f>
        <v>Hungria</v>
      </c>
      <c r="G3668" s="3" t="str">
        <f>VLOOKUP(Exportacao[[#This Row],[País Corrigido]],'Conversor de países_Geral_UTF8_'!$A$2:$B$223,2,FALSE)</f>
        <v>Europa</v>
      </c>
      <c r="H36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69" spans="1:8">
      <c r="A3669" t="s">
        <v>101</v>
      </c>
      <c r="B3669" s="3">
        <v>2019</v>
      </c>
      <c r="C3669">
        <v>0</v>
      </c>
      <c r="D3669">
        <v>0</v>
      </c>
      <c r="E3669" s="3" t="e">
        <v>#NUM!</v>
      </c>
      <c r="F3669" s="3" t="str">
        <f>VLOOKUP(Exportacao[[#This Row],[País]],Tabela3[#All],4,FALSE)</f>
        <v>Hungria</v>
      </c>
      <c r="G3669" s="3" t="str">
        <f>VLOOKUP(Exportacao[[#This Row],[País Corrigido]],'Conversor de países_Geral_UTF8_'!$A$2:$B$223,2,FALSE)</f>
        <v>Europa</v>
      </c>
      <c r="H36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70" spans="1:8">
      <c r="A3670" t="s">
        <v>101</v>
      </c>
      <c r="B3670" s="3">
        <v>2020</v>
      </c>
      <c r="C3670">
        <v>0</v>
      </c>
      <c r="D3670">
        <v>0</v>
      </c>
      <c r="E3670" s="3" t="e">
        <v>#NUM!</v>
      </c>
      <c r="F3670" s="3" t="str">
        <f>VLOOKUP(Exportacao[[#This Row],[País]],Tabela3[#All],4,FALSE)</f>
        <v>Hungria</v>
      </c>
      <c r="G3670" s="3" t="str">
        <f>VLOOKUP(Exportacao[[#This Row],[País Corrigido]],'Conversor de países_Geral_UTF8_'!$A$2:$B$223,2,FALSE)</f>
        <v>Europa</v>
      </c>
      <c r="H36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71" spans="1:8">
      <c r="A3671" t="s">
        <v>101</v>
      </c>
      <c r="B3671" s="3">
        <v>2021</v>
      </c>
      <c r="C3671">
        <v>87</v>
      </c>
      <c r="D3671">
        <v>583</v>
      </c>
      <c r="E3671" s="3">
        <v>6.7011494252873565</v>
      </c>
      <c r="F3671" s="3" t="str">
        <f>VLOOKUP(Exportacao[[#This Row],[País]],Tabela3[#All],4,FALSE)</f>
        <v>Hungria</v>
      </c>
      <c r="G3671" s="3" t="str">
        <f>VLOOKUP(Exportacao[[#This Row],[País Corrigido]],'Conversor de países_Geral_UTF8_'!$A$2:$B$223,2,FALSE)</f>
        <v>Europa</v>
      </c>
      <c r="H36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672" spans="1:8">
      <c r="A3672" t="s">
        <v>101</v>
      </c>
      <c r="B3672" s="3">
        <v>2022</v>
      </c>
      <c r="C3672">
        <v>0</v>
      </c>
      <c r="D3672">
        <v>0</v>
      </c>
      <c r="E3672" s="3" t="e">
        <v>#NUM!</v>
      </c>
      <c r="F3672" s="3" t="str">
        <f>VLOOKUP(Exportacao[[#This Row],[País]],Tabela3[#All],4,FALSE)</f>
        <v>Hungria</v>
      </c>
      <c r="G3672" s="3" t="str">
        <f>VLOOKUP(Exportacao[[#This Row],[País Corrigido]],'Conversor de países_Geral_UTF8_'!$A$2:$B$223,2,FALSE)</f>
        <v>Europa</v>
      </c>
      <c r="H36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73" spans="1:8">
      <c r="A3673" t="s">
        <v>101</v>
      </c>
      <c r="B3673" s="3">
        <v>2023</v>
      </c>
      <c r="C3673">
        <v>0</v>
      </c>
      <c r="D3673">
        <v>0</v>
      </c>
      <c r="E3673" s="3" t="e">
        <v>#NUM!</v>
      </c>
      <c r="F3673" s="3" t="str">
        <f>VLOOKUP(Exportacao[[#This Row],[País]],Tabela3[#All],4,FALSE)</f>
        <v>Hungria</v>
      </c>
      <c r="G3673" s="3" t="str">
        <f>VLOOKUP(Exportacao[[#This Row],[País Corrigido]],'Conversor de países_Geral_UTF8_'!$A$2:$B$223,2,FALSE)</f>
        <v>Europa</v>
      </c>
      <c r="H36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74" spans="1:8">
      <c r="A3674" t="s">
        <v>107</v>
      </c>
      <c r="B3674" s="3">
        <v>1970</v>
      </c>
      <c r="C3674">
        <v>0</v>
      </c>
      <c r="D3674">
        <v>0</v>
      </c>
      <c r="E3674" s="3" t="e">
        <v>#NUM!</v>
      </c>
      <c r="F3674" s="3" t="str">
        <f>VLOOKUP(Exportacao[[#This Row],[País]],Tabela3[#All],4,FALSE)</f>
        <v>Ilha de Man</v>
      </c>
      <c r="G3674" s="3" t="str">
        <f>VLOOKUP(Exportacao[[#This Row],[País Corrigido]],'Conversor de países_Geral_UTF8_'!$A$2:$B$223,2,FALSE)</f>
        <v>Europa</v>
      </c>
      <c r="H36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75" spans="1:8">
      <c r="A3675" t="s">
        <v>107</v>
      </c>
      <c r="B3675" s="3">
        <v>1971</v>
      </c>
      <c r="C3675">
        <v>0</v>
      </c>
      <c r="D3675">
        <v>0</v>
      </c>
      <c r="E3675" s="3" t="e">
        <v>#NUM!</v>
      </c>
      <c r="F3675" s="3" t="str">
        <f>VLOOKUP(Exportacao[[#This Row],[País]],Tabela3[#All],4,FALSE)</f>
        <v>Ilha de Man</v>
      </c>
      <c r="G3675" s="3" t="str">
        <f>VLOOKUP(Exportacao[[#This Row],[País Corrigido]],'Conversor de países_Geral_UTF8_'!$A$2:$B$223,2,FALSE)</f>
        <v>Europa</v>
      </c>
      <c r="H36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76" spans="1:8">
      <c r="A3676" t="s">
        <v>107</v>
      </c>
      <c r="B3676" s="3">
        <v>1972</v>
      </c>
      <c r="C3676">
        <v>0</v>
      </c>
      <c r="D3676">
        <v>0</v>
      </c>
      <c r="E3676" s="3" t="e">
        <v>#NUM!</v>
      </c>
      <c r="F3676" s="3" t="str">
        <f>VLOOKUP(Exportacao[[#This Row],[País]],Tabela3[#All],4,FALSE)</f>
        <v>Ilha de Man</v>
      </c>
      <c r="G3676" s="3" t="str">
        <f>VLOOKUP(Exportacao[[#This Row],[País Corrigido]],'Conversor de países_Geral_UTF8_'!$A$2:$B$223,2,FALSE)</f>
        <v>Europa</v>
      </c>
      <c r="H36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77" spans="1:8">
      <c r="A3677" t="s">
        <v>107</v>
      </c>
      <c r="B3677" s="3">
        <v>1973</v>
      </c>
      <c r="C3677">
        <v>0</v>
      </c>
      <c r="D3677">
        <v>0</v>
      </c>
      <c r="E3677" s="3" t="e">
        <v>#NUM!</v>
      </c>
      <c r="F3677" s="3" t="str">
        <f>VLOOKUP(Exportacao[[#This Row],[País]],Tabela3[#All],4,FALSE)</f>
        <v>Ilha de Man</v>
      </c>
      <c r="G3677" s="3" t="str">
        <f>VLOOKUP(Exportacao[[#This Row],[País Corrigido]],'Conversor de países_Geral_UTF8_'!$A$2:$B$223,2,FALSE)</f>
        <v>Europa</v>
      </c>
      <c r="H36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78" spans="1:8">
      <c r="A3678" t="s">
        <v>107</v>
      </c>
      <c r="B3678" s="3">
        <v>1974</v>
      </c>
      <c r="C3678">
        <v>0</v>
      </c>
      <c r="D3678">
        <v>0</v>
      </c>
      <c r="E3678" s="3" t="e">
        <v>#NUM!</v>
      </c>
      <c r="F3678" s="3" t="str">
        <f>VLOOKUP(Exportacao[[#This Row],[País]],Tabela3[#All],4,FALSE)</f>
        <v>Ilha de Man</v>
      </c>
      <c r="G3678" s="3" t="str">
        <f>VLOOKUP(Exportacao[[#This Row],[País Corrigido]],'Conversor de países_Geral_UTF8_'!$A$2:$B$223,2,FALSE)</f>
        <v>Europa</v>
      </c>
      <c r="H36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79" spans="1:8">
      <c r="A3679" t="s">
        <v>107</v>
      </c>
      <c r="B3679" s="3">
        <v>1975</v>
      </c>
      <c r="C3679">
        <v>0</v>
      </c>
      <c r="D3679">
        <v>0</v>
      </c>
      <c r="E3679" s="3" t="e">
        <v>#NUM!</v>
      </c>
      <c r="F3679" s="3" t="str">
        <f>VLOOKUP(Exportacao[[#This Row],[País]],Tabela3[#All],4,FALSE)</f>
        <v>Ilha de Man</v>
      </c>
      <c r="G3679" s="3" t="str">
        <f>VLOOKUP(Exportacao[[#This Row],[País Corrigido]],'Conversor de países_Geral_UTF8_'!$A$2:$B$223,2,FALSE)</f>
        <v>Europa</v>
      </c>
      <c r="H36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0" spans="1:8">
      <c r="A3680" t="s">
        <v>107</v>
      </c>
      <c r="B3680" s="3">
        <v>1976</v>
      </c>
      <c r="C3680">
        <v>0</v>
      </c>
      <c r="D3680">
        <v>0</v>
      </c>
      <c r="E3680" s="3" t="e">
        <v>#NUM!</v>
      </c>
      <c r="F3680" s="3" t="str">
        <f>VLOOKUP(Exportacao[[#This Row],[País]],Tabela3[#All],4,FALSE)</f>
        <v>Ilha de Man</v>
      </c>
      <c r="G3680" s="3" t="str">
        <f>VLOOKUP(Exportacao[[#This Row],[País Corrigido]],'Conversor de países_Geral_UTF8_'!$A$2:$B$223,2,FALSE)</f>
        <v>Europa</v>
      </c>
      <c r="H36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1" spans="1:8">
      <c r="A3681" t="s">
        <v>107</v>
      </c>
      <c r="B3681" s="3">
        <v>1977</v>
      </c>
      <c r="C3681">
        <v>0</v>
      </c>
      <c r="D3681">
        <v>0</v>
      </c>
      <c r="E3681" s="3" t="e">
        <v>#NUM!</v>
      </c>
      <c r="F3681" s="3" t="str">
        <f>VLOOKUP(Exportacao[[#This Row],[País]],Tabela3[#All],4,FALSE)</f>
        <v>Ilha de Man</v>
      </c>
      <c r="G3681" s="3" t="str">
        <f>VLOOKUP(Exportacao[[#This Row],[País Corrigido]],'Conversor de países_Geral_UTF8_'!$A$2:$B$223,2,FALSE)</f>
        <v>Europa</v>
      </c>
      <c r="H36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2" spans="1:8">
      <c r="A3682" t="s">
        <v>107</v>
      </c>
      <c r="B3682" s="3">
        <v>1978</v>
      </c>
      <c r="C3682">
        <v>0</v>
      </c>
      <c r="D3682">
        <v>0</v>
      </c>
      <c r="E3682" s="3" t="e">
        <v>#NUM!</v>
      </c>
      <c r="F3682" s="3" t="str">
        <f>VLOOKUP(Exportacao[[#This Row],[País]],Tabela3[#All],4,FALSE)</f>
        <v>Ilha de Man</v>
      </c>
      <c r="G3682" s="3" t="str">
        <f>VLOOKUP(Exportacao[[#This Row],[País Corrigido]],'Conversor de países_Geral_UTF8_'!$A$2:$B$223,2,FALSE)</f>
        <v>Europa</v>
      </c>
      <c r="H36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3" spans="1:8">
      <c r="A3683" t="s">
        <v>107</v>
      </c>
      <c r="B3683" s="3">
        <v>1979</v>
      </c>
      <c r="C3683">
        <v>0</v>
      </c>
      <c r="D3683">
        <v>0</v>
      </c>
      <c r="E3683" s="3" t="e">
        <v>#NUM!</v>
      </c>
      <c r="F3683" s="3" t="str">
        <f>VLOOKUP(Exportacao[[#This Row],[País]],Tabela3[#All],4,FALSE)</f>
        <v>Ilha de Man</v>
      </c>
      <c r="G3683" s="3" t="str">
        <f>VLOOKUP(Exportacao[[#This Row],[País Corrigido]],'Conversor de países_Geral_UTF8_'!$A$2:$B$223,2,FALSE)</f>
        <v>Europa</v>
      </c>
      <c r="H36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4" spans="1:8">
      <c r="A3684" t="s">
        <v>107</v>
      </c>
      <c r="B3684" s="3">
        <v>1980</v>
      </c>
      <c r="C3684">
        <v>0</v>
      </c>
      <c r="D3684">
        <v>0</v>
      </c>
      <c r="E3684" s="3" t="e">
        <v>#NUM!</v>
      </c>
      <c r="F3684" s="3" t="str">
        <f>VLOOKUP(Exportacao[[#This Row],[País]],Tabela3[#All],4,FALSE)</f>
        <v>Ilha de Man</v>
      </c>
      <c r="G3684" s="3" t="str">
        <f>VLOOKUP(Exportacao[[#This Row],[País Corrigido]],'Conversor de países_Geral_UTF8_'!$A$2:$B$223,2,FALSE)</f>
        <v>Europa</v>
      </c>
      <c r="H36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5" spans="1:8">
      <c r="A3685" t="s">
        <v>107</v>
      </c>
      <c r="B3685" s="3">
        <v>1981</v>
      </c>
      <c r="C3685">
        <v>0</v>
      </c>
      <c r="D3685">
        <v>0</v>
      </c>
      <c r="E3685" s="3" t="e">
        <v>#NUM!</v>
      </c>
      <c r="F3685" s="3" t="str">
        <f>VLOOKUP(Exportacao[[#This Row],[País]],Tabela3[#All],4,FALSE)</f>
        <v>Ilha de Man</v>
      </c>
      <c r="G3685" s="3" t="str">
        <f>VLOOKUP(Exportacao[[#This Row],[País Corrigido]],'Conversor de países_Geral_UTF8_'!$A$2:$B$223,2,FALSE)</f>
        <v>Europa</v>
      </c>
      <c r="H36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6" spans="1:8">
      <c r="A3686" t="s">
        <v>107</v>
      </c>
      <c r="B3686" s="3">
        <v>1982</v>
      </c>
      <c r="C3686">
        <v>0</v>
      </c>
      <c r="D3686">
        <v>0</v>
      </c>
      <c r="E3686" s="3" t="e">
        <v>#NUM!</v>
      </c>
      <c r="F3686" s="3" t="str">
        <f>VLOOKUP(Exportacao[[#This Row],[País]],Tabela3[#All],4,FALSE)</f>
        <v>Ilha de Man</v>
      </c>
      <c r="G3686" s="3" t="str">
        <f>VLOOKUP(Exportacao[[#This Row],[País Corrigido]],'Conversor de países_Geral_UTF8_'!$A$2:$B$223,2,FALSE)</f>
        <v>Europa</v>
      </c>
      <c r="H36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7" spans="1:8">
      <c r="A3687" t="s">
        <v>107</v>
      </c>
      <c r="B3687" s="3">
        <v>1983</v>
      </c>
      <c r="C3687">
        <v>0</v>
      </c>
      <c r="D3687">
        <v>0</v>
      </c>
      <c r="E3687" s="3" t="e">
        <v>#NUM!</v>
      </c>
      <c r="F3687" s="3" t="str">
        <f>VLOOKUP(Exportacao[[#This Row],[País]],Tabela3[#All],4,FALSE)</f>
        <v>Ilha de Man</v>
      </c>
      <c r="G3687" s="3" t="str">
        <f>VLOOKUP(Exportacao[[#This Row],[País Corrigido]],'Conversor de países_Geral_UTF8_'!$A$2:$B$223,2,FALSE)</f>
        <v>Europa</v>
      </c>
      <c r="H36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8" spans="1:8">
      <c r="A3688" t="s">
        <v>107</v>
      </c>
      <c r="B3688" s="3">
        <v>1984</v>
      </c>
      <c r="C3688">
        <v>0</v>
      </c>
      <c r="D3688">
        <v>0</v>
      </c>
      <c r="E3688" s="3" t="e">
        <v>#NUM!</v>
      </c>
      <c r="F3688" s="3" t="str">
        <f>VLOOKUP(Exportacao[[#This Row],[País]],Tabela3[#All],4,FALSE)</f>
        <v>Ilha de Man</v>
      </c>
      <c r="G3688" s="3" t="str">
        <f>VLOOKUP(Exportacao[[#This Row],[País Corrigido]],'Conversor de países_Geral_UTF8_'!$A$2:$B$223,2,FALSE)</f>
        <v>Europa</v>
      </c>
      <c r="H36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89" spans="1:8">
      <c r="A3689" t="s">
        <v>107</v>
      </c>
      <c r="B3689" s="3">
        <v>1985</v>
      </c>
      <c r="C3689">
        <v>0</v>
      </c>
      <c r="D3689">
        <v>0</v>
      </c>
      <c r="E3689" s="3" t="e">
        <v>#NUM!</v>
      </c>
      <c r="F3689" s="3" t="str">
        <f>VLOOKUP(Exportacao[[#This Row],[País]],Tabela3[#All],4,FALSE)</f>
        <v>Ilha de Man</v>
      </c>
      <c r="G3689" s="3" t="str">
        <f>VLOOKUP(Exportacao[[#This Row],[País Corrigido]],'Conversor de países_Geral_UTF8_'!$A$2:$B$223,2,FALSE)</f>
        <v>Europa</v>
      </c>
      <c r="H36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0" spans="1:8">
      <c r="A3690" t="s">
        <v>107</v>
      </c>
      <c r="B3690" s="3">
        <v>1986</v>
      </c>
      <c r="C3690">
        <v>0</v>
      </c>
      <c r="D3690">
        <v>0</v>
      </c>
      <c r="E3690" s="3" t="e">
        <v>#NUM!</v>
      </c>
      <c r="F3690" s="3" t="str">
        <f>VLOOKUP(Exportacao[[#This Row],[País]],Tabela3[#All],4,FALSE)</f>
        <v>Ilha de Man</v>
      </c>
      <c r="G3690" s="3" t="str">
        <f>VLOOKUP(Exportacao[[#This Row],[País Corrigido]],'Conversor de países_Geral_UTF8_'!$A$2:$B$223,2,FALSE)</f>
        <v>Europa</v>
      </c>
      <c r="H36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1" spans="1:8">
      <c r="A3691" t="s">
        <v>107</v>
      </c>
      <c r="B3691" s="3">
        <v>1987</v>
      </c>
      <c r="C3691">
        <v>0</v>
      </c>
      <c r="D3691">
        <v>0</v>
      </c>
      <c r="E3691" s="3" t="e">
        <v>#NUM!</v>
      </c>
      <c r="F3691" s="3" t="str">
        <f>VLOOKUP(Exportacao[[#This Row],[País]],Tabela3[#All],4,FALSE)</f>
        <v>Ilha de Man</v>
      </c>
      <c r="G3691" s="3" t="str">
        <f>VLOOKUP(Exportacao[[#This Row],[País Corrigido]],'Conversor de países_Geral_UTF8_'!$A$2:$B$223,2,FALSE)</f>
        <v>Europa</v>
      </c>
      <c r="H36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2" spans="1:8">
      <c r="A3692" t="s">
        <v>107</v>
      </c>
      <c r="B3692" s="3">
        <v>1988</v>
      </c>
      <c r="C3692">
        <v>0</v>
      </c>
      <c r="D3692">
        <v>0</v>
      </c>
      <c r="E3692" s="3" t="e">
        <v>#NUM!</v>
      </c>
      <c r="F3692" s="3" t="str">
        <f>VLOOKUP(Exportacao[[#This Row],[País]],Tabela3[#All],4,FALSE)</f>
        <v>Ilha de Man</v>
      </c>
      <c r="G3692" s="3" t="str">
        <f>VLOOKUP(Exportacao[[#This Row],[País Corrigido]],'Conversor de países_Geral_UTF8_'!$A$2:$B$223,2,FALSE)</f>
        <v>Europa</v>
      </c>
      <c r="H36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3" spans="1:8">
      <c r="A3693" t="s">
        <v>107</v>
      </c>
      <c r="B3693" s="3">
        <v>1989</v>
      </c>
      <c r="C3693">
        <v>0</v>
      </c>
      <c r="D3693">
        <v>0</v>
      </c>
      <c r="E3693" s="3" t="e">
        <v>#NUM!</v>
      </c>
      <c r="F3693" s="3" t="str">
        <f>VLOOKUP(Exportacao[[#This Row],[País]],Tabela3[#All],4,FALSE)</f>
        <v>Ilha de Man</v>
      </c>
      <c r="G3693" s="3" t="str">
        <f>VLOOKUP(Exportacao[[#This Row],[País Corrigido]],'Conversor de países_Geral_UTF8_'!$A$2:$B$223,2,FALSE)</f>
        <v>Europa</v>
      </c>
      <c r="H36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4" spans="1:8">
      <c r="A3694" t="s">
        <v>107</v>
      </c>
      <c r="B3694" s="3">
        <v>1990</v>
      </c>
      <c r="C3694">
        <v>0</v>
      </c>
      <c r="D3694">
        <v>0</v>
      </c>
      <c r="E3694" s="3" t="e">
        <v>#NUM!</v>
      </c>
      <c r="F3694" s="3" t="str">
        <f>VLOOKUP(Exportacao[[#This Row],[País]],Tabela3[#All],4,FALSE)</f>
        <v>Ilha de Man</v>
      </c>
      <c r="G3694" s="3" t="str">
        <f>VLOOKUP(Exportacao[[#This Row],[País Corrigido]],'Conversor de países_Geral_UTF8_'!$A$2:$B$223,2,FALSE)</f>
        <v>Europa</v>
      </c>
      <c r="H36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5" spans="1:8">
      <c r="A3695" t="s">
        <v>107</v>
      </c>
      <c r="B3695" s="3">
        <v>1991</v>
      </c>
      <c r="C3695">
        <v>0</v>
      </c>
      <c r="D3695">
        <v>0</v>
      </c>
      <c r="E3695" s="3" t="e">
        <v>#NUM!</v>
      </c>
      <c r="F3695" s="3" t="str">
        <f>VLOOKUP(Exportacao[[#This Row],[País]],Tabela3[#All],4,FALSE)</f>
        <v>Ilha de Man</v>
      </c>
      <c r="G3695" s="3" t="str">
        <f>VLOOKUP(Exportacao[[#This Row],[País Corrigido]],'Conversor de países_Geral_UTF8_'!$A$2:$B$223,2,FALSE)</f>
        <v>Europa</v>
      </c>
      <c r="H36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6" spans="1:8">
      <c r="A3696" t="s">
        <v>107</v>
      </c>
      <c r="B3696" s="3">
        <v>1992</v>
      </c>
      <c r="C3696">
        <v>0</v>
      </c>
      <c r="D3696">
        <v>0</v>
      </c>
      <c r="E3696" s="3" t="e">
        <v>#NUM!</v>
      </c>
      <c r="F3696" s="3" t="str">
        <f>VLOOKUP(Exportacao[[#This Row],[País]],Tabela3[#All],4,FALSE)</f>
        <v>Ilha de Man</v>
      </c>
      <c r="G3696" s="3" t="str">
        <f>VLOOKUP(Exportacao[[#This Row],[País Corrigido]],'Conversor de países_Geral_UTF8_'!$A$2:$B$223,2,FALSE)</f>
        <v>Europa</v>
      </c>
      <c r="H36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7" spans="1:8">
      <c r="A3697" t="s">
        <v>107</v>
      </c>
      <c r="B3697" s="3">
        <v>1993</v>
      </c>
      <c r="C3697">
        <v>0</v>
      </c>
      <c r="D3697">
        <v>0</v>
      </c>
      <c r="E3697" s="3" t="e">
        <v>#NUM!</v>
      </c>
      <c r="F3697" s="3" t="str">
        <f>VLOOKUP(Exportacao[[#This Row],[País]],Tabela3[#All],4,FALSE)</f>
        <v>Ilha de Man</v>
      </c>
      <c r="G3697" s="3" t="str">
        <f>VLOOKUP(Exportacao[[#This Row],[País Corrigido]],'Conversor de países_Geral_UTF8_'!$A$2:$B$223,2,FALSE)</f>
        <v>Europa</v>
      </c>
      <c r="H36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8" spans="1:8">
      <c r="A3698" t="s">
        <v>107</v>
      </c>
      <c r="B3698" s="3">
        <v>1994</v>
      </c>
      <c r="C3698">
        <v>0</v>
      </c>
      <c r="D3698">
        <v>0</v>
      </c>
      <c r="E3698" s="3" t="e">
        <v>#NUM!</v>
      </c>
      <c r="F3698" s="3" t="str">
        <f>VLOOKUP(Exportacao[[#This Row],[País]],Tabela3[#All],4,FALSE)</f>
        <v>Ilha de Man</v>
      </c>
      <c r="G3698" s="3" t="str">
        <f>VLOOKUP(Exportacao[[#This Row],[País Corrigido]],'Conversor de países_Geral_UTF8_'!$A$2:$B$223,2,FALSE)</f>
        <v>Europa</v>
      </c>
      <c r="H36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699" spans="1:8">
      <c r="A3699" t="s">
        <v>107</v>
      </c>
      <c r="B3699" s="3">
        <v>1995</v>
      </c>
      <c r="C3699">
        <v>0</v>
      </c>
      <c r="D3699">
        <v>0</v>
      </c>
      <c r="E3699" s="3" t="e">
        <v>#NUM!</v>
      </c>
      <c r="F3699" s="3" t="str">
        <f>VLOOKUP(Exportacao[[#This Row],[País]],Tabela3[#All],4,FALSE)</f>
        <v>Ilha de Man</v>
      </c>
      <c r="G3699" s="3" t="str">
        <f>VLOOKUP(Exportacao[[#This Row],[País Corrigido]],'Conversor de países_Geral_UTF8_'!$A$2:$B$223,2,FALSE)</f>
        <v>Europa</v>
      </c>
      <c r="H36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0" spans="1:8">
      <c r="A3700" t="s">
        <v>107</v>
      </c>
      <c r="B3700" s="3">
        <v>1996</v>
      </c>
      <c r="C3700">
        <v>0</v>
      </c>
      <c r="D3700">
        <v>0</v>
      </c>
      <c r="E3700" s="3" t="e">
        <v>#NUM!</v>
      </c>
      <c r="F3700" s="3" t="str">
        <f>VLOOKUP(Exportacao[[#This Row],[País]],Tabela3[#All],4,FALSE)</f>
        <v>Ilha de Man</v>
      </c>
      <c r="G3700" s="3" t="str">
        <f>VLOOKUP(Exportacao[[#This Row],[País Corrigido]],'Conversor de países_Geral_UTF8_'!$A$2:$B$223,2,FALSE)</f>
        <v>Europa</v>
      </c>
      <c r="H37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1" spans="1:8">
      <c r="A3701" t="s">
        <v>107</v>
      </c>
      <c r="B3701" s="3">
        <v>1997</v>
      </c>
      <c r="C3701">
        <v>0</v>
      </c>
      <c r="D3701">
        <v>0</v>
      </c>
      <c r="E3701" s="3" t="e">
        <v>#NUM!</v>
      </c>
      <c r="F3701" s="3" t="str">
        <f>VLOOKUP(Exportacao[[#This Row],[País]],Tabela3[#All],4,FALSE)</f>
        <v>Ilha de Man</v>
      </c>
      <c r="G3701" s="3" t="str">
        <f>VLOOKUP(Exportacao[[#This Row],[País Corrigido]],'Conversor de países_Geral_UTF8_'!$A$2:$B$223,2,FALSE)</f>
        <v>Europa</v>
      </c>
      <c r="H37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2" spans="1:8">
      <c r="A3702" t="s">
        <v>107</v>
      </c>
      <c r="B3702" s="3">
        <v>1998</v>
      </c>
      <c r="C3702">
        <v>0</v>
      </c>
      <c r="D3702">
        <v>0</v>
      </c>
      <c r="E3702" s="3" t="e">
        <v>#NUM!</v>
      </c>
      <c r="F3702" s="3" t="str">
        <f>VLOOKUP(Exportacao[[#This Row],[País]],Tabela3[#All],4,FALSE)</f>
        <v>Ilha de Man</v>
      </c>
      <c r="G3702" s="3" t="str">
        <f>VLOOKUP(Exportacao[[#This Row],[País Corrigido]],'Conversor de países_Geral_UTF8_'!$A$2:$B$223,2,FALSE)</f>
        <v>Europa</v>
      </c>
      <c r="H37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3" spans="1:8">
      <c r="A3703" t="s">
        <v>107</v>
      </c>
      <c r="B3703" s="3">
        <v>1999</v>
      </c>
      <c r="C3703">
        <v>0</v>
      </c>
      <c r="D3703">
        <v>0</v>
      </c>
      <c r="E3703" s="3" t="e">
        <v>#NUM!</v>
      </c>
      <c r="F3703" s="3" t="str">
        <f>VLOOKUP(Exportacao[[#This Row],[País]],Tabela3[#All],4,FALSE)</f>
        <v>Ilha de Man</v>
      </c>
      <c r="G3703" s="3" t="str">
        <f>VLOOKUP(Exportacao[[#This Row],[País Corrigido]],'Conversor de países_Geral_UTF8_'!$A$2:$B$223,2,FALSE)</f>
        <v>Europa</v>
      </c>
      <c r="H37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4" spans="1:8">
      <c r="A3704" t="s">
        <v>107</v>
      </c>
      <c r="B3704" s="3">
        <v>2000</v>
      </c>
      <c r="C3704">
        <v>0</v>
      </c>
      <c r="D3704">
        <v>0</v>
      </c>
      <c r="E3704" s="3" t="e">
        <v>#NUM!</v>
      </c>
      <c r="F3704" s="3" t="str">
        <f>VLOOKUP(Exportacao[[#This Row],[País]],Tabela3[#All],4,FALSE)</f>
        <v>Ilha de Man</v>
      </c>
      <c r="G3704" s="3" t="str">
        <f>VLOOKUP(Exportacao[[#This Row],[País Corrigido]],'Conversor de países_Geral_UTF8_'!$A$2:$B$223,2,FALSE)</f>
        <v>Europa</v>
      </c>
      <c r="H37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5" spans="1:8">
      <c r="A3705" t="s">
        <v>107</v>
      </c>
      <c r="B3705" s="3">
        <v>2001</v>
      </c>
      <c r="C3705">
        <v>0</v>
      </c>
      <c r="D3705">
        <v>0</v>
      </c>
      <c r="E3705" s="3" t="e">
        <v>#NUM!</v>
      </c>
      <c r="F3705" s="3" t="str">
        <f>VLOOKUP(Exportacao[[#This Row],[País]],Tabela3[#All],4,FALSE)</f>
        <v>Ilha de Man</v>
      </c>
      <c r="G3705" s="3" t="str">
        <f>VLOOKUP(Exportacao[[#This Row],[País Corrigido]],'Conversor de países_Geral_UTF8_'!$A$2:$B$223,2,FALSE)</f>
        <v>Europa</v>
      </c>
      <c r="H37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6" spans="1:8">
      <c r="A3706" t="s">
        <v>107</v>
      </c>
      <c r="B3706" s="3">
        <v>2002</v>
      </c>
      <c r="C3706">
        <v>0</v>
      </c>
      <c r="D3706">
        <v>0</v>
      </c>
      <c r="E3706" s="3" t="e">
        <v>#NUM!</v>
      </c>
      <c r="F3706" s="3" t="str">
        <f>VLOOKUP(Exportacao[[#This Row],[País]],Tabela3[#All],4,FALSE)</f>
        <v>Ilha de Man</v>
      </c>
      <c r="G3706" s="3" t="str">
        <f>VLOOKUP(Exportacao[[#This Row],[País Corrigido]],'Conversor de países_Geral_UTF8_'!$A$2:$B$223,2,FALSE)</f>
        <v>Europa</v>
      </c>
      <c r="H37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7" spans="1:8">
      <c r="A3707" t="s">
        <v>107</v>
      </c>
      <c r="B3707" s="3">
        <v>2003</v>
      </c>
      <c r="C3707">
        <v>0</v>
      </c>
      <c r="D3707">
        <v>0</v>
      </c>
      <c r="E3707" s="3" t="e">
        <v>#NUM!</v>
      </c>
      <c r="F3707" s="3" t="str">
        <f>VLOOKUP(Exportacao[[#This Row],[País]],Tabela3[#All],4,FALSE)</f>
        <v>Ilha de Man</v>
      </c>
      <c r="G3707" s="3" t="str">
        <f>VLOOKUP(Exportacao[[#This Row],[País Corrigido]],'Conversor de países_Geral_UTF8_'!$A$2:$B$223,2,FALSE)</f>
        <v>Europa</v>
      </c>
      <c r="H37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8" spans="1:8">
      <c r="A3708" t="s">
        <v>107</v>
      </c>
      <c r="B3708" s="3">
        <v>2004</v>
      </c>
      <c r="C3708">
        <v>0</v>
      </c>
      <c r="D3708">
        <v>0</v>
      </c>
      <c r="E3708" s="3" t="e">
        <v>#NUM!</v>
      </c>
      <c r="F3708" s="3" t="str">
        <f>VLOOKUP(Exportacao[[#This Row],[País]],Tabela3[#All],4,FALSE)</f>
        <v>Ilha de Man</v>
      </c>
      <c r="G3708" s="3" t="str">
        <f>VLOOKUP(Exportacao[[#This Row],[País Corrigido]],'Conversor de países_Geral_UTF8_'!$A$2:$B$223,2,FALSE)</f>
        <v>Europa</v>
      </c>
      <c r="H37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09" spans="1:8">
      <c r="A3709" t="s">
        <v>107</v>
      </c>
      <c r="B3709" s="3">
        <v>2005</v>
      </c>
      <c r="C3709">
        <v>0</v>
      </c>
      <c r="D3709">
        <v>0</v>
      </c>
      <c r="E3709" s="3" t="e">
        <v>#NUM!</v>
      </c>
      <c r="F3709" s="3" t="str">
        <f>VLOOKUP(Exportacao[[#This Row],[País]],Tabela3[#All],4,FALSE)</f>
        <v>Ilha de Man</v>
      </c>
      <c r="G3709" s="3" t="str">
        <f>VLOOKUP(Exportacao[[#This Row],[País Corrigido]],'Conversor de países_Geral_UTF8_'!$A$2:$B$223,2,FALSE)</f>
        <v>Europa</v>
      </c>
      <c r="H37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0" spans="1:8">
      <c r="A3710" t="s">
        <v>107</v>
      </c>
      <c r="B3710" s="3">
        <v>2006</v>
      </c>
      <c r="C3710">
        <v>0</v>
      </c>
      <c r="D3710">
        <v>0</v>
      </c>
      <c r="E3710" s="3" t="e">
        <v>#NUM!</v>
      </c>
      <c r="F3710" s="3" t="str">
        <f>VLOOKUP(Exportacao[[#This Row],[País]],Tabela3[#All],4,FALSE)</f>
        <v>Ilha de Man</v>
      </c>
      <c r="G3710" s="3" t="str">
        <f>VLOOKUP(Exportacao[[#This Row],[País Corrigido]],'Conversor de países_Geral_UTF8_'!$A$2:$B$223,2,FALSE)</f>
        <v>Europa</v>
      </c>
      <c r="H37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1" spans="1:8">
      <c r="A3711" t="s">
        <v>107</v>
      </c>
      <c r="B3711" s="3">
        <v>2007</v>
      </c>
      <c r="C3711">
        <v>0</v>
      </c>
      <c r="D3711">
        <v>0</v>
      </c>
      <c r="E3711" s="3" t="e">
        <v>#NUM!</v>
      </c>
      <c r="F3711" s="3" t="str">
        <f>VLOOKUP(Exportacao[[#This Row],[País]],Tabela3[#All],4,FALSE)</f>
        <v>Ilha de Man</v>
      </c>
      <c r="G3711" s="3" t="str">
        <f>VLOOKUP(Exportacao[[#This Row],[País Corrigido]],'Conversor de países_Geral_UTF8_'!$A$2:$B$223,2,FALSE)</f>
        <v>Europa</v>
      </c>
      <c r="H37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2" spans="1:8">
      <c r="A3712" t="s">
        <v>107</v>
      </c>
      <c r="B3712" s="3">
        <v>2008</v>
      </c>
      <c r="C3712">
        <v>0</v>
      </c>
      <c r="D3712">
        <v>0</v>
      </c>
      <c r="E3712" s="3" t="e">
        <v>#NUM!</v>
      </c>
      <c r="F3712" s="3" t="str">
        <f>VLOOKUP(Exportacao[[#This Row],[País]],Tabela3[#All],4,FALSE)</f>
        <v>Ilha de Man</v>
      </c>
      <c r="G3712" s="3" t="str">
        <f>VLOOKUP(Exportacao[[#This Row],[País Corrigido]],'Conversor de países_Geral_UTF8_'!$A$2:$B$223,2,FALSE)</f>
        <v>Europa</v>
      </c>
      <c r="H37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3" spans="1:8">
      <c r="A3713" t="s">
        <v>107</v>
      </c>
      <c r="B3713" s="3">
        <v>2009</v>
      </c>
      <c r="C3713">
        <v>0</v>
      </c>
      <c r="D3713">
        <v>0</v>
      </c>
      <c r="E3713" s="3" t="e">
        <v>#NUM!</v>
      </c>
      <c r="F3713" s="3" t="str">
        <f>VLOOKUP(Exportacao[[#This Row],[País]],Tabela3[#All],4,FALSE)</f>
        <v>Ilha de Man</v>
      </c>
      <c r="G3713" s="3" t="str">
        <f>VLOOKUP(Exportacao[[#This Row],[País Corrigido]],'Conversor de países_Geral_UTF8_'!$A$2:$B$223,2,FALSE)</f>
        <v>Europa</v>
      </c>
      <c r="H37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4" spans="1:8">
      <c r="A3714" t="s">
        <v>107</v>
      </c>
      <c r="B3714" s="3">
        <v>2010</v>
      </c>
      <c r="C3714">
        <v>0</v>
      </c>
      <c r="D3714">
        <v>0</v>
      </c>
      <c r="E3714" s="3" t="e">
        <v>#NUM!</v>
      </c>
      <c r="F3714" s="3" t="str">
        <f>VLOOKUP(Exportacao[[#This Row],[País]],Tabela3[#All],4,FALSE)</f>
        <v>Ilha de Man</v>
      </c>
      <c r="G3714" s="3" t="str">
        <f>VLOOKUP(Exportacao[[#This Row],[País Corrigido]],'Conversor de países_Geral_UTF8_'!$A$2:$B$223,2,FALSE)</f>
        <v>Europa</v>
      </c>
      <c r="H37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5" spans="1:8">
      <c r="A3715" t="s">
        <v>107</v>
      </c>
      <c r="B3715" s="3">
        <v>2011</v>
      </c>
      <c r="C3715">
        <v>0</v>
      </c>
      <c r="D3715">
        <v>0</v>
      </c>
      <c r="E3715" s="3" t="e">
        <v>#NUM!</v>
      </c>
      <c r="F3715" s="3" t="str">
        <f>VLOOKUP(Exportacao[[#This Row],[País]],Tabela3[#All],4,FALSE)</f>
        <v>Ilha de Man</v>
      </c>
      <c r="G3715" s="3" t="str">
        <f>VLOOKUP(Exportacao[[#This Row],[País Corrigido]],'Conversor de países_Geral_UTF8_'!$A$2:$B$223,2,FALSE)</f>
        <v>Europa</v>
      </c>
      <c r="H37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6" spans="1:8">
      <c r="A3716" t="s">
        <v>107</v>
      </c>
      <c r="B3716" s="3">
        <v>2012</v>
      </c>
      <c r="C3716">
        <v>0</v>
      </c>
      <c r="D3716">
        <v>0</v>
      </c>
      <c r="E3716" s="3" t="e">
        <v>#NUM!</v>
      </c>
      <c r="F3716" s="3" t="str">
        <f>VLOOKUP(Exportacao[[#This Row],[País]],Tabela3[#All],4,FALSE)</f>
        <v>Ilha de Man</v>
      </c>
      <c r="G3716" s="3" t="str">
        <f>VLOOKUP(Exportacao[[#This Row],[País Corrigido]],'Conversor de países_Geral_UTF8_'!$A$2:$B$223,2,FALSE)</f>
        <v>Europa</v>
      </c>
      <c r="H37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7" spans="1:8">
      <c r="A3717" t="s">
        <v>107</v>
      </c>
      <c r="B3717" s="3">
        <v>2013</v>
      </c>
      <c r="C3717">
        <v>0</v>
      </c>
      <c r="D3717">
        <v>0</v>
      </c>
      <c r="E3717" s="3" t="e">
        <v>#NUM!</v>
      </c>
      <c r="F3717" s="3" t="str">
        <f>VLOOKUP(Exportacao[[#This Row],[País]],Tabela3[#All],4,FALSE)</f>
        <v>Ilha de Man</v>
      </c>
      <c r="G3717" s="3" t="str">
        <f>VLOOKUP(Exportacao[[#This Row],[País Corrigido]],'Conversor de países_Geral_UTF8_'!$A$2:$B$223,2,FALSE)</f>
        <v>Europa</v>
      </c>
      <c r="H37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8" spans="1:8">
      <c r="A3718" t="s">
        <v>107</v>
      </c>
      <c r="B3718" s="3">
        <v>2014</v>
      </c>
      <c r="C3718">
        <v>0</v>
      </c>
      <c r="D3718">
        <v>0</v>
      </c>
      <c r="E3718" s="3" t="e">
        <v>#NUM!</v>
      </c>
      <c r="F3718" s="3" t="str">
        <f>VLOOKUP(Exportacao[[#This Row],[País]],Tabela3[#All],4,FALSE)</f>
        <v>Ilha de Man</v>
      </c>
      <c r="G3718" s="3" t="str">
        <f>VLOOKUP(Exportacao[[#This Row],[País Corrigido]],'Conversor de países_Geral_UTF8_'!$A$2:$B$223,2,FALSE)</f>
        <v>Europa</v>
      </c>
      <c r="H37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19" spans="1:8">
      <c r="A3719" t="s">
        <v>107</v>
      </c>
      <c r="B3719" s="3">
        <v>2015</v>
      </c>
      <c r="C3719">
        <v>0</v>
      </c>
      <c r="D3719">
        <v>0</v>
      </c>
      <c r="E3719" s="3" t="e">
        <v>#NUM!</v>
      </c>
      <c r="F3719" s="3" t="str">
        <f>VLOOKUP(Exportacao[[#This Row],[País]],Tabela3[#All],4,FALSE)</f>
        <v>Ilha de Man</v>
      </c>
      <c r="G3719" s="3" t="str">
        <f>VLOOKUP(Exportacao[[#This Row],[País Corrigido]],'Conversor de países_Geral_UTF8_'!$A$2:$B$223,2,FALSE)</f>
        <v>Europa</v>
      </c>
      <c r="H37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20" spans="1:8">
      <c r="A3720" t="s">
        <v>107</v>
      </c>
      <c r="B3720" s="3">
        <v>2016</v>
      </c>
      <c r="C3720">
        <v>0</v>
      </c>
      <c r="D3720">
        <v>0</v>
      </c>
      <c r="E3720" s="3" t="e">
        <v>#NUM!</v>
      </c>
      <c r="F3720" s="3" t="str">
        <f>VLOOKUP(Exportacao[[#This Row],[País]],Tabela3[#All],4,FALSE)</f>
        <v>Ilha de Man</v>
      </c>
      <c r="G3720" s="3" t="str">
        <f>VLOOKUP(Exportacao[[#This Row],[País Corrigido]],'Conversor de países_Geral_UTF8_'!$A$2:$B$223,2,FALSE)</f>
        <v>Europa</v>
      </c>
      <c r="H37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21" spans="1:8">
      <c r="A3721" t="s">
        <v>107</v>
      </c>
      <c r="B3721" s="3">
        <v>2017</v>
      </c>
      <c r="C3721">
        <v>0</v>
      </c>
      <c r="D3721">
        <v>0</v>
      </c>
      <c r="E3721" s="3" t="e">
        <v>#NUM!</v>
      </c>
      <c r="F3721" s="3" t="str">
        <f>VLOOKUP(Exportacao[[#This Row],[País]],Tabela3[#All],4,FALSE)</f>
        <v>Ilha de Man</v>
      </c>
      <c r="G3721" s="3" t="str">
        <f>VLOOKUP(Exportacao[[#This Row],[País Corrigido]],'Conversor de países_Geral_UTF8_'!$A$2:$B$223,2,FALSE)</f>
        <v>Europa</v>
      </c>
      <c r="H37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22" spans="1:8">
      <c r="A3722" t="s">
        <v>107</v>
      </c>
      <c r="B3722" s="3">
        <v>2018</v>
      </c>
      <c r="C3722">
        <v>0</v>
      </c>
      <c r="D3722">
        <v>0</v>
      </c>
      <c r="E3722" s="3" t="e">
        <v>#NUM!</v>
      </c>
      <c r="F3722" s="3" t="str">
        <f>VLOOKUP(Exportacao[[#This Row],[País]],Tabela3[#All],4,FALSE)</f>
        <v>Ilha de Man</v>
      </c>
      <c r="G3722" s="3" t="str">
        <f>VLOOKUP(Exportacao[[#This Row],[País Corrigido]],'Conversor de países_Geral_UTF8_'!$A$2:$B$223,2,FALSE)</f>
        <v>Europa</v>
      </c>
      <c r="H37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23" spans="1:8">
      <c r="A3723" t="s">
        <v>107</v>
      </c>
      <c r="B3723" s="3">
        <v>2019</v>
      </c>
      <c r="C3723">
        <v>28</v>
      </c>
      <c r="D3723">
        <v>175</v>
      </c>
      <c r="E3723" s="3">
        <v>6.25</v>
      </c>
      <c r="F3723" s="3" t="str">
        <f>VLOOKUP(Exportacao[[#This Row],[País]],Tabela3[#All],4,FALSE)</f>
        <v>Ilha de Man</v>
      </c>
      <c r="G3723" s="3" t="str">
        <f>VLOOKUP(Exportacao[[#This Row],[País Corrigido]],'Conversor de países_Geral_UTF8_'!$A$2:$B$223,2,FALSE)</f>
        <v>Europa</v>
      </c>
      <c r="H37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24" spans="1:8">
      <c r="A3724" t="s">
        <v>107</v>
      </c>
      <c r="B3724" s="3">
        <v>2020</v>
      </c>
      <c r="C3724">
        <v>11</v>
      </c>
      <c r="D3724">
        <v>121</v>
      </c>
      <c r="E3724" s="3">
        <v>11</v>
      </c>
      <c r="F3724" s="3" t="str">
        <f>VLOOKUP(Exportacao[[#This Row],[País]],Tabela3[#All],4,FALSE)</f>
        <v>Ilha de Man</v>
      </c>
      <c r="G3724" s="3" t="str">
        <f>VLOOKUP(Exportacao[[#This Row],[País Corrigido]],'Conversor de países_Geral_UTF8_'!$A$2:$B$223,2,FALSE)</f>
        <v>Europa</v>
      </c>
      <c r="H37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25" spans="1:8">
      <c r="A3725" t="s">
        <v>107</v>
      </c>
      <c r="B3725" s="3">
        <v>2021</v>
      </c>
      <c r="C3725">
        <v>97</v>
      </c>
      <c r="D3725">
        <v>445</v>
      </c>
      <c r="E3725" s="3">
        <v>4.5876288659793811</v>
      </c>
      <c r="F3725" s="3" t="str">
        <f>VLOOKUP(Exportacao[[#This Row],[País]],Tabela3[#All],4,FALSE)</f>
        <v>Ilha de Man</v>
      </c>
      <c r="G3725" s="3" t="str">
        <f>VLOOKUP(Exportacao[[#This Row],[País Corrigido]],'Conversor de países_Geral_UTF8_'!$A$2:$B$223,2,FALSE)</f>
        <v>Europa</v>
      </c>
      <c r="H37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26" spans="1:8">
      <c r="A3726" t="s">
        <v>107</v>
      </c>
      <c r="B3726" s="3">
        <v>2022</v>
      </c>
      <c r="C3726">
        <v>165</v>
      </c>
      <c r="D3726">
        <v>641</v>
      </c>
      <c r="E3726" s="3">
        <v>3.8848484848484848</v>
      </c>
      <c r="F3726" s="3" t="str">
        <f>VLOOKUP(Exportacao[[#This Row],[País]],Tabela3[#All],4,FALSE)</f>
        <v>Ilha de Man</v>
      </c>
      <c r="G3726" s="3" t="str">
        <f>VLOOKUP(Exportacao[[#This Row],[País Corrigido]],'Conversor de países_Geral_UTF8_'!$A$2:$B$223,2,FALSE)</f>
        <v>Europa</v>
      </c>
      <c r="H37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27" spans="1:8">
      <c r="A3727" t="s">
        <v>107</v>
      </c>
      <c r="B3727" s="3">
        <v>2023</v>
      </c>
      <c r="C3727">
        <v>1428</v>
      </c>
      <c r="D3727">
        <v>4533</v>
      </c>
      <c r="E3727" s="3">
        <v>3.1743697478991595</v>
      </c>
      <c r="F3727" s="3" t="str">
        <f>VLOOKUP(Exportacao[[#This Row],[País]],Tabela3[#All],4,FALSE)</f>
        <v>Ilha de Man</v>
      </c>
      <c r="G3727" s="3" t="str">
        <f>VLOOKUP(Exportacao[[#This Row],[País Corrigido]],'Conversor de países_Geral_UTF8_'!$A$2:$B$223,2,FALSE)</f>
        <v>Europa</v>
      </c>
      <c r="H37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28" spans="1:8" hidden="1">
      <c r="A3728" t="s">
        <v>113</v>
      </c>
      <c r="B3728" s="3">
        <v>1970</v>
      </c>
      <c r="C3728">
        <v>0</v>
      </c>
      <c r="D3728">
        <v>0</v>
      </c>
      <c r="E3728" s="3" t="e">
        <v>#NUM!</v>
      </c>
      <c r="F3728" s="3" t="str">
        <f>VLOOKUP(Exportacao[[#This Row],[País]],Tabela3[#All],4,FALSE)</f>
        <v>Ilhas Virgens</v>
      </c>
      <c r="G3728" s="3" t="str">
        <f>VLOOKUP(Exportacao[[#This Row],[País Corrigido]],'Conversor de países_Geral_UTF8_'!$A$2:$B$223,2,FALSE)</f>
        <v>América Central e Caribe</v>
      </c>
      <c r="H37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29" spans="1:8" hidden="1">
      <c r="A3729" t="s">
        <v>113</v>
      </c>
      <c r="B3729" s="3">
        <v>1971</v>
      </c>
      <c r="C3729">
        <v>0</v>
      </c>
      <c r="D3729">
        <v>0</v>
      </c>
      <c r="E3729" s="3" t="e">
        <v>#NUM!</v>
      </c>
      <c r="F3729" s="3" t="str">
        <f>VLOOKUP(Exportacao[[#This Row],[País]],Tabela3[#All],4,FALSE)</f>
        <v>Ilhas Virgens</v>
      </c>
      <c r="G3729" s="3" t="str">
        <f>VLOOKUP(Exportacao[[#This Row],[País Corrigido]],'Conversor de países_Geral_UTF8_'!$A$2:$B$223,2,FALSE)</f>
        <v>América Central e Caribe</v>
      </c>
      <c r="H37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30" spans="1:8" hidden="1">
      <c r="A3730" t="s">
        <v>113</v>
      </c>
      <c r="B3730" s="3">
        <v>1972</v>
      </c>
      <c r="C3730">
        <v>0</v>
      </c>
      <c r="D3730">
        <v>0</v>
      </c>
      <c r="E3730" s="3" t="e">
        <v>#NUM!</v>
      </c>
      <c r="F3730" s="3" t="str">
        <f>VLOOKUP(Exportacao[[#This Row],[País]],Tabela3[#All],4,FALSE)</f>
        <v>Ilhas Virgens</v>
      </c>
      <c r="G3730" s="3" t="str">
        <f>VLOOKUP(Exportacao[[#This Row],[País Corrigido]],'Conversor de países_Geral_UTF8_'!$A$2:$B$223,2,FALSE)</f>
        <v>América Central e Caribe</v>
      </c>
      <c r="H37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31" spans="1:8" hidden="1">
      <c r="A3731" t="s">
        <v>113</v>
      </c>
      <c r="B3731" s="3">
        <v>1973</v>
      </c>
      <c r="C3731">
        <v>0</v>
      </c>
      <c r="D3731">
        <v>0</v>
      </c>
      <c r="E3731" s="3" t="e">
        <v>#NUM!</v>
      </c>
      <c r="F3731" s="3" t="str">
        <f>VLOOKUP(Exportacao[[#This Row],[País]],Tabela3[#All],4,FALSE)</f>
        <v>Ilhas Virgens</v>
      </c>
      <c r="G3731" s="3" t="str">
        <f>VLOOKUP(Exportacao[[#This Row],[País Corrigido]],'Conversor de países_Geral_UTF8_'!$A$2:$B$223,2,FALSE)</f>
        <v>América Central e Caribe</v>
      </c>
      <c r="H37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32" spans="1:8" hidden="1">
      <c r="A3732" t="s">
        <v>113</v>
      </c>
      <c r="B3732" s="3">
        <v>1974</v>
      </c>
      <c r="C3732">
        <v>0</v>
      </c>
      <c r="D3732">
        <v>0</v>
      </c>
      <c r="E3732" s="3" t="e">
        <v>#NUM!</v>
      </c>
      <c r="F3732" s="3" t="str">
        <f>VLOOKUP(Exportacao[[#This Row],[País]],Tabela3[#All],4,FALSE)</f>
        <v>Ilhas Virgens</v>
      </c>
      <c r="G3732" s="3" t="str">
        <f>VLOOKUP(Exportacao[[#This Row],[País Corrigido]],'Conversor de países_Geral_UTF8_'!$A$2:$B$223,2,FALSE)</f>
        <v>América Central e Caribe</v>
      </c>
      <c r="H37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33" spans="1:8" hidden="1">
      <c r="A3733" t="s">
        <v>113</v>
      </c>
      <c r="B3733" s="3">
        <v>1975</v>
      </c>
      <c r="C3733">
        <v>0</v>
      </c>
      <c r="D3733">
        <v>0</v>
      </c>
      <c r="E3733" s="3" t="e">
        <v>#NUM!</v>
      </c>
      <c r="F3733" s="3" t="str">
        <f>VLOOKUP(Exportacao[[#This Row],[País]],Tabela3[#All],4,FALSE)</f>
        <v>Ilhas Virgens</v>
      </c>
      <c r="G3733" s="3" t="str">
        <f>VLOOKUP(Exportacao[[#This Row],[País Corrigido]],'Conversor de países_Geral_UTF8_'!$A$2:$B$223,2,FALSE)</f>
        <v>América Central e Caribe</v>
      </c>
      <c r="H37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34" spans="1:8" hidden="1">
      <c r="A3734" t="s">
        <v>113</v>
      </c>
      <c r="B3734" s="3">
        <v>1976</v>
      </c>
      <c r="C3734">
        <v>0</v>
      </c>
      <c r="D3734">
        <v>0</v>
      </c>
      <c r="E3734" s="3" t="e">
        <v>#NUM!</v>
      </c>
      <c r="F3734" s="3" t="str">
        <f>VLOOKUP(Exportacao[[#This Row],[País]],Tabela3[#All],4,FALSE)</f>
        <v>Ilhas Virgens</v>
      </c>
      <c r="G3734" s="3" t="str">
        <f>VLOOKUP(Exportacao[[#This Row],[País Corrigido]],'Conversor de países_Geral_UTF8_'!$A$2:$B$223,2,FALSE)</f>
        <v>América Central e Caribe</v>
      </c>
      <c r="H37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35" spans="1:8" hidden="1">
      <c r="A3735" t="s">
        <v>113</v>
      </c>
      <c r="B3735" s="3">
        <v>1977</v>
      </c>
      <c r="C3735">
        <v>0</v>
      </c>
      <c r="D3735">
        <v>0</v>
      </c>
      <c r="E3735" s="3" t="e">
        <v>#NUM!</v>
      </c>
      <c r="F3735" s="3" t="str">
        <f>VLOOKUP(Exportacao[[#This Row],[País]],Tabela3[#All],4,FALSE)</f>
        <v>Ilhas Virgens</v>
      </c>
      <c r="G3735" s="3" t="str">
        <f>VLOOKUP(Exportacao[[#This Row],[País Corrigido]],'Conversor de países_Geral_UTF8_'!$A$2:$B$223,2,FALSE)</f>
        <v>América Central e Caribe</v>
      </c>
      <c r="H37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36" spans="1:8" hidden="1">
      <c r="A3736" t="s">
        <v>113</v>
      </c>
      <c r="B3736" s="3">
        <v>1978</v>
      </c>
      <c r="C3736">
        <v>0</v>
      </c>
      <c r="D3736">
        <v>0</v>
      </c>
      <c r="E3736" s="3" t="e">
        <v>#NUM!</v>
      </c>
      <c r="F3736" s="3" t="str">
        <f>VLOOKUP(Exportacao[[#This Row],[País]],Tabela3[#All],4,FALSE)</f>
        <v>Ilhas Virgens</v>
      </c>
      <c r="G3736" s="3" t="str">
        <f>VLOOKUP(Exportacao[[#This Row],[País Corrigido]],'Conversor de países_Geral_UTF8_'!$A$2:$B$223,2,FALSE)</f>
        <v>América Central e Caribe</v>
      </c>
      <c r="H37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37" spans="1:8" hidden="1">
      <c r="A3737" t="s">
        <v>113</v>
      </c>
      <c r="B3737" s="3">
        <v>1979</v>
      </c>
      <c r="C3737">
        <v>5500</v>
      </c>
      <c r="D3737">
        <v>1592</v>
      </c>
      <c r="E3737" s="3">
        <v>0.28945454545454546</v>
      </c>
      <c r="F3737" s="3" t="str">
        <f>VLOOKUP(Exportacao[[#This Row],[País]],Tabela3[#All],4,FALSE)</f>
        <v>Ilhas Virgens</v>
      </c>
      <c r="G3737" s="3" t="str">
        <f>VLOOKUP(Exportacao[[#This Row],[País Corrigido]],'Conversor de países_Geral_UTF8_'!$A$2:$B$223,2,FALSE)</f>
        <v>América Central e Caribe</v>
      </c>
      <c r="H37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738" spans="1:8" hidden="1">
      <c r="A3738" t="s">
        <v>113</v>
      </c>
      <c r="B3738" s="3">
        <v>1980</v>
      </c>
      <c r="C3738">
        <v>0</v>
      </c>
      <c r="D3738">
        <v>0</v>
      </c>
      <c r="E3738" s="3" t="e">
        <v>#NUM!</v>
      </c>
      <c r="F3738" s="3" t="str">
        <f>VLOOKUP(Exportacao[[#This Row],[País]],Tabela3[#All],4,FALSE)</f>
        <v>Ilhas Virgens</v>
      </c>
      <c r="G3738" s="3" t="str">
        <f>VLOOKUP(Exportacao[[#This Row],[País Corrigido]],'Conversor de países_Geral_UTF8_'!$A$2:$B$223,2,FALSE)</f>
        <v>América Central e Caribe</v>
      </c>
      <c r="H37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39" spans="1:8" hidden="1">
      <c r="A3739" t="s">
        <v>113</v>
      </c>
      <c r="B3739" s="3">
        <v>1981</v>
      </c>
      <c r="C3739">
        <v>0</v>
      </c>
      <c r="D3739">
        <v>0</v>
      </c>
      <c r="E3739" s="3" t="e">
        <v>#NUM!</v>
      </c>
      <c r="F3739" s="3" t="str">
        <f>VLOOKUP(Exportacao[[#This Row],[País]],Tabela3[#All],4,FALSE)</f>
        <v>Ilhas Virgens</v>
      </c>
      <c r="G3739" s="3" t="str">
        <f>VLOOKUP(Exportacao[[#This Row],[País Corrigido]],'Conversor de países_Geral_UTF8_'!$A$2:$B$223,2,FALSE)</f>
        <v>América Central e Caribe</v>
      </c>
      <c r="H37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0" spans="1:8" hidden="1">
      <c r="A3740" t="s">
        <v>113</v>
      </c>
      <c r="B3740" s="3">
        <v>1982</v>
      </c>
      <c r="C3740">
        <v>0</v>
      </c>
      <c r="D3740">
        <v>0</v>
      </c>
      <c r="E3740" s="3" t="e">
        <v>#NUM!</v>
      </c>
      <c r="F3740" s="3" t="str">
        <f>VLOOKUP(Exportacao[[#This Row],[País]],Tabela3[#All],4,FALSE)</f>
        <v>Ilhas Virgens</v>
      </c>
      <c r="G3740" s="3" t="str">
        <f>VLOOKUP(Exportacao[[#This Row],[País Corrigido]],'Conversor de países_Geral_UTF8_'!$A$2:$B$223,2,FALSE)</f>
        <v>América Central e Caribe</v>
      </c>
      <c r="H37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1" spans="1:8" hidden="1">
      <c r="A3741" t="s">
        <v>113</v>
      </c>
      <c r="B3741" s="3">
        <v>1983</v>
      </c>
      <c r="C3741">
        <v>0</v>
      </c>
      <c r="D3741">
        <v>0</v>
      </c>
      <c r="E3741" s="3" t="e">
        <v>#NUM!</v>
      </c>
      <c r="F3741" s="3" t="str">
        <f>VLOOKUP(Exportacao[[#This Row],[País]],Tabela3[#All],4,FALSE)</f>
        <v>Ilhas Virgens</v>
      </c>
      <c r="G3741" s="3" t="str">
        <f>VLOOKUP(Exportacao[[#This Row],[País Corrigido]],'Conversor de países_Geral_UTF8_'!$A$2:$B$223,2,FALSE)</f>
        <v>América Central e Caribe</v>
      </c>
      <c r="H37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2" spans="1:8" hidden="1">
      <c r="A3742" t="s">
        <v>113</v>
      </c>
      <c r="B3742" s="3">
        <v>1984</v>
      </c>
      <c r="C3742">
        <v>0</v>
      </c>
      <c r="D3742">
        <v>0</v>
      </c>
      <c r="E3742" s="3" t="e">
        <v>#NUM!</v>
      </c>
      <c r="F3742" s="3" t="str">
        <f>VLOOKUP(Exportacao[[#This Row],[País]],Tabela3[#All],4,FALSE)</f>
        <v>Ilhas Virgens</v>
      </c>
      <c r="G3742" s="3" t="str">
        <f>VLOOKUP(Exportacao[[#This Row],[País Corrigido]],'Conversor de países_Geral_UTF8_'!$A$2:$B$223,2,FALSE)</f>
        <v>América Central e Caribe</v>
      </c>
      <c r="H37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3" spans="1:8" hidden="1">
      <c r="A3743" t="s">
        <v>113</v>
      </c>
      <c r="B3743" s="3">
        <v>1985</v>
      </c>
      <c r="C3743">
        <v>0</v>
      </c>
      <c r="D3743">
        <v>0</v>
      </c>
      <c r="E3743" s="3" t="e">
        <v>#NUM!</v>
      </c>
      <c r="F3743" s="3" t="str">
        <f>VLOOKUP(Exportacao[[#This Row],[País]],Tabela3[#All],4,FALSE)</f>
        <v>Ilhas Virgens</v>
      </c>
      <c r="G3743" s="3" t="str">
        <f>VLOOKUP(Exportacao[[#This Row],[País Corrigido]],'Conversor de países_Geral_UTF8_'!$A$2:$B$223,2,FALSE)</f>
        <v>América Central e Caribe</v>
      </c>
      <c r="H37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4" spans="1:8" hidden="1">
      <c r="A3744" t="s">
        <v>113</v>
      </c>
      <c r="B3744" s="3">
        <v>1986</v>
      </c>
      <c r="C3744">
        <v>0</v>
      </c>
      <c r="D3744">
        <v>0</v>
      </c>
      <c r="E3744" s="3" t="e">
        <v>#NUM!</v>
      </c>
      <c r="F3744" s="3" t="str">
        <f>VLOOKUP(Exportacao[[#This Row],[País]],Tabela3[#All],4,FALSE)</f>
        <v>Ilhas Virgens</v>
      </c>
      <c r="G3744" s="3" t="str">
        <f>VLOOKUP(Exportacao[[#This Row],[País Corrigido]],'Conversor de países_Geral_UTF8_'!$A$2:$B$223,2,FALSE)</f>
        <v>América Central e Caribe</v>
      </c>
      <c r="H37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5" spans="1:8" hidden="1">
      <c r="A3745" t="s">
        <v>113</v>
      </c>
      <c r="B3745" s="3">
        <v>1987</v>
      </c>
      <c r="C3745">
        <v>0</v>
      </c>
      <c r="D3745">
        <v>0</v>
      </c>
      <c r="E3745" s="3" t="e">
        <v>#NUM!</v>
      </c>
      <c r="F3745" s="3" t="str">
        <f>VLOOKUP(Exportacao[[#This Row],[País]],Tabela3[#All],4,FALSE)</f>
        <v>Ilhas Virgens</v>
      </c>
      <c r="G3745" s="3" t="str">
        <f>VLOOKUP(Exportacao[[#This Row],[País Corrigido]],'Conversor de países_Geral_UTF8_'!$A$2:$B$223,2,FALSE)</f>
        <v>América Central e Caribe</v>
      </c>
      <c r="H37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6" spans="1:8" hidden="1">
      <c r="A3746" t="s">
        <v>113</v>
      </c>
      <c r="B3746" s="3">
        <v>1988</v>
      </c>
      <c r="C3746">
        <v>0</v>
      </c>
      <c r="D3746">
        <v>0</v>
      </c>
      <c r="E3746" s="3" t="e">
        <v>#NUM!</v>
      </c>
      <c r="F3746" s="3" t="str">
        <f>VLOOKUP(Exportacao[[#This Row],[País]],Tabela3[#All],4,FALSE)</f>
        <v>Ilhas Virgens</v>
      </c>
      <c r="G3746" s="3" t="str">
        <f>VLOOKUP(Exportacao[[#This Row],[País Corrigido]],'Conversor de países_Geral_UTF8_'!$A$2:$B$223,2,FALSE)</f>
        <v>América Central e Caribe</v>
      </c>
      <c r="H37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7" spans="1:8" hidden="1">
      <c r="A3747" t="s">
        <v>113</v>
      </c>
      <c r="B3747" s="3">
        <v>1989</v>
      </c>
      <c r="C3747">
        <v>0</v>
      </c>
      <c r="D3747">
        <v>0</v>
      </c>
      <c r="E3747" s="3" t="e">
        <v>#NUM!</v>
      </c>
      <c r="F3747" s="3" t="str">
        <f>VLOOKUP(Exportacao[[#This Row],[País]],Tabela3[#All],4,FALSE)</f>
        <v>Ilhas Virgens</v>
      </c>
      <c r="G3747" s="3" t="str">
        <f>VLOOKUP(Exportacao[[#This Row],[País Corrigido]],'Conversor de países_Geral_UTF8_'!$A$2:$B$223,2,FALSE)</f>
        <v>América Central e Caribe</v>
      </c>
      <c r="H37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8" spans="1:8" hidden="1">
      <c r="A3748" t="s">
        <v>113</v>
      </c>
      <c r="B3748" s="3">
        <v>1990</v>
      </c>
      <c r="C3748">
        <v>0</v>
      </c>
      <c r="D3748">
        <v>0</v>
      </c>
      <c r="E3748" s="3" t="e">
        <v>#NUM!</v>
      </c>
      <c r="F3748" s="3" t="str">
        <f>VLOOKUP(Exportacao[[#This Row],[País]],Tabela3[#All],4,FALSE)</f>
        <v>Ilhas Virgens</v>
      </c>
      <c r="G3748" s="3" t="str">
        <f>VLOOKUP(Exportacao[[#This Row],[País Corrigido]],'Conversor de países_Geral_UTF8_'!$A$2:$B$223,2,FALSE)</f>
        <v>América Central e Caribe</v>
      </c>
      <c r="H37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49" spans="1:8" hidden="1">
      <c r="A3749" t="s">
        <v>113</v>
      </c>
      <c r="B3749" s="3">
        <v>1991</v>
      </c>
      <c r="C3749">
        <v>0</v>
      </c>
      <c r="D3749">
        <v>0</v>
      </c>
      <c r="E3749" s="3" t="e">
        <v>#NUM!</v>
      </c>
      <c r="F3749" s="3" t="str">
        <f>VLOOKUP(Exportacao[[#This Row],[País]],Tabela3[#All],4,FALSE)</f>
        <v>Ilhas Virgens</v>
      </c>
      <c r="G3749" s="3" t="str">
        <f>VLOOKUP(Exportacao[[#This Row],[País Corrigido]],'Conversor de países_Geral_UTF8_'!$A$2:$B$223,2,FALSE)</f>
        <v>América Central e Caribe</v>
      </c>
      <c r="H37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0" spans="1:8" hidden="1">
      <c r="A3750" t="s">
        <v>113</v>
      </c>
      <c r="B3750" s="3">
        <v>1992</v>
      </c>
      <c r="C3750">
        <v>0</v>
      </c>
      <c r="D3750">
        <v>0</v>
      </c>
      <c r="E3750" s="3" t="e">
        <v>#NUM!</v>
      </c>
      <c r="F3750" s="3" t="str">
        <f>VLOOKUP(Exportacao[[#This Row],[País]],Tabela3[#All],4,FALSE)</f>
        <v>Ilhas Virgens</v>
      </c>
      <c r="G3750" s="3" t="str">
        <f>VLOOKUP(Exportacao[[#This Row],[País Corrigido]],'Conversor de países_Geral_UTF8_'!$A$2:$B$223,2,FALSE)</f>
        <v>América Central e Caribe</v>
      </c>
      <c r="H37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1" spans="1:8" hidden="1">
      <c r="A3751" t="s">
        <v>113</v>
      </c>
      <c r="B3751" s="3">
        <v>1993</v>
      </c>
      <c r="C3751">
        <v>0</v>
      </c>
      <c r="D3751">
        <v>0</v>
      </c>
      <c r="E3751" s="3" t="e">
        <v>#NUM!</v>
      </c>
      <c r="F3751" s="3" t="str">
        <f>VLOOKUP(Exportacao[[#This Row],[País]],Tabela3[#All],4,FALSE)</f>
        <v>Ilhas Virgens</v>
      </c>
      <c r="G3751" s="3" t="str">
        <f>VLOOKUP(Exportacao[[#This Row],[País Corrigido]],'Conversor de países_Geral_UTF8_'!$A$2:$B$223,2,FALSE)</f>
        <v>América Central e Caribe</v>
      </c>
      <c r="H37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2" spans="1:8" hidden="1">
      <c r="A3752" t="s">
        <v>113</v>
      </c>
      <c r="B3752" s="3">
        <v>1994</v>
      </c>
      <c r="C3752">
        <v>0</v>
      </c>
      <c r="D3752">
        <v>0</v>
      </c>
      <c r="E3752" s="3" t="e">
        <v>#NUM!</v>
      </c>
      <c r="F3752" s="3" t="str">
        <f>VLOOKUP(Exportacao[[#This Row],[País]],Tabela3[#All],4,FALSE)</f>
        <v>Ilhas Virgens</v>
      </c>
      <c r="G3752" s="3" t="str">
        <f>VLOOKUP(Exportacao[[#This Row],[País Corrigido]],'Conversor de países_Geral_UTF8_'!$A$2:$B$223,2,FALSE)</f>
        <v>América Central e Caribe</v>
      </c>
      <c r="H37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3" spans="1:8" hidden="1">
      <c r="A3753" t="s">
        <v>113</v>
      </c>
      <c r="B3753" s="3">
        <v>1995</v>
      </c>
      <c r="C3753">
        <v>0</v>
      </c>
      <c r="D3753">
        <v>0</v>
      </c>
      <c r="E3753" s="3" t="e">
        <v>#NUM!</v>
      </c>
      <c r="F3753" s="3" t="str">
        <f>VLOOKUP(Exportacao[[#This Row],[País]],Tabela3[#All],4,FALSE)</f>
        <v>Ilhas Virgens</v>
      </c>
      <c r="G3753" s="3" t="str">
        <f>VLOOKUP(Exportacao[[#This Row],[País Corrigido]],'Conversor de países_Geral_UTF8_'!$A$2:$B$223,2,FALSE)</f>
        <v>América Central e Caribe</v>
      </c>
      <c r="H37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4" spans="1:8" hidden="1">
      <c r="A3754" t="s">
        <v>113</v>
      </c>
      <c r="B3754" s="3">
        <v>1996</v>
      </c>
      <c r="C3754">
        <v>0</v>
      </c>
      <c r="D3754">
        <v>0</v>
      </c>
      <c r="E3754" s="3" t="e">
        <v>#NUM!</v>
      </c>
      <c r="F3754" s="3" t="str">
        <f>VLOOKUP(Exportacao[[#This Row],[País]],Tabela3[#All],4,FALSE)</f>
        <v>Ilhas Virgens</v>
      </c>
      <c r="G3754" s="3" t="str">
        <f>VLOOKUP(Exportacao[[#This Row],[País Corrigido]],'Conversor de países_Geral_UTF8_'!$A$2:$B$223,2,FALSE)</f>
        <v>América Central e Caribe</v>
      </c>
      <c r="H37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5" spans="1:8" hidden="1">
      <c r="A3755" t="s">
        <v>113</v>
      </c>
      <c r="B3755" s="3">
        <v>1997</v>
      </c>
      <c r="C3755">
        <v>0</v>
      </c>
      <c r="D3755">
        <v>0</v>
      </c>
      <c r="E3755" s="3" t="e">
        <v>#NUM!</v>
      </c>
      <c r="F3755" s="3" t="str">
        <f>VLOOKUP(Exportacao[[#This Row],[País]],Tabela3[#All],4,FALSE)</f>
        <v>Ilhas Virgens</v>
      </c>
      <c r="G3755" s="3" t="str">
        <f>VLOOKUP(Exportacao[[#This Row],[País Corrigido]],'Conversor de países_Geral_UTF8_'!$A$2:$B$223,2,FALSE)</f>
        <v>América Central e Caribe</v>
      </c>
      <c r="H37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6" spans="1:8" hidden="1">
      <c r="A3756" t="s">
        <v>113</v>
      </c>
      <c r="B3756" s="3">
        <v>1998</v>
      </c>
      <c r="C3756">
        <v>0</v>
      </c>
      <c r="D3756">
        <v>0</v>
      </c>
      <c r="E3756" s="3" t="e">
        <v>#NUM!</v>
      </c>
      <c r="F3756" s="3" t="str">
        <f>VLOOKUP(Exportacao[[#This Row],[País]],Tabela3[#All],4,FALSE)</f>
        <v>Ilhas Virgens</v>
      </c>
      <c r="G3756" s="3" t="str">
        <f>VLOOKUP(Exportacao[[#This Row],[País Corrigido]],'Conversor de países_Geral_UTF8_'!$A$2:$B$223,2,FALSE)</f>
        <v>América Central e Caribe</v>
      </c>
      <c r="H37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7" spans="1:8" hidden="1">
      <c r="A3757" t="s">
        <v>113</v>
      </c>
      <c r="B3757" s="3">
        <v>1999</v>
      </c>
      <c r="C3757">
        <v>0</v>
      </c>
      <c r="D3757">
        <v>0</v>
      </c>
      <c r="E3757" s="3" t="e">
        <v>#NUM!</v>
      </c>
      <c r="F3757" s="3" t="str">
        <f>VLOOKUP(Exportacao[[#This Row],[País]],Tabela3[#All],4,FALSE)</f>
        <v>Ilhas Virgens</v>
      </c>
      <c r="G3757" s="3" t="str">
        <f>VLOOKUP(Exportacao[[#This Row],[País Corrigido]],'Conversor de países_Geral_UTF8_'!$A$2:$B$223,2,FALSE)</f>
        <v>América Central e Caribe</v>
      </c>
      <c r="H37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8" spans="1:8" hidden="1">
      <c r="A3758" t="s">
        <v>113</v>
      </c>
      <c r="B3758" s="3">
        <v>2000</v>
      </c>
      <c r="C3758">
        <v>0</v>
      </c>
      <c r="D3758">
        <v>0</v>
      </c>
      <c r="E3758" s="3" t="e">
        <v>#NUM!</v>
      </c>
      <c r="F3758" s="3" t="str">
        <f>VLOOKUP(Exportacao[[#This Row],[País]],Tabela3[#All],4,FALSE)</f>
        <v>Ilhas Virgens</v>
      </c>
      <c r="G3758" s="3" t="str">
        <f>VLOOKUP(Exportacao[[#This Row],[País Corrigido]],'Conversor de países_Geral_UTF8_'!$A$2:$B$223,2,FALSE)</f>
        <v>América Central e Caribe</v>
      </c>
      <c r="H37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59" spans="1:8" hidden="1">
      <c r="A3759" t="s">
        <v>113</v>
      </c>
      <c r="B3759" s="3">
        <v>2001</v>
      </c>
      <c r="C3759">
        <v>0</v>
      </c>
      <c r="D3759">
        <v>0</v>
      </c>
      <c r="E3759" s="3" t="e">
        <v>#NUM!</v>
      </c>
      <c r="F3759" s="3" t="str">
        <f>VLOOKUP(Exportacao[[#This Row],[País]],Tabela3[#All],4,FALSE)</f>
        <v>Ilhas Virgens</v>
      </c>
      <c r="G3759" s="3" t="str">
        <f>VLOOKUP(Exportacao[[#This Row],[País Corrigido]],'Conversor de países_Geral_UTF8_'!$A$2:$B$223,2,FALSE)</f>
        <v>América Central e Caribe</v>
      </c>
      <c r="H37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0" spans="1:8" hidden="1">
      <c r="A3760" t="s">
        <v>113</v>
      </c>
      <c r="B3760" s="3">
        <v>2002</v>
      </c>
      <c r="C3760">
        <v>0</v>
      </c>
      <c r="D3760">
        <v>0</v>
      </c>
      <c r="E3760" s="3" t="e">
        <v>#NUM!</v>
      </c>
      <c r="F3760" s="3" t="str">
        <f>VLOOKUP(Exportacao[[#This Row],[País]],Tabela3[#All],4,FALSE)</f>
        <v>Ilhas Virgens</v>
      </c>
      <c r="G3760" s="3" t="str">
        <f>VLOOKUP(Exportacao[[#This Row],[País Corrigido]],'Conversor de países_Geral_UTF8_'!$A$2:$B$223,2,FALSE)</f>
        <v>América Central e Caribe</v>
      </c>
      <c r="H37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1" spans="1:8" hidden="1">
      <c r="A3761" t="s">
        <v>113</v>
      </c>
      <c r="B3761" s="3">
        <v>2003</v>
      </c>
      <c r="C3761">
        <v>0</v>
      </c>
      <c r="D3761">
        <v>0</v>
      </c>
      <c r="E3761" s="3" t="e">
        <v>#NUM!</v>
      </c>
      <c r="F3761" s="3" t="str">
        <f>VLOOKUP(Exportacao[[#This Row],[País]],Tabela3[#All],4,FALSE)</f>
        <v>Ilhas Virgens</v>
      </c>
      <c r="G3761" s="3" t="str">
        <f>VLOOKUP(Exportacao[[#This Row],[País Corrigido]],'Conversor de países_Geral_UTF8_'!$A$2:$B$223,2,FALSE)</f>
        <v>América Central e Caribe</v>
      </c>
      <c r="H37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2" spans="1:8" hidden="1">
      <c r="A3762" t="s">
        <v>113</v>
      </c>
      <c r="B3762" s="3">
        <v>2004</v>
      </c>
      <c r="C3762">
        <v>0</v>
      </c>
      <c r="D3762">
        <v>0</v>
      </c>
      <c r="E3762" s="3" t="e">
        <v>#NUM!</v>
      </c>
      <c r="F3762" s="3" t="str">
        <f>VLOOKUP(Exportacao[[#This Row],[País]],Tabela3[#All],4,FALSE)</f>
        <v>Ilhas Virgens</v>
      </c>
      <c r="G3762" s="3" t="str">
        <f>VLOOKUP(Exportacao[[#This Row],[País Corrigido]],'Conversor de países_Geral_UTF8_'!$A$2:$B$223,2,FALSE)</f>
        <v>América Central e Caribe</v>
      </c>
      <c r="H37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3" spans="1:8" hidden="1">
      <c r="A3763" t="s">
        <v>113</v>
      </c>
      <c r="B3763" s="3">
        <v>2005</v>
      </c>
      <c r="C3763">
        <v>0</v>
      </c>
      <c r="D3763">
        <v>0</v>
      </c>
      <c r="E3763" s="3" t="e">
        <v>#NUM!</v>
      </c>
      <c r="F3763" s="3" t="str">
        <f>VLOOKUP(Exportacao[[#This Row],[País]],Tabela3[#All],4,FALSE)</f>
        <v>Ilhas Virgens</v>
      </c>
      <c r="G3763" s="3" t="str">
        <f>VLOOKUP(Exportacao[[#This Row],[País Corrigido]],'Conversor de países_Geral_UTF8_'!$A$2:$B$223,2,FALSE)</f>
        <v>América Central e Caribe</v>
      </c>
      <c r="H37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4" spans="1:8" hidden="1">
      <c r="A3764" t="s">
        <v>113</v>
      </c>
      <c r="B3764" s="3">
        <v>2006</v>
      </c>
      <c r="C3764">
        <v>0</v>
      </c>
      <c r="D3764">
        <v>0</v>
      </c>
      <c r="E3764" s="3" t="e">
        <v>#NUM!</v>
      </c>
      <c r="F3764" s="3" t="str">
        <f>VLOOKUP(Exportacao[[#This Row],[País]],Tabela3[#All],4,FALSE)</f>
        <v>Ilhas Virgens</v>
      </c>
      <c r="G3764" s="3" t="str">
        <f>VLOOKUP(Exportacao[[#This Row],[País Corrigido]],'Conversor de países_Geral_UTF8_'!$A$2:$B$223,2,FALSE)</f>
        <v>América Central e Caribe</v>
      </c>
      <c r="H37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5" spans="1:8" hidden="1">
      <c r="A3765" t="s">
        <v>113</v>
      </c>
      <c r="B3765" s="3">
        <v>2007</v>
      </c>
      <c r="C3765">
        <v>0</v>
      </c>
      <c r="D3765">
        <v>0</v>
      </c>
      <c r="E3765" s="3" t="e">
        <v>#NUM!</v>
      </c>
      <c r="F3765" s="3" t="str">
        <f>VLOOKUP(Exportacao[[#This Row],[País]],Tabela3[#All],4,FALSE)</f>
        <v>Ilhas Virgens</v>
      </c>
      <c r="G3765" s="3" t="str">
        <f>VLOOKUP(Exportacao[[#This Row],[País Corrigido]],'Conversor de países_Geral_UTF8_'!$A$2:$B$223,2,FALSE)</f>
        <v>América Central e Caribe</v>
      </c>
      <c r="H37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6" spans="1:8" hidden="1">
      <c r="A3766" t="s">
        <v>113</v>
      </c>
      <c r="B3766" s="3">
        <v>2008</v>
      </c>
      <c r="C3766">
        <v>0</v>
      </c>
      <c r="D3766">
        <v>0</v>
      </c>
      <c r="E3766" s="3" t="e">
        <v>#NUM!</v>
      </c>
      <c r="F3766" s="3" t="str">
        <f>VLOOKUP(Exportacao[[#This Row],[País]],Tabela3[#All],4,FALSE)</f>
        <v>Ilhas Virgens</v>
      </c>
      <c r="G3766" s="3" t="str">
        <f>VLOOKUP(Exportacao[[#This Row],[País Corrigido]],'Conversor de países_Geral_UTF8_'!$A$2:$B$223,2,FALSE)</f>
        <v>América Central e Caribe</v>
      </c>
      <c r="H37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7" spans="1:8" hidden="1">
      <c r="A3767" t="s">
        <v>113</v>
      </c>
      <c r="B3767" s="3">
        <v>2009</v>
      </c>
      <c r="C3767">
        <v>0</v>
      </c>
      <c r="D3767">
        <v>0</v>
      </c>
      <c r="E3767" s="3" t="e">
        <v>#NUM!</v>
      </c>
      <c r="F3767" s="3" t="str">
        <f>VLOOKUP(Exportacao[[#This Row],[País]],Tabela3[#All],4,FALSE)</f>
        <v>Ilhas Virgens</v>
      </c>
      <c r="G3767" s="3" t="str">
        <f>VLOOKUP(Exportacao[[#This Row],[País Corrigido]],'Conversor de países_Geral_UTF8_'!$A$2:$B$223,2,FALSE)</f>
        <v>América Central e Caribe</v>
      </c>
      <c r="H37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8" spans="1:8" hidden="1">
      <c r="A3768" t="s">
        <v>113</v>
      </c>
      <c r="B3768" s="3">
        <v>2010</v>
      </c>
      <c r="C3768">
        <v>0</v>
      </c>
      <c r="D3768">
        <v>0</v>
      </c>
      <c r="E3768" s="3" t="e">
        <v>#NUM!</v>
      </c>
      <c r="F3768" s="3" t="str">
        <f>VLOOKUP(Exportacao[[#This Row],[País]],Tabela3[#All],4,FALSE)</f>
        <v>Ilhas Virgens</v>
      </c>
      <c r="G3768" s="3" t="str">
        <f>VLOOKUP(Exportacao[[#This Row],[País Corrigido]],'Conversor de países_Geral_UTF8_'!$A$2:$B$223,2,FALSE)</f>
        <v>América Central e Caribe</v>
      </c>
      <c r="H37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69" spans="1:8" hidden="1">
      <c r="A3769" t="s">
        <v>113</v>
      </c>
      <c r="B3769" s="3">
        <v>2011</v>
      </c>
      <c r="C3769">
        <v>0</v>
      </c>
      <c r="D3769">
        <v>0</v>
      </c>
      <c r="E3769" s="3" t="e">
        <v>#NUM!</v>
      </c>
      <c r="F3769" s="3" t="str">
        <f>VLOOKUP(Exportacao[[#This Row],[País]],Tabela3[#All],4,FALSE)</f>
        <v>Ilhas Virgens</v>
      </c>
      <c r="G3769" s="3" t="str">
        <f>VLOOKUP(Exportacao[[#This Row],[País Corrigido]],'Conversor de países_Geral_UTF8_'!$A$2:$B$223,2,FALSE)</f>
        <v>América Central e Caribe</v>
      </c>
      <c r="H37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0" spans="1:8" hidden="1">
      <c r="A3770" t="s">
        <v>113</v>
      </c>
      <c r="B3770" s="3">
        <v>2012</v>
      </c>
      <c r="C3770">
        <v>0</v>
      </c>
      <c r="D3770">
        <v>0</v>
      </c>
      <c r="E3770" s="3" t="e">
        <v>#NUM!</v>
      </c>
      <c r="F3770" s="3" t="str">
        <f>VLOOKUP(Exportacao[[#This Row],[País]],Tabela3[#All],4,FALSE)</f>
        <v>Ilhas Virgens</v>
      </c>
      <c r="G3770" s="3" t="str">
        <f>VLOOKUP(Exportacao[[#This Row],[País Corrigido]],'Conversor de países_Geral_UTF8_'!$A$2:$B$223,2,FALSE)</f>
        <v>América Central e Caribe</v>
      </c>
      <c r="H37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1" spans="1:8" hidden="1">
      <c r="A3771" t="s">
        <v>113</v>
      </c>
      <c r="B3771" s="3">
        <v>2013</v>
      </c>
      <c r="C3771">
        <v>0</v>
      </c>
      <c r="D3771">
        <v>0</v>
      </c>
      <c r="E3771" s="3" t="e">
        <v>#NUM!</v>
      </c>
      <c r="F3771" s="3" t="str">
        <f>VLOOKUP(Exportacao[[#This Row],[País]],Tabela3[#All],4,FALSE)</f>
        <v>Ilhas Virgens</v>
      </c>
      <c r="G3771" s="3" t="str">
        <f>VLOOKUP(Exportacao[[#This Row],[País Corrigido]],'Conversor de países_Geral_UTF8_'!$A$2:$B$223,2,FALSE)</f>
        <v>América Central e Caribe</v>
      </c>
      <c r="H37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2" spans="1:8" hidden="1">
      <c r="A3772" t="s">
        <v>113</v>
      </c>
      <c r="B3772" s="3">
        <v>2014</v>
      </c>
      <c r="C3772">
        <v>0</v>
      </c>
      <c r="D3772">
        <v>0</v>
      </c>
      <c r="E3772" s="3" t="e">
        <v>#NUM!</v>
      </c>
      <c r="F3772" s="3" t="str">
        <f>VLOOKUP(Exportacao[[#This Row],[País]],Tabela3[#All],4,FALSE)</f>
        <v>Ilhas Virgens</v>
      </c>
      <c r="G3772" s="3" t="str">
        <f>VLOOKUP(Exportacao[[#This Row],[País Corrigido]],'Conversor de países_Geral_UTF8_'!$A$2:$B$223,2,FALSE)</f>
        <v>América Central e Caribe</v>
      </c>
      <c r="H37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3" spans="1:8" hidden="1">
      <c r="A3773" t="s">
        <v>113</v>
      </c>
      <c r="B3773" s="3">
        <v>2015</v>
      </c>
      <c r="C3773">
        <v>0</v>
      </c>
      <c r="D3773">
        <v>0</v>
      </c>
      <c r="E3773" s="3" t="e">
        <v>#NUM!</v>
      </c>
      <c r="F3773" s="3" t="str">
        <f>VLOOKUP(Exportacao[[#This Row],[País]],Tabela3[#All],4,FALSE)</f>
        <v>Ilhas Virgens</v>
      </c>
      <c r="G3773" s="3" t="str">
        <f>VLOOKUP(Exportacao[[#This Row],[País Corrigido]],'Conversor de países_Geral_UTF8_'!$A$2:$B$223,2,FALSE)</f>
        <v>América Central e Caribe</v>
      </c>
      <c r="H37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4" spans="1:8" hidden="1">
      <c r="A3774" t="s">
        <v>113</v>
      </c>
      <c r="B3774" s="3">
        <v>2016</v>
      </c>
      <c r="C3774">
        <v>0</v>
      </c>
      <c r="D3774">
        <v>0</v>
      </c>
      <c r="E3774" s="3" t="e">
        <v>#NUM!</v>
      </c>
      <c r="F3774" s="3" t="str">
        <f>VLOOKUP(Exportacao[[#This Row],[País]],Tabela3[#All],4,FALSE)</f>
        <v>Ilhas Virgens</v>
      </c>
      <c r="G3774" s="3" t="str">
        <f>VLOOKUP(Exportacao[[#This Row],[País Corrigido]],'Conversor de países_Geral_UTF8_'!$A$2:$B$223,2,FALSE)</f>
        <v>América Central e Caribe</v>
      </c>
      <c r="H37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5" spans="1:8" hidden="1">
      <c r="A3775" t="s">
        <v>113</v>
      </c>
      <c r="B3775" s="3">
        <v>2017</v>
      </c>
      <c r="C3775">
        <v>0</v>
      </c>
      <c r="D3775">
        <v>0</v>
      </c>
      <c r="E3775" s="3" t="e">
        <v>#NUM!</v>
      </c>
      <c r="F3775" s="3" t="str">
        <f>VLOOKUP(Exportacao[[#This Row],[País]],Tabela3[#All],4,FALSE)</f>
        <v>Ilhas Virgens</v>
      </c>
      <c r="G3775" s="3" t="str">
        <f>VLOOKUP(Exportacao[[#This Row],[País Corrigido]],'Conversor de países_Geral_UTF8_'!$A$2:$B$223,2,FALSE)</f>
        <v>América Central e Caribe</v>
      </c>
      <c r="H37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6" spans="1:8" hidden="1">
      <c r="A3776" t="s">
        <v>113</v>
      </c>
      <c r="B3776" s="3">
        <v>2018</v>
      </c>
      <c r="C3776">
        <v>0</v>
      </c>
      <c r="D3776">
        <v>0</v>
      </c>
      <c r="E3776" s="3" t="e">
        <v>#NUM!</v>
      </c>
      <c r="F3776" s="3" t="str">
        <f>VLOOKUP(Exportacao[[#This Row],[País]],Tabela3[#All],4,FALSE)</f>
        <v>Ilhas Virgens</v>
      </c>
      <c r="G3776" s="3" t="str">
        <f>VLOOKUP(Exportacao[[#This Row],[País Corrigido]],'Conversor de países_Geral_UTF8_'!$A$2:$B$223,2,FALSE)</f>
        <v>América Central e Caribe</v>
      </c>
      <c r="H37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7" spans="1:8" hidden="1">
      <c r="A3777" t="s">
        <v>113</v>
      </c>
      <c r="B3777" s="3">
        <v>2019</v>
      </c>
      <c r="C3777">
        <v>0</v>
      </c>
      <c r="D3777">
        <v>0</v>
      </c>
      <c r="E3777" s="3" t="e">
        <v>#NUM!</v>
      </c>
      <c r="F3777" s="3" t="str">
        <f>VLOOKUP(Exportacao[[#This Row],[País]],Tabela3[#All],4,FALSE)</f>
        <v>Ilhas Virgens</v>
      </c>
      <c r="G3777" s="3" t="str">
        <f>VLOOKUP(Exportacao[[#This Row],[País Corrigido]],'Conversor de países_Geral_UTF8_'!$A$2:$B$223,2,FALSE)</f>
        <v>América Central e Caribe</v>
      </c>
      <c r="H37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8" spans="1:8" hidden="1">
      <c r="A3778" t="s">
        <v>113</v>
      </c>
      <c r="B3778" s="3">
        <v>2020</v>
      </c>
      <c r="C3778">
        <v>0</v>
      </c>
      <c r="D3778">
        <v>0</v>
      </c>
      <c r="E3778" s="3" t="e">
        <v>#NUM!</v>
      </c>
      <c r="F3778" s="3" t="str">
        <f>VLOOKUP(Exportacao[[#This Row],[País]],Tabela3[#All],4,FALSE)</f>
        <v>Ilhas Virgens</v>
      </c>
      <c r="G3778" s="3" t="str">
        <f>VLOOKUP(Exportacao[[#This Row],[País Corrigido]],'Conversor de países_Geral_UTF8_'!$A$2:$B$223,2,FALSE)</f>
        <v>América Central e Caribe</v>
      </c>
      <c r="H37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79" spans="1:8" hidden="1">
      <c r="A3779" t="s">
        <v>113</v>
      </c>
      <c r="B3779" s="3">
        <v>2021</v>
      </c>
      <c r="C3779">
        <v>0</v>
      </c>
      <c r="D3779">
        <v>0</v>
      </c>
      <c r="E3779" s="3" t="e">
        <v>#NUM!</v>
      </c>
      <c r="F3779" s="3" t="str">
        <f>VLOOKUP(Exportacao[[#This Row],[País]],Tabela3[#All],4,FALSE)</f>
        <v>Ilhas Virgens</v>
      </c>
      <c r="G3779" s="3" t="str">
        <f>VLOOKUP(Exportacao[[#This Row],[País Corrigido]],'Conversor de países_Geral_UTF8_'!$A$2:$B$223,2,FALSE)</f>
        <v>América Central e Caribe</v>
      </c>
      <c r="H37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0" spans="1:8" hidden="1">
      <c r="A3780" t="s">
        <v>113</v>
      </c>
      <c r="B3780" s="3">
        <v>2022</v>
      </c>
      <c r="C3780">
        <v>0</v>
      </c>
      <c r="D3780">
        <v>0</v>
      </c>
      <c r="E3780" s="3" t="e">
        <v>#NUM!</v>
      </c>
      <c r="F3780" s="3" t="str">
        <f>VLOOKUP(Exportacao[[#This Row],[País]],Tabela3[#All],4,FALSE)</f>
        <v>Ilhas Virgens</v>
      </c>
      <c r="G3780" s="3" t="str">
        <f>VLOOKUP(Exportacao[[#This Row],[País Corrigido]],'Conversor de países_Geral_UTF8_'!$A$2:$B$223,2,FALSE)</f>
        <v>América Central e Caribe</v>
      </c>
      <c r="H37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1" spans="1:8" hidden="1">
      <c r="A3781" t="s">
        <v>113</v>
      </c>
      <c r="B3781" s="3">
        <v>2023</v>
      </c>
      <c r="C3781">
        <v>0</v>
      </c>
      <c r="D3781">
        <v>0</v>
      </c>
      <c r="E3781" s="3" t="e">
        <v>#NUM!</v>
      </c>
      <c r="F3781" s="3" t="str">
        <f>VLOOKUP(Exportacao[[#This Row],[País]],Tabela3[#All],4,FALSE)</f>
        <v>Ilhas Virgens</v>
      </c>
      <c r="G3781" s="3" t="str">
        <f>VLOOKUP(Exportacao[[#This Row],[País Corrigido]],'Conversor de países_Geral_UTF8_'!$A$2:$B$223,2,FALSE)</f>
        <v>América Central e Caribe</v>
      </c>
      <c r="H37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2" spans="1:8" hidden="1">
      <c r="A3782" t="s">
        <v>279</v>
      </c>
      <c r="B3782" s="3">
        <v>1970</v>
      </c>
      <c r="C3782">
        <v>0</v>
      </c>
      <c r="D3782">
        <v>0</v>
      </c>
      <c r="E3782" s="3" t="e">
        <v>#NUM!</v>
      </c>
      <c r="F3782" s="3" t="str">
        <f>VLOOKUP(Exportacao[[#This Row],[País]],Tabela3[#All],4,FALSE)</f>
        <v>Índia</v>
      </c>
      <c r="G3782" s="3" t="str">
        <f>VLOOKUP(Exportacao[[#This Row],[País Corrigido]],'Conversor de países_Geral_UTF8_'!$A$2:$B$223,2,FALSE)</f>
        <v>Ásia</v>
      </c>
      <c r="H37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3" spans="1:8" hidden="1">
      <c r="A3783" t="s">
        <v>279</v>
      </c>
      <c r="B3783" s="3">
        <v>1971</v>
      </c>
      <c r="C3783">
        <v>0</v>
      </c>
      <c r="D3783">
        <v>0</v>
      </c>
      <c r="E3783" s="3" t="e">
        <v>#NUM!</v>
      </c>
      <c r="F3783" s="3" t="str">
        <f>VLOOKUP(Exportacao[[#This Row],[País]],Tabela3[#All],4,FALSE)</f>
        <v>Índia</v>
      </c>
      <c r="G3783" s="3" t="str">
        <f>VLOOKUP(Exportacao[[#This Row],[País Corrigido]],'Conversor de países_Geral_UTF8_'!$A$2:$B$223,2,FALSE)</f>
        <v>Ásia</v>
      </c>
      <c r="H37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4" spans="1:8" hidden="1">
      <c r="A3784" t="s">
        <v>279</v>
      </c>
      <c r="B3784" s="3">
        <v>1972</v>
      </c>
      <c r="C3784">
        <v>0</v>
      </c>
      <c r="D3784">
        <v>0</v>
      </c>
      <c r="E3784" s="3" t="e">
        <v>#NUM!</v>
      </c>
      <c r="F3784" s="3" t="str">
        <f>VLOOKUP(Exportacao[[#This Row],[País]],Tabela3[#All],4,FALSE)</f>
        <v>Índia</v>
      </c>
      <c r="G3784" s="3" t="str">
        <f>VLOOKUP(Exportacao[[#This Row],[País Corrigido]],'Conversor de países_Geral_UTF8_'!$A$2:$B$223,2,FALSE)</f>
        <v>Ásia</v>
      </c>
      <c r="H37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5" spans="1:8" hidden="1">
      <c r="A3785" t="s">
        <v>279</v>
      </c>
      <c r="B3785" s="3">
        <v>1973</v>
      </c>
      <c r="C3785">
        <v>0</v>
      </c>
      <c r="D3785">
        <v>0</v>
      </c>
      <c r="E3785" s="3" t="e">
        <v>#NUM!</v>
      </c>
      <c r="F3785" s="3" t="str">
        <f>VLOOKUP(Exportacao[[#This Row],[País]],Tabela3[#All],4,FALSE)</f>
        <v>Índia</v>
      </c>
      <c r="G3785" s="3" t="str">
        <f>VLOOKUP(Exportacao[[#This Row],[País Corrigido]],'Conversor de países_Geral_UTF8_'!$A$2:$B$223,2,FALSE)</f>
        <v>Ásia</v>
      </c>
      <c r="H37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6" spans="1:8" hidden="1">
      <c r="A3786" t="s">
        <v>279</v>
      </c>
      <c r="B3786" s="3">
        <v>1974</v>
      </c>
      <c r="C3786">
        <v>0</v>
      </c>
      <c r="D3786">
        <v>0</v>
      </c>
      <c r="E3786" s="3" t="e">
        <v>#NUM!</v>
      </c>
      <c r="F3786" s="3" t="str">
        <f>VLOOKUP(Exportacao[[#This Row],[País]],Tabela3[#All],4,FALSE)</f>
        <v>Índia</v>
      </c>
      <c r="G3786" s="3" t="str">
        <f>VLOOKUP(Exportacao[[#This Row],[País Corrigido]],'Conversor de países_Geral_UTF8_'!$A$2:$B$223,2,FALSE)</f>
        <v>Ásia</v>
      </c>
      <c r="H37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7" spans="1:8" hidden="1">
      <c r="A3787" t="s">
        <v>279</v>
      </c>
      <c r="B3787" s="3">
        <v>1975</v>
      </c>
      <c r="C3787">
        <v>0</v>
      </c>
      <c r="D3787">
        <v>0</v>
      </c>
      <c r="E3787" s="3" t="e">
        <v>#NUM!</v>
      </c>
      <c r="F3787" s="3" t="str">
        <f>VLOOKUP(Exportacao[[#This Row],[País]],Tabela3[#All],4,FALSE)</f>
        <v>Índia</v>
      </c>
      <c r="G3787" s="3" t="str">
        <f>VLOOKUP(Exportacao[[#This Row],[País Corrigido]],'Conversor de países_Geral_UTF8_'!$A$2:$B$223,2,FALSE)</f>
        <v>Ásia</v>
      </c>
      <c r="H37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8" spans="1:8" hidden="1">
      <c r="A3788" t="s">
        <v>279</v>
      </c>
      <c r="B3788" s="3">
        <v>1976</v>
      </c>
      <c r="C3788">
        <v>0</v>
      </c>
      <c r="D3788">
        <v>0</v>
      </c>
      <c r="E3788" s="3" t="e">
        <v>#NUM!</v>
      </c>
      <c r="F3788" s="3" t="str">
        <f>VLOOKUP(Exportacao[[#This Row],[País]],Tabela3[#All],4,FALSE)</f>
        <v>Índia</v>
      </c>
      <c r="G3788" s="3" t="str">
        <f>VLOOKUP(Exportacao[[#This Row],[País Corrigido]],'Conversor de países_Geral_UTF8_'!$A$2:$B$223,2,FALSE)</f>
        <v>Ásia</v>
      </c>
      <c r="H37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89" spans="1:8" hidden="1">
      <c r="A3789" t="s">
        <v>279</v>
      </c>
      <c r="B3789" s="3">
        <v>1977</v>
      </c>
      <c r="C3789">
        <v>0</v>
      </c>
      <c r="D3789">
        <v>0</v>
      </c>
      <c r="E3789" s="3" t="e">
        <v>#NUM!</v>
      </c>
      <c r="F3789" s="3" t="str">
        <f>VLOOKUP(Exportacao[[#This Row],[País]],Tabela3[#All],4,FALSE)</f>
        <v>Índia</v>
      </c>
      <c r="G3789" s="3" t="str">
        <f>VLOOKUP(Exportacao[[#This Row],[País Corrigido]],'Conversor de países_Geral_UTF8_'!$A$2:$B$223,2,FALSE)</f>
        <v>Ásia</v>
      </c>
      <c r="H37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0" spans="1:8" hidden="1">
      <c r="A3790" t="s">
        <v>279</v>
      </c>
      <c r="B3790" s="3">
        <v>1978</v>
      </c>
      <c r="C3790">
        <v>0</v>
      </c>
      <c r="D3790">
        <v>0</v>
      </c>
      <c r="E3790" s="3" t="e">
        <v>#NUM!</v>
      </c>
      <c r="F3790" s="3" t="str">
        <f>VLOOKUP(Exportacao[[#This Row],[País]],Tabela3[#All],4,FALSE)</f>
        <v>Índia</v>
      </c>
      <c r="G3790" s="3" t="str">
        <f>VLOOKUP(Exportacao[[#This Row],[País Corrigido]],'Conversor de países_Geral_UTF8_'!$A$2:$B$223,2,FALSE)</f>
        <v>Ásia</v>
      </c>
      <c r="H37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1" spans="1:8" hidden="1">
      <c r="A3791" t="s">
        <v>279</v>
      </c>
      <c r="B3791" s="3">
        <v>1979</v>
      </c>
      <c r="C3791">
        <v>0</v>
      </c>
      <c r="D3791">
        <v>0</v>
      </c>
      <c r="E3791" s="3" t="e">
        <v>#NUM!</v>
      </c>
      <c r="F3791" s="3" t="str">
        <f>VLOOKUP(Exportacao[[#This Row],[País]],Tabela3[#All],4,FALSE)</f>
        <v>Índia</v>
      </c>
      <c r="G3791" s="3" t="str">
        <f>VLOOKUP(Exportacao[[#This Row],[País Corrigido]],'Conversor de países_Geral_UTF8_'!$A$2:$B$223,2,FALSE)</f>
        <v>Ásia</v>
      </c>
      <c r="H37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2" spans="1:8" hidden="1">
      <c r="A3792" t="s">
        <v>279</v>
      </c>
      <c r="B3792" s="3">
        <v>1980</v>
      </c>
      <c r="C3792">
        <v>0</v>
      </c>
      <c r="D3792">
        <v>0</v>
      </c>
      <c r="E3792" s="3" t="e">
        <v>#NUM!</v>
      </c>
      <c r="F3792" s="3" t="str">
        <f>VLOOKUP(Exportacao[[#This Row],[País]],Tabela3[#All],4,FALSE)</f>
        <v>Índia</v>
      </c>
      <c r="G3792" s="3" t="str">
        <f>VLOOKUP(Exportacao[[#This Row],[País Corrigido]],'Conversor de países_Geral_UTF8_'!$A$2:$B$223,2,FALSE)</f>
        <v>Ásia</v>
      </c>
      <c r="H37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3" spans="1:8" hidden="1">
      <c r="A3793" t="s">
        <v>279</v>
      </c>
      <c r="B3793" s="3">
        <v>1981</v>
      </c>
      <c r="C3793">
        <v>0</v>
      </c>
      <c r="D3793">
        <v>0</v>
      </c>
      <c r="E3793" s="3" t="e">
        <v>#NUM!</v>
      </c>
      <c r="F3793" s="3" t="str">
        <f>VLOOKUP(Exportacao[[#This Row],[País]],Tabela3[#All],4,FALSE)</f>
        <v>Índia</v>
      </c>
      <c r="G3793" s="3" t="str">
        <f>VLOOKUP(Exportacao[[#This Row],[País Corrigido]],'Conversor de países_Geral_UTF8_'!$A$2:$B$223,2,FALSE)</f>
        <v>Ásia</v>
      </c>
      <c r="H37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4" spans="1:8" hidden="1">
      <c r="A3794" t="s">
        <v>279</v>
      </c>
      <c r="B3794" s="3">
        <v>1982</v>
      </c>
      <c r="C3794">
        <v>0</v>
      </c>
      <c r="D3794">
        <v>0</v>
      </c>
      <c r="E3794" s="3" t="e">
        <v>#NUM!</v>
      </c>
      <c r="F3794" s="3" t="str">
        <f>VLOOKUP(Exportacao[[#This Row],[País]],Tabela3[#All],4,FALSE)</f>
        <v>Índia</v>
      </c>
      <c r="G3794" s="3" t="str">
        <f>VLOOKUP(Exportacao[[#This Row],[País Corrigido]],'Conversor de países_Geral_UTF8_'!$A$2:$B$223,2,FALSE)</f>
        <v>Ásia</v>
      </c>
      <c r="H37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5" spans="1:8" hidden="1">
      <c r="A3795" t="s">
        <v>279</v>
      </c>
      <c r="B3795" s="3">
        <v>1983</v>
      </c>
      <c r="C3795">
        <v>0</v>
      </c>
      <c r="D3795">
        <v>0</v>
      </c>
      <c r="E3795" s="3" t="e">
        <v>#NUM!</v>
      </c>
      <c r="F3795" s="3" t="str">
        <f>VLOOKUP(Exportacao[[#This Row],[País]],Tabela3[#All],4,FALSE)</f>
        <v>Índia</v>
      </c>
      <c r="G3795" s="3" t="str">
        <f>VLOOKUP(Exportacao[[#This Row],[País Corrigido]],'Conversor de países_Geral_UTF8_'!$A$2:$B$223,2,FALSE)</f>
        <v>Ásia</v>
      </c>
      <c r="H37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6" spans="1:8" hidden="1">
      <c r="A3796" t="s">
        <v>279</v>
      </c>
      <c r="B3796" s="3">
        <v>1984</v>
      </c>
      <c r="C3796">
        <v>0</v>
      </c>
      <c r="D3796">
        <v>0</v>
      </c>
      <c r="E3796" s="3" t="e">
        <v>#NUM!</v>
      </c>
      <c r="F3796" s="3" t="str">
        <f>VLOOKUP(Exportacao[[#This Row],[País]],Tabela3[#All],4,FALSE)</f>
        <v>Índia</v>
      </c>
      <c r="G3796" s="3" t="str">
        <f>VLOOKUP(Exportacao[[#This Row],[País Corrigido]],'Conversor de países_Geral_UTF8_'!$A$2:$B$223,2,FALSE)</f>
        <v>Ásia</v>
      </c>
      <c r="H37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7" spans="1:8" hidden="1">
      <c r="A3797" t="s">
        <v>279</v>
      </c>
      <c r="B3797" s="3">
        <v>1985</v>
      </c>
      <c r="C3797">
        <v>0</v>
      </c>
      <c r="D3797">
        <v>0</v>
      </c>
      <c r="E3797" s="3" t="e">
        <v>#NUM!</v>
      </c>
      <c r="F3797" s="3" t="str">
        <f>VLOOKUP(Exportacao[[#This Row],[País]],Tabela3[#All],4,FALSE)</f>
        <v>Índia</v>
      </c>
      <c r="G3797" s="3" t="str">
        <f>VLOOKUP(Exportacao[[#This Row],[País Corrigido]],'Conversor de países_Geral_UTF8_'!$A$2:$B$223,2,FALSE)</f>
        <v>Ásia</v>
      </c>
      <c r="H37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8" spans="1:8" hidden="1">
      <c r="A3798" t="s">
        <v>279</v>
      </c>
      <c r="B3798" s="3">
        <v>1986</v>
      </c>
      <c r="C3798">
        <v>0</v>
      </c>
      <c r="D3798">
        <v>0</v>
      </c>
      <c r="E3798" s="3" t="e">
        <v>#NUM!</v>
      </c>
      <c r="F3798" s="3" t="str">
        <f>VLOOKUP(Exportacao[[#This Row],[País]],Tabela3[#All],4,FALSE)</f>
        <v>Índia</v>
      </c>
      <c r="G3798" s="3" t="str">
        <f>VLOOKUP(Exportacao[[#This Row],[País Corrigido]],'Conversor de países_Geral_UTF8_'!$A$2:$B$223,2,FALSE)</f>
        <v>Ásia</v>
      </c>
      <c r="H37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799" spans="1:8" hidden="1">
      <c r="A3799" t="s">
        <v>279</v>
      </c>
      <c r="B3799" s="3">
        <v>1987</v>
      </c>
      <c r="C3799">
        <v>0</v>
      </c>
      <c r="D3799">
        <v>0</v>
      </c>
      <c r="E3799" s="3" t="e">
        <v>#NUM!</v>
      </c>
      <c r="F3799" s="3" t="str">
        <f>VLOOKUP(Exportacao[[#This Row],[País]],Tabela3[#All],4,FALSE)</f>
        <v>Índia</v>
      </c>
      <c r="G3799" s="3" t="str">
        <f>VLOOKUP(Exportacao[[#This Row],[País Corrigido]],'Conversor de países_Geral_UTF8_'!$A$2:$B$223,2,FALSE)</f>
        <v>Ásia</v>
      </c>
      <c r="H37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0" spans="1:8" hidden="1">
      <c r="A3800" t="s">
        <v>279</v>
      </c>
      <c r="B3800" s="3">
        <v>1988</v>
      </c>
      <c r="C3800">
        <v>0</v>
      </c>
      <c r="D3800">
        <v>0</v>
      </c>
      <c r="E3800" s="3" t="e">
        <v>#NUM!</v>
      </c>
      <c r="F3800" s="3" t="str">
        <f>VLOOKUP(Exportacao[[#This Row],[País]],Tabela3[#All],4,FALSE)</f>
        <v>Índia</v>
      </c>
      <c r="G3800" s="3" t="str">
        <f>VLOOKUP(Exportacao[[#This Row],[País Corrigido]],'Conversor de países_Geral_UTF8_'!$A$2:$B$223,2,FALSE)</f>
        <v>Ásia</v>
      </c>
      <c r="H38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1" spans="1:8" hidden="1">
      <c r="A3801" t="s">
        <v>279</v>
      </c>
      <c r="B3801" s="3">
        <v>1989</v>
      </c>
      <c r="C3801">
        <v>0</v>
      </c>
      <c r="D3801">
        <v>0</v>
      </c>
      <c r="E3801" s="3" t="e">
        <v>#NUM!</v>
      </c>
      <c r="F3801" s="3" t="str">
        <f>VLOOKUP(Exportacao[[#This Row],[País]],Tabela3[#All],4,FALSE)</f>
        <v>Índia</v>
      </c>
      <c r="G3801" s="3" t="str">
        <f>VLOOKUP(Exportacao[[#This Row],[País Corrigido]],'Conversor de países_Geral_UTF8_'!$A$2:$B$223,2,FALSE)</f>
        <v>Ásia</v>
      </c>
      <c r="H38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2" spans="1:8" hidden="1">
      <c r="A3802" t="s">
        <v>279</v>
      </c>
      <c r="B3802" s="3">
        <v>1990</v>
      </c>
      <c r="C3802">
        <v>0</v>
      </c>
      <c r="D3802">
        <v>0</v>
      </c>
      <c r="E3802" s="3" t="e">
        <v>#NUM!</v>
      </c>
      <c r="F3802" s="3" t="str">
        <f>VLOOKUP(Exportacao[[#This Row],[País]],Tabela3[#All],4,FALSE)</f>
        <v>Índia</v>
      </c>
      <c r="G3802" s="3" t="str">
        <f>VLOOKUP(Exportacao[[#This Row],[País Corrigido]],'Conversor de países_Geral_UTF8_'!$A$2:$B$223,2,FALSE)</f>
        <v>Ásia</v>
      </c>
      <c r="H38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3" spans="1:8" hidden="1">
      <c r="A3803" t="s">
        <v>279</v>
      </c>
      <c r="B3803" s="3">
        <v>1991</v>
      </c>
      <c r="C3803">
        <v>0</v>
      </c>
      <c r="D3803">
        <v>0</v>
      </c>
      <c r="E3803" s="3" t="e">
        <v>#NUM!</v>
      </c>
      <c r="F3803" s="3" t="str">
        <f>VLOOKUP(Exportacao[[#This Row],[País]],Tabela3[#All],4,FALSE)</f>
        <v>Índia</v>
      </c>
      <c r="G3803" s="3" t="str">
        <f>VLOOKUP(Exportacao[[#This Row],[País Corrigido]],'Conversor de países_Geral_UTF8_'!$A$2:$B$223,2,FALSE)</f>
        <v>Ásia</v>
      </c>
      <c r="H38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4" spans="1:8" hidden="1">
      <c r="A3804" t="s">
        <v>279</v>
      </c>
      <c r="B3804" s="3">
        <v>1992</v>
      </c>
      <c r="C3804">
        <v>0</v>
      </c>
      <c r="D3804">
        <v>0</v>
      </c>
      <c r="E3804" s="3" t="e">
        <v>#NUM!</v>
      </c>
      <c r="F3804" s="3" t="str">
        <f>VLOOKUP(Exportacao[[#This Row],[País]],Tabela3[#All],4,FALSE)</f>
        <v>Índia</v>
      </c>
      <c r="G3804" s="3" t="str">
        <f>VLOOKUP(Exportacao[[#This Row],[País Corrigido]],'Conversor de países_Geral_UTF8_'!$A$2:$B$223,2,FALSE)</f>
        <v>Ásia</v>
      </c>
      <c r="H38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5" spans="1:8" hidden="1">
      <c r="A3805" t="s">
        <v>279</v>
      </c>
      <c r="B3805" s="3">
        <v>1993</v>
      </c>
      <c r="C3805">
        <v>0</v>
      </c>
      <c r="D3805">
        <v>0</v>
      </c>
      <c r="E3805" s="3" t="e">
        <v>#NUM!</v>
      </c>
      <c r="F3805" s="3" t="str">
        <f>VLOOKUP(Exportacao[[#This Row],[País]],Tabela3[#All],4,FALSE)</f>
        <v>Índia</v>
      </c>
      <c r="G3805" s="3" t="str">
        <f>VLOOKUP(Exportacao[[#This Row],[País Corrigido]],'Conversor de países_Geral_UTF8_'!$A$2:$B$223,2,FALSE)</f>
        <v>Ásia</v>
      </c>
      <c r="H38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6" spans="1:8" hidden="1">
      <c r="A3806" t="s">
        <v>279</v>
      </c>
      <c r="B3806" s="3">
        <v>1994</v>
      </c>
      <c r="C3806">
        <v>0</v>
      </c>
      <c r="D3806">
        <v>0</v>
      </c>
      <c r="E3806" s="3" t="e">
        <v>#NUM!</v>
      </c>
      <c r="F3806" s="3" t="str">
        <f>VLOOKUP(Exportacao[[#This Row],[País]],Tabela3[#All],4,FALSE)</f>
        <v>Índia</v>
      </c>
      <c r="G3806" s="3" t="str">
        <f>VLOOKUP(Exportacao[[#This Row],[País Corrigido]],'Conversor de países_Geral_UTF8_'!$A$2:$B$223,2,FALSE)</f>
        <v>Ásia</v>
      </c>
      <c r="H38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7" spans="1:8" hidden="1">
      <c r="A3807" t="s">
        <v>279</v>
      </c>
      <c r="B3807" s="3">
        <v>1995</v>
      </c>
      <c r="C3807">
        <v>0</v>
      </c>
      <c r="D3807">
        <v>0</v>
      </c>
      <c r="E3807" s="3" t="e">
        <v>#NUM!</v>
      </c>
      <c r="F3807" s="3" t="str">
        <f>VLOOKUP(Exportacao[[#This Row],[País]],Tabela3[#All],4,FALSE)</f>
        <v>Índia</v>
      </c>
      <c r="G3807" s="3" t="str">
        <f>VLOOKUP(Exportacao[[#This Row],[País Corrigido]],'Conversor de países_Geral_UTF8_'!$A$2:$B$223,2,FALSE)</f>
        <v>Ásia</v>
      </c>
      <c r="H38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8" spans="1:8" hidden="1">
      <c r="A3808" t="s">
        <v>279</v>
      </c>
      <c r="B3808" s="3">
        <v>1996</v>
      </c>
      <c r="C3808">
        <v>0</v>
      </c>
      <c r="D3808">
        <v>0</v>
      </c>
      <c r="E3808" s="3" t="e">
        <v>#NUM!</v>
      </c>
      <c r="F3808" s="3" t="str">
        <f>VLOOKUP(Exportacao[[#This Row],[País]],Tabela3[#All],4,FALSE)</f>
        <v>Índia</v>
      </c>
      <c r="G3808" s="3" t="str">
        <f>VLOOKUP(Exportacao[[#This Row],[País Corrigido]],'Conversor de países_Geral_UTF8_'!$A$2:$B$223,2,FALSE)</f>
        <v>Ásia</v>
      </c>
      <c r="H38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09" spans="1:8" hidden="1">
      <c r="A3809" t="s">
        <v>279</v>
      </c>
      <c r="B3809" s="3">
        <v>1997</v>
      </c>
      <c r="C3809">
        <v>0</v>
      </c>
      <c r="D3809">
        <v>0</v>
      </c>
      <c r="E3809" s="3" t="e">
        <v>#NUM!</v>
      </c>
      <c r="F3809" s="3" t="str">
        <f>VLOOKUP(Exportacao[[#This Row],[País]],Tabela3[#All],4,FALSE)</f>
        <v>Índia</v>
      </c>
      <c r="G3809" s="3" t="str">
        <f>VLOOKUP(Exportacao[[#This Row],[País Corrigido]],'Conversor de países_Geral_UTF8_'!$A$2:$B$223,2,FALSE)</f>
        <v>Ásia</v>
      </c>
      <c r="H38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0" spans="1:8" hidden="1">
      <c r="A3810" t="s">
        <v>279</v>
      </c>
      <c r="B3810" s="3">
        <v>1998</v>
      </c>
      <c r="C3810">
        <v>0</v>
      </c>
      <c r="D3810">
        <v>0</v>
      </c>
      <c r="E3810" s="3" t="e">
        <v>#NUM!</v>
      </c>
      <c r="F3810" s="3" t="str">
        <f>VLOOKUP(Exportacao[[#This Row],[País]],Tabela3[#All],4,FALSE)</f>
        <v>Índia</v>
      </c>
      <c r="G3810" s="3" t="str">
        <f>VLOOKUP(Exportacao[[#This Row],[País Corrigido]],'Conversor de países_Geral_UTF8_'!$A$2:$B$223,2,FALSE)</f>
        <v>Ásia</v>
      </c>
      <c r="H38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1" spans="1:8" hidden="1">
      <c r="A3811" t="s">
        <v>279</v>
      </c>
      <c r="B3811" s="3">
        <v>1999</v>
      </c>
      <c r="C3811">
        <v>0</v>
      </c>
      <c r="D3811">
        <v>0</v>
      </c>
      <c r="E3811" s="3" t="e">
        <v>#NUM!</v>
      </c>
      <c r="F3811" s="3" t="str">
        <f>VLOOKUP(Exportacao[[#This Row],[País]],Tabela3[#All],4,FALSE)</f>
        <v>Índia</v>
      </c>
      <c r="G3811" s="3" t="str">
        <f>VLOOKUP(Exportacao[[#This Row],[País Corrigido]],'Conversor de países_Geral_UTF8_'!$A$2:$B$223,2,FALSE)</f>
        <v>Ásia</v>
      </c>
      <c r="H38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2" spans="1:8" hidden="1">
      <c r="A3812" t="s">
        <v>279</v>
      </c>
      <c r="B3812" s="3">
        <v>2000</v>
      </c>
      <c r="C3812">
        <v>0</v>
      </c>
      <c r="D3812">
        <v>0</v>
      </c>
      <c r="E3812" s="3" t="e">
        <v>#NUM!</v>
      </c>
      <c r="F3812" s="3" t="str">
        <f>VLOOKUP(Exportacao[[#This Row],[País]],Tabela3[#All],4,FALSE)</f>
        <v>Índia</v>
      </c>
      <c r="G3812" s="3" t="str">
        <f>VLOOKUP(Exportacao[[#This Row],[País Corrigido]],'Conversor de países_Geral_UTF8_'!$A$2:$B$223,2,FALSE)</f>
        <v>Ásia</v>
      </c>
      <c r="H38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3" spans="1:8" hidden="1">
      <c r="A3813" t="s">
        <v>279</v>
      </c>
      <c r="B3813" s="3">
        <v>2001</v>
      </c>
      <c r="C3813">
        <v>0</v>
      </c>
      <c r="D3813">
        <v>0</v>
      </c>
      <c r="E3813" s="3" t="e">
        <v>#NUM!</v>
      </c>
      <c r="F3813" s="3" t="str">
        <f>VLOOKUP(Exportacao[[#This Row],[País]],Tabela3[#All],4,FALSE)</f>
        <v>Índia</v>
      </c>
      <c r="G3813" s="3" t="str">
        <f>VLOOKUP(Exportacao[[#This Row],[País Corrigido]],'Conversor de países_Geral_UTF8_'!$A$2:$B$223,2,FALSE)</f>
        <v>Ásia</v>
      </c>
      <c r="H38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4" spans="1:8" hidden="1">
      <c r="A3814" t="s">
        <v>279</v>
      </c>
      <c r="B3814" s="3">
        <v>2002</v>
      </c>
      <c r="C3814">
        <v>0</v>
      </c>
      <c r="D3814">
        <v>0</v>
      </c>
      <c r="E3814" s="3" t="e">
        <v>#NUM!</v>
      </c>
      <c r="F3814" s="3" t="str">
        <f>VLOOKUP(Exportacao[[#This Row],[País]],Tabela3[#All],4,FALSE)</f>
        <v>Índia</v>
      </c>
      <c r="G3814" s="3" t="str">
        <f>VLOOKUP(Exportacao[[#This Row],[País Corrigido]],'Conversor de países_Geral_UTF8_'!$A$2:$B$223,2,FALSE)</f>
        <v>Ásia</v>
      </c>
      <c r="H38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5" spans="1:8" hidden="1">
      <c r="A3815" t="s">
        <v>279</v>
      </c>
      <c r="B3815" s="3">
        <v>2003</v>
      </c>
      <c r="C3815">
        <v>0</v>
      </c>
      <c r="D3815">
        <v>0</v>
      </c>
      <c r="E3815" s="3" t="e">
        <v>#NUM!</v>
      </c>
      <c r="F3815" s="3" t="str">
        <f>VLOOKUP(Exportacao[[#This Row],[País]],Tabela3[#All],4,FALSE)</f>
        <v>Índia</v>
      </c>
      <c r="G3815" s="3" t="str">
        <f>VLOOKUP(Exportacao[[#This Row],[País Corrigido]],'Conversor de países_Geral_UTF8_'!$A$2:$B$223,2,FALSE)</f>
        <v>Ásia</v>
      </c>
      <c r="H38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6" spans="1:8" hidden="1">
      <c r="A3816" t="s">
        <v>279</v>
      </c>
      <c r="B3816" s="3">
        <v>2004</v>
      </c>
      <c r="C3816">
        <v>0</v>
      </c>
      <c r="D3816">
        <v>0</v>
      </c>
      <c r="E3816" s="3" t="e">
        <v>#NUM!</v>
      </c>
      <c r="F3816" s="3" t="str">
        <f>VLOOKUP(Exportacao[[#This Row],[País]],Tabela3[#All],4,FALSE)</f>
        <v>Índia</v>
      </c>
      <c r="G3816" s="3" t="str">
        <f>VLOOKUP(Exportacao[[#This Row],[País Corrigido]],'Conversor de países_Geral_UTF8_'!$A$2:$B$223,2,FALSE)</f>
        <v>Ásia</v>
      </c>
      <c r="H38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7" spans="1:8" hidden="1">
      <c r="A3817" t="s">
        <v>279</v>
      </c>
      <c r="B3817" s="3">
        <v>2005</v>
      </c>
      <c r="C3817">
        <v>0</v>
      </c>
      <c r="D3817">
        <v>0</v>
      </c>
      <c r="E3817" s="3" t="e">
        <v>#NUM!</v>
      </c>
      <c r="F3817" s="3" t="str">
        <f>VLOOKUP(Exportacao[[#This Row],[País]],Tabela3[#All],4,FALSE)</f>
        <v>Índia</v>
      </c>
      <c r="G3817" s="3" t="str">
        <f>VLOOKUP(Exportacao[[#This Row],[País Corrigido]],'Conversor de países_Geral_UTF8_'!$A$2:$B$223,2,FALSE)</f>
        <v>Ásia</v>
      </c>
      <c r="H38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18" spans="1:8" hidden="1">
      <c r="A3818" t="s">
        <v>279</v>
      </c>
      <c r="B3818" s="3">
        <v>2006</v>
      </c>
      <c r="C3818">
        <v>14</v>
      </c>
      <c r="D3818">
        <v>33</v>
      </c>
      <c r="E3818" s="3">
        <v>2.3571428571428572</v>
      </c>
      <c r="F3818" s="3" t="str">
        <f>VLOOKUP(Exportacao[[#This Row],[País]],Tabela3[#All],4,FALSE)</f>
        <v>Índia</v>
      </c>
      <c r="G3818" s="3" t="str">
        <f>VLOOKUP(Exportacao[[#This Row],[País Corrigido]],'Conversor de países_Geral_UTF8_'!$A$2:$B$223,2,FALSE)</f>
        <v>Ásia</v>
      </c>
      <c r="H38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819" spans="1:8" hidden="1">
      <c r="A3819" t="s">
        <v>279</v>
      </c>
      <c r="B3819" s="3">
        <v>2007</v>
      </c>
      <c r="C3819">
        <v>0</v>
      </c>
      <c r="D3819">
        <v>0</v>
      </c>
      <c r="E3819" s="3" t="e">
        <v>#NUM!</v>
      </c>
      <c r="F3819" s="3" t="str">
        <f>VLOOKUP(Exportacao[[#This Row],[País]],Tabela3[#All],4,FALSE)</f>
        <v>Índia</v>
      </c>
      <c r="G3819" s="3" t="str">
        <f>VLOOKUP(Exportacao[[#This Row],[País Corrigido]],'Conversor de países_Geral_UTF8_'!$A$2:$B$223,2,FALSE)</f>
        <v>Ásia</v>
      </c>
      <c r="H38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0" spans="1:8" hidden="1">
      <c r="A3820" t="s">
        <v>279</v>
      </c>
      <c r="B3820" s="3">
        <v>2008</v>
      </c>
      <c r="C3820">
        <v>0</v>
      </c>
      <c r="D3820">
        <v>0</v>
      </c>
      <c r="E3820" s="3" t="e">
        <v>#NUM!</v>
      </c>
      <c r="F3820" s="3" t="str">
        <f>VLOOKUP(Exportacao[[#This Row],[País]],Tabela3[#All],4,FALSE)</f>
        <v>Índia</v>
      </c>
      <c r="G3820" s="3" t="str">
        <f>VLOOKUP(Exportacao[[#This Row],[País Corrigido]],'Conversor de países_Geral_UTF8_'!$A$2:$B$223,2,FALSE)</f>
        <v>Ásia</v>
      </c>
      <c r="H38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1" spans="1:8" hidden="1">
      <c r="A3821" t="s">
        <v>279</v>
      </c>
      <c r="B3821" s="3">
        <v>2009</v>
      </c>
      <c r="C3821">
        <v>0</v>
      </c>
      <c r="D3821">
        <v>0</v>
      </c>
      <c r="E3821" s="3" t="e">
        <v>#NUM!</v>
      </c>
      <c r="F3821" s="3" t="str">
        <f>VLOOKUP(Exportacao[[#This Row],[País]],Tabela3[#All],4,FALSE)</f>
        <v>Índia</v>
      </c>
      <c r="G3821" s="3" t="str">
        <f>VLOOKUP(Exportacao[[#This Row],[País Corrigido]],'Conversor de países_Geral_UTF8_'!$A$2:$B$223,2,FALSE)</f>
        <v>Ásia</v>
      </c>
      <c r="H38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2" spans="1:8" hidden="1">
      <c r="A3822" t="s">
        <v>279</v>
      </c>
      <c r="B3822" s="3">
        <v>2010</v>
      </c>
      <c r="C3822">
        <v>0</v>
      </c>
      <c r="D3822">
        <v>0</v>
      </c>
      <c r="E3822" s="3" t="e">
        <v>#NUM!</v>
      </c>
      <c r="F3822" s="3" t="str">
        <f>VLOOKUP(Exportacao[[#This Row],[País]],Tabela3[#All],4,FALSE)</f>
        <v>Índia</v>
      </c>
      <c r="G3822" s="3" t="str">
        <f>VLOOKUP(Exportacao[[#This Row],[País Corrigido]],'Conversor de países_Geral_UTF8_'!$A$2:$B$223,2,FALSE)</f>
        <v>Ásia</v>
      </c>
      <c r="H38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3" spans="1:8" hidden="1">
      <c r="A3823" t="s">
        <v>279</v>
      </c>
      <c r="B3823" s="3">
        <v>2011</v>
      </c>
      <c r="C3823">
        <v>0</v>
      </c>
      <c r="D3823">
        <v>0</v>
      </c>
      <c r="E3823" s="3" t="e">
        <v>#NUM!</v>
      </c>
      <c r="F3823" s="3" t="str">
        <f>VLOOKUP(Exportacao[[#This Row],[País]],Tabela3[#All],4,FALSE)</f>
        <v>Índia</v>
      </c>
      <c r="G3823" s="3" t="str">
        <f>VLOOKUP(Exportacao[[#This Row],[País Corrigido]],'Conversor de países_Geral_UTF8_'!$A$2:$B$223,2,FALSE)</f>
        <v>Ásia</v>
      </c>
      <c r="H38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4" spans="1:8" hidden="1">
      <c r="A3824" t="s">
        <v>279</v>
      </c>
      <c r="B3824" s="3">
        <v>2012</v>
      </c>
      <c r="C3824">
        <v>0</v>
      </c>
      <c r="D3824">
        <v>0</v>
      </c>
      <c r="E3824" s="3" t="e">
        <v>#NUM!</v>
      </c>
      <c r="F3824" s="3" t="str">
        <f>VLOOKUP(Exportacao[[#This Row],[País]],Tabela3[#All],4,FALSE)</f>
        <v>Índia</v>
      </c>
      <c r="G3824" s="3" t="str">
        <f>VLOOKUP(Exportacao[[#This Row],[País Corrigido]],'Conversor de países_Geral_UTF8_'!$A$2:$B$223,2,FALSE)</f>
        <v>Ásia</v>
      </c>
      <c r="H38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5" spans="1:8" hidden="1">
      <c r="A3825" t="s">
        <v>279</v>
      </c>
      <c r="B3825" s="3">
        <v>2013</v>
      </c>
      <c r="C3825">
        <v>0</v>
      </c>
      <c r="D3825">
        <v>0</v>
      </c>
      <c r="E3825" s="3" t="e">
        <v>#NUM!</v>
      </c>
      <c r="F3825" s="3" t="str">
        <f>VLOOKUP(Exportacao[[#This Row],[País]],Tabela3[#All],4,FALSE)</f>
        <v>Índia</v>
      </c>
      <c r="G3825" s="3" t="str">
        <f>VLOOKUP(Exportacao[[#This Row],[País Corrigido]],'Conversor de países_Geral_UTF8_'!$A$2:$B$223,2,FALSE)</f>
        <v>Ásia</v>
      </c>
      <c r="H38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6" spans="1:8" hidden="1">
      <c r="A3826" t="s">
        <v>279</v>
      </c>
      <c r="B3826" s="3">
        <v>2014</v>
      </c>
      <c r="C3826">
        <v>0</v>
      </c>
      <c r="D3826">
        <v>0</v>
      </c>
      <c r="E3826" s="3" t="e">
        <v>#NUM!</v>
      </c>
      <c r="F3826" s="3" t="str">
        <f>VLOOKUP(Exportacao[[#This Row],[País]],Tabela3[#All],4,FALSE)</f>
        <v>Índia</v>
      </c>
      <c r="G3826" s="3" t="str">
        <f>VLOOKUP(Exportacao[[#This Row],[País Corrigido]],'Conversor de países_Geral_UTF8_'!$A$2:$B$223,2,FALSE)</f>
        <v>Ásia</v>
      </c>
      <c r="H38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7" spans="1:8" hidden="1">
      <c r="A3827" t="s">
        <v>279</v>
      </c>
      <c r="B3827" s="3">
        <v>2015</v>
      </c>
      <c r="C3827">
        <v>0</v>
      </c>
      <c r="D3827">
        <v>0</v>
      </c>
      <c r="E3827" s="3" t="e">
        <v>#NUM!</v>
      </c>
      <c r="F3827" s="3" t="str">
        <f>VLOOKUP(Exportacao[[#This Row],[País]],Tabela3[#All],4,FALSE)</f>
        <v>Índia</v>
      </c>
      <c r="G3827" s="3" t="str">
        <f>VLOOKUP(Exportacao[[#This Row],[País Corrigido]],'Conversor de países_Geral_UTF8_'!$A$2:$B$223,2,FALSE)</f>
        <v>Ásia</v>
      </c>
      <c r="H38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8" spans="1:8" hidden="1">
      <c r="A3828" t="s">
        <v>279</v>
      </c>
      <c r="B3828" s="3">
        <v>2016</v>
      </c>
      <c r="C3828">
        <v>0</v>
      </c>
      <c r="D3828">
        <v>0</v>
      </c>
      <c r="E3828" s="3" t="e">
        <v>#NUM!</v>
      </c>
      <c r="F3828" s="3" t="str">
        <f>VLOOKUP(Exportacao[[#This Row],[País]],Tabela3[#All],4,FALSE)</f>
        <v>Índia</v>
      </c>
      <c r="G3828" s="3" t="str">
        <f>VLOOKUP(Exportacao[[#This Row],[País Corrigido]],'Conversor de países_Geral_UTF8_'!$A$2:$B$223,2,FALSE)</f>
        <v>Ásia</v>
      </c>
      <c r="H38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29" spans="1:8" hidden="1">
      <c r="A3829" t="s">
        <v>279</v>
      </c>
      <c r="B3829" s="3">
        <v>2017</v>
      </c>
      <c r="C3829">
        <v>0</v>
      </c>
      <c r="D3829">
        <v>0</v>
      </c>
      <c r="E3829" s="3" t="e">
        <v>#NUM!</v>
      </c>
      <c r="F3829" s="3" t="str">
        <f>VLOOKUP(Exportacao[[#This Row],[País]],Tabela3[#All],4,FALSE)</f>
        <v>Índia</v>
      </c>
      <c r="G3829" s="3" t="str">
        <f>VLOOKUP(Exportacao[[#This Row],[País Corrigido]],'Conversor de países_Geral_UTF8_'!$A$2:$B$223,2,FALSE)</f>
        <v>Ásia</v>
      </c>
      <c r="H38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30" spans="1:8" hidden="1">
      <c r="A3830" t="s">
        <v>279</v>
      </c>
      <c r="B3830" s="3">
        <v>2018</v>
      </c>
      <c r="C3830">
        <v>0</v>
      </c>
      <c r="D3830">
        <v>0</v>
      </c>
      <c r="E3830" s="3" t="e">
        <v>#NUM!</v>
      </c>
      <c r="F3830" s="3" t="str">
        <f>VLOOKUP(Exportacao[[#This Row],[País]],Tabela3[#All],4,FALSE)</f>
        <v>Índia</v>
      </c>
      <c r="G3830" s="3" t="str">
        <f>VLOOKUP(Exportacao[[#This Row],[País Corrigido]],'Conversor de países_Geral_UTF8_'!$A$2:$B$223,2,FALSE)</f>
        <v>Ásia</v>
      </c>
      <c r="H38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31" spans="1:8" hidden="1">
      <c r="A3831" t="s">
        <v>279</v>
      </c>
      <c r="B3831" s="3">
        <v>2019</v>
      </c>
      <c r="C3831">
        <v>51</v>
      </c>
      <c r="D3831">
        <v>273</v>
      </c>
      <c r="E3831" s="3">
        <v>5.3529411764705879</v>
      </c>
      <c r="F3831" s="3" t="str">
        <f>VLOOKUP(Exportacao[[#This Row],[País]],Tabela3[#All],4,FALSE)</f>
        <v>Índia</v>
      </c>
      <c r="G3831" s="3" t="str">
        <f>VLOOKUP(Exportacao[[#This Row],[País Corrigido]],'Conversor de países_Geral_UTF8_'!$A$2:$B$223,2,FALSE)</f>
        <v>Ásia</v>
      </c>
      <c r="H38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832" spans="1:8" hidden="1">
      <c r="A3832" t="s">
        <v>279</v>
      </c>
      <c r="B3832" s="3">
        <v>2020</v>
      </c>
      <c r="C3832">
        <v>7</v>
      </c>
      <c r="D3832">
        <v>10</v>
      </c>
      <c r="E3832" s="3">
        <v>1.4285714285714286</v>
      </c>
      <c r="F3832" s="3" t="str">
        <f>VLOOKUP(Exportacao[[#This Row],[País]],Tabela3[#All],4,FALSE)</f>
        <v>Índia</v>
      </c>
      <c r="G3832" s="3" t="str">
        <f>VLOOKUP(Exportacao[[#This Row],[País Corrigido]],'Conversor de países_Geral_UTF8_'!$A$2:$B$223,2,FALSE)</f>
        <v>Ásia</v>
      </c>
      <c r="H38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833" spans="1:8" hidden="1">
      <c r="A3833" t="s">
        <v>279</v>
      </c>
      <c r="B3833" s="3">
        <v>2021</v>
      </c>
      <c r="C3833">
        <v>13</v>
      </c>
      <c r="D3833">
        <v>86</v>
      </c>
      <c r="E3833" s="3">
        <v>6.615384615384615</v>
      </c>
      <c r="F3833" s="3" t="str">
        <f>VLOOKUP(Exportacao[[#This Row],[País]],Tabela3[#All],4,FALSE)</f>
        <v>Índia</v>
      </c>
      <c r="G3833" s="3" t="str">
        <f>VLOOKUP(Exportacao[[#This Row],[País Corrigido]],'Conversor de países_Geral_UTF8_'!$A$2:$B$223,2,FALSE)</f>
        <v>Ásia</v>
      </c>
      <c r="H38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834" spans="1:8" hidden="1">
      <c r="A3834" t="s">
        <v>279</v>
      </c>
      <c r="B3834" s="3">
        <v>2022</v>
      </c>
      <c r="C3834">
        <v>247</v>
      </c>
      <c r="D3834">
        <v>1021</v>
      </c>
      <c r="E3834" s="3">
        <v>4.1336032388663968</v>
      </c>
      <c r="F3834" s="3" t="str">
        <f>VLOOKUP(Exportacao[[#This Row],[País]],Tabela3[#All],4,FALSE)</f>
        <v>Índia</v>
      </c>
      <c r="G3834" s="3" t="str">
        <f>VLOOKUP(Exportacao[[#This Row],[País Corrigido]],'Conversor de países_Geral_UTF8_'!$A$2:$B$223,2,FALSE)</f>
        <v>Ásia</v>
      </c>
      <c r="H38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835" spans="1:8" hidden="1">
      <c r="A3835" t="s">
        <v>279</v>
      </c>
      <c r="B3835" s="3">
        <v>2023</v>
      </c>
      <c r="C3835">
        <v>60</v>
      </c>
      <c r="D3835">
        <v>170</v>
      </c>
      <c r="E3835" s="3">
        <v>2.8333333333333335</v>
      </c>
      <c r="F3835" s="3" t="str">
        <f>VLOOKUP(Exportacao[[#This Row],[País]],Tabela3[#All],4,FALSE)</f>
        <v>Índia</v>
      </c>
      <c r="G3835" s="3" t="str">
        <f>VLOOKUP(Exportacao[[#This Row],[País Corrigido]],'Conversor de países_Geral_UTF8_'!$A$2:$B$223,2,FALSE)</f>
        <v>Ásia</v>
      </c>
      <c r="H38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836" spans="1:8" hidden="1">
      <c r="A3836" t="s">
        <v>115</v>
      </c>
      <c r="B3836" s="3">
        <v>1970</v>
      </c>
      <c r="C3836">
        <v>0</v>
      </c>
      <c r="D3836">
        <v>0</v>
      </c>
      <c r="E3836" s="3" t="e">
        <v>#NUM!</v>
      </c>
      <c r="F3836" s="3" t="str">
        <f>VLOOKUP(Exportacao[[#This Row],[País]],Tabela3[#All],4,FALSE)</f>
        <v>Indonésia</v>
      </c>
      <c r="G3836" s="3" t="str">
        <f>VLOOKUP(Exportacao[[#This Row],[País Corrigido]],'Conversor de países_Geral_UTF8_'!$A$2:$B$223,2,FALSE)</f>
        <v>Ásia</v>
      </c>
      <c r="H38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37" spans="1:8" hidden="1">
      <c r="A3837" t="s">
        <v>115</v>
      </c>
      <c r="B3837" s="3">
        <v>1971</v>
      </c>
      <c r="C3837">
        <v>0</v>
      </c>
      <c r="D3837">
        <v>0</v>
      </c>
      <c r="E3837" s="3" t="e">
        <v>#NUM!</v>
      </c>
      <c r="F3837" s="3" t="str">
        <f>VLOOKUP(Exportacao[[#This Row],[País]],Tabela3[#All],4,FALSE)</f>
        <v>Indonésia</v>
      </c>
      <c r="G3837" s="3" t="str">
        <f>VLOOKUP(Exportacao[[#This Row],[País Corrigido]],'Conversor de países_Geral_UTF8_'!$A$2:$B$223,2,FALSE)</f>
        <v>Ásia</v>
      </c>
      <c r="H38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38" spans="1:8" hidden="1">
      <c r="A3838" t="s">
        <v>115</v>
      </c>
      <c r="B3838" s="3">
        <v>1972</v>
      </c>
      <c r="C3838">
        <v>0</v>
      </c>
      <c r="D3838">
        <v>0</v>
      </c>
      <c r="E3838" s="3" t="e">
        <v>#NUM!</v>
      </c>
      <c r="F3838" s="3" t="str">
        <f>VLOOKUP(Exportacao[[#This Row],[País]],Tabela3[#All],4,FALSE)</f>
        <v>Indonésia</v>
      </c>
      <c r="G3838" s="3" t="str">
        <f>VLOOKUP(Exportacao[[#This Row],[País Corrigido]],'Conversor de países_Geral_UTF8_'!$A$2:$B$223,2,FALSE)</f>
        <v>Ásia</v>
      </c>
      <c r="H38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39" spans="1:8" hidden="1">
      <c r="A3839" t="s">
        <v>115</v>
      </c>
      <c r="B3839" s="3">
        <v>1973</v>
      </c>
      <c r="C3839">
        <v>0</v>
      </c>
      <c r="D3839">
        <v>0</v>
      </c>
      <c r="E3839" s="3" t="e">
        <v>#NUM!</v>
      </c>
      <c r="F3839" s="3" t="str">
        <f>VLOOKUP(Exportacao[[#This Row],[País]],Tabela3[#All],4,FALSE)</f>
        <v>Indonésia</v>
      </c>
      <c r="G3839" s="3" t="str">
        <f>VLOOKUP(Exportacao[[#This Row],[País Corrigido]],'Conversor de países_Geral_UTF8_'!$A$2:$B$223,2,FALSE)</f>
        <v>Ásia</v>
      </c>
      <c r="H38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0" spans="1:8" hidden="1">
      <c r="A3840" t="s">
        <v>115</v>
      </c>
      <c r="B3840" s="3">
        <v>1974</v>
      </c>
      <c r="C3840">
        <v>0</v>
      </c>
      <c r="D3840">
        <v>0</v>
      </c>
      <c r="E3840" s="3" t="e">
        <v>#NUM!</v>
      </c>
      <c r="F3840" s="3" t="str">
        <f>VLOOKUP(Exportacao[[#This Row],[País]],Tabela3[#All],4,FALSE)</f>
        <v>Indonésia</v>
      </c>
      <c r="G3840" s="3" t="str">
        <f>VLOOKUP(Exportacao[[#This Row],[País Corrigido]],'Conversor de países_Geral_UTF8_'!$A$2:$B$223,2,FALSE)</f>
        <v>Ásia</v>
      </c>
      <c r="H38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1" spans="1:8" hidden="1">
      <c r="A3841" t="s">
        <v>115</v>
      </c>
      <c r="B3841" s="3">
        <v>1975</v>
      </c>
      <c r="C3841">
        <v>0</v>
      </c>
      <c r="D3841">
        <v>0</v>
      </c>
      <c r="E3841" s="3" t="e">
        <v>#NUM!</v>
      </c>
      <c r="F3841" s="3" t="str">
        <f>VLOOKUP(Exportacao[[#This Row],[País]],Tabela3[#All],4,FALSE)</f>
        <v>Indonésia</v>
      </c>
      <c r="G3841" s="3" t="str">
        <f>VLOOKUP(Exportacao[[#This Row],[País Corrigido]],'Conversor de países_Geral_UTF8_'!$A$2:$B$223,2,FALSE)</f>
        <v>Ásia</v>
      </c>
      <c r="H38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2" spans="1:8" hidden="1">
      <c r="A3842" t="s">
        <v>115</v>
      </c>
      <c r="B3842" s="3">
        <v>1976</v>
      </c>
      <c r="C3842">
        <v>0</v>
      </c>
      <c r="D3842">
        <v>0</v>
      </c>
      <c r="E3842" s="3" t="e">
        <v>#NUM!</v>
      </c>
      <c r="F3842" s="3" t="str">
        <f>VLOOKUP(Exportacao[[#This Row],[País]],Tabela3[#All],4,FALSE)</f>
        <v>Indonésia</v>
      </c>
      <c r="G3842" s="3" t="str">
        <f>VLOOKUP(Exportacao[[#This Row],[País Corrigido]],'Conversor de países_Geral_UTF8_'!$A$2:$B$223,2,FALSE)</f>
        <v>Ásia</v>
      </c>
      <c r="H38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3" spans="1:8" hidden="1">
      <c r="A3843" t="s">
        <v>115</v>
      </c>
      <c r="B3843" s="3">
        <v>1977</v>
      </c>
      <c r="C3843">
        <v>0</v>
      </c>
      <c r="D3843">
        <v>0</v>
      </c>
      <c r="E3843" s="3" t="e">
        <v>#NUM!</v>
      </c>
      <c r="F3843" s="3" t="str">
        <f>VLOOKUP(Exportacao[[#This Row],[País]],Tabela3[#All],4,FALSE)</f>
        <v>Indonésia</v>
      </c>
      <c r="G3843" s="3" t="str">
        <f>VLOOKUP(Exportacao[[#This Row],[País Corrigido]],'Conversor de países_Geral_UTF8_'!$A$2:$B$223,2,FALSE)</f>
        <v>Ásia</v>
      </c>
      <c r="H38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4" spans="1:8" hidden="1">
      <c r="A3844" t="s">
        <v>115</v>
      </c>
      <c r="B3844" s="3">
        <v>1978</v>
      </c>
      <c r="C3844">
        <v>0</v>
      </c>
      <c r="D3844">
        <v>0</v>
      </c>
      <c r="E3844" s="3" t="e">
        <v>#NUM!</v>
      </c>
      <c r="F3844" s="3" t="str">
        <f>VLOOKUP(Exportacao[[#This Row],[País]],Tabela3[#All],4,FALSE)</f>
        <v>Indonésia</v>
      </c>
      <c r="G3844" s="3" t="str">
        <f>VLOOKUP(Exportacao[[#This Row],[País Corrigido]],'Conversor de países_Geral_UTF8_'!$A$2:$B$223,2,FALSE)</f>
        <v>Ásia</v>
      </c>
      <c r="H38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5" spans="1:8" hidden="1">
      <c r="A3845" t="s">
        <v>115</v>
      </c>
      <c r="B3845" s="3">
        <v>1979</v>
      </c>
      <c r="C3845">
        <v>0</v>
      </c>
      <c r="D3845">
        <v>0</v>
      </c>
      <c r="E3845" s="3" t="e">
        <v>#NUM!</v>
      </c>
      <c r="F3845" s="3" t="str">
        <f>VLOOKUP(Exportacao[[#This Row],[País]],Tabela3[#All],4,FALSE)</f>
        <v>Indonésia</v>
      </c>
      <c r="G3845" s="3" t="str">
        <f>VLOOKUP(Exportacao[[#This Row],[País Corrigido]],'Conversor de países_Geral_UTF8_'!$A$2:$B$223,2,FALSE)</f>
        <v>Ásia</v>
      </c>
      <c r="H38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6" spans="1:8" hidden="1">
      <c r="A3846" t="s">
        <v>115</v>
      </c>
      <c r="B3846" s="3">
        <v>1980</v>
      </c>
      <c r="C3846">
        <v>0</v>
      </c>
      <c r="D3846">
        <v>0</v>
      </c>
      <c r="E3846" s="3" t="e">
        <v>#NUM!</v>
      </c>
      <c r="F3846" s="3" t="str">
        <f>VLOOKUP(Exportacao[[#This Row],[País]],Tabela3[#All],4,FALSE)</f>
        <v>Indonésia</v>
      </c>
      <c r="G3846" s="3" t="str">
        <f>VLOOKUP(Exportacao[[#This Row],[País Corrigido]],'Conversor de países_Geral_UTF8_'!$A$2:$B$223,2,FALSE)</f>
        <v>Ásia</v>
      </c>
      <c r="H38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7" spans="1:8" hidden="1">
      <c r="A3847" t="s">
        <v>115</v>
      </c>
      <c r="B3847" s="3">
        <v>1981</v>
      </c>
      <c r="C3847">
        <v>0</v>
      </c>
      <c r="D3847">
        <v>0</v>
      </c>
      <c r="E3847" s="3" t="e">
        <v>#NUM!</v>
      </c>
      <c r="F3847" s="3" t="str">
        <f>VLOOKUP(Exportacao[[#This Row],[País]],Tabela3[#All],4,FALSE)</f>
        <v>Indonésia</v>
      </c>
      <c r="G3847" s="3" t="str">
        <f>VLOOKUP(Exportacao[[#This Row],[País Corrigido]],'Conversor de países_Geral_UTF8_'!$A$2:$B$223,2,FALSE)</f>
        <v>Ásia</v>
      </c>
      <c r="H38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8" spans="1:8" hidden="1">
      <c r="A3848" t="s">
        <v>115</v>
      </c>
      <c r="B3848" s="3">
        <v>1982</v>
      </c>
      <c r="C3848">
        <v>0</v>
      </c>
      <c r="D3848">
        <v>0</v>
      </c>
      <c r="E3848" s="3" t="e">
        <v>#NUM!</v>
      </c>
      <c r="F3848" s="3" t="str">
        <f>VLOOKUP(Exportacao[[#This Row],[País]],Tabela3[#All],4,FALSE)</f>
        <v>Indonésia</v>
      </c>
      <c r="G3848" s="3" t="str">
        <f>VLOOKUP(Exportacao[[#This Row],[País Corrigido]],'Conversor de países_Geral_UTF8_'!$A$2:$B$223,2,FALSE)</f>
        <v>Ásia</v>
      </c>
      <c r="H38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49" spans="1:8" hidden="1">
      <c r="A3849" t="s">
        <v>115</v>
      </c>
      <c r="B3849" s="3">
        <v>1983</v>
      </c>
      <c r="C3849">
        <v>0</v>
      </c>
      <c r="D3849">
        <v>0</v>
      </c>
      <c r="E3849" s="3" t="e">
        <v>#NUM!</v>
      </c>
      <c r="F3849" s="3" t="str">
        <f>VLOOKUP(Exportacao[[#This Row],[País]],Tabela3[#All],4,FALSE)</f>
        <v>Indonésia</v>
      </c>
      <c r="G3849" s="3" t="str">
        <f>VLOOKUP(Exportacao[[#This Row],[País Corrigido]],'Conversor de países_Geral_UTF8_'!$A$2:$B$223,2,FALSE)</f>
        <v>Ásia</v>
      </c>
      <c r="H38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0" spans="1:8" hidden="1">
      <c r="A3850" t="s">
        <v>115</v>
      </c>
      <c r="B3850" s="3">
        <v>1984</v>
      </c>
      <c r="C3850">
        <v>0</v>
      </c>
      <c r="D3850">
        <v>0</v>
      </c>
      <c r="E3850" s="3" t="e">
        <v>#NUM!</v>
      </c>
      <c r="F3850" s="3" t="str">
        <f>VLOOKUP(Exportacao[[#This Row],[País]],Tabela3[#All],4,FALSE)</f>
        <v>Indonésia</v>
      </c>
      <c r="G3850" s="3" t="str">
        <f>VLOOKUP(Exportacao[[#This Row],[País Corrigido]],'Conversor de países_Geral_UTF8_'!$A$2:$B$223,2,FALSE)</f>
        <v>Ásia</v>
      </c>
      <c r="H38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1" spans="1:8" hidden="1">
      <c r="A3851" t="s">
        <v>115</v>
      </c>
      <c r="B3851" s="3">
        <v>1985</v>
      </c>
      <c r="C3851">
        <v>0</v>
      </c>
      <c r="D3851">
        <v>0</v>
      </c>
      <c r="E3851" s="3" t="e">
        <v>#NUM!</v>
      </c>
      <c r="F3851" s="3" t="str">
        <f>VLOOKUP(Exportacao[[#This Row],[País]],Tabela3[#All],4,FALSE)</f>
        <v>Indonésia</v>
      </c>
      <c r="G3851" s="3" t="str">
        <f>VLOOKUP(Exportacao[[#This Row],[País Corrigido]],'Conversor de países_Geral_UTF8_'!$A$2:$B$223,2,FALSE)</f>
        <v>Ásia</v>
      </c>
      <c r="H38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2" spans="1:8" hidden="1">
      <c r="A3852" t="s">
        <v>115</v>
      </c>
      <c r="B3852" s="3">
        <v>1986</v>
      </c>
      <c r="C3852">
        <v>0</v>
      </c>
      <c r="D3852">
        <v>0</v>
      </c>
      <c r="E3852" s="3" t="e">
        <v>#NUM!</v>
      </c>
      <c r="F3852" s="3" t="str">
        <f>VLOOKUP(Exportacao[[#This Row],[País]],Tabela3[#All],4,FALSE)</f>
        <v>Indonésia</v>
      </c>
      <c r="G3852" s="3" t="str">
        <f>VLOOKUP(Exportacao[[#This Row],[País Corrigido]],'Conversor de países_Geral_UTF8_'!$A$2:$B$223,2,FALSE)</f>
        <v>Ásia</v>
      </c>
      <c r="H38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3" spans="1:8" hidden="1">
      <c r="A3853" t="s">
        <v>115</v>
      </c>
      <c r="B3853" s="3">
        <v>1987</v>
      </c>
      <c r="C3853">
        <v>0</v>
      </c>
      <c r="D3853">
        <v>0</v>
      </c>
      <c r="E3853" s="3" t="e">
        <v>#NUM!</v>
      </c>
      <c r="F3853" s="3" t="str">
        <f>VLOOKUP(Exportacao[[#This Row],[País]],Tabela3[#All],4,FALSE)</f>
        <v>Indonésia</v>
      </c>
      <c r="G3853" s="3" t="str">
        <f>VLOOKUP(Exportacao[[#This Row],[País Corrigido]],'Conversor de países_Geral_UTF8_'!$A$2:$B$223,2,FALSE)</f>
        <v>Ásia</v>
      </c>
      <c r="H38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4" spans="1:8" hidden="1">
      <c r="A3854" t="s">
        <v>115</v>
      </c>
      <c r="B3854" s="3">
        <v>1988</v>
      </c>
      <c r="C3854">
        <v>0</v>
      </c>
      <c r="D3854">
        <v>0</v>
      </c>
      <c r="E3854" s="3" t="e">
        <v>#NUM!</v>
      </c>
      <c r="F3854" s="3" t="str">
        <f>VLOOKUP(Exportacao[[#This Row],[País]],Tabela3[#All],4,FALSE)</f>
        <v>Indonésia</v>
      </c>
      <c r="G3854" s="3" t="str">
        <f>VLOOKUP(Exportacao[[#This Row],[País Corrigido]],'Conversor de países_Geral_UTF8_'!$A$2:$B$223,2,FALSE)</f>
        <v>Ásia</v>
      </c>
      <c r="H38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5" spans="1:8" hidden="1">
      <c r="A3855" t="s">
        <v>115</v>
      </c>
      <c r="B3855" s="3">
        <v>1989</v>
      </c>
      <c r="C3855">
        <v>0</v>
      </c>
      <c r="D3855">
        <v>0</v>
      </c>
      <c r="E3855" s="3" t="e">
        <v>#NUM!</v>
      </c>
      <c r="F3855" s="3" t="str">
        <f>VLOOKUP(Exportacao[[#This Row],[País]],Tabela3[#All],4,FALSE)</f>
        <v>Indonésia</v>
      </c>
      <c r="G3855" s="3" t="str">
        <f>VLOOKUP(Exportacao[[#This Row],[País Corrigido]],'Conversor de países_Geral_UTF8_'!$A$2:$B$223,2,FALSE)</f>
        <v>Ásia</v>
      </c>
      <c r="H38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6" spans="1:8" hidden="1">
      <c r="A3856" t="s">
        <v>115</v>
      </c>
      <c r="B3856" s="3">
        <v>1990</v>
      </c>
      <c r="C3856">
        <v>0</v>
      </c>
      <c r="D3856">
        <v>0</v>
      </c>
      <c r="E3856" s="3" t="e">
        <v>#NUM!</v>
      </c>
      <c r="F3856" s="3" t="str">
        <f>VLOOKUP(Exportacao[[#This Row],[País]],Tabela3[#All],4,FALSE)</f>
        <v>Indonésia</v>
      </c>
      <c r="G3856" s="3" t="str">
        <f>VLOOKUP(Exportacao[[#This Row],[País Corrigido]],'Conversor de países_Geral_UTF8_'!$A$2:$B$223,2,FALSE)</f>
        <v>Ásia</v>
      </c>
      <c r="H38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7" spans="1:8" hidden="1">
      <c r="A3857" t="s">
        <v>115</v>
      </c>
      <c r="B3857" s="3">
        <v>1991</v>
      </c>
      <c r="C3857">
        <v>0</v>
      </c>
      <c r="D3857">
        <v>0</v>
      </c>
      <c r="E3857" s="3" t="e">
        <v>#NUM!</v>
      </c>
      <c r="F3857" s="3" t="str">
        <f>VLOOKUP(Exportacao[[#This Row],[País]],Tabela3[#All],4,FALSE)</f>
        <v>Indonésia</v>
      </c>
      <c r="G3857" s="3" t="str">
        <f>VLOOKUP(Exportacao[[#This Row],[País Corrigido]],'Conversor de países_Geral_UTF8_'!$A$2:$B$223,2,FALSE)</f>
        <v>Ásia</v>
      </c>
      <c r="H38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8" spans="1:8" hidden="1">
      <c r="A3858" t="s">
        <v>115</v>
      </c>
      <c r="B3858" s="3">
        <v>1992</v>
      </c>
      <c r="C3858">
        <v>0</v>
      </c>
      <c r="D3858">
        <v>0</v>
      </c>
      <c r="E3858" s="3" t="e">
        <v>#NUM!</v>
      </c>
      <c r="F3858" s="3" t="str">
        <f>VLOOKUP(Exportacao[[#This Row],[País]],Tabela3[#All],4,FALSE)</f>
        <v>Indonésia</v>
      </c>
      <c r="G3858" s="3" t="str">
        <f>VLOOKUP(Exportacao[[#This Row],[País Corrigido]],'Conversor de países_Geral_UTF8_'!$A$2:$B$223,2,FALSE)</f>
        <v>Ásia</v>
      </c>
      <c r="H38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59" spans="1:8" hidden="1">
      <c r="A3859" t="s">
        <v>115</v>
      </c>
      <c r="B3859" s="3">
        <v>1993</v>
      </c>
      <c r="C3859">
        <v>0</v>
      </c>
      <c r="D3859">
        <v>0</v>
      </c>
      <c r="E3859" s="3" t="e">
        <v>#NUM!</v>
      </c>
      <c r="F3859" s="3" t="str">
        <f>VLOOKUP(Exportacao[[#This Row],[País]],Tabela3[#All],4,FALSE)</f>
        <v>Indonésia</v>
      </c>
      <c r="G3859" s="3" t="str">
        <f>VLOOKUP(Exportacao[[#This Row],[País Corrigido]],'Conversor de países_Geral_UTF8_'!$A$2:$B$223,2,FALSE)</f>
        <v>Ásia</v>
      </c>
      <c r="H38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0" spans="1:8" hidden="1">
      <c r="A3860" t="s">
        <v>115</v>
      </c>
      <c r="B3860" s="3">
        <v>1994</v>
      </c>
      <c r="C3860">
        <v>0</v>
      </c>
      <c r="D3860">
        <v>0</v>
      </c>
      <c r="E3860" s="3" t="e">
        <v>#NUM!</v>
      </c>
      <c r="F3860" s="3" t="str">
        <f>VLOOKUP(Exportacao[[#This Row],[País]],Tabela3[#All],4,FALSE)</f>
        <v>Indonésia</v>
      </c>
      <c r="G3860" s="3" t="str">
        <f>VLOOKUP(Exportacao[[#This Row],[País Corrigido]],'Conversor de países_Geral_UTF8_'!$A$2:$B$223,2,FALSE)</f>
        <v>Ásia</v>
      </c>
      <c r="H38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1" spans="1:8" hidden="1">
      <c r="A3861" t="s">
        <v>115</v>
      </c>
      <c r="B3861" s="3">
        <v>1995</v>
      </c>
      <c r="C3861">
        <v>0</v>
      </c>
      <c r="D3861">
        <v>0</v>
      </c>
      <c r="E3861" s="3" t="e">
        <v>#NUM!</v>
      </c>
      <c r="F3861" s="3" t="str">
        <f>VLOOKUP(Exportacao[[#This Row],[País]],Tabela3[#All],4,FALSE)</f>
        <v>Indonésia</v>
      </c>
      <c r="G3861" s="3" t="str">
        <f>VLOOKUP(Exportacao[[#This Row],[País Corrigido]],'Conversor de países_Geral_UTF8_'!$A$2:$B$223,2,FALSE)</f>
        <v>Ásia</v>
      </c>
      <c r="H38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2" spans="1:8" hidden="1">
      <c r="A3862" t="s">
        <v>115</v>
      </c>
      <c r="B3862" s="3">
        <v>1996</v>
      </c>
      <c r="C3862">
        <v>0</v>
      </c>
      <c r="D3862">
        <v>0</v>
      </c>
      <c r="E3862" s="3" t="e">
        <v>#NUM!</v>
      </c>
      <c r="F3862" s="3" t="str">
        <f>VLOOKUP(Exportacao[[#This Row],[País]],Tabela3[#All],4,FALSE)</f>
        <v>Indonésia</v>
      </c>
      <c r="G3862" s="3" t="str">
        <f>VLOOKUP(Exportacao[[#This Row],[País Corrigido]],'Conversor de países_Geral_UTF8_'!$A$2:$B$223,2,FALSE)</f>
        <v>Ásia</v>
      </c>
      <c r="H38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3" spans="1:8" hidden="1">
      <c r="A3863" t="s">
        <v>115</v>
      </c>
      <c r="B3863" s="3">
        <v>1997</v>
      </c>
      <c r="C3863">
        <v>0</v>
      </c>
      <c r="D3863">
        <v>0</v>
      </c>
      <c r="E3863" s="3" t="e">
        <v>#NUM!</v>
      </c>
      <c r="F3863" s="3" t="str">
        <f>VLOOKUP(Exportacao[[#This Row],[País]],Tabela3[#All],4,FALSE)</f>
        <v>Indonésia</v>
      </c>
      <c r="G3863" s="3" t="str">
        <f>VLOOKUP(Exportacao[[#This Row],[País Corrigido]],'Conversor de países_Geral_UTF8_'!$A$2:$B$223,2,FALSE)</f>
        <v>Ásia</v>
      </c>
      <c r="H38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4" spans="1:8" hidden="1">
      <c r="A3864" t="s">
        <v>115</v>
      </c>
      <c r="B3864" s="3">
        <v>1998</v>
      </c>
      <c r="C3864">
        <v>0</v>
      </c>
      <c r="D3864">
        <v>0</v>
      </c>
      <c r="E3864" s="3" t="e">
        <v>#NUM!</v>
      </c>
      <c r="F3864" s="3" t="str">
        <f>VLOOKUP(Exportacao[[#This Row],[País]],Tabela3[#All],4,FALSE)</f>
        <v>Indonésia</v>
      </c>
      <c r="G3864" s="3" t="str">
        <f>VLOOKUP(Exportacao[[#This Row],[País Corrigido]],'Conversor de países_Geral_UTF8_'!$A$2:$B$223,2,FALSE)</f>
        <v>Ásia</v>
      </c>
      <c r="H38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5" spans="1:8" hidden="1">
      <c r="A3865" t="s">
        <v>115</v>
      </c>
      <c r="B3865" s="3">
        <v>1999</v>
      </c>
      <c r="C3865">
        <v>0</v>
      </c>
      <c r="D3865">
        <v>0</v>
      </c>
      <c r="E3865" s="3" t="e">
        <v>#NUM!</v>
      </c>
      <c r="F3865" s="3" t="str">
        <f>VLOOKUP(Exportacao[[#This Row],[País]],Tabela3[#All],4,FALSE)</f>
        <v>Indonésia</v>
      </c>
      <c r="G3865" s="3" t="str">
        <f>VLOOKUP(Exportacao[[#This Row],[País Corrigido]],'Conversor de países_Geral_UTF8_'!$A$2:$B$223,2,FALSE)</f>
        <v>Ásia</v>
      </c>
      <c r="H38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6" spans="1:8" hidden="1">
      <c r="A3866" t="s">
        <v>115</v>
      </c>
      <c r="B3866" s="3">
        <v>2000</v>
      </c>
      <c r="C3866">
        <v>0</v>
      </c>
      <c r="D3866">
        <v>0</v>
      </c>
      <c r="E3866" s="3" t="e">
        <v>#NUM!</v>
      </c>
      <c r="F3866" s="3" t="str">
        <f>VLOOKUP(Exportacao[[#This Row],[País]],Tabela3[#All],4,FALSE)</f>
        <v>Indonésia</v>
      </c>
      <c r="G3866" s="3" t="str">
        <f>VLOOKUP(Exportacao[[#This Row],[País Corrigido]],'Conversor de países_Geral_UTF8_'!$A$2:$B$223,2,FALSE)</f>
        <v>Ásia</v>
      </c>
      <c r="H38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7" spans="1:8" hidden="1">
      <c r="A3867" t="s">
        <v>115</v>
      </c>
      <c r="B3867" s="3">
        <v>2001</v>
      </c>
      <c r="C3867">
        <v>0</v>
      </c>
      <c r="D3867">
        <v>0</v>
      </c>
      <c r="E3867" s="3" t="e">
        <v>#NUM!</v>
      </c>
      <c r="F3867" s="3" t="str">
        <f>VLOOKUP(Exportacao[[#This Row],[País]],Tabela3[#All],4,FALSE)</f>
        <v>Indonésia</v>
      </c>
      <c r="G3867" s="3" t="str">
        <f>VLOOKUP(Exportacao[[#This Row],[País Corrigido]],'Conversor de países_Geral_UTF8_'!$A$2:$B$223,2,FALSE)</f>
        <v>Ásia</v>
      </c>
      <c r="H38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8" spans="1:8" hidden="1">
      <c r="A3868" t="s">
        <v>115</v>
      </c>
      <c r="B3868" s="3">
        <v>2002</v>
      </c>
      <c r="C3868">
        <v>0</v>
      </c>
      <c r="D3868">
        <v>0</v>
      </c>
      <c r="E3868" s="3" t="e">
        <v>#NUM!</v>
      </c>
      <c r="F3868" s="3" t="str">
        <f>VLOOKUP(Exportacao[[#This Row],[País]],Tabela3[#All],4,FALSE)</f>
        <v>Indonésia</v>
      </c>
      <c r="G3868" s="3" t="str">
        <f>VLOOKUP(Exportacao[[#This Row],[País Corrigido]],'Conversor de países_Geral_UTF8_'!$A$2:$B$223,2,FALSE)</f>
        <v>Ásia</v>
      </c>
      <c r="H38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69" spans="1:8" hidden="1">
      <c r="A3869" t="s">
        <v>115</v>
      </c>
      <c r="B3869" s="3">
        <v>2003</v>
      </c>
      <c r="C3869">
        <v>0</v>
      </c>
      <c r="D3869">
        <v>0</v>
      </c>
      <c r="E3869" s="3" t="e">
        <v>#NUM!</v>
      </c>
      <c r="F3869" s="3" t="str">
        <f>VLOOKUP(Exportacao[[#This Row],[País]],Tabela3[#All],4,FALSE)</f>
        <v>Indonésia</v>
      </c>
      <c r="G3869" s="3" t="str">
        <f>VLOOKUP(Exportacao[[#This Row],[País Corrigido]],'Conversor de países_Geral_UTF8_'!$A$2:$B$223,2,FALSE)</f>
        <v>Ásia</v>
      </c>
      <c r="H38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0" spans="1:8" hidden="1">
      <c r="A3870" t="s">
        <v>115</v>
      </c>
      <c r="B3870" s="3">
        <v>2004</v>
      </c>
      <c r="C3870">
        <v>0</v>
      </c>
      <c r="D3870">
        <v>0</v>
      </c>
      <c r="E3870" s="3" t="e">
        <v>#NUM!</v>
      </c>
      <c r="F3870" s="3" t="str">
        <f>VLOOKUP(Exportacao[[#This Row],[País]],Tabela3[#All],4,FALSE)</f>
        <v>Indonésia</v>
      </c>
      <c r="G3870" s="3" t="str">
        <f>VLOOKUP(Exportacao[[#This Row],[País Corrigido]],'Conversor de países_Geral_UTF8_'!$A$2:$B$223,2,FALSE)</f>
        <v>Ásia</v>
      </c>
      <c r="H38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1" spans="1:8" hidden="1">
      <c r="A3871" t="s">
        <v>115</v>
      </c>
      <c r="B3871" s="3">
        <v>2005</v>
      </c>
      <c r="C3871">
        <v>0</v>
      </c>
      <c r="D3871">
        <v>0</v>
      </c>
      <c r="E3871" s="3" t="e">
        <v>#NUM!</v>
      </c>
      <c r="F3871" s="3" t="str">
        <f>VLOOKUP(Exportacao[[#This Row],[País]],Tabela3[#All],4,FALSE)</f>
        <v>Indonésia</v>
      </c>
      <c r="G3871" s="3" t="str">
        <f>VLOOKUP(Exportacao[[#This Row],[País Corrigido]],'Conversor de países_Geral_UTF8_'!$A$2:$B$223,2,FALSE)</f>
        <v>Ásia</v>
      </c>
      <c r="H38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2" spans="1:8" hidden="1">
      <c r="A3872" t="s">
        <v>115</v>
      </c>
      <c r="B3872" s="3">
        <v>2006</v>
      </c>
      <c r="C3872">
        <v>0</v>
      </c>
      <c r="D3872">
        <v>0</v>
      </c>
      <c r="E3872" s="3" t="e">
        <v>#NUM!</v>
      </c>
      <c r="F3872" s="3" t="str">
        <f>VLOOKUP(Exportacao[[#This Row],[País]],Tabela3[#All],4,FALSE)</f>
        <v>Indonésia</v>
      </c>
      <c r="G3872" s="3" t="str">
        <f>VLOOKUP(Exportacao[[#This Row],[País Corrigido]],'Conversor de países_Geral_UTF8_'!$A$2:$B$223,2,FALSE)</f>
        <v>Ásia</v>
      </c>
      <c r="H38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3" spans="1:8" hidden="1">
      <c r="A3873" t="s">
        <v>115</v>
      </c>
      <c r="B3873" s="3">
        <v>2007</v>
      </c>
      <c r="C3873">
        <v>0</v>
      </c>
      <c r="D3873">
        <v>0</v>
      </c>
      <c r="E3873" s="3" t="e">
        <v>#NUM!</v>
      </c>
      <c r="F3873" s="3" t="str">
        <f>VLOOKUP(Exportacao[[#This Row],[País]],Tabela3[#All],4,FALSE)</f>
        <v>Indonésia</v>
      </c>
      <c r="G3873" s="3" t="str">
        <f>VLOOKUP(Exportacao[[#This Row],[País Corrigido]],'Conversor de países_Geral_UTF8_'!$A$2:$B$223,2,FALSE)</f>
        <v>Ásia</v>
      </c>
      <c r="H38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4" spans="1:8" hidden="1">
      <c r="A3874" t="s">
        <v>115</v>
      </c>
      <c r="B3874" s="3">
        <v>2008</v>
      </c>
      <c r="C3874">
        <v>0</v>
      </c>
      <c r="D3874">
        <v>0</v>
      </c>
      <c r="E3874" s="3" t="e">
        <v>#NUM!</v>
      </c>
      <c r="F3874" s="3" t="str">
        <f>VLOOKUP(Exportacao[[#This Row],[País]],Tabela3[#All],4,FALSE)</f>
        <v>Indonésia</v>
      </c>
      <c r="G3874" s="3" t="str">
        <f>VLOOKUP(Exportacao[[#This Row],[País Corrigido]],'Conversor de países_Geral_UTF8_'!$A$2:$B$223,2,FALSE)</f>
        <v>Ásia</v>
      </c>
      <c r="H38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5" spans="1:8" hidden="1">
      <c r="A3875" t="s">
        <v>115</v>
      </c>
      <c r="B3875" s="3">
        <v>2009</v>
      </c>
      <c r="C3875">
        <v>0</v>
      </c>
      <c r="D3875">
        <v>0</v>
      </c>
      <c r="E3875" s="3" t="e">
        <v>#NUM!</v>
      </c>
      <c r="F3875" s="3" t="str">
        <f>VLOOKUP(Exportacao[[#This Row],[País]],Tabela3[#All],4,FALSE)</f>
        <v>Indonésia</v>
      </c>
      <c r="G3875" s="3" t="str">
        <f>VLOOKUP(Exportacao[[#This Row],[País Corrigido]],'Conversor de países_Geral_UTF8_'!$A$2:$B$223,2,FALSE)</f>
        <v>Ásia</v>
      </c>
      <c r="H38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6" spans="1:8" hidden="1">
      <c r="A3876" t="s">
        <v>115</v>
      </c>
      <c r="B3876" s="3">
        <v>2010</v>
      </c>
      <c r="C3876">
        <v>0</v>
      </c>
      <c r="D3876">
        <v>0</v>
      </c>
      <c r="E3876" s="3" t="e">
        <v>#NUM!</v>
      </c>
      <c r="F3876" s="3" t="str">
        <f>VLOOKUP(Exportacao[[#This Row],[País]],Tabela3[#All],4,FALSE)</f>
        <v>Indonésia</v>
      </c>
      <c r="G3876" s="3" t="str">
        <f>VLOOKUP(Exportacao[[#This Row],[País Corrigido]],'Conversor de países_Geral_UTF8_'!$A$2:$B$223,2,FALSE)</f>
        <v>Ásia</v>
      </c>
      <c r="H38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7" spans="1:8" hidden="1">
      <c r="A3877" t="s">
        <v>115</v>
      </c>
      <c r="B3877" s="3">
        <v>2011</v>
      </c>
      <c r="C3877">
        <v>0</v>
      </c>
      <c r="D3877">
        <v>0</v>
      </c>
      <c r="E3877" s="3" t="e">
        <v>#NUM!</v>
      </c>
      <c r="F3877" s="3" t="str">
        <f>VLOOKUP(Exportacao[[#This Row],[País]],Tabela3[#All],4,FALSE)</f>
        <v>Indonésia</v>
      </c>
      <c r="G3877" s="3" t="str">
        <f>VLOOKUP(Exportacao[[#This Row],[País Corrigido]],'Conversor de países_Geral_UTF8_'!$A$2:$B$223,2,FALSE)</f>
        <v>Ásia</v>
      </c>
      <c r="H38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8" spans="1:8" hidden="1">
      <c r="A3878" t="s">
        <v>115</v>
      </c>
      <c r="B3878" s="3">
        <v>2012</v>
      </c>
      <c r="C3878">
        <v>0</v>
      </c>
      <c r="D3878">
        <v>0</v>
      </c>
      <c r="E3878" s="3" t="e">
        <v>#NUM!</v>
      </c>
      <c r="F3878" s="3" t="str">
        <f>VLOOKUP(Exportacao[[#This Row],[País]],Tabela3[#All],4,FALSE)</f>
        <v>Indonésia</v>
      </c>
      <c r="G3878" s="3" t="str">
        <f>VLOOKUP(Exportacao[[#This Row],[País Corrigido]],'Conversor de países_Geral_UTF8_'!$A$2:$B$223,2,FALSE)</f>
        <v>Ásia</v>
      </c>
      <c r="H38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79" spans="1:8" hidden="1">
      <c r="A3879" t="s">
        <v>115</v>
      </c>
      <c r="B3879" s="3">
        <v>2013</v>
      </c>
      <c r="C3879">
        <v>0</v>
      </c>
      <c r="D3879">
        <v>0</v>
      </c>
      <c r="E3879" s="3" t="e">
        <v>#NUM!</v>
      </c>
      <c r="F3879" s="3" t="str">
        <f>VLOOKUP(Exportacao[[#This Row],[País]],Tabela3[#All],4,FALSE)</f>
        <v>Indonésia</v>
      </c>
      <c r="G3879" s="3" t="str">
        <f>VLOOKUP(Exportacao[[#This Row],[País Corrigido]],'Conversor de países_Geral_UTF8_'!$A$2:$B$223,2,FALSE)</f>
        <v>Ásia</v>
      </c>
      <c r="H38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0" spans="1:8" hidden="1">
      <c r="A3880" t="s">
        <v>115</v>
      </c>
      <c r="B3880" s="3">
        <v>2014</v>
      </c>
      <c r="C3880">
        <v>0</v>
      </c>
      <c r="D3880">
        <v>0</v>
      </c>
      <c r="E3880" s="3" t="e">
        <v>#NUM!</v>
      </c>
      <c r="F3880" s="3" t="str">
        <f>VLOOKUP(Exportacao[[#This Row],[País]],Tabela3[#All],4,FALSE)</f>
        <v>Indonésia</v>
      </c>
      <c r="G3880" s="3" t="str">
        <f>VLOOKUP(Exportacao[[#This Row],[País Corrigido]],'Conversor de países_Geral_UTF8_'!$A$2:$B$223,2,FALSE)</f>
        <v>Ásia</v>
      </c>
      <c r="H38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1" spans="1:8" hidden="1">
      <c r="A3881" t="s">
        <v>115</v>
      </c>
      <c r="B3881" s="3">
        <v>2015</v>
      </c>
      <c r="C3881">
        <v>0</v>
      </c>
      <c r="D3881">
        <v>0</v>
      </c>
      <c r="E3881" s="3" t="e">
        <v>#NUM!</v>
      </c>
      <c r="F3881" s="3" t="str">
        <f>VLOOKUP(Exportacao[[#This Row],[País]],Tabela3[#All],4,FALSE)</f>
        <v>Indonésia</v>
      </c>
      <c r="G3881" s="3" t="str">
        <f>VLOOKUP(Exportacao[[#This Row],[País Corrigido]],'Conversor de países_Geral_UTF8_'!$A$2:$B$223,2,FALSE)</f>
        <v>Ásia</v>
      </c>
      <c r="H38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2" spans="1:8" hidden="1">
      <c r="A3882" t="s">
        <v>115</v>
      </c>
      <c r="B3882" s="3">
        <v>2016</v>
      </c>
      <c r="C3882">
        <v>0</v>
      </c>
      <c r="D3882">
        <v>0</v>
      </c>
      <c r="E3882" s="3" t="e">
        <v>#NUM!</v>
      </c>
      <c r="F3882" s="3" t="str">
        <f>VLOOKUP(Exportacao[[#This Row],[País]],Tabela3[#All],4,FALSE)</f>
        <v>Indonésia</v>
      </c>
      <c r="G3882" s="3" t="str">
        <f>VLOOKUP(Exportacao[[#This Row],[País Corrigido]],'Conversor de países_Geral_UTF8_'!$A$2:$B$223,2,FALSE)</f>
        <v>Ásia</v>
      </c>
      <c r="H38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3" spans="1:8" hidden="1">
      <c r="A3883" t="s">
        <v>115</v>
      </c>
      <c r="B3883" s="3">
        <v>2017</v>
      </c>
      <c r="C3883">
        <v>0</v>
      </c>
      <c r="D3883">
        <v>0</v>
      </c>
      <c r="E3883" s="3" t="e">
        <v>#NUM!</v>
      </c>
      <c r="F3883" s="3" t="str">
        <f>VLOOKUP(Exportacao[[#This Row],[País]],Tabela3[#All],4,FALSE)</f>
        <v>Indonésia</v>
      </c>
      <c r="G3883" s="3" t="str">
        <f>VLOOKUP(Exportacao[[#This Row],[País Corrigido]],'Conversor de países_Geral_UTF8_'!$A$2:$B$223,2,FALSE)</f>
        <v>Ásia</v>
      </c>
      <c r="H38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4" spans="1:8" hidden="1">
      <c r="A3884" t="s">
        <v>115</v>
      </c>
      <c r="B3884" s="3">
        <v>2018</v>
      </c>
      <c r="C3884">
        <v>0</v>
      </c>
      <c r="D3884">
        <v>0</v>
      </c>
      <c r="E3884" s="3" t="e">
        <v>#NUM!</v>
      </c>
      <c r="F3884" s="3" t="str">
        <f>VLOOKUP(Exportacao[[#This Row],[País]],Tabela3[#All],4,FALSE)</f>
        <v>Indonésia</v>
      </c>
      <c r="G3884" s="3" t="str">
        <f>VLOOKUP(Exportacao[[#This Row],[País Corrigido]],'Conversor de países_Geral_UTF8_'!$A$2:$B$223,2,FALSE)</f>
        <v>Ásia</v>
      </c>
      <c r="H38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5" spans="1:8" hidden="1">
      <c r="A3885" t="s">
        <v>115</v>
      </c>
      <c r="B3885" s="3">
        <v>2019</v>
      </c>
      <c r="C3885">
        <v>0</v>
      </c>
      <c r="D3885">
        <v>0</v>
      </c>
      <c r="E3885" s="3" t="e">
        <v>#NUM!</v>
      </c>
      <c r="F3885" s="3" t="str">
        <f>VLOOKUP(Exportacao[[#This Row],[País]],Tabela3[#All],4,FALSE)</f>
        <v>Indonésia</v>
      </c>
      <c r="G3885" s="3" t="str">
        <f>VLOOKUP(Exportacao[[#This Row],[País Corrigido]],'Conversor de países_Geral_UTF8_'!$A$2:$B$223,2,FALSE)</f>
        <v>Ásia</v>
      </c>
      <c r="H38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6" spans="1:8" hidden="1">
      <c r="A3886" t="s">
        <v>115</v>
      </c>
      <c r="B3886" s="3">
        <v>2020</v>
      </c>
      <c r="C3886">
        <v>5</v>
      </c>
      <c r="D3886">
        <v>6</v>
      </c>
      <c r="E3886" s="3">
        <v>1.2</v>
      </c>
      <c r="F3886" s="3" t="str">
        <f>VLOOKUP(Exportacao[[#This Row],[País]],Tabela3[#All],4,FALSE)</f>
        <v>Indonésia</v>
      </c>
      <c r="G3886" s="3" t="str">
        <f>VLOOKUP(Exportacao[[#This Row],[País Corrigido]],'Conversor de países_Geral_UTF8_'!$A$2:$B$223,2,FALSE)</f>
        <v>Ásia</v>
      </c>
      <c r="H38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887" spans="1:8" hidden="1">
      <c r="A3887" t="s">
        <v>115</v>
      </c>
      <c r="B3887" s="3">
        <v>2021</v>
      </c>
      <c r="C3887">
        <v>0</v>
      </c>
      <c r="D3887">
        <v>0</v>
      </c>
      <c r="E3887" s="3" t="e">
        <v>#NUM!</v>
      </c>
      <c r="F3887" s="3" t="str">
        <f>VLOOKUP(Exportacao[[#This Row],[País]],Tabela3[#All],4,FALSE)</f>
        <v>Indonésia</v>
      </c>
      <c r="G3887" s="3" t="str">
        <f>VLOOKUP(Exportacao[[#This Row],[País Corrigido]],'Conversor de países_Geral_UTF8_'!$A$2:$B$223,2,FALSE)</f>
        <v>Ásia</v>
      </c>
      <c r="H38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8" spans="1:8" hidden="1">
      <c r="A3888" t="s">
        <v>115</v>
      </c>
      <c r="B3888" s="3">
        <v>2022</v>
      </c>
      <c r="C3888">
        <v>0</v>
      </c>
      <c r="D3888">
        <v>0</v>
      </c>
      <c r="E3888" s="3" t="e">
        <v>#NUM!</v>
      </c>
      <c r="F3888" s="3" t="str">
        <f>VLOOKUP(Exportacao[[#This Row],[País]],Tabela3[#All],4,FALSE)</f>
        <v>Indonésia</v>
      </c>
      <c r="G3888" s="3" t="str">
        <f>VLOOKUP(Exportacao[[#This Row],[País Corrigido]],'Conversor de países_Geral_UTF8_'!$A$2:$B$223,2,FALSE)</f>
        <v>Ásia</v>
      </c>
      <c r="H38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89" spans="1:8" hidden="1">
      <c r="A3889" t="s">
        <v>115</v>
      </c>
      <c r="B3889" s="3">
        <v>2023</v>
      </c>
      <c r="C3889">
        <v>9</v>
      </c>
      <c r="D3889">
        <v>30</v>
      </c>
      <c r="E3889" s="3">
        <v>3.3333333333333335</v>
      </c>
      <c r="F3889" s="3" t="str">
        <f>VLOOKUP(Exportacao[[#This Row],[País]],Tabela3[#All],4,FALSE)</f>
        <v>Indonésia</v>
      </c>
      <c r="G3889" s="3" t="str">
        <f>VLOOKUP(Exportacao[[#This Row],[País Corrigido]],'Conversor de países_Geral_UTF8_'!$A$2:$B$223,2,FALSE)</f>
        <v>Ásia</v>
      </c>
      <c r="H38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890" spans="1:8" hidden="1">
      <c r="A3890" t="s">
        <v>116</v>
      </c>
      <c r="B3890" s="3">
        <v>1970</v>
      </c>
      <c r="C3890">
        <v>0</v>
      </c>
      <c r="D3890">
        <v>0</v>
      </c>
      <c r="E3890" s="3" t="e">
        <v>#NUM!</v>
      </c>
      <c r="F3890" s="3" t="str">
        <f>VLOOKUP(Exportacao[[#This Row],[País]],Tabela3[#All],4,FALSE)</f>
        <v>Irã</v>
      </c>
      <c r="G3890" s="3" t="str">
        <f>VLOOKUP(Exportacao[[#This Row],[País Corrigido]],'Conversor de países_Geral_UTF8_'!$A$2:$B$223,2,FALSE)</f>
        <v>Ásia</v>
      </c>
      <c r="H38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1" spans="1:8" hidden="1">
      <c r="A3891" t="s">
        <v>116</v>
      </c>
      <c r="B3891" s="3">
        <v>1971</v>
      </c>
      <c r="C3891">
        <v>0</v>
      </c>
      <c r="D3891">
        <v>0</v>
      </c>
      <c r="E3891" s="3" t="e">
        <v>#NUM!</v>
      </c>
      <c r="F3891" s="3" t="str">
        <f>VLOOKUP(Exportacao[[#This Row],[País]],Tabela3[#All],4,FALSE)</f>
        <v>Irã</v>
      </c>
      <c r="G3891" s="3" t="str">
        <f>VLOOKUP(Exportacao[[#This Row],[País Corrigido]],'Conversor de países_Geral_UTF8_'!$A$2:$B$223,2,FALSE)</f>
        <v>Ásia</v>
      </c>
      <c r="H38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2" spans="1:8" hidden="1">
      <c r="A3892" t="s">
        <v>116</v>
      </c>
      <c r="B3892" s="3">
        <v>1972</v>
      </c>
      <c r="C3892">
        <v>0</v>
      </c>
      <c r="D3892">
        <v>0</v>
      </c>
      <c r="E3892" s="3" t="e">
        <v>#NUM!</v>
      </c>
      <c r="F3892" s="3" t="str">
        <f>VLOOKUP(Exportacao[[#This Row],[País]],Tabela3[#All],4,FALSE)</f>
        <v>Irã</v>
      </c>
      <c r="G3892" s="3" t="str">
        <f>VLOOKUP(Exportacao[[#This Row],[País Corrigido]],'Conversor de países_Geral_UTF8_'!$A$2:$B$223,2,FALSE)</f>
        <v>Ásia</v>
      </c>
      <c r="H38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3" spans="1:8" hidden="1">
      <c r="A3893" t="s">
        <v>116</v>
      </c>
      <c r="B3893" s="3">
        <v>1973</v>
      </c>
      <c r="C3893">
        <v>0</v>
      </c>
      <c r="D3893">
        <v>0</v>
      </c>
      <c r="E3893" s="3" t="e">
        <v>#NUM!</v>
      </c>
      <c r="F3893" s="3" t="str">
        <f>VLOOKUP(Exportacao[[#This Row],[País]],Tabela3[#All],4,FALSE)</f>
        <v>Irã</v>
      </c>
      <c r="G3893" s="3" t="str">
        <f>VLOOKUP(Exportacao[[#This Row],[País Corrigido]],'Conversor de países_Geral_UTF8_'!$A$2:$B$223,2,FALSE)</f>
        <v>Ásia</v>
      </c>
      <c r="H38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4" spans="1:8" hidden="1">
      <c r="A3894" t="s">
        <v>116</v>
      </c>
      <c r="B3894" s="3">
        <v>1974</v>
      </c>
      <c r="C3894">
        <v>0</v>
      </c>
      <c r="D3894">
        <v>0</v>
      </c>
      <c r="E3894" s="3" t="e">
        <v>#NUM!</v>
      </c>
      <c r="F3894" s="3" t="str">
        <f>VLOOKUP(Exportacao[[#This Row],[País]],Tabela3[#All],4,FALSE)</f>
        <v>Irã</v>
      </c>
      <c r="G3894" s="3" t="str">
        <f>VLOOKUP(Exportacao[[#This Row],[País Corrigido]],'Conversor de países_Geral_UTF8_'!$A$2:$B$223,2,FALSE)</f>
        <v>Ásia</v>
      </c>
      <c r="H38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5" spans="1:8" hidden="1">
      <c r="A3895" t="s">
        <v>116</v>
      </c>
      <c r="B3895" s="3">
        <v>1975</v>
      </c>
      <c r="C3895">
        <v>0</v>
      </c>
      <c r="D3895">
        <v>0</v>
      </c>
      <c r="E3895" s="3" t="e">
        <v>#NUM!</v>
      </c>
      <c r="F3895" s="3" t="str">
        <f>VLOOKUP(Exportacao[[#This Row],[País]],Tabela3[#All],4,FALSE)</f>
        <v>Irã</v>
      </c>
      <c r="G3895" s="3" t="str">
        <f>VLOOKUP(Exportacao[[#This Row],[País Corrigido]],'Conversor de países_Geral_UTF8_'!$A$2:$B$223,2,FALSE)</f>
        <v>Ásia</v>
      </c>
      <c r="H38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6" spans="1:8" hidden="1">
      <c r="A3896" t="s">
        <v>116</v>
      </c>
      <c r="B3896" s="3">
        <v>1976</v>
      </c>
      <c r="C3896">
        <v>0</v>
      </c>
      <c r="D3896">
        <v>0</v>
      </c>
      <c r="E3896" s="3" t="e">
        <v>#NUM!</v>
      </c>
      <c r="F3896" s="3" t="str">
        <f>VLOOKUP(Exportacao[[#This Row],[País]],Tabela3[#All],4,FALSE)</f>
        <v>Irã</v>
      </c>
      <c r="G3896" s="3" t="str">
        <f>VLOOKUP(Exportacao[[#This Row],[País Corrigido]],'Conversor de países_Geral_UTF8_'!$A$2:$B$223,2,FALSE)</f>
        <v>Ásia</v>
      </c>
      <c r="H38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7" spans="1:8" hidden="1">
      <c r="A3897" t="s">
        <v>116</v>
      </c>
      <c r="B3897" s="3">
        <v>1977</v>
      </c>
      <c r="C3897">
        <v>0</v>
      </c>
      <c r="D3897">
        <v>0</v>
      </c>
      <c r="E3897" s="3" t="e">
        <v>#NUM!</v>
      </c>
      <c r="F3897" s="3" t="str">
        <f>VLOOKUP(Exportacao[[#This Row],[País]],Tabela3[#All],4,FALSE)</f>
        <v>Irã</v>
      </c>
      <c r="G3897" s="3" t="str">
        <f>VLOOKUP(Exportacao[[#This Row],[País Corrigido]],'Conversor de países_Geral_UTF8_'!$A$2:$B$223,2,FALSE)</f>
        <v>Ásia</v>
      </c>
      <c r="H38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8" spans="1:8" hidden="1">
      <c r="A3898" t="s">
        <v>116</v>
      </c>
      <c r="B3898" s="3">
        <v>1978</v>
      </c>
      <c r="C3898">
        <v>0</v>
      </c>
      <c r="D3898">
        <v>0</v>
      </c>
      <c r="E3898" s="3" t="e">
        <v>#NUM!</v>
      </c>
      <c r="F3898" s="3" t="str">
        <f>VLOOKUP(Exportacao[[#This Row],[País]],Tabela3[#All],4,FALSE)</f>
        <v>Irã</v>
      </c>
      <c r="G3898" s="3" t="str">
        <f>VLOOKUP(Exportacao[[#This Row],[País Corrigido]],'Conversor de países_Geral_UTF8_'!$A$2:$B$223,2,FALSE)</f>
        <v>Ásia</v>
      </c>
      <c r="H38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899" spans="1:8" hidden="1">
      <c r="A3899" t="s">
        <v>116</v>
      </c>
      <c r="B3899" s="3">
        <v>1979</v>
      </c>
      <c r="C3899">
        <v>0</v>
      </c>
      <c r="D3899">
        <v>0</v>
      </c>
      <c r="E3899" s="3" t="e">
        <v>#NUM!</v>
      </c>
      <c r="F3899" s="3" t="str">
        <f>VLOOKUP(Exportacao[[#This Row],[País]],Tabela3[#All],4,FALSE)</f>
        <v>Irã</v>
      </c>
      <c r="G3899" s="3" t="str">
        <f>VLOOKUP(Exportacao[[#This Row],[País Corrigido]],'Conversor de países_Geral_UTF8_'!$A$2:$B$223,2,FALSE)</f>
        <v>Ásia</v>
      </c>
      <c r="H38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0" spans="1:8" hidden="1">
      <c r="A3900" t="s">
        <v>116</v>
      </c>
      <c r="B3900" s="3">
        <v>1980</v>
      </c>
      <c r="C3900">
        <v>0</v>
      </c>
      <c r="D3900">
        <v>0</v>
      </c>
      <c r="E3900" s="3" t="e">
        <v>#NUM!</v>
      </c>
      <c r="F3900" s="3" t="str">
        <f>VLOOKUP(Exportacao[[#This Row],[País]],Tabela3[#All],4,FALSE)</f>
        <v>Irã</v>
      </c>
      <c r="G3900" s="3" t="str">
        <f>VLOOKUP(Exportacao[[#This Row],[País Corrigido]],'Conversor de países_Geral_UTF8_'!$A$2:$B$223,2,FALSE)</f>
        <v>Ásia</v>
      </c>
      <c r="H39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1" spans="1:8" hidden="1">
      <c r="A3901" t="s">
        <v>116</v>
      </c>
      <c r="B3901" s="3">
        <v>1981</v>
      </c>
      <c r="C3901">
        <v>0</v>
      </c>
      <c r="D3901">
        <v>0</v>
      </c>
      <c r="E3901" s="3" t="e">
        <v>#NUM!</v>
      </c>
      <c r="F3901" s="3" t="str">
        <f>VLOOKUP(Exportacao[[#This Row],[País]],Tabela3[#All],4,FALSE)</f>
        <v>Irã</v>
      </c>
      <c r="G3901" s="3" t="str">
        <f>VLOOKUP(Exportacao[[#This Row],[País Corrigido]],'Conversor de países_Geral_UTF8_'!$A$2:$B$223,2,FALSE)</f>
        <v>Ásia</v>
      </c>
      <c r="H39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2" spans="1:8" hidden="1">
      <c r="A3902" t="s">
        <v>116</v>
      </c>
      <c r="B3902" s="3">
        <v>1982</v>
      </c>
      <c r="C3902">
        <v>0</v>
      </c>
      <c r="D3902">
        <v>0</v>
      </c>
      <c r="E3902" s="3" t="e">
        <v>#NUM!</v>
      </c>
      <c r="F3902" s="3" t="str">
        <f>VLOOKUP(Exportacao[[#This Row],[País]],Tabela3[#All],4,FALSE)</f>
        <v>Irã</v>
      </c>
      <c r="G3902" s="3" t="str">
        <f>VLOOKUP(Exportacao[[#This Row],[País Corrigido]],'Conversor de países_Geral_UTF8_'!$A$2:$B$223,2,FALSE)</f>
        <v>Ásia</v>
      </c>
      <c r="H39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3" spans="1:8" hidden="1">
      <c r="A3903" t="s">
        <v>116</v>
      </c>
      <c r="B3903" s="3">
        <v>1983</v>
      </c>
      <c r="C3903">
        <v>0</v>
      </c>
      <c r="D3903">
        <v>0</v>
      </c>
      <c r="E3903" s="3" t="e">
        <v>#NUM!</v>
      </c>
      <c r="F3903" s="3" t="str">
        <f>VLOOKUP(Exportacao[[#This Row],[País]],Tabela3[#All],4,FALSE)</f>
        <v>Irã</v>
      </c>
      <c r="G3903" s="3" t="str">
        <f>VLOOKUP(Exportacao[[#This Row],[País Corrigido]],'Conversor de países_Geral_UTF8_'!$A$2:$B$223,2,FALSE)</f>
        <v>Ásia</v>
      </c>
      <c r="H39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4" spans="1:8" hidden="1">
      <c r="A3904" t="s">
        <v>116</v>
      </c>
      <c r="B3904" s="3">
        <v>1984</v>
      </c>
      <c r="C3904">
        <v>0</v>
      </c>
      <c r="D3904">
        <v>0</v>
      </c>
      <c r="E3904" s="3" t="e">
        <v>#NUM!</v>
      </c>
      <c r="F3904" s="3" t="str">
        <f>VLOOKUP(Exportacao[[#This Row],[País]],Tabela3[#All],4,FALSE)</f>
        <v>Irã</v>
      </c>
      <c r="G3904" s="3" t="str">
        <f>VLOOKUP(Exportacao[[#This Row],[País Corrigido]],'Conversor de países_Geral_UTF8_'!$A$2:$B$223,2,FALSE)</f>
        <v>Ásia</v>
      </c>
      <c r="H39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5" spans="1:8" hidden="1">
      <c r="A3905" t="s">
        <v>116</v>
      </c>
      <c r="B3905" s="3">
        <v>1985</v>
      </c>
      <c r="C3905">
        <v>0</v>
      </c>
      <c r="D3905">
        <v>0</v>
      </c>
      <c r="E3905" s="3" t="e">
        <v>#NUM!</v>
      </c>
      <c r="F3905" s="3" t="str">
        <f>VLOOKUP(Exportacao[[#This Row],[País]],Tabela3[#All],4,FALSE)</f>
        <v>Irã</v>
      </c>
      <c r="G3905" s="3" t="str">
        <f>VLOOKUP(Exportacao[[#This Row],[País Corrigido]],'Conversor de países_Geral_UTF8_'!$A$2:$B$223,2,FALSE)</f>
        <v>Ásia</v>
      </c>
      <c r="H39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6" spans="1:8" hidden="1">
      <c r="A3906" t="s">
        <v>116</v>
      </c>
      <c r="B3906" s="3">
        <v>1986</v>
      </c>
      <c r="C3906">
        <v>0</v>
      </c>
      <c r="D3906">
        <v>0</v>
      </c>
      <c r="E3906" s="3" t="e">
        <v>#NUM!</v>
      </c>
      <c r="F3906" s="3" t="str">
        <f>VLOOKUP(Exportacao[[#This Row],[País]],Tabela3[#All],4,FALSE)</f>
        <v>Irã</v>
      </c>
      <c r="G3906" s="3" t="str">
        <f>VLOOKUP(Exportacao[[#This Row],[País Corrigido]],'Conversor de países_Geral_UTF8_'!$A$2:$B$223,2,FALSE)</f>
        <v>Ásia</v>
      </c>
      <c r="H39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7" spans="1:8" hidden="1">
      <c r="A3907" t="s">
        <v>116</v>
      </c>
      <c r="B3907" s="3">
        <v>1987</v>
      </c>
      <c r="C3907">
        <v>0</v>
      </c>
      <c r="D3907">
        <v>0</v>
      </c>
      <c r="E3907" s="3" t="e">
        <v>#NUM!</v>
      </c>
      <c r="F3907" s="3" t="str">
        <f>VLOOKUP(Exportacao[[#This Row],[País]],Tabela3[#All],4,FALSE)</f>
        <v>Irã</v>
      </c>
      <c r="G3907" s="3" t="str">
        <f>VLOOKUP(Exportacao[[#This Row],[País Corrigido]],'Conversor de países_Geral_UTF8_'!$A$2:$B$223,2,FALSE)</f>
        <v>Ásia</v>
      </c>
      <c r="H39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8" spans="1:8" hidden="1">
      <c r="A3908" t="s">
        <v>116</v>
      </c>
      <c r="B3908" s="3">
        <v>1988</v>
      </c>
      <c r="C3908">
        <v>0</v>
      </c>
      <c r="D3908">
        <v>0</v>
      </c>
      <c r="E3908" s="3" t="e">
        <v>#NUM!</v>
      </c>
      <c r="F3908" s="3" t="str">
        <f>VLOOKUP(Exportacao[[#This Row],[País]],Tabela3[#All],4,FALSE)</f>
        <v>Irã</v>
      </c>
      <c r="G3908" s="3" t="str">
        <f>VLOOKUP(Exportacao[[#This Row],[País Corrigido]],'Conversor de países_Geral_UTF8_'!$A$2:$B$223,2,FALSE)</f>
        <v>Ásia</v>
      </c>
      <c r="H39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09" spans="1:8" hidden="1">
      <c r="A3909" t="s">
        <v>116</v>
      </c>
      <c r="B3909" s="3">
        <v>1989</v>
      </c>
      <c r="C3909">
        <v>0</v>
      </c>
      <c r="D3909">
        <v>0</v>
      </c>
      <c r="E3909" s="3" t="e">
        <v>#NUM!</v>
      </c>
      <c r="F3909" s="3" t="str">
        <f>VLOOKUP(Exportacao[[#This Row],[País]],Tabela3[#All],4,FALSE)</f>
        <v>Irã</v>
      </c>
      <c r="G3909" s="3" t="str">
        <f>VLOOKUP(Exportacao[[#This Row],[País Corrigido]],'Conversor de países_Geral_UTF8_'!$A$2:$B$223,2,FALSE)</f>
        <v>Ásia</v>
      </c>
      <c r="H39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0" spans="1:8" hidden="1">
      <c r="A3910" t="s">
        <v>116</v>
      </c>
      <c r="B3910" s="3">
        <v>1990</v>
      </c>
      <c r="C3910">
        <v>0</v>
      </c>
      <c r="D3910">
        <v>0</v>
      </c>
      <c r="E3910" s="3" t="e">
        <v>#NUM!</v>
      </c>
      <c r="F3910" s="3" t="str">
        <f>VLOOKUP(Exportacao[[#This Row],[País]],Tabela3[#All],4,FALSE)</f>
        <v>Irã</v>
      </c>
      <c r="G3910" s="3" t="str">
        <f>VLOOKUP(Exportacao[[#This Row],[País Corrigido]],'Conversor de países_Geral_UTF8_'!$A$2:$B$223,2,FALSE)</f>
        <v>Ásia</v>
      </c>
      <c r="H39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1" spans="1:8" hidden="1">
      <c r="A3911" t="s">
        <v>116</v>
      </c>
      <c r="B3911" s="3">
        <v>1991</v>
      </c>
      <c r="C3911">
        <v>0</v>
      </c>
      <c r="D3911">
        <v>0</v>
      </c>
      <c r="E3911" s="3" t="e">
        <v>#NUM!</v>
      </c>
      <c r="F3911" s="3" t="str">
        <f>VLOOKUP(Exportacao[[#This Row],[País]],Tabela3[#All],4,FALSE)</f>
        <v>Irã</v>
      </c>
      <c r="G3911" s="3" t="str">
        <f>VLOOKUP(Exportacao[[#This Row],[País Corrigido]],'Conversor de países_Geral_UTF8_'!$A$2:$B$223,2,FALSE)</f>
        <v>Ásia</v>
      </c>
      <c r="H39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2" spans="1:8" hidden="1">
      <c r="A3912" t="s">
        <v>116</v>
      </c>
      <c r="B3912" s="3">
        <v>1992</v>
      </c>
      <c r="C3912">
        <v>0</v>
      </c>
      <c r="D3912">
        <v>0</v>
      </c>
      <c r="E3912" s="3" t="e">
        <v>#NUM!</v>
      </c>
      <c r="F3912" s="3" t="str">
        <f>VLOOKUP(Exportacao[[#This Row],[País]],Tabela3[#All],4,FALSE)</f>
        <v>Irã</v>
      </c>
      <c r="G3912" s="3" t="str">
        <f>VLOOKUP(Exportacao[[#This Row],[País Corrigido]],'Conversor de países_Geral_UTF8_'!$A$2:$B$223,2,FALSE)</f>
        <v>Ásia</v>
      </c>
      <c r="H39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3" spans="1:8" hidden="1">
      <c r="A3913" t="s">
        <v>116</v>
      </c>
      <c r="B3913" s="3">
        <v>1993</v>
      </c>
      <c r="C3913">
        <v>0</v>
      </c>
      <c r="D3913">
        <v>0</v>
      </c>
      <c r="E3913" s="3" t="e">
        <v>#NUM!</v>
      </c>
      <c r="F3913" s="3" t="str">
        <f>VLOOKUP(Exportacao[[#This Row],[País]],Tabela3[#All],4,FALSE)</f>
        <v>Irã</v>
      </c>
      <c r="G3913" s="3" t="str">
        <f>VLOOKUP(Exportacao[[#This Row],[País Corrigido]],'Conversor de países_Geral_UTF8_'!$A$2:$B$223,2,FALSE)</f>
        <v>Ásia</v>
      </c>
      <c r="H39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4" spans="1:8" hidden="1">
      <c r="A3914" t="s">
        <v>116</v>
      </c>
      <c r="B3914" s="3">
        <v>1994</v>
      </c>
      <c r="C3914">
        <v>0</v>
      </c>
      <c r="D3914">
        <v>0</v>
      </c>
      <c r="E3914" s="3" t="e">
        <v>#NUM!</v>
      </c>
      <c r="F3914" s="3" t="str">
        <f>VLOOKUP(Exportacao[[#This Row],[País]],Tabela3[#All],4,FALSE)</f>
        <v>Irã</v>
      </c>
      <c r="G3914" s="3" t="str">
        <f>VLOOKUP(Exportacao[[#This Row],[País Corrigido]],'Conversor de países_Geral_UTF8_'!$A$2:$B$223,2,FALSE)</f>
        <v>Ásia</v>
      </c>
      <c r="H39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5" spans="1:8" hidden="1">
      <c r="A3915" t="s">
        <v>116</v>
      </c>
      <c r="B3915" s="3">
        <v>1995</v>
      </c>
      <c r="C3915">
        <v>0</v>
      </c>
      <c r="D3915">
        <v>0</v>
      </c>
      <c r="E3915" s="3" t="e">
        <v>#NUM!</v>
      </c>
      <c r="F3915" s="3" t="str">
        <f>VLOOKUP(Exportacao[[#This Row],[País]],Tabela3[#All],4,FALSE)</f>
        <v>Irã</v>
      </c>
      <c r="G3915" s="3" t="str">
        <f>VLOOKUP(Exportacao[[#This Row],[País Corrigido]],'Conversor de países_Geral_UTF8_'!$A$2:$B$223,2,FALSE)</f>
        <v>Ásia</v>
      </c>
      <c r="H39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6" spans="1:8" hidden="1">
      <c r="A3916" t="s">
        <v>116</v>
      </c>
      <c r="B3916" s="3">
        <v>1996</v>
      </c>
      <c r="C3916">
        <v>0</v>
      </c>
      <c r="D3916">
        <v>0</v>
      </c>
      <c r="E3916" s="3" t="e">
        <v>#NUM!</v>
      </c>
      <c r="F3916" s="3" t="str">
        <f>VLOOKUP(Exportacao[[#This Row],[País]],Tabela3[#All],4,FALSE)</f>
        <v>Irã</v>
      </c>
      <c r="G3916" s="3" t="str">
        <f>VLOOKUP(Exportacao[[#This Row],[País Corrigido]],'Conversor de países_Geral_UTF8_'!$A$2:$B$223,2,FALSE)</f>
        <v>Ásia</v>
      </c>
      <c r="H39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7" spans="1:8" hidden="1">
      <c r="A3917" t="s">
        <v>116</v>
      </c>
      <c r="B3917" s="3">
        <v>1997</v>
      </c>
      <c r="C3917">
        <v>0</v>
      </c>
      <c r="D3917">
        <v>0</v>
      </c>
      <c r="E3917" s="3" t="e">
        <v>#NUM!</v>
      </c>
      <c r="F3917" s="3" t="str">
        <f>VLOOKUP(Exportacao[[#This Row],[País]],Tabela3[#All],4,FALSE)</f>
        <v>Irã</v>
      </c>
      <c r="G3917" s="3" t="str">
        <f>VLOOKUP(Exportacao[[#This Row],[País Corrigido]],'Conversor de países_Geral_UTF8_'!$A$2:$B$223,2,FALSE)</f>
        <v>Ásia</v>
      </c>
      <c r="H39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8" spans="1:8" hidden="1">
      <c r="A3918" t="s">
        <v>116</v>
      </c>
      <c r="B3918" s="3">
        <v>1998</v>
      </c>
      <c r="C3918">
        <v>0</v>
      </c>
      <c r="D3918">
        <v>0</v>
      </c>
      <c r="E3918" s="3" t="e">
        <v>#NUM!</v>
      </c>
      <c r="F3918" s="3" t="str">
        <f>VLOOKUP(Exportacao[[#This Row],[País]],Tabela3[#All],4,FALSE)</f>
        <v>Irã</v>
      </c>
      <c r="G3918" s="3" t="str">
        <f>VLOOKUP(Exportacao[[#This Row],[País Corrigido]],'Conversor de países_Geral_UTF8_'!$A$2:$B$223,2,FALSE)</f>
        <v>Ásia</v>
      </c>
      <c r="H39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19" spans="1:8" hidden="1">
      <c r="A3919" t="s">
        <v>116</v>
      </c>
      <c r="B3919" s="3">
        <v>1999</v>
      </c>
      <c r="C3919">
        <v>0</v>
      </c>
      <c r="D3919">
        <v>0</v>
      </c>
      <c r="E3919" s="3" t="e">
        <v>#NUM!</v>
      </c>
      <c r="F3919" s="3" t="str">
        <f>VLOOKUP(Exportacao[[#This Row],[País]],Tabela3[#All],4,FALSE)</f>
        <v>Irã</v>
      </c>
      <c r="G3919" s="3" t="str">
        <f>VLOOKUP(Exportacao[[#This Row],[País Corrigido]],'Conversor de países_Geral_UTF8_'!$A$2:$B$223,2,FALSE)</f>
        <v>Ásia</v>
      </c>
      <c r="H39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0" spans="1:8" hidden="1">
      <c r="A3920" t="s">
        <v>116</v>
      </c>
      <c r="B3920" s="3">
        <v>2000</v>
      </c>
      <c r="C3920">
        <v>0</v>
      </c>
      <c r="D3920">
        <v>0</v>
      </c>
      <c r="E3920" s="3" t="e">
        <v>#NUM!</v>
      </c>
      <c r="F3920" s="3" t="str">
        <f>VLOOKUP(Exportacao[[#This Row],[País]],Tabela3[#All],4,FALSE)</f>
        <v>Irã</v>
      </c>
      <c r="G3920" s="3" t="str">
        <f>VLOOKUP(Exportacao[[#This Row],[País Corrigido]],'Conversor de países_Geral_UTF8_'!$A$2:$B$223,2,FALSE)</f>
        <v>Ásia</v>
      </c>
      <c r="H39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1" spans="1:8" hidden="1">
      <c r="A3921" t="s">
        <v>116</v>
      </c>
      <c r="B3921" s="3">
        <v>2001</v>
      </c>
      <c r="C3921">
        <v>0</v>
      </c>
      <c r="D3921">
        <v>0</v>
      </c>
      <c r="E3921" s="3" t="e">
        <v>#NUM!</v>
      </c>
      <c r="F3921" s="3" t="str">
        <f>VLOOKUP(Exportacao[[#This Row],[País]],Tabela3[#All],4,FALSE)</f>
        <v>Irã</v>
      </c>
      <c r="G3921" s="3" t="str">
        <f>VLOOKUP(Exportacao[[#This Row],[País Corrigido]],'Conversor de países_Geral_UTF8_'!$A$2:$B$223,2,FALSE)</f>
        <v>Ásia</v>
      </c>
      <c r="H39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2" spans="1:8" hidden="1">
      <c r="A3922" t="s">
        <v>116</v>
      </c>
      <c r="B3922" s="3">
        <v>2002</v>
      </c>
      <c r="C3922">
        <v>0</v>
      </c>
      <c r="D3922">
        <v>0</v>
      </c>
      <c r="E3922" s="3" t="e">
        <v>#NUM!</v>
      </c>
      <c r="F3922" s="3" t="str">
        <f>VLOOKUP(Exportacao[[#This Row],[País]],Tabela3[#All],4,FALSE)</f>
        <v>Irã</v>
      </c>
      <c r="G3922" s="3" t="str">
        <f>VLOOKUP(Exportacao[[#This Row],[País Corrigido]],'Conversor de países_Geral_UTF8_'!$A$2:$B$223,2,FALSE)</f>
        <v>Ásia</v>
      </c>
      <c r="H39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3" spans="1:8" hidden="1">
      <c r="A3923" t="s">
        <v>116</v>
      </c>
      <c r="B3923" s="3">
        <v>2003</v>
      </c>
      <c r="C3923">
        <v>0</v>
      </c>
      <c r="D3923">
        <v>0</v>
      </c>
      <c r="E3923" s="3" t="e">
        <v>#NUM!</v>
      </c>
      <c r="F3923" s="3" t="str">
        <f>VLOOKUP(Exportacao[[#This Row],[País]],Tabela3[#All],4,FALSE)</f>
        <v>Irã</v>
      </c>
      <c r="G3923" s="3" t="str">
        <f>VLOOKUP(Exportacao[[#This Row],[País Corrigido]],'Conversor de países_Geral_UTF8_'!$A$2:$B$223,2,FALSE)</f>
        <v>Ásia</v>
      </c>
      <c r="H39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4" spans="1:8" hidden="1">
      <c r="A3924" t="s">
        <v>116</v>
      </c>
      <c r="B3924" s="3">
        <v>2004</v>
      </c>
      <c r="C3924">
        <v>0</v>
      </c>
      <c r="D3924">
        <v>0</v>
      </c>
      <c r="E3924" s="3" t="e">
        <v>#NUM!</v>
      </c>
      <c r="F3924" s="3" t="str">
        <f>VLOOKUP(Exportacao[[#This Row],[País]],Tabela3[#All],4,FALSE)</f>
        <v>Irã</v>
      </c>
      <c r="G3924" s="3" t="str">
        <f>VLOOKUP(Exportacao[[#This Row],[País Corrigido]],'Conversor de países_Geral_UTF8_'!$A$2:$B$223,2,FALSE)</f>
        <v>Ásia</v>
      </c>
      <c r="H39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5" spans="1:8" hidden="1">
      <c r="A3925" t="s">
        <v>116</v>
      </c>
      <c r="B3925" s="3">
        <v>2005</v>
      </c>
      <c r="C3925">
        <v>0</v>
      </c>
      <c r="D3925">
        <v>0</v>
      </c>
      <c r="E3925" s="3" t="e">
        <v>#NUM!</v>
      </c>
      <c r="F3925" s="3" t="str">
        <f>VLOOKUP(Exportacao[[#This Row],[País]],Tabela3[#All],4,FALSE)</f>
        <v>Irã</v>
      </c>
      <c r="G3925" s="3" t="str">
        <f>VLOOKUP(Exportacao[[#This Row],[País Corrigido]],'Conversor de países_Geral_UTF8_'!$A$2:$B$223,2,FALSE)</f>
        <v>Ásia</v>
      </c>
      <c r="H39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6" spans="1:8" hidden="1">
      <c r="A3926" t="s">
        <v>116</v>
      </c>
      <c r="B3926" s="3">
        <v>2006</v>
      </c>
      <c r="C3926">
        <v>0</v>
      </c>
      <c r="D3926">
        <v>0</v>
      </c>
      <c r="E3926" s="3" t="e">
        <v>#NUM!</v>
      </c>
      <c r="F3926" s="3" t="str">
        <f>VLOOKUP(Exportacao[[#This Row],[País]],Tabela3[#All],4,FALSE)</f>
        <v>Irã</v>
      </c>
      <c r="G3926" s="3" t="str">
        <f>VLOOKUP(Exportacao[[#This Row],[País Corrigido]],'Conversor de países_Geral_UTF8_'!$A$2:$B$223,2,FALSE)</f>
        <v>Ásia</v>
      </c>
      <c r="H39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7" spans="1:8" hidden="1">
      <c r="A3927" t="s">
        <v>116</v>
      </c>
      <c r="B3927" s="3">
        <v>2007</v>
      </c>
      <c r="C3927">
        <v>0</v>
      </c>
      <c r="D3927">
        <v>0</v>
      </c>
      <c r="E3927" s="3" t="e">
        <v>#NUM!</v>
      </c>
      <c r="F3927" s="3" t="str">
        <f>VLOOKUP(Exportacao[[#This Row],[País]],Tabela3[#All],4,FALSE)</f>
        <v>Irã</v>
      </c>
      <c r="G3927" s="3" t="str">
        <f>VLOOKUP(Exportacao[[#This Row],[País Corrigido]],'Conversor de países_Geral_UTF8_'!$A$2:$B$223,2,FALSE)</f>
        <v>Ásia</v>
      </c>
      <c r="H39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8" spans="1:8" hidden="1">
      <c r="A3928" t="s">
        <v>116</v>
      </c>
      <c r="B3928" s="3">
        <v>2008</v>
      </c>
      <c r="C3928">
        <v>0</v>
      </c>
      <c r="D3928">
        <v>0</v>
      </c>
      <c r="E3928" s="3" t="e">
        <v>#NUM!</v>
      </c>
      <c r="F3928" s="3" t="str">
        <f>VLOOKUP(Exportacao[[#This Row],[País]],Tabela3[#All],4,FALSE)</f>
        <v>Irã</v>
      </c>
      <c r="G3928" s="3" t="str">
        <f>VLOOKUP(Exportacao[[#This Row],[País Corrigido]],'Conversor de países_Geral_UTF8_'!$A$2:$B$223,2,FALSE)</f>
        <v>Ásia</v>
      </c>
      <c r="H39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29" spans="1:8" hidden="1">
      <c r="A3929" t="s">
        <v>116</v>
      </c>
      <c r="B3929" s="3">
        <v>2009</v>
      </c>
      <c r="C3929">
        <v>0</v>
      </c>
      <c r="D3929">
        <v>0</v>
      </c>
      <c r="E3929" s="3" t="e">
        <v>#NUM!</v>
      </c>
      <c r="F3929" s="3" t="str">
        <f>VLOOKUP(Exportacao[[#This Row],[País]],Tabela3[#All],4,FALSE)</f>
        <v>Irã</v>
      </c>
      <c r="G3929" s="3" t="str">
        <f>VLOOKUP(Exportacao[[#This Row],[País Corrigido]],'Conversor de países_Geral_UTF8_'!$A$2:$B$223,2,FALSE)</f>
        <v>Ásia</v>
      </c>
      <c r="H39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0" spans="1:8" hidden="1">
      <c r="A3930" t="s">
        <v>116</v>
      </c>
      <c r="B3930" s="3">
        <v>2010</v>
      </c>
      <c r="C3930">
        <v>0</v>
      </c>
      <c r="D3930">
        <v>0</v>
      </c>
      <c r="E3930" s="3" t="e">
        <v>#NUM!</v>
      </c>
      <c r="F3930" s="3" t="str">
        <f>VLOOKUP(Exportacao[[#This Row],[País]],Tabela3[#All],4,FALSE)</f>
        <v>Irã</v>
      </c>
      <c r="G3930" s="3" t="str">
        <f>VLOOKUP(Exportacao[[#This Row],[País Corrigido]],'Conversor de países_Geral_UTF8_'!$A$2:$B$223,2,FALSE)</f>
        <v>Ásia</v>
      </c>
      <c r="H39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1" spans="1:8" hidden="1">
      <c r="A3931" t="s">
        <v>116</v>
      </c>
      <c r="B3931" s="3">
        <v>2011</v>
      </c>
      <c r="C3931">
        <v>0</v>
      </c>
      <c r="D3931">
        <v>0</v>
      </c>
      <c r="E3931" s="3" t="e">
        <v>#NUM!</v>
      </c>
      <c r="F3931" s="3" t="str">
        <f>VLOOKUP(Exportacao[[#This Row],[País]],Tabela3[#All],4,FALSE)</f>
        <v>Irã</v>
      </c>
      <c r="G3931" s="3" t="str">
        <f>VLOOKUP(Exportacao[[#This Row],[País Corrigido]],'Conversor de países_Geral_UTF8_'!$A$2:$B$223,2,FALSE)</f>
        <v>Ásia</v>
      </c>
      <c r="H39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2" spans="1:8" hidden="1">
      <c r="A3932" t="s">
        <v>116</v>
      </c>
      <c r="B3932" s="3">
        <v>2012</v>
      </c>
      <c r="C3932">
        <v>0</v>
      </c>
      <c r="D3932">
        <v>0</v>
      </c>
      <c r="E3932" s="3" t="e">
        <v>#NUM!</v>
      </c>
      <c r="F3932" s="3" t="str">
        <f>VLOOKUP(Exportacao[[#This Row],[País]],Tabela3[#All],4,FALSE)</f>
        <v>Irã</v>
      </c>
      <c r="G3932" s="3" t="str">
        <f>VLOOKUP(Exportacao[[#This Row],[País Corrigido]],'Conversor de países_Geral_UTF8_'!$A$2:$B$223,2,FALSE)</f>
        <v>Ásia</v>
      </c>
      <c r="H39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3" spans="1:8" hidden="1">
      <c r="A3933" t="s">
        <v>116</v>
      </c>
      <c r="B3933" s="3">
        <v>2013</v>
      </c>
      <c r="C3933">
        <v>0</v>
      </c>
      <c r="D3933">
        <v>0</v>
      </c>
      <c r="E3933" s="3" t="e">
        <v>#NUM!</v>
      </c>
      <c r="F3933" s="3" t="str">
        <f>VLOOKUP(Exportacao[[#This Row],[País]],Tabela3[#All],4,FALSE)</f>
        <v>Irã</v>
      </c>
      <c r="G3933" s="3" t="str">
        <f>VLOOKUP(Exportacao[[#This Row],[País Corrigido]],'Conversor de países_Geral_UTF8_'!$A$2:$B$223,2,FALSE)</f>
        <v>Ásia</v>
      </c>
      <c r="H39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4" spans="1:8" hidden="1">
      <c r="A3934" t="s">
        <v>116</v>
      </c>
      <c r="B3934" s="3">
        <v>2014</v>
      </c>
      <c r="C3934">
        <v>0</v>
      </c>
      <c r="D3934">
        <v>0</v>
      </c>
      <c r="E3934" s="3" t="e">
        <v>#NUM!</v>
      </c>
      <c r="F3934" s="3" t="str">
        <f>VLOOKUP(Exportacao[[#This Row],[País]],Tabela3[#All],4,FALSE)</f>
        <v>Irã</v>
      </c>
      <c r="G3934" s="3" t="str">
        <f>VLOOKUP(Exportacao[[#This Row],[País Corrigido]],'Conversor de países_Geral_UTF8_'!$A$2:$B$223,2,FALSE)</f>
        <v>Ásia</v>
      </c>
      <c r="H39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5" spans="1:8" hidden="1">
      <c r="A3935" t="s">
        <v>116</v>
      </c>
      <c r="B3935" s="3">
        <v>2015</v>
      </c>
      <c r="C3935">
        <v>0</v>
      </c>
      <c r="D3935">
        <v>0</v>
      </c>
      <c r="E3935" s="3" t="e">
        <v>#NUM!</v>
      </c>
      <c r="F3935" s="3" t="str">
        <f>VLOOKUP(Exportacao[[#This Row],[País]],Tabela3[#All],4,FALSE)</f>
        <v>Irã</v>
      </c>
      <c r="G3935" s="3" t="str">
        <f>VLOOKUP(Exportacao[[#This Row],[País Corrigido]],'Conversor de países_Geral_UTF8_'!$A$2:$B$223,2,FALSE)</f>
        <v>Ásia</v>
      </c>
      <c r="H39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6" spans="1:8" hidden="1">
      <c r="A3936" t="s">
        <v>116</v>
      </c>
      <c r="B3936" s="3">
        <v>2016</v>
      </c>
      <c r="C3936">
        <v>0</v>
      </c>
      <c r="D3936">
        <v>0</v>
      </c>
      <c r="E3936" s="3" t="e">
        <v>#NUM!</v>
      </c>
      <c r="F3936" s="3" t="str">
        <f>VLOOKUP(Exportacao[[#This Row],[País]],Tabela3[#All],4,FALSE)</f>
        <v>Irã</v>
      </c>
      <c r="G3936" s="3" t="str">
        <f>VLOOKUP(Exportacao[[#This Row],[País Corrigido]],'Conversor de países_Geral_UTF8_'!$A$2:$B$223,2,FALSE)</f>
        <v>Ásia</v>
      </c>
      <c r="H39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7" spans="1:8" hidden="1">
      <c r="A3937" t="s">
        <v>116</v>
      </c>
      <c r="B3937" s="3">
        <v>2017</v>
      </c>
      <c r="C3937">
        <v>0</v>
      </c>
      <c r="D3937">
        <v>0</v>
      </c>
      <c r="E3937" s="3" t="e">
        <v>#NUM!</v>
      </c>
      <c r="F3937" s="3" t="str">
        <f>VLOOKUP(Exportacao[[#This Row],[País]],Tabela3[#All],4,FALSE)</f>
        <v>Irã</v>
      </c>
      <c r="G3937" s="3" t="str">
        <f>VLOOKUP(Exportacao[[#This Row],[País Corrigido]],'Conversor de países_Geral_UTF8_'!$A$2:$B$223,2,FALSE)</f>
        <v>Ásia</v>
      </c>
      <c r="H39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8" spans="1:8" hidden="1">
      <c r="A3938" t="s">
        <v>116</v>
      </c>
      <c r="B3938" s="3">
        <v>2018</v>
      </c>
      <c r="C3938">
        <v>0</v>
      </c>
      <c r="D3938">
        <v>0</v>
      </c>
      <c r="E3938" s="3" t="e">
        <v>#NUM!</v>
      </c>
      <c r="F3938" s="3" t="str">
        <f>VLOOKUP(Exportacao[[#This Row],[País]],Tabela3[#All],4,FALSE)</f>
        <v>Irã</v>
      </c>
      <c r="G3938" s="3" t="str">
        <f>VLOOKUP(Exportacao[[#This Row],[País Corrigido]],'Conversor de países_Geral_UTF8_'!$A$2:$B$223,2,FALSE)</f>
        <v>Ásia</v>
      </c>
      <c r="H39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39" spans="1:8" hidden="1">
      <c r="A3939" t="s">
        <v>116</v>
      </c>
      <c r="B3939" s="3">
        <v>2019</v>
      </c>
      <c r="C3939">
        <v>0</v>
      </c>
      <c r="D3939">
        <v>0</v>
      </c>
      <c r="E3939" s="3" t="e">
        <v>#NUM!</v>
      </c>
      <c r="F3939" s="3" t="str">
        <f>VLOOKUP(Exportacao[[#This Row],[País]],Tabela3[#All],4,FALSE)</f>
        <v>Irã</v>
      </c>
      <c r="G3939" s="3" t="str">
        <f>VLOOKUP(Exportacao[[#This Row],[País Corrigido]],'Conversor de países_Geral_UTF8_'!$A$2:$B$223,2,FALSE)</f>
        <v>Ásia</v>
      </c>
      <c r="H39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40" spans="1:8" hidden="1">
      <c r="A3940" t="s">
        <v>116</v>
      </c>
      <c r="B3940" s="3">
        <v>2020</v>
      </c>
      <c r="C3940">
        <v>21</v>
      </c>
      <c r="D3940">
        <v>35</v>
      </c>
      <c r="E3940" s="3">
        <v>1.6666666666666667</v>
      </c>
      <c r="F3940" s="3" t="str">
        <f>VLOOKUP(Exportacao[[#This Row],[País]],Tabela3[#All],4,FALSE)</f>
        <v>Irã</v>
      </c>
      <c r="G3940" s="3" t="str">
        <f>VLOOKUP(Exportacao[[#This Row],[País Corrigido]],'Conversor de países_Geral_UTF8_'!$A$2:$B$223,2,FALSE)</f>
        <v>Ásia</v>
      </c>
      <c r="H39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941" spans="1:8" hidden="1">
      <c r="A3941" t="s">
        <v>116</v>
      </c>
      <c r="B3941" s="3">
        <v>2021</v>
      </c>
      <c r="C3941">
        <v>116</v>
      </c>
      <c r="D3941">
        <v>287</v>
      </c>
      <c r="E3941" s="3">
        <v>2.4741379310344827</v>
      </c>
      <c r="F3941" s="3" t="str">
        <f>VLOOKUP(Exportacao[[#This Row],[País]],Tabela3[#All],4,FALSE)</f>
        <v>Irã</v>
      </c>
      <c r="G3941" s="3" t="str">
        <f>VLOOKUP(Exportacao[[#This Row],[País Corrigido]],'Conversor de países_Geral_UTF8_'!$A$2:$B$223,2,FALSE)</f>
        <v>Ásia</v>
      </c>
      <c r="H39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942" spans="1:8" hidden="1">
      <c r="A3942" t="s">
        <v>116</v>
      </c>
      <c r="B3942" s="3">
        <v>2022</v>
      </c>
      <c r="C3942">
        <v>47</v>
      </c>
      <c r="D3942">
        <v>90</v>
      </c>
      <c r="E3942" s="3">
        <v>1.9148936170212767</v>
      </c>
      <c r="F3942" s="3" t="str">
        <f>VLOOKUP(Exportacao[[#This Row],[País]],Tabela3[#All],4,FALSE)</f>
        <v>Irã</v>
      </c>
      <c r="G3942" s="3" t="str">
        <f>VLOOKUP(Exportacao[[#This Row],[País Corrigido]],'Conversor de países_Geral_UTF8_'!$A$2:$B$223,2,FALSE)</f>
        <v>Ásia</v>
      </c>
      <c r="H39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943" spans="1:8" hidden="1">
      <c r="A3943" t="s">
        <v>116</v>
      </c>
      <c r="B3943" s="3">
        <v>2023</v>
      </c>
      <c r="C3943">
        <v>0</v>
      </c>
      <c r="D3943">
        <v>0</v>
      </c>
      <c r="E3943" s="3" t="e">
        <v>#NUM!</v>
      </c>
      <c r="F3943" s="3" t="str">
        <f>VLOOKUP(Exportacao[[#This Row],[País]],Tabela3[#All],4,FALSE)</f>
        <v>Irã</v>
      </c>
      <c r="G3943" s="3" t="str">
        <f>VLOOKUP(Exportacao[[#This Row],[País Corrigido]],'Conversor de países_Geral_UTF8_'!$A$2:$B$223,2,FALSE)</f>
        <v>Ásia</v>
      </c>
      <c r="H39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44" spans="1:8" hidden="1">
      <c r="A3944" t="s">
        <v>117</v>
      </c>
      <c r="B3944" s="3">
        <v>1970</v>
      </c>
      <c r="C3944">
        <v>0</v>
      </c>
      <c r="D3944">
        <v>0</v>
      </c>
      <c r="E3944" s="3" t="e">
        <v>#NUM!</v>
      </c>
      <c r="F3944" s="3" t="str">
        <f>VLOOKUP(Exportacao[[#This Row],[País]],Tabela3[#All],4,FALSE)</f>
        <v>Iraque</v>
      </c>
      <c r="G3944" s="3" t="str">
        <f>VLOOKUP(Exportacao[[#This Row],[País Corrigido]],'Conversor de países_Geral_UTF8_'!$A$2:$B$223,2,FALSE)</f>
        <v>Ásia</v>
      </c>
      <c r="H39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45" spans="1:8" hidden="1">
      <c r="A3945" t="s">
        <v>117</v>
      </c>
      <c r="B3945" s="3">
        <v>1971</v>
      </c>
      <c r="C3945">
        <v>0</v>
      </c>
      <c r="D3945">
        <v>0</v>
      </c>
      <c r="E3945" s="3" t="e">
        <v>#NUM!</v>
      </c>
      <c r="F3945" s="3" t="str">
        <f>VLOOKUP(Exportacao[[#This Row],[País]],Tabela3[#All],4,FALSE)</f>
        <v>Iraque</v>
      </c>
      <c r="G3945" s="3" t="str">
        <f>VLOOKUP(Exportacao[[#This Row],[País Corrigido]],'Conversor de países_Geral_UTF8_'!$A$2:$B$223,2,FALSE)</f>
        <v>Ásia</v>
      </c>
      <c r="H39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46" spans="1:8" hidden="1">
      <c r="A3946" t="s">
        <v>117</v>
      </c>
      <c r="B3946" s="3">
        <v>1972</v>
      </c>
      <c r="C3946">
        <v>0</v>
      </c>
      <c r="D3946">
        <v>0</v>
      </c>
      <c r="E3946" s="3" t="e">
        <v>#NUM!</v>
      </c>
      <c r="F3946" s="3" t="str">
        <f>VLOOKUP(Exportacao[[#This Row],[País]],Tabela3[#All],4,FALSE)</f>
        <v>Iraque</v>
      </c>
      <c r="G3946" s="3" t="str">
        <f>VLOOKUP(Exportacao[[#This Row],[País Corrigido]],'Conversor de países_Geral_UTF8_'!$A$2:$B$223,2,FALSE)</f>
        <v>Ásia</v>
      </c>
      <c r="H39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47" spans="1:8" hidden="1">
      <c r="A3947" t="s">
        <v>117</v>
      </c>
      <c r="B3947" s="3">
        <v>1973</v>
      </c>
      <c r="C3947">
        <v>0</v>
      </c>
      <c r="D3947">
        <v>0</v>
      </c>
      <c r="E3947" s="3" t="e">
        <v>#NUM!</v>
      </c>
      <c r="F3947" s="3" t="str">
        <f>VLOOKUP(Exportacao[[#This Row],[País]],Tabela3[#All],4,FALSE)</f>
        <v>Iraque</v>
      </c>
      <c r="G3947" s="3" t="str">
        <f>VLOOKUP(Exportacao[[#This Row],[País Corrigido]],'Conversor de países_Geral_UTF8_'!$A$2:$B$223,2,FALSE)</f>
        <v>Ásia</v>
      </c>
      <c r="H39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48" spans="1:8" hidden="1">
      <c r="A3948" t="s">
        <v>117</v>
      </c>
      <c r="B3948" s="3">
        <v>1974</v>
      </c>
      <c r="C3948">
        <v>0</v>
      </c>
      <c r="D3948">
        <v>0</v>
      </c>
      <c r="E3948" s="3" t="e">
        <v>#NUM!</v>
      </c>
      <c r="F3948" s="3" t="str">
        <f>VLOOKUP(Exportacao[[#This Row],[País]],Tabela3[#All],4,FALSE)</f>
        <v>Iraque</v>
      </c>
      <c r="G3948" s="3" t="str">
        <f>VLOOKUP(Exportacao[[#This Row],[País Corrigido]],'Conversor de países_Geral_UTF8_'!$A$2:$B$223,2,FALSE)</f>
        <v>Ásia</v>
      </c>
      <c r="H39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49" spans="1:8" hidden="1">
      <c r="A3949" t="s">
        <v>117</v>
      </c>
      <c r="B3949" s="3">
        <v>1975</v>
      </c>
      <c r="C3949">
        <v>0</v>
      </c>
      <c r="D3949">
        <v>0</v>
      </c>
      <c r="E3949" s="3" t="e">
        <v>#NUM!</v>
      </c>
      <c r="F3949" s="3" t="str">
        <f>VLOOKUP(Exportacao[[#This Row],[País]],Tabela3[#All],4,FALSE)</f>
        <v>Iraque</v>
      </c>
      <c r="G3949" s="3" t="str">
        <f>VLOOKUP(Exportacao[[#This Row],[País Corrigido]],'Conversor de países_Geral_UTF8_'!$A$2:$B$223,2,FALSE)</f>
        <v>Ásia</v>
      </c>
      <c r="H39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0" spans="1:8" hidden="1">
      <c r="A3950" t="s">
        <v>117</v>
      </c>
      <c r="B3950" s="3">
        <v>1976</v>
      </c>
      <c r="C3950">
        <v>0</v>
      </c>
      <c r="D3950">
        <v>0</v>
      </c>
      <c r="E3950" s="3" t="e">
        <v>#NUM!</v>
      </c>
      <c r="F3950" s="3" t="str">
        <f>VLOOKUP(Exportacao[[#This Row],[País]],Tabela3[#All],4,FALSE)</f>
        <v>Iraque</v>
      </c>
      <c r="G3950" s="3" t="str">
        <f>VLOOKUP(Exportacao[[#This Row],[País Corrigido]],'Conversor de países_Geral_UTF8_'!$A$2:$B$223,2,FALSE)</f>
        <v>Ásia</v>
      </c>
      <c r="H39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1" spans="1:8" hidden="1">
      <c r="A3951" t="s">
        <v>117</v>
      </c>
      <c r="B3951" s="3">
        <v>1977</v>
      </c>
      <c r="C3951">
        <v>0</v>
      </c>
      <c r="D3951">
        <v>0</v>
      </c>
      <c r="E3951" s="3" t="e">
        <v>#NUM!</v>
      </c>
      <c r="F3951" s="3" t="str">
        <f>VLOOKUP(Exportacao[[#This Row],[País]],Tabela3[#All],4,FALSE)</f>
        <v>Iraque</v>
      </c>
      <c r="G3951" s="3" t="str">
        <f>VLOOKUP(Exportacao[[#This Row],[País Corrigido]],'Conversor de países_Geral_UTF8_'!$A$2:$B$223,2,FALSE)</f>
        <v>Ásia</v>
      </c>
      <c r="H39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2" spans="1:8" hidden="1">
      <c r="A3952" t="s">
        <v>117</v>
      </c>
      <c r="B3952" s="3">
        <v>1978</v>
      </c>
      <c r="C3952">
        <v>0</v>
      </c>
      <c r="D3952">
        <v>0</v>
      </c>
      <c r="E3952" s="3" t="e">
        <v>#NUM!</v>
      </c>
      <c r="F3952" s="3" t="str">
        <f>VLOOKUP(Exportacao[[#This Row],[País]],Tabela3[#All],4,FALSE)</f>
        <v>Iraque</v>
      </c>
      <c r="G3952" s="3" t="str">
        <f>VLOOKUP(Exportacao[[#This Row],[País Corrigido]],'Conversor de países_Geral_UTF8_'!$A$2:$B$223,2,FALSE)</f>
        <v>Ásia</v>
      </c>
      <c r="H39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3" spans="1:8" hidden="1">
      <c r="A3953" t="s">
        <v>117</v>
      </c>
      <c r="B3953" s="3">
        <v>1979</v>
      </c>
      <c r="C3953">
        <v>0</v>
      </c>
      <c r="D3953">
        <v>0</v>
      </c>
      <c r="E3953" s="3" t="e">
        <v>#NUM!</v>
      </c>
      <c r="F3953" s="3" t="str">
        <f>VLOOKUP(Exportacao[[#This Row],[País]],Tabela3[#All],4,FALSE)</f>
        <v>Iraque</v>
      </c>
      <c r="G3953" s="3" t="str">
        <f>VLOOKUP(Exportacao[[#This Row],[País Corrigido]],'Conversor de países_Geral_UTF8_'!$A$2:$B$223,2,FALSE)</f>
        <v>Ásia</v>
      </c>
      <c r="H39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4" spans="1:8" hidden="1">
      <c r="A3954" t="s">
        <v>117</v>
      </c>
      <c r="B3954" s="3">
        <v>1980</v>
      </c>
      <c r="C3954">
        <v>0</v>
      </c>
      <c r="D3954">
        <v>0</v>
      </c>
      <c r="E3954" s="3" t="e">
        <v>#NUM!</v>
      </c>
      <c r="F3954" s="3" t="str">
        <f>VLOOKUP(Exportacao[[#This Row],[País]],Tabela3[#All],4,FALSE)</f>
        <v>Iraque</v>
      </c>
      <c r="G3954" s="3" t="str">
        <f>VLOOKUP(Exportacao[[#This Row],[País Corrigido]],'Conversor de países_Geral_UTF8_'!$A$2:$B$223,2,FALSE)</f>
        <v>Ásia</v>
      </c>
      <c r="H39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5" spans="1:8" hidden="1">
      <c r="A3955" t="s">
        <v>117</v>
      </c>
      <c r="B3955" s="3">
        <v>1981</v>
      </c>
      <c r="C3955">
        <v>0</v>
      </c>
      <c r="D3955">
        <v>0</v>
      </c>
      <c r="E3955" s="3" t="e">
        <v>#NUM!</v>
      </c>
      <c r="F3955" s="3" t="str">
        <f>VLOOKUP(Exportacao[[#This Row],[País]],Tabela3[#All],4,FALSE)</f>
        <v>Iraque</v>
      </c>
      <c r="G3955" s="3" t="str">
        <f>VLOOKUP(Exportacao[[#This Row],[País Corrigido]],'Conversor de países_Geral_UTF8_'!$A$2:$B$223,2,FALSE)</f>
        <v>Ásia</v>
      </c>
      <c r="H39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6" spans="1:8" hidden="1">
      <c r="A3956" t="s">
        <v>117</v>
      </c>
      <c r="B3956" s="3">
        <v>1982</v>
      </c>
      <c r="C3956">
        <v>0</v>
      </c>
      <c r="D3956">
        <v>0</v>
      </c>
      <c r="E3956" s="3" t="e">
        <v>#NUM!</v>
      </c>
      <c r="F3956" s="3" t="str">
        <f>VLOOKUP(Exportacao[[#This Row],[País]],Tabela3[#All],4,FALSE)</f>
        <v>Iraque</v>
      </c>
      <c r="G3956" s="3" t="str">
        <f>VLOOKUP(Exportacao[[#This Row],[País Corrigido]],'Conversor de países_Geral_UTF8_'!$A$2:$B$223,2,FALSE)</f>
        <v>Ásia</v>
      </c>
      <c r="H39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7" spans="1:8" hidden="1">
      <c r="A3957" t="s">
        <v>117</v>
      </c>
      <c r="B3957" s="3">
        <v>1983</v>
      </c>
      <c r="C3957">
        <v>0</v>
      </c>
      <c r="D3957">
        <v>0</v>
      </c>
      <c r="E3957" s="3" t="e">
        <v>#NUM!</v>
      </c>
      <c r="F3957" s="3" t="str">
        <f>VLOOKUP(Exportacao[[#This Row],[País]],Tabela3[#All],4,FALSE)</f>
        <v>Iraque</v>
      </c>
      <c r="G3957" s="3" t="str">
        <f>VLOOKUP(Exportacao[[#This Row],[País Corrigido]],'Conversor de países_Geral_UTF8_'!$A$2:$B$223,2,FALSE)</f>
        <v>Ásia</v>
      </c>
      <c r="H39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58" spans="1:8" hidden="1">
      <c r="A3958" t="s">
        <v>117</v>
      </c>
      <c r="B3958" s="3">
        <v>1984</v>
      </c>
      <c r="C3958">
        <v>359</v>
      </c>
      <c r="D3958">
        <v>624</v>
      </c>
      <c r="E3958" s="3">
        <v>1.7381615598885793</v>
      </c>
      <c r="F3958" s="3" t="str">
        <f>VLOOKUP(Exportacao[[#This Row],[País]],Tabela3[#All],4,FALSE)</f>
        <v>Iraque</v>
      </c>
      <c r="G3958" s="3" t="str">
        <f>VLOOKUP(Exportacao[[#This Row],[País Corrigido]],'Conversor de países_Geral_UTF8_'!$A$2:$B$223,2,FALSE)</f>
        <v>Ásia</v>
      </c>
      <c r="H39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959" spans="1:8" hidden="1">
      <c r="A3959" t="s">
        <v>117</v>
      </c>
      <c r="B3959" s="3">
        <v>1985</v>
      </c>
      <c r="C3959">
        <v>4084</v>
      </c>
      <c r="D3959">
        <v>18019</v>
      </c>
      <c r="E3959" s="3">
        <v>4.4120959843290892</v>
      </c>
      <c r="F3959" s="3" t="str">
        <f>VLOOKUP(Exportacao[[#This Row],[País]],Tabela3[#All],4,FALSE)</f>
        <v>Iraque</v>
      </c>
      <c r="G3959" s="3" t="str">
        <f>VLOOKUP(Exportacao[[#This Row],[País Corrigido]],'Conversor de países_Geral_UTF8_'!$A$2:$B$223,2,FALSE)</f>
        <v>Ásia</v>
      </c>
      <c r="H39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960" spans="1:8" hidden="1">
      <c r="A3960" t="s">
        <v>117</v>
      </c>
      <c r="B3960" s="3">
        <v>1986</v>
      </c>
      <c r="C3960">
        <v>2298</v>
      </c>
      <c r="D3960">
        <v>9596</v>
      </c>
      <c r="E3960" s="3">
        <v>4.1758050478677111</v>
      </c>
      <c r="F3960" s="3" t="str">
        <f>VLOOKUP(Exportacao[[#This Row],[País]],Tabela3[#All],4,FALSE)</f>
        <v>Iraque</v>
      </c>
      <c r="G3960" s="3" t="str">
        <f>VLOOKUP(Exportacao[[#This Row],[País Corrigido]],'Conversor de países_Geral_UTF8_'!$A$2:$B$223,2,FALSE)</f>
        <v>Ásia</v>
      </c>
      <c r="H39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961" spans="1:8" hidden="1">
      <c r="A3961" t="s">
        <v>117</v>
      </c>
      <c r="B3961" s="3">
        <v>1987</v>
      </c>
      <c r="C3961">
        <v>86</v>
      </c>
      <c r="D3961">
        <v>255</v>
      </c>
      <c r="E3961" s="3">
        <v>2.9651162790697674</v>
      </c>
      <c r="F3961" s="3" t="str">
        <f>VLOOKUP(Exportacao[[#This Row],[País]],Tabela3[#All],4,FALSE)</f>
        <v>Iraque</v>
      </c>
      <c r="G3961" s="3" t="str">
        <f>VLOOKUP(Exportacao[[#This Row],[País Corrigido]],'Conversor de países_Geral_UTF8_'!$A$2:$B$223,2,FALSE)</f>
        <v>Ásia</v>
      </c>
      <c r="H39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3962" spans="1:8" hidden="1">
      <c r="A3962" t="s">
        <v>117</v>
      </c>
      <c r="B3962" s="3">
        <v>1988</v>
      </c>
      <c r="C3962">
        <v>0</v>
      </c>
      <c r="D3962">
        <v>0</v>
      </c>
      <c r="E3962" s="3" t="e">
        <v>#NUM!</v>
      </c>
      <c r="F3962" s="3" t="str">
        <f>VLOOKUP(Exportacao[[#This Row],[País]],Tabela3[#All],4,FALSE)</f>
        <v>Iraque</v>
      </c>
      <c r="G3962" s="3" t="str">
        <f>VLOOKUP(Exportacao[[#This Row],[País Corrigido]],'Conversor de países_Geral_UTF8_'!$A$2:$B$223,2,FALSE)</f>
        <v>Ásia</v>
      </c>
      <c r="H39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63" spans="1:8" hidden="1">
      <c r="A3963" t="s">
        <v>117</v>
      </c>
      <c r="B3963" s="3">
        <v>1989</v>
      </c>
      <c r="C3963">
        <v>0</v>
      </c>
      <c r="D3963">
        <v>0</v>
      </c>
      <c r="E3963" s="3" t="e">
        <v>#NUM!</v>
      </c>
      <c r="F3963" s="3" t="str">
        <f>VLOOKUP(Exportacao[[#This Row],[País]],Tabela3[#All],4,FALSE)</f>
        <v>Iraque</v>
      </c>
      <c r="G3963" s="3" t="str">
        <f>VLOOKUP(Exportacao[[#This Row],[País Corrigido]],'Conversor de países_Geral_UTF8_'!$A$2:$B$223,2,FALSE)</f>
        <v>Ásia</v>
      </c>
      <c r="H39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64" spans="1:8" hidden="1">
      <c r="A3964" t="s">
        <v>117</v>
      </c>
      <c r="B3964" s="3">
        <v>1990</v>
      </c>
      <c r="C3964">
        <v>0</v>
      </c>
      <c r="D3964">
        <v>0</v>
      </c>
      <c r="E3964" s="3" t="e">
        <v>#NUM!</v>
      </c>
      <c r="F3964" s="3" t="str">
        <f>VLOOKUP(Exportacao[[#This Row],[País]],Tabela3[#All],4,FALSE)</f>
        <v>Iraque</v>
      </c>
      <c r="G3964" s="3" t="str">
        <f>VLOOKUP(Exportacao[[#This Row],[País Corrigido]],'Conversor de países_Geral_UTF8_'!$A$2:$B$223,2,FALSE)</f>
        <v>Ásia</v>
      </c>
      <c r="H39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65" spans="1:8" hidden="1">
      <c r="A3965" t="s">
        <v>117</v>
      </c>
      <c r="B3965" s="3">
        <v>1991</v>
      </c>
      <c r="C3965">
        <v>0</v>
      </c>
      <c r="D3965">
        <v>0</v>
      </c>
      <c r="E3965" s="3" t="e">
        <v>#NUM!</v>
      </c>
      <c r="F3965" s="3" t="str">
        <f>VLOOKUP(Exportacao[[#This Row],[País]],Tabela3[#All],4,FALSE)</f>
        <v>Iraque</v>
      </c>
      <c r="G3965" s="3" t="str">
        <f>VLOOKUP(Exportacao[[#This Row],[País Corrigido]],'Conversor de países_Geral_UTF8_'!$A$2:$B$223,2,FALSE)</f>
        <v>Ásia</v>
      </c>
      <c r="H39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66" spans="1:8" hidden="1">
      <c r="A3966" t="s">
        <v>117</v>
      </c>
      <c r="B3966" s="3">
        <v>1992</v>
      </c>
      <c r="C3966">
        <v>0</v>
      </c>
      <c r="D3966">
        <v>0</v>
      </c>
      <c r="E3966" s="3" t="e">
        <v>#NUM!</v>
      </c>
      <c r="F3966" s="3" t="str">
        <f>VLOOKUP(Exportacao[[#This Row],[País]],Tabela3[#All],4,FALSE)</f>
        <v>Iraque</v>
      </c>
      <c r="G3966" s="3" t="str">
        <f>VLOOKUP(Exportacao[[#This Row],[País Corrigido]],'Conversor de países_Geral_UTF8_'!$A$2:$B$223,2,FALSE)</f>
        <v>Ásia</v>
      </c>
      <c r="H39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67" spans="1:8" hidden="1">
      <c r="A3967" t="s">
        <v>117</v>
      </c>
      <c r="B3967" s="3">
        <v>1993</v>
      </c>
      <c r="C3967">
        <v>0</v>
      </c>
      <c r="D3967">
        <v>0</v>
      </c>
      <c r="E3967" s="3" t="e">
        <v>#NUM!</v>
      </c>
      <c r="F3967" s="3" t="str">
        <f>VLOOKUP(Exportacao[[#This Row],[País]],Tabela3[#All],4,FALSE)</f>
        <v>Iraque</v>
      </c>
      <c r="G3967" s="3" t="str">
        <f>VLOOKUP(Exportacao[[#This Row],[País Corrigido]],'Conversor de países_Geral_UTF8_'!$A$2:$B$223,2,FALSE)</f>
        <v>Ásia</v>
      </c>
      <c r="H39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68" spans="1:8" hidden="1">
      <c r="A3968" t="s">
        <v>117</v>
      </c>
      <c r="B3968" s="3">
        <v>1994</v>
      </c>
      <c r="C3968">
        <v>0</v>
      </c>
      <c r="D3968">
        <v>0</v>
      </c>
      <c r="E3968" s="3" t="e">
        <v>#NUM!</v>
      </c>
      <c r="F3968" s="3" t="str">
        <f>VLOOKUP(Exportacao[[#This Row],[País]],Tabela3[#All],4,FALSE)</f>
        <v>Iraque</v>
      </c>
      <c r="G3968" s="3" t="str">
        <f>VLOOKUP(Exportacao[[#This Row],[País Corrigido]],'Conversor de países_Geral_UTF8_'!$A$2:$B$223,2,FALSE)</f>
        <v>Ásia</v>
      </c>
      <c r="H39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69" spans="1:8" hidden="1">
      <c r="A3969" t="s">
        <v>117</v>
      </c>
      <c r="B3969" s="3">
        <v>1995</v>
      </c>
      <c r="C3969">
        <v>0</v>
      </c>
      <c r="D3969">
        <v>0</v>
      </c>
      <c r="E3969" s="3" t="e">
        <v>#NUM!</v>
      </c>
      <c r="F3969" s="3" t="str">
        <f>VLOOKUP(Exportacao[[#This Row],[País]],Tabela3[#All],4,FALSE)</f>
        <v>Iraque</v>
      </c>
      <c r="G3969" s="3" t="str">
        <f>VLOOKUP(Exportacao[[#This Row],[País Corrigido]],'Conversor de países_Geral_UTF8_'!$A$2:$B$223,2,FALSE)</f>
        <v>Ásia</v>
      </c>
      <c r="H39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0" spans="1:8" hidden="1">
      <c r="A3970" t="s">
        <v>117</v>
      </c>
      <c r="B3970" s="3">
        <v>1996</v>
      </c>
      <c r="C3970">
        <v>0</v>
      </c>
      <c r="D3970">
        <v>0</v>
      </c>
      <c r="E3970" s="3" t="e">
        <v>#NUM!</v>
      </c>
      <c r="F3970" s="3" t="str">
        <f>VLOOKUP(Exportacao[[#This Row],[País]],Tabela3[#All],4,FALSE)</f>
        <v>Iraque</v>
      </c>
      <c r="G3970" s="3" t="str">
        <f>VLOOKUP(Exportacao[[#This Row],[País Corrigido]],'Conversor de países_Geral_UTF8_'!$A$2:$B$223,2,FALSE)</f>
        <v>Ásia</v>
      </c>
      <c r="H39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1" spans="1:8" hidden="1">
      <c r="A3971" t="s">
        <v>117</v>
      </c>
      <c r="B3971" s="3">
        <v>1997</v>
      </c>
      <c r="C3971">
        <v>0</v>
      </c>
      <c r="D3971">
        <v>0</v>
      </c>
      <c r="E3971" s="3" t="e">
        <v>#NUM!</v>
      </c>
      <c r="F3971" s="3" t="str">
        <f>VLOOKUP(Exportacao[[#This Row],[País]],Tabela3[#All],4,FALSE)</f>
        <v>Iraque</v>
      </c>
      <c r="G3971" s="3" t="str">
        <f>VLOOKUP(Exportacao[[#This Row],[País Corrigido]],'Conversor de países_Geral_UTF8_'!$A$2:$B$223,2,FALSE)</f>
        <v>Ásia</v>
      </c>
      <c r="H39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2" spans="1:8" hidden="1">
      <c r="A3972" t="s">
        <v>117</v>
      </c>
      <c r="B3972" s="3">
        <v>1998</v>
      </c>
      <c r="C3972">
        <v>0</v>
      </c>
      <c r="D3972">
        <v>0</v>
      </c>
      <c r="E3972" s="3" t="e">
        <v>#NUM!</v>
      </c>
      <c r="F3972" s="3" t="str">
        <f>VLOOKUP(Exportacao[[#This Row],[País]],Tabela3[#All],4,FALSE)</f>
        <v>Iraque</v>
      </c>
      <c r="G3972" s="3" t="str">
        <f>VLOOKUP(Exportacao[[#This Row],[País Corrigido]],'Conversor de países_Geral_UTF8_'!$A$2:$B$223,2,FALSE)</f>
        <v>Ásia</v>
      </c>
      <c r="H39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3" spans="1:8" hidden="1">
      <c r="A3973" t="s">
        <v>117</v>
      </c>
      <c r="B3973" s="3">
        <v>1999</v>
      </c>
      <c r="C3973">
        <v>0</v>
      </c>
      <c r="D3973">
        <v>0</v>
      </c>
      <c r="E3973" s="3" t="e">
        <v>#NUM!</v>
      </c>
      <c r="F3973" s="3" t="str">
        <f>VLOOKUP(Exportacao[[#This Row],[País]],Tabela3[#All],4,FALSE)</f>
        <v>Iraque</v>
      </c>
      <c r="G3973" s="3" t="str">
        <f>VLOOKUP(Exportacao[[#This Row],[País Corrigido]],'Conversor de países_Geral_UTF8_'!$A$2:$B$223,2,FALSE)</f>
        <v>Ásia</v>
      </c>
      <c r="H39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4" spans="1:8" hidden="1">
      <c r="A3974" t="s">
        <v>117</v>
      </c>
      <c r="B3974" s="3">
        <v>2000</v>
      </c>
      <c r="C3974">
        <v>0</v>
      </c>
      <c r="D3974">
        <v>0</v>
      </c>
      <c r="E3974" s="3" t="e">
        <v>#NUM!</v>
      </c>
      <c r="F3974" s="3" t="str">
        <f>VLOOKUP(Exportacao[[#This Row],[País]],Tabela3[#All],4,FALSE)</f>
        <v>Iraque</v>
      </c>
      <c r="G3974" s="3" t="str">
        <f>VLOOKUP(Exportacao[[#This Row],[País Corrigido]],'Conversor de países_Geral_UTF8_'!$A$2:$B$223,2,FALSE)</f>
        <v>Ásia</v>
      </c>
      <c r="H39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5" spans="1:8" hidden="1">
      <c r="A3975" t="s">
        <v>117</v>
      </c>
      <c r="B3975" s="3">
        <v>2001</v>
      </c>
      <c r="C3975">
        <v>0</v>
      </c>
      <c r="D3975">
        <v>0</v>
      </c>
      <c r="E3975" s="3" t="e">
        <v>#NUM!</v>
      </c>
      <c r="F3975" s="3" t="str">
        <f>VLOOKUP(Exportacao[[#This Row],[País]],Tabela3[#All],4,FALSE)</f>
        <v>Iraque</v>
      </c>
      <c r="G3975" s="3" t="str">
        <f>VLOOKUP(Exportacao[[#This Row],[País Corrigido]],'Conversor de países_Geral_UTF8_'!$A$2:$B$223,2,FALSE)</f>
        <v>Ásia</v>
      </c>
      <c r="H39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6" spans="1:8" hidden="1">
      <c r="A3976" t="s">
        <v>117</v>
      </c>
      <c r="B3976" s="3">
        <v>2002</v>
      </c>
      <c r="C3976">
        <v>0</v>
      </c>
      <c r="D3976">
        <v>0</v>
      </c>
      <c r="E3976" s="3" t="e">
        <v>#NUM!</v>
      </c>
      <c r="F3976" s="3" t="str">
        <f>VLOOKUP(Exportacao[[#This Row],[País]],Tabela3[#All],4,FALSE)</f>
        <v>Iraque</v>
      </c>
      <c r="G3976" s="3" t="str">
        <f>VLOOKUP(Exportacao[[#This Row],[País Corrigido]],'Conversor de países_Geral_UTF8_'!$A$2:$B$223,2,FALSE)</f>
        <v>Ásia</v>
      </c>
      <c r="H39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7" spans="1:8" hidden="1">
      <c r="A3977" t="s">
        <v>117</v>
      </c>
      <c r="B3977" s="3">
        <v>2003</v>
      </c>
      <c r="C3977">
        <v>0</v>
      </c>
      <c r="D3977">
        <v>0</v>
      </c>
      <c r="E3977" s="3" t="e">
        <v>#NUM!</v>
      </c>
      <c r="F3977" s="3" t="str">
        <f>VLOOKUP(Exportacao[[#This Row],[País]],Tabela3[#All],4,FALSE)</f>
        <v>Iraque</v>
      </c>
      <c r="G3977" s="3" t="str">
        <f>VLOOKUP(Exportacao[[#This Row],[País Corrigido]],'Conversor de países_Geral_UTF8_'!$A$2:$B$223,2,FALSE)</f>
        <v>Ásia</v>
      </c>
      <c r="H39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8" spans="1:8" hidden="1">
      <c r="A3978" t="s">
        <v>117</v>
      </c>
      <c r="B3978" s="3">
        <v>2004</v>
      </c>
      <c r="C3978">
        <v>0</v>
      </c>
      <c r="D3978">
        <v>0</v>
      </c>
      <c r="E3978" s="3" t="e">
        <v>#NUM!</v>
      </c>
      <c r="F3978" s="3" t="str">
        <f>VLOOKUP(Exportacao[[#This Row],[País]],Tabela3[#All],4,FALSE)</f>
        <v>Iraque</v>
      </c>
      <c r="G3978" s="3" t="str">
        <f>VLOOKUP(Exportacao[[#This Row],[País Corrigido]],'Conversor de países_Geral_UTF8_'!$A$2:$B$223,2,FALSE)</f>
        <v>Ásia</v>
      </c>
      <c r="H39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79" spans="1:8" hidden="1">
      <c r="A3979" t="s">
        <v>117</v>
      </c>
      <c r="B3979" s="3">
        <v>2005</v>
      </c>
      <c r="C3979">
        <v>0</v>
      </c>
      <c r="D3979">
        <v>0</v>
      </c>
      <c r="E3979" s="3" t="e">
        <v>#NUM!</v>
      </c>
      <c r="F3979" s="3" t="str">
        <f>VLOOKUP(Exportacao[[#This Row],[País]],Tabela3[#All],4,FALSE)</f>
        <v>Iraque</v>
      </c>
      <c r="G3979" s="3" t="str">
        <f>VLOOKUP(Exportacao[[#This Row],[País Corrigido]],'Conversor de países_Geral_UTF8_'!$A$2:$B$223,2,FALSE)</f>
        <v>Ásia</v>
      </c>
      <c r="H39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0" spans="1:8" hidden="1">
      <c r="A3980" t="s">
        <v>117</v>
      </c>
      <c r="B3980" s="3">
        <v>2006</v>
      </c>
      <c r="C3980">
        <v>0</v>
      </c>
      <c r="D3980">
        <v>0</v>
      </c>
      <c r="E3980" s="3" t="e">
        <v>#NUM!</v>
      </c>
      <c r="F3980" s="3" t="str">
        <f>VLOOKUP(Exportacao[[#This Row],[País]],Tabela3[#All],4,FALSE)</f>
        <v>Iraque</v>
      </c>
      <c r="G3980" s="3" t="str">
        <f>VLOOKUP(Exportacao[[#This Row],[País Corrigido]],'Conversor de países_Geral_UTF8_'!$A$2:$B$223,2,FALSE)</f>
        <v>Ásia</v>
      </c>
      <c r="H39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1" spans="1:8" hidden="1">
      <c r="A3981" t="s">
        <v>117</v>
      </c>
      <c r="B3981" s="3">
        <v>2007</v>
      </c>
      <c r="C3981">
        <v>0</v>
      </c>
      <c r="D3981">
        <v>0</v>
      </c>
      <c r="E3981" s="3" t="e">
        <v>#NUM!</v>
      </c>
      <c r="F3981" s="3" t="str">
        <f>VLOOKUP(Exportacao[[#This Row],[País]],Tabela3[#All],4,FALSE)</f>
        <v>Iraque</v>
      </c>
      <c r="G3981" s="3" t="str">
        <f>VLOOKUP(Exportacao[[#This Row],[País Corrigido]],'Conversor de países_Geral_UTF8_'!$A$2:$B$223,2,FALSE)</f>
        <v>Ásia</v>
      </c>
      <c r="H39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2" spans="1:8" hidden="1">
      <c r="A3982" t="s">
        <v>117</v>
      </c>
      <c r="B3982" s="3">
        <v>2008</v>
      </c>
      <c r="C3982">
        <v>0</v>
      </c>
      <c r="D3982">
        <v>0</v>
      </c>
      <c r="E3982" s="3" t="e">
        <v>#NUM!</v>
      </c>
      <c r="F3982" s="3" t="str">
        <f>VLOOKUP(Exportacao[[#This Row],[País]],Tabela3[#All],4,FALSE)</f>
        <v>Iraque</v>
      </c>
      <c r="G3982" s="3" t="str">
        <f>VLOOKUP(Exportacao[[#This Row],[País Corrigido]],'Conversor de países_Geral_UTF8_'!$A$2:$B$223,2,FALSE)</f>
        <v>Ásia</v>
      </c>
      <c r="H39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3" spans="1:8" hidden="1">
      <c r="A3983" t="s">
        <v>117</v>
      </c>
      <c r="B3983" s="3">
        <v>2009</v>
      </c>
      <c r="C3983">
        <v>0</v>
      </c>
      <c r="D3983">
        <v>0</v>
      </c>
      <c r="E3983" s="3" t="e">
        <v>#NUM!</v>
      </c>
      <c r="F3983" s="3" t="str">
        <f>VLOOKUP(Exportacao[[#This Row],[País]],Tabela3[#All],4,FALSE)</f>
        <v>Iraque</v>
      </c>
      <c r="G3983" s="3" t="str">
        <f>VLOOKUP(Exportacao[[#This Row],[País Corrigido]],'Conversor de países_Geral_UTF8_'!$A$2:$B$223,2,FALSE)</f>
        <v>Ásia</v>
      </c>
      <c r="H39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4" spans="1:8" hidden="1">
      <c r="A3984" t="s">
        <v>117</v>
      </c>
      <c r="B3984" s="3">
        <v>2010</v>
      </c>
      <c r="C3984">
        <v>0</v>
      </c>
      <c r="D3984">
        <v>0</v>
      </c>
      <c r="E3984" s="3" t="e">
        <v>#NUM!</v>
      </c>
      <c r="F3984" s="3" t="str">
        <f>VLOOKUP(Exportacao[[#This Row],[País]],Tabela3[#All],4,FALSE)</f>
        <v>Iraque</v>
      </c>
      <c r="G3984" s="3" t="str">
        <f>VLOOKUP(Exportacao[[#This Row],[País Corrigido]],'Conversor de países_Geral_UTF8_'!$A$2:$B$223,2,FALSE)</f>
        <v>Ásia</v>
      </c>
      <c r="H39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5" spans="1:8" hidden="1">
      <c r="A3985" t="s">
        <v>117</v>
      </c>
      <c r="B3985" s="3">
        <v>2011</v>
      </c>
      <c r="C3985">
        <v>0</v>
      </c>
      <c r="D3985">
        <v>0</v>
      </c>
      <c r="E3985" s="3" t="e">
        <v>#NUM!</v>
      </c>
      <c r="F3985" s="3" t="str">
        <f>VLOOKUP(Exportacao[[#This Row],[País]],Tabela3[#All],4,FALSE)</f>
        <v>Iraque</v>
      </c>
      <c r="G3985" s="3" t="str">
        <f>VLOOKUP(Exportacao[[#This Row],[País Corrigido]],'Conversor de países_Geral_UTF8_'!$A$2:$B$223,2,FALSE)</f>
        <v>Ásia</v>
      </c>
      <c r="H39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6" spans="1:8" hidden="1">
      <c r="A3986" t="s">
        <v>117</v>
      </c>
      <c r="B3986" s="3">
        <v>2012</v>
      </c>
      <c r="C3986">
        <v>0</v>
      </c>
      <c r="D3986">
        <v>0</v>
      </c>
      <c r="E3986" s="3" t="e">
        <v>#NUM!</v>
      </c>
      <c r="F3986" s="3" t="str">
        <f>VLOOKUP(Exportacao[[#This Row],[País]],Tabela3[#All],4,FALSE)</f>
        <v>Iraque</v>
      </c>
      <c r="G3986" s="3" t="str">
        <f>VLOOKUP(Exportacao[[#This Row],[País Corrigido]],'Conversor de países_Geral_UTF8_'!$A$2:$B$223,2,FALSE)</f>
        <v>Ásia</v>
      </c>
      <c r="H39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7" spans="1:8" hidden="1">
      <c r="A3987" t="s">
        <v>117</v>
      </c>
      <c r="B3987" s="3">
        <v>2013</v>
      </c>
      <c r="C3987">
        <v>0</v>
      </c>
      <c r="D3987">
        <v>0</v>
      </c>
      <c r="E3987" s="3" t="e">
        <v>#NUM!</v>
      </c>
      <c r="F3987" s="3" t="str">
        <f>VLOOKUP(Exportacao[[#This Row],[País]],Tabela3[#All],4,FALSE)</f>
        <v>Iraque</v>
      </c>
      <c r="G3987" s="3" t="str">
        <f>VLOOKUP(Exportacao[[#This Row],[País Corrigido]],'Conversor de países_Geral_UTF8_'!$A$2:$B$223,2,FALSE)</f>
        <v>Ásia</v>
      </c>
      <c r="H39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8" spans="1:8" hidden="1">
      <c r="A3988" t="s">
        <v>117</v>
      </c>
      <c r="B3988" s="3">
        <v>2014</v>
      </c>
      <c r="C3988">
        <v>0</v>
      </c>
      <c r="D3988">
        <v>0</v>
      </c>
      <c r="E3988" s="3" t="e">
        <v>#NUM!</v>
      </c>
      <c r="F3988" s="3" t="str">
        <f>VLOOKUP(Exportacao[[#This Row],[País]],Tabela3[#All],4,FALSE)</f>
        <v>Iraque</v>
      </c>
      <c r="G3988" s="3" t="str">
        <f>VLOOKUP(Exportacao[[#This Row],[País Corrigido]],'Conversor de países_Geral_UTF8_'!$A$2:$B$223,2,FALSE)</f>
        <v>Ásia</v>
      </c>
      <c r="H39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89" spans="1:8" hidden="1">
      <c r="A3989" t="s">
        <v>117</v>
      </c>
      <c r="B3989" s="3">
        <v>2015</v>
      </c>
      <c r="C3989">
        <v>0</v>
      </c>
      <c r="D3989">
        <v>0</v>
      </c>
      <c r="E3989" s="3" t="e">
        <v>#NUM!</v>
      </c>
      <c r="F3989" s="3" t="str">
        <f>VLOOKUP(Exportacao[[#This Row],[País]],Tabela3[#All],4,FALSE)</f>
        <v>Iraque</v>
      </c>
      <c r="G3989" s="3" t="str">
        <f>VLOOKUP(Exportacao[[#This Row],[País Corrigido]],'Conversor de países_Geral_UTF8_'!$A$2:$B$223,2,FALSE)</f>
        <v>Ásia</v>
      </c>
      <c r="H39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0" spans="1:8" hidden="1">
      <c r="A3990" t="s">
        <v>117</v>
      </c>
      <c r="B3990" s="3">
        <v>2016</v>
      </c>
      <c r="C3990">
        <v>0</v>
      </c>
      <c r="D3990">
        <v>0</v>
      </c>
      <c r="E3990" s="3" t="e">
        <v>#NUM!</v>
      </c>
      <c r="F3990" s="3" t="str">
        <f>VLOOKUP(Exportacao[[#This Row],[País]],Tabela3[#All],4,FALSE)</f>
        <v>Iraque</v>
      </c>
      <c r="G3990" s="3" t="str">
        <f>VLOOKUP(Exportacao[[#This Row],[País Corrigido]],'Conversor de países_Geral_UTF8_'!$A$2:$B$223,2,FALSE)</f>
        <v>Ásia</v>
      </c>
      <c r="H39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1" spans="1:8" hidden="1">
      <c r="A3991" t="s">
        <v>117</v>
      </c>
      <c r="B3991" s="3">
        <v>2017</v>
      </c>
      <c r="C3991">
        <v>0</v>
      </c>
      <c r="D3991">
        <v>0</v>
      </c>
      <c r="E3991" s="3" t="e">
        <v>#NUM!</v>
      </c>
      <c r="F3991" s="3" t="str">
        <f>VLOOKUP(Exportacao[[#This Row],[País]],Tabela3[#All],4,FALSE)</f>
        <v>Iraque</v>
      </c>
      <c r="G3991" s="3" t="str">
        <f>VLOOKUP(Exportacao[[#This Row],[País Corrigido]],'Conversor de países_Geral_UTF8_'!$A$2:$B$223,2,FALSE)</f>
        <v>Ásia</v>
      </c>
      <c r="H39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2" spans="1:8" hidden="1">
      <c r="A3992" t="s">
        <v>117</v>
      </c>
      <c r="B3992" s="3">
        <v>2018</v>
      </c>
      <c r="C3992">
        <v>0</v>
      </c>
      <c r="D3992">
        <v>0</v>
      </c>
      <c r="E3992" s="3" t="e">
        <v>#NUM!</v>
      </c>
      <c r="F3992" s="3" t="str">
        <f>VLOOKUP(Exportacao[[#This Row],[País]],Tabela3[#All],4,FALSE)</f>
        <v>Iraque</v>
      </c>
      <c r="G3992" s="3" t="str">
        <f>VLOOKUP(Exportacao[[#This Row],[País Corrigido]],'Conversor de países_Geral_UTF8_'!$A$2:$B$223,2,FALSE)</f>
        <v>Ásia</v>
      </c>
      <c r="H39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3" spans="1:8" hidden="1">
      <c r="A3993" t="s">
        <v>117</v>
      </c>
      <c r="B3993" s="3">
        <v>2019</v>
      </c>
      <c r="C3993">
        <v>0</v>
      </c>
      <c r="D3993">
        <v>0</v>
      </c>
      <c r="E3993" s="3" t="e">
        <v>#NUM!</v>
      </c>
      <c r="F3993" s="3" t="str">
        <f>VLOOKUP(Exportacao[[#This Row],[País]],Tabela3[#All],4,FALSE)</f>
        <v>Iraque</v>
      </c>
      <c r="G3993" s="3" t="str">
        <f>VLOOKUP(Exportacao[[#This Row],[País Corrigido]],'Conversor de países_Geral_UTF8_'!$A$2:$B$223,2,FALSE)</f>
        <v>Ásia</v>
      </c>
      <c r="H39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4" spans="1:8" hidden="1">
      <c r="A3994" t="s">
        <v>117</v>
      </c>
      <c r="B3994" s="3">
        <v>2020</v>
      </c>
      <c r="C3994">
        <v>0</v>
      </c>
      <c r="D3994">
        <v>0</v>
      </c>
      <c r="E3994" s="3" t="e">
        <v>#NUM!</v>
      </c>
      <c r="F3994" s="3" t="str">
        <f>VLOOKUP(Exportacao[[#This Row],[País]],Tabela3[#All],4,FALSE)</f>
        <v>Iraque</v>
      </c>
      <c r="G3994" s="3" t="str">
        <f>VLOOKUP(Exportacao[[#This Row],[País Corrigido]],'Conversor de países_Geral_UTF8_'!$A$2:$B$223,2,FALSE)</f>
        <v>Ásia</v>
      </c>
      <c r="H39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5" spans="1:8" hidden="1">
      <c r="A3995" t="s">
        <v>117</v>
      </c>
      <c r="B3995" s="3">
        <v>2021</v>
      </c>
      <c r="C3995">
        <v>0</v>
      </c>
      <c r="D3995">
        <v>0</v>
      </c>
      <c r="E3995" s="3" t="e">
        <v>#NUM!</v>
      </c>
      <c r="F3995" s="3" t="str">
        <f>VLOOKUP(Exportacao[[#This Row],[País]],Tabela3[#All],4,FALSE)</f>
        <v>Iraque</v>
      </c>
      <c r="G3995" s="3" t="str">
        <f>VLOOKUP(Exportacao[[#This Row],[País Corrigido]],'Conversor de países_Geral_UTF8_'!$A$2:$B$223,2,FALSE)</f>
        <v>Ásia</v>
      </c>
      <c r="H39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6" spans="1:8" hidden="1">
      <c r="A3996" t="s">
        <v>117</v>
      </c>
      <c r="B3996" s="3">
        <v>2022</v>
      </c>
      <c r="C3996">
        <v>0</v>
      </c>
      <c r="D3996">
        <v>0</v>
      </c>
      <c r="E3996" s="3" t="e">
        <v>#NUM!</v>
      </c>
      <c r="F3996" s="3" t="str">
        <f>VLOOKUP(Exportacao[[#This Row],[País]],Tabela3[#All],4,FALSE)</f>
        <v>Iraque</v>
      </c>
      <c r="G3996" s="3" t="str">
        <f>VLOOKUP(Exportacao[[#This Row],[País Corrigido]],'Conversor de países_Geral_UTF8_'!$A$2:$B$223,2,FALSE)</f>
        <v>Ásia</v>
      </c>
      <c r="H39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7" spans="1:8" hidden="1">
      <c r="A3997" t="s">
        <v>117</v>
      </c>
      <c r="B3997" s="3">
        <v>2023</v>
      </c>
      <c r="C3997">
        <v>0</v>
      </c>
      <c r="D3997">
        <v>0</v>
      </c>
      <c r="E3997" s="3" t="e">
        <v>#NUM!</v>
      </c>
      <c r="F3997" s="3" t="str">
        <f>VLOOKUP(Exportacao[[#This Row],[País]],Tabela3[#All],4,FALSE)</f>
        <v>Iraque</v>
      </c>
      <c r="G3997" s="3" t="str">
        <f>VLOOKUP(Exportacao[[#This Row],[País Corrigido]],'Conversor de países_Geral_UTF8_'!$A$2:$B$223,2,FALSE)</f>
        <v>Ásia</v>
      </c>
      <c r="H39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8" spans="1:8">
      <c r="A3998" t="s">
        <v>118</v>
      </c>
      <c r="B3998" s="3">
        <v>1970</v>
      </c>
      <c r="C3998">
        <v>0</v>
      </c>
      <c r="D3998">
        <v>0</v>
      </c>
      <c r="E3998" s="3" t="e">
        <v>#NUM!</v>
      </c>
      <c r="F3998" s="3" t="str">
        <f>VLOOKUP(Exportacao[[#This Row],[País]],Tabela3[#All],4,FALSE)</f>
        <v>Irlanda</v>
      </c>
      <c r="G3998" s="3" t="str">
        <f>VLOOKUP(Exportacao[[#This Row],[País Corrigido]],'Conversor de países_Geral_UTF8_'!$A$2:$B$223,2,FALSE)</f>
        <v>Europa</v>
      </c>
      <c r="H39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3999" spans="1:8">
      <c r="A3999" t="s">
        <v>118</v>
      </c>
      <c r="B3999" s="3">
        <v>1971</v>
      </c>
      <c r="C3999">
        <v>0</v>
      </c>
      <c r="D3999">
        <v>0</v>
      </c>
      <c r="E3999" s="3" t="e">
        <v>#NUM!</v>
      </c>
      <c r="F3999" s="3" t="str">
        <f>VLOOKUP(Exportacao[[#This Row],[País]],Tabela3[#All],4,FALSE)</f>
        <v>Irlanda</v>
      </c>
      <c r="G3999" s="3" t="str">
        <f>VLOOKUP(Exportacao[[#This Row],[País Corrigido]],'Conversor de países_Geral_UTF8_'!$A$2:$B$223,2,FALSE)</f>
        <v>Europa</v>
      </c>
      <c r="H39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0" spans="1:8">
      <c r="A4000" t="s">
        <v>118</v>
      </c>
      <c r="B4000" s="3">
        <v>1972</v>
      </c>
      <c r="C4000">
        <v>0</v>
      </c>
      <c r="D4000">
        <v>0</v>
      </c>
      <c r="E4000" s="3" t="e">
        <v>#NUM!</v>
      </c>
      <c r="F4000" s="3" t="str">
        <f>VLOOKUP(Exportacao[[#This Row],[País]],Tabela3[#All],4,FALSE)</f>
        <v>Irlanda</v>
      </c>
      <c r="G4000" s="3" t="str">
        <f>VLOOKUP(Exportacao[[#This Row],[País Corrigido]],'Conversor de países_Geral_UTF8_'!$A$2:$B$223,2,FALSE)</f>
        <v>Europa</v>
      </c>
      <c r="H40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1" spans="1:8">
      <c r="A4001" t="s">
        <v>118</v>
      </c>
      <c r="B4001" s="3">
        <v>1973</v>
      </c>
      <c r="C4001">
        <v>0</v>
      </c>
      <c r="D4001">
        <v>0</v>
      </c>
      <c r="E4001" s="3" t="e">
        <v>#NUM!</v>
      </c>
      <c r="F4001" s="3" t="str">
        <f>VLOOKUP(Exportacao[[#This Row],[País]],Tabela3[#All],4,FALSE)</f>
        <v>Irlanda</v>
      </c>
      <c r="G4001" s="3" t="str">
        <f>VLOOKUP(Exportacao[[#This Row],[País Corrigido]],'Conversor de países_Geral_UTF8_'!$A$2:$B$223,2,FALSE)</f>
        <v>Europa</v>
      </c>
      <c r="H40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2" spans="1:8">
      <c r="A4002" t="s">
        <v>118</v>
      </c>
      <c r="B4002" s="3">
        <v>1974</v>
      </c>
      <c r="C4002">
        <v>0</v>
      </c>
      <c r="D4002">
        <v>0</v>
      </c>
      <c r="E4002" s="3" t="e">
        <v>#NUM!</v>
      </c>
      <c r="F4002" s="3" t="str">
        <f>VLOOKUP(Exportacao[[#This Row],[País]],Tabela3[#All],4,FALSE)</f>
        <v>Irlanda</v>
      </c>
      <c r="G4002" s="3" t="str">
        <f>VLOOKUP(Exportacao[[#This Row],[País Corrigido]],'Conversor de países_Geral_UTF8_'!$A$2:$B$223,2,FALSE)</f>
        <v>Europa</v>
      </c>
      <c r="H40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3" spans="1:8">
      <c r="A4003" t="s">
        <v>118</v>
      </c>
      <c r="B4003" s="3">
        <v>1975</v>
      </c>
      <c r="C4003">
        <v>0</v>
      </c>
      <c r="D4003">
        <v>0</v>
      </c>
      <c r="E4003" s="3" t="e">
        <v>#NUM!</v>
      </c>
      <c r="F4003" s="3" t="str">
        <f>VLOOKUP(Exportacao[[#This Row],[País]],Tabela3[#All],4,FALSE)</f>
        <v>Irlanda</v>
      </c>
      <c r="G4003" s="3" t="str">
        <f>VLOOKUP(Exportacao[[#This Row],[País Corrigido]],'Conversor de países_Geral_UTF8_'!$A$2:$B$223,2,FALSE)</f>
        <v>Europa</v>
      </c>
      <c r="H40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4" spans="1:8">
      <c r="A4004" t="s">
        <v>118</v>
      </c>
      <c r="B4004" s="3">
        <v>1976</v>
      </c>
      <c r="C4004">
        <v>0</v>
      </c>
      <c r="D4004">
        <v>0</v>
      </c>
      <c r="E4004" s="3" t="e">
        <v>#NUM!</v>
      </c>
      <c r="F4004" s="3" t="str">
        <f>VLOOKUP(Exportacao[[#This Row],[País]],Tabela3[#All],4,FALSE)</f>
        <v>Irlanda</v>
      </c>
      <c r="G4004" s="3" t="str">
        <f>VLOOKUP(Exportacao[[#This Row],[País Corrigido]],'Conversor de países_Geral_UTF8_'!$A$2:$B$223,2,FALSE)</f>
        <v>Europa</v>
      </c>
      <c r="H40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5" spans="1:8">
      <c r="A4005" t="s">
        <v>118</v>
      </c>
      <c r="B4005" s="3">
        <v>1977</v>
      </c>
      <c r="C4005">
        <v>0</v>
      </c>
      <c r="D4005">
        <v>0</v>
      </c>
      <c r="E4005" s="3" t="e">
        <v>#NUM!</v>
      </c>
      <c r="F4005" s="3" t="str">
        <f>VLOOKUP(Exportacao[[#This Row],[País]],Tabela3[#All],4,FALSE)</f>
        <v>Irlanda</v>
      </c>
      <c r="G4005" s="3" t="str">
        <f>VLOOKUP(Exportacao[[#This Row],[País Corrigido]],'Conversor de países_Geral_UTF8_'!$A$2:$B$223,2,FALSE)</f>
        <v>Europa</v>
      </c>
      <c r="H40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6" spans="1:8">
      <c r="A4006" t="s">
        <v>118</v>
      </c>
      <c r="B4006" s="3">
        <v>1978</v>
      </c>
      <c r="C4006">
        <v>0</v>
      </c>
      <c r="D4006">
        <v>0</v>
      </c>
      <c r="E4006" s="3" t="e">
        <v>#NUM!</v>
      </c>
      <c r="F4006" s="3" t="str">
        <f>VLOOKUP(Exportacao[[#This Row],[País]],Tabela3[#All],4,FALSE)</f>
        <v>Irlanda</v>
      </c>
      <c r="G4006" s="3" t="str">
        <f>VLOOKUP(Exportacao[[#This Row],[País Corrigido]],'Conversor de países_Geral_UTF8_'!$A$2:$B$223,2,FALSE)</f>
        <v>Europa</v>
      </c>
      <c r="H40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7" spans="1:8">
      <c r="A4007" t="s">
        <v>118</v>
      </c>
      <c r="B4007" s="3">
        <v>1979</v>
      </c>
      <c r="C4007">
        <v>0</v>
      </c>
      <c r="D4007">
        <v>0</v>
      </c>
      <c r="E4007" s="3" t="e">
        <v>#NUM!</v>
      </c>
      <c r="F4007" s="3" t="str">
        <f>VLOOKUP(Exportacao[[#This Row],[País]],Tabela3[#All],4,FALSE)</f>
        <v>Irlanda</v>
      </c>
      <c r="G4007" s="3" t="str">
        <f>VLOOKUP(Exportacao[[#This Row],[País Corrigido]],'Conversor de países_Geral_UTF8_'!$A$2:$B$223,2,FALSE)</f>
        <v>Europa</v>
      </c>
      <c r="H40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8" spans="1:8">
      <c r="A4008" t="s">
        <v>118</v>
      </c>
      <c r="B4008" s="3">
        <v>1980</v>
      </c>
      <c r="C4008">
        <v>0</v>
      </c>
      <c r="D4008">
        <v>0</v>
      </c>
      <c r="E4008" s="3" t="e">
        <v>#NUM!</v>
      </c>
      <c r="F4008" s="3" t="str">
        <f>VLOOKUP(Exportacao[[#This Row],[País]],Tabela3[#All],4,FALSE)</f>
        <v>Irlanda</v>
      </c>
      <c r="G4008" s="3" t="str">
        <f>VLOOKUP(Exportacao[[#This Row],[País Corrigido]],'Conversor de países_Geral_UTF8_'!$A$2:$B$223,2,FALSE)</f>
        <v>Europa</v>
      </c>
      <c r="H40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09" spans="1:8">
      <c r="A4009" t="s">
        <v>118</v>
      </c>
      <c r="B4009" s="3">
        <v>1981</v>
      </c>
      <c r="C4009">
        <v>0</v>
      </c>
      <c r="D4009">
        <v>0</v>
      </c>
      <c r="E4009" s="3" t="e">
        <v>#NUM!</v>
      </c>
      <c r="F4009" s="3" t="str">
        <f>VLOOKUP(Exportacao[[#This Row],[País]],Tabela3[#All],4,FALSE)</f>
        <v>Irlanda</v>
      </c>
      <c r="G4009" s="3" t="str">
        <f>VLOOKUP(Exportacao[[#This Row],[País Corrigido]],'Conversor de países_Geral_UTF8_'!$A$2:$B$223,2,FALSE)</f>
        <v>Europa</v>
      </c>
      <c r="H40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0" spans="1:8">
      <c r="A4010" t="s">
        <v>118</v>
      </c>
      <c r="B4010" s="3">
        <v>1982</v>
      </c>
      <c r="C4010">
        <v>0</v>
      </c>
      <c r="D4010">
        <v>0</v>
      </c>
      <c r="E4010" s="3" t="e">
        <v>#NUM!</v>
      </c>
      <c r="F4010" s="3" t="str">
        <f>VLOOKUP(Exportacao[[#This Row],[País]],Tabela3[#All],4,FALSE)</f>
        <v>Irlanda</v>
      </c>
      <c r="G4010" s="3" t="str">
        <f>VLOOKUP(Exportacao[[#This Row],[País Corrigido]],'Conversor de países_Geral_UTF8_'!$A$2:$B$223,2,FALSE)</f>
        <v>Europa</v>
      </c>
      <c r="H40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1" spans="1:8">
      <c r="A4011" t="s">
        <v>118</v>
      </c>
      <c r="B4011" s="3">
        <v>1983</v>
      </c>
      <c r="C4011">
        <v>0</v>
      </c>
      <c r="D4011">
        <v>0</v>
      </c>
      <c r="E4011" s="3" t="e">
        <v>#NUM!</v>
      </c>
      <c r="F4011" s="3" t="str">
        <f>VLOOKUP(Exportacao[[#This Row],[País]],Tabela3[#All],4,FALSE)</f>
        <v>Irlanda</v>
      </c>
      <c r="G4011" s="3" t="str">
        <f>VLOOKUP(Exportacao[[#This Row],[País Corrigido]],'Conversor de países_Geral_UTF8_'!$A$2:$B$223,2,FALSE)</f>
        <v>Europa</v>
      </c>
      <c r="H40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2" spans="1:8">
      <c r="A4012" t="s">
        <v>118</v>
      </c>
      <c r="B4012" s="3">
        <v>1984</v>
      </c>
      <c r="C4012">
        <v>0</v>
      </c>
      <c r="D4012">
        <v>0</v>
      </c>
      <c r="E4012" s="3" t="e">
        <v>#NUM!</v>
      </c>
      <c r="F4012" s="3" t="str">
        <f>VLOOKUP(Exportacao[[#This Row],[País]],Tabela3[#All],4,FALSE)</f>
        <v>Irlanda</v>
      </c>
      <c r="G4012" s="3" t="str">
        <f>VLOOKUP(Exportacao[[#This Row],[País Corrigido]],'Conversor de países_Geral_UTF8_'!$A$2:$B$223,2,FALSE)</f>
        <v>Europa</v>
      </c>
      <c r="H40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3" spans="1:8">
      <c r="A4013" t="s">
        <v>118</v>
      </c>
      <c r="B4013" s="3">
        <v>1985</v>
      </c>
      <c r="C4013">
        <v>0</v>
      </c>
      <c r="D4013">
        <v>0</v>
      </c>
      <c r="E4013" s="3" t="e">
        <v>#NUM!</v>
      </c>
      <c r="F4013" s="3" t="str">
        <f>VLOOKUP(Exportacao[[#This Row],[País]],Tabela3[#All],4,FALSE)</f>
        <v>Irlanda</v>
      </c>
      <c r="G4013" s="3" t="str">
        <f>VLOOKUP(Exportacao[[#This Row],[País Corrigido]],'Conversor de países_Geral_UTF8_'!$A$2:$B$223,2,FALSE)</f>
        <v>Europa</v>
      </c>
      <c r="H40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4" spans="1:8">
      <c r="A4014" t="s">
        <v>118</v>
      </c>
      <c r="B4014" s="3">
        <v>1986</v>
      </c>
      <c r="C4014">
        <v>0</v>
      </c>
      <c r="D4014">
        <v>0</v>
      </c>
      <c r="E4014" s="3" t="e">
        <v>#NUM!</v>
      </c>
      <c r="F4014" s="3" t="str">
        <f>VLOOKUP(Exportacao[[#This Row],[País]],Tabela3[#All],4,FALSE)</f>
        <v>Irlanda</v>
      </c>
      <c r="G4014" s="3" t="str">
        <f>VLOOKUP(Exportacao[[#This Row],[País Corrigido]],'Conversor de países_Geral_UTF8_'!$A$2:$B$223,2,FALSE)</f>
        <v>Europa</v>
      </c>
      <c r="H40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5" spans="1:8">
      <c r="A4015" t="s">
        <v>118</v>
      </c>
      <c r="B4015" s="3">
        <v>1987</v>
      </c>
      <c r="C4015">
        <v>0</v>
      </c>
      <c r="D4015">
        <v>0</v>
      </c>
      <c r="E4015" s="3" t="e">
        <v>#NUM!</v>
      </c>
      <c r="F4015" s="3" t="str">
        <f>VLOOKUP(Exportacao[[#This Row],[País]],Tabela3[#All],4,FALSE)</f>
        <v>Irlanda</v>
      </c>
      <c r="G4015" s="3" t="str">
        <f>VLOOKUP(Exportacao[[#This Row],[País Corrigido]],'Conversor de países_Geral_UTF8_'!$A$2:$B$223,2,FALSE)</f>
        <v>Europa</v>
      </c>
      <c r="H40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6" spans="1:8">
      <c r="A4016" t="s">
        <v>118</v>
      </c>
      <c r="B4016" s="3">
        <v>1988</v>
      </c>
      <c r="C4016">
        <v>0</v>
      </c>
      <c r="D4016">
        <v>0</v>
      </c>
      <c r="E4016" s="3" t="e">
        <v>#NUM!</v>
      </c>
      <c r="F4016" s="3" t="str">
        <f>VLOOKUP(Exportacao[[#This Row],[País]],Tabela3[#All],4,FALSE)</f>
        <v>Irlanda</v>
      </c>
      <c r="G4016" s="3" t="str">
        <f>VLOOKUP(Exportacao[[#This Row],[País Corrigido]],'Conversor de países_Geral_UTF8_'!$A$2:$B$223,2,FALSE)</f>
        <v>Europa</v>
      </c>
      <c r="H40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7" spans="1:8">
      <c r="A4017" t="s">
        <v>118</v>
      </c>
      <c r="B4017" s="3">
        <v>1989</v>
      </c>
      <c r="C4017">
        <v>0</v>
      </c>
      <c r="D4017">
        <v>0</v>
      </c>
      <c r="E4017" s="3" t="e">
        <v>#NUM!</v>
      </c>
      <c r="F4017" s="3" t="str">
        <f>VLOOKUP(Exportacao[[#This Row],[País]],Tabela3[#All],4,FALSE)</f>
        <v>Irlanda</v>
      </c>
      <c r="G4017" s="3" t="str">
        <f>VLOOKUP(Exportacao[[#This Row],[País Corrigido]],'Conversor de países_Geral_UTF8_'!$A$2:$B$223,2,FALSE)</f>
        <v>Europa</v>
      </c>
      <c r="H40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8" spans="1:8">
      <c r="A4018" t="s">
        <v>118</v>
      </c>
      <c r="B4018" s="3">
        <v>1990</v>
      </c>
      <c r="C4018">
        <v>0</v>
      </c>
      <c r="D4018">
        <v>0</v>
      </c>
      <c r="E4018" s="3" t="e">
        <v>#NUM!</v>
      </c>
      <c r="F4018" s="3" t="str">
        <f>VLOOKUP(Exportacao[[#This Row],[País]],Tabela3[#All],4,FALSE)</f>
        <v>Irlanda</v>
      </c>
      <c r="G4018" s="3" t="str">
        <f>VLOOKUP(Exportacao[[#This Row],[País Corrigido]],'Conversor de países_Geral_UTF8_'!$A$2:$B$223,2,FALSE)</f>
        <v>Europa</v>
      </c>
      <c r="H40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19" spans="1:8">
      <c r="A4019" t="s">
        <v>118</v>
      </c>
      <c r="B4019" s="3">
        <v>1991</v>
      </c>
      <c r="C4019">
        <v>0</v>
      </c>
      <c r="D4019">
        <v>0</v>
      </c>
      <c r="E4019" s="3" t="e">
        <v>#NUM!</v>
      </c>
      <c r="F4019" s="3" t="str">
        <f>VLOOKUP(Exportacao[[#This Row],[País]],Tabela3[#All],4,FALSE)</f>
        <v>Irlanda</v>
      </c>
      <c r="G4019" s="3" t="str">
        <f>VLOOKUP(Exportacao[[#This Row],[País Corrigido]],'Conversor de países_Geral_UTF8_'!$A$2:$B$223,2,FALSE)</f>
        <v>Europa</v>
      </c>
      <c r="H40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0" spans="1:8">
      <c r="A4020" t="s">
        <v>118</v>
      </c>
      <c r="B4020" s="3">
        <v>1992</v>
      </c>
      <c r="C4020">
        <v>0</v>
      </c>
      <c r="D4020">
        <v>0</v>
      </c>
      <c r="E4020" s="3" t="e">
        <v>#NUM!</v>
      </c>
      <c r="F4020" s="3" t="str">
        <f>VLOOKUP(Exportacao[[#This Row],[País]],Tabela3[#All],4,FALSE)</f>
        <v>Irlanda</v>
      </c>
      <c r="G4020" s="3" t="str">
        <f>VLOOKUP(Exportacao[[#This Row],[País Corrigido]],'Conversor de países_Geral_UTF8_'!$A$2:$B$223,2,FALSE)</f>
        <v>Europa</v>
      </c>
      <c r="H40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1" spans="1:8">
      <c r="A4021" t="s">
        <v>118</v>
      </c>
      <c r="B4021" s="3">
        <v>1993</v>
      </c>
      <c r="C4021">
        <v>0</v>
      </c>
      <c r="D4021">
        <v>0</v>
      </c>
      <c r="E4021" s="3" t="e">
        <v>#NUM!</v>
      </c>
      <c r="F4021" s="3" t="str">
        <f>VLOOKUP(Exportacao[[#This Row],[País]],Tabela3[#All],4,FALSE)</f>
        <v>Irlanda</v>
      </c>
      <c r="G4021" s="3" t="str">
        <f>VLOOKUP(Exportacao[[#This Row],[País Corrigido]],'Conversor de países_Geral_UTF8_'!$A$2:$B$223,2,FALSE)</f>
        <v>Europa</v>
      </c>
      <c r="H40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2" spans="1:8">
      <c r="A4022" t="s">
        <v>118</v>
      </c>
      <c r="B4022" s="3">
        <v>1994</v>
      </c>
      <c r="C4022">
        <v>0</v>
      </c>
      <c r="D4022">
        <v>0</v>
      </c>
      <c r="E4022" s="3" t="e">
        <v>#NUM!</v>
      </c>
      <c r="F4022" s="3" t="str">
        <f>VLOOKUP(Exportacao[[#This Row],[País]],Tabela3[#All],4,FALSE)</f>
        <v>Irlanda</v>
      </c>
      <c r="G4022" s="3" t="str">
        <f>VLOOKUP(Exportacao[[#This Row],[País Corrigido]],'Conversor de países_Geral_UTF8_'!$A$2:$B$223,2,FALSE)</f>
        <v>Europa</v>
      </c>
      <c r="H40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3" spans="1:8">
      <c r="A4023" t="s">
        <v>118</v>
      </c>
      <c r="B4023" s="3">
        <v>1995</v>
      </c>
      <c r="C4023">
        <v>0</v>
      </c>
      <c r="D4023">
        <v>0</v>
      </c>
      <c r="E4023" s="3" t="e">
        <v>#NUM!</v>
      </c>
      <c r="F4023" s="3" t="str">
        <f>VLOOKUP(Exportacao[[#This Row],[País]],Tabela3[#All],4,FALSE)</f>
        <v>Irlanda</v>
      </c>
      <c r="G4023" s="3" t="str">
        <f>VLOOKUP(Exportacao[[#This Row],[País Corrigido]],'Conversor de países_Geral_UTF8_'!$A$2:$B$223,2,FALSE)</f>
        <v>Europa</v>
      </c>
      <c r="H40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4" spans="1:8">
      <c r="A4024" t="s">
        <v>118</v>
      </c>
      <c r="B4024" s="3">
        <v>1996</v>
      </c>
      <c r="C4024">
        <v>0</v>
      </c>
      <c r="D4024">
        <v>0</v>
      </c>
      <c r="E4024" s="3" t="e">
        <v>#NUM!</v>
      </c>
      <c r="F4024" s="3" t="str">
        <f>VLOOKUP(Exportacao[[#This Row],[País]],Tabela3[#All],4,FALSE)</f>
        <v>Irlanda</v>
      </c>
      <c r="G4024" s="3" t="str">
        <f>VLOOKUP(Exportacao[[#This Row],[País Corrigido]],'Conversor de países_Geral_UTF8_'!$A$2:$B$223,2,FALSE)</f>
        <v>Europa</v>
      </c>
      <c r="H40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5" spans="1:8">
      <c r="A4025" t="s">
        <v>118</v>
      </c>
      <c r="B4025" s="3">
        <v>1997</v>
      </c>
      <c r="C4025">
        <v>0</v>
      </c>
      <c r="D4025">
        <v>0</v>
      </c>
      <c r="E4025" s="3" t="e">
        <v>#NUM!</v>
      </c>
      <c r="F4025" s="3" t="str">
        <f>VLOOKUP(Exportacao[[#This Row],[País]],Tabela3[#All],4,FALSE)</f>
        <v>Irlanda</v>
      </c>
      <c r="G4025" s="3" t="str">
        <f>VLOOKUP(Exportacao[[#This Row],[País Corrigido]],'Conversor de países_Geral_UTF8_'!$A$2:$B$223,2,FALSE)</f>
        <v>Europa</v>
      </c>
      <c r="H40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6" spans="1:8">
      <c r="A4026" t="s">
        <v>118</v>
      </c>
      <c r="B4026" s="3">
        <v>1998</v>
      </c>
      <c r="C4026">
        <v>0</v>
      </c>
      <c r="D4026">
        <v>0</v>
      </c>
      <c r="E4026" s="3" t="e">
        <v>#NUM!</v>
      </c>
      <c r="F4026" s="3" t="str">
        <f>VLOOKUP(Exportacao[[#This Row],[País]],Tabela3[#All],4,FALSE)</f>
        <v>Irlanda</v>
      </c>
      <c r="G4026" s="3" t="str">
        <f>VLOOKUP(Exportacao[[#This Row],[País Corrigido]],'Conversor de países_Geral_UTF8_'!$A$2:$B$223,2,FALSE)</f>
        <v>Europa</v>
      </c>
      <c r="H40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7" spans="1:8">
      <c r="A4027" t="s">
        <v>118</v>
      </c>
      <c r="B4027" s="3">
        <v>1999</v>
      </c>
      <c r="C4027">
        <v>0</v>
      </c>
      <c r="D4027">
        <v>0</v>
      </c>
      <c r="E4027" s="3" t="e">
        <v>#NUM!</v>
      </c>
      <c r="F4027" s="3" t="str">
        <f>VLOOKUP(Exportacao[[#This Row],[País]],Tabela3[#All],4,FALSE)</f>
        <v>Irlanda</v>
      </c>
      <c r="G4027" s="3" t="str">
        <f>VLOOKUP(Exportacao[[#This Row],[País Corrigido]],'Conversor de países_Geral_UTF8_'!$A$2:$B$223,2,FALSE)</f>
        <v>Europa</v>
      </c>
      <c r="H40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8" spans="1:8">
      <c r="A4028" t="s">
        <v>118</v>
      </c>
      <c r="B4028" s="3">
        <v>2000</v>
      </c>
      <c r="C4028">
        <v>0</v>
      </c>
      <c r="D4028">
        <v>0</v>
      </c>
      <c r="E4028" s="3" t="e">
        <v>#NUM!</v>
      </c>
      <c r="F4028" s="3" t="str">
        <f>VLOOKUP(Exportacao[[#This Row],[País]],Tabela3[#All],4,FALSE)</f>
        <v>Irlanda</v>
      </c>
      <c r="G4028" s="3" t="str">
        <f>VLOOKUP(Exportacao[[#This Row],[País Corrigido]],'Conversor de países_Geral_UTF8_'!$A$2:$B$223,2,FALSE)</f>
        <v>Europa</v>
      </c>
      <c r="H40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29" spans="1:8">
      <c r="A4029" t="s">
        <v>118</v>
      </c>
      <c r="B4029" s="3">
        <v>2001</v>
      </c>
      <c r="C4029">
        <v>0</v>
      </c>
      <c r="D4029">
        <v>0</v>
      </c>
      <c r="E4029" s="3" t="e">
        <v>#NUM!</v>
      </c>
      <c r="F4029" s="3" t="str">
        <f>VLOOKUP(Exportacao[[#This Row],[País]],Tabela3[#All],4,FALSE)</f>
        <v>Irlanda</v>
      </c>
      <c r="G4029" s="3" t="str">
        <f>VLOOKUP(Exportacao[[#This Row],[País Corrigido]],'Conversor de países_Geral_UTF8_'!$A$2:$B$223,2,FALSE)</f>
        <v>Europa</v>
      </c>
      <c r="H40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0" spans="1:8">
      <c r="A4030" t="s">
        <v>118</v>
      </c>
      <c r="B4030" s="3">
        <v>2002</v>
      </c>
      <c r="C4030">
        <v>0</v>
      </c>
      <c r="D4030">
        <v>0</v>
      </c>
      <c r="E4030" s="3" t="e">
        <v>#NUM!</v>
      </c>
      <c r="F4030" s="3" t="str">
        <f>VLOOKUP(Exportacao[[#This Row],[País]],Tabela3[#All],4,FALSE)</f>
        <v>Irlanda</v>
      </c>
      <c r="G4030" s="3" t="str">
        <f>VLOOKUP(Exportacao[[#This Row],[País Corrigido]],'Conversor de países_Geral_UTF8_'!$A$2:$B$223,2,FALSE)</f>
        <v>Europa</v>
      </c>
      <c r="H40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1" spans="1:8">
      <c r="A4031" t="s">
        <v>118</v>
      </c>
      <c r="B4031" s="3">
        <v>2003</v>
      </c>
      <c r="C4031">
        <v>0</v>
      </c>
      <c r="D4031">
        <v>0</v>
      </c>
      <c r="E4031" s="3" t="e">
        <v>#NUM!</v>
      </c>
      <c r="F4031" s="3" t="str">
        <f>VLOOKUP(Exportacao[[#This Row],[País]],Tabela3[#All],4,FALSE)</f>
        <v>Irlanda</v>
      </c>
      <c r="G4031" s="3" t="str">
        <f>VLOOKUP(Exportacao[[#This Row],[País Corrigido]],'Conversor de países_Geral_UTF8_'!$A$2:$B$223,2,FALSE)</f>
        <v>Europa</v>
      </c>
      <c r="H40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2" spans="1:8">
      <c r="A4032" t="s">
        <v>118</v>
      </c>
      <c r="B4032" s="3">
        <v>2004</v>
      </c>
      <c r="C4032">
        <v>0</v>
      </c>
      <c r="D4032">
        <v>0</v>
      </c>
      <c r="E4032" s="3" t="e">
        <v>#NUM!</v>
      </c>
      <c r="F4032" s="3" t="str">
        <f>VLOOKUP(Exportacao[[#This Row],[País]],Tabela3[#All],4,FALSE)</f>
        <v>Irlanda</v>
      </c>
      <c r="G4032" s="3" t="str">
        <f>VLOOKUP(Exportacao[[#This Row],[País Corrigido]],'Conversor de países_Geral_UTF8_'!$A$2:$B$223,2,FALSE)</f>
        <v>Europa</v>
      </c>
      <c r="H40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3" spans="1:8">
      <c r="A4033" t="s">
        <v>118</v>
      </c>
      <c r="B4033" s="3">
        <v>2005</v>
      </c>
      <c r="C4033">
        <v>0</v>
      </c>
      <c r="D4033">
        <v>0</v>
      </c>
      <c r="E4033" s="3" t="e">
        <v>#NUM!</v>
      </c>
      <c r="F4033" s="3" t="str">
        <f>VLOOKUP(Exportacao[[#This Row],[País]],Tabela3[#All],4,FALSE)</f>
        <v>Irlanda</v>
      </c>
      <c r="G4033" s="3" t="str">
        <f>VLOOKUP(Exportacao[[#This Row],[País Corrigido]],'Conversor de países_Geral_UTF8_'!$A$2:$B$223,2,FALSE)</f>
        <v>Europa</v>
      </c>
      <c r="H40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4" spans="1:8">
      <c r="A4034" t="s">
        <v>118</v>
      </c>
      <c r="B4034" s="3">
        <v>2006</v>
      </c>
      <c r="C4034">
        <v>0</v>
      </c>
      <c r="D4034">
        <v>0</v>
      </c>
      <c r="E4034" s="3" t="e">
        <v>#NUM!</v>
      </c>
      <c r="F4034" s="3" t="str">
        <f>VLOOKUP(Exportacao[[#This Row],[País]],Tabela3[#All],4,FALSE)</f>
        <v>Irlanda</v>
      </c>
      <c r="G4034" s="3" t="str">
        <f>VLOOKUP(Exportacao[[#This Row],[País Corrigido]],'Conversor de países_Geral_UTF8_'!$A$2:$B$223,2,FALSE)</f>
        <v>Europa</v>
      </c>
      <c r="H40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5" spans="1:8">
      <c r="A4035" t="s">
        <v>118</v>
      </c>
      <c r="B4035" s="3">
        <v>2007</v>
      </c>
      <c r="C4035">
        <v>0</v>
      </c>
      <c r="D4035">
        <v>0</v>
      </c>
      <c r="E4035" s="3" t="e">
        <v>#NUM!</v>
      </c>
      <c r="F4035" s="3" t="str">
        <f>VLOOKUP(Exportacao[[#This Row],[País]],Tabela3[#All],4,FALSE)</f>
        <v>Irlanda</v>
      </c>
      <c r="G4035" s="3" t="str">
        <f>VLOOKUP(Exportacao[[#This Row],[País Corrigido]],'Conversor de países_Geral_UTF8_'!$A$2:$B$223,2,FALSE)</f>
        <v>Europa</v>
      </c>
      <c r="H40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6" spans="1:8">
      <c r="A4036" t="s">
        <v>118</v>
      </c>
      <c r="B4036" s="3">
        <v>2008</v>
      </c>
      <c r="C4036">
        <v>0</v>
      </c>
      <c r="D4036">
        <v>0</v>
      </c>
      <c r="E4036" s="3" t="e">
        <v>#NUM!</v>
      </c>
      <c r="F4036" s="3" t="str">
        <f>VLOOKUP(Exportacao[[#This Row],[País]],Tabela3[#All],4,FALSE)</f>
        <v>Irlanda</v>
      </c>
      <c r="G4036" s="3" t="str">
        <f>VLOOKUP(Exportacao[[#This Row],[País Corrigido]],'Conversor de países_Geral_UTF8_'!$A$2:$B$223,2,FALSE)</f>
        <v>Europa</v>
      </c>
      <c r="H40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7" spans="1:8">
      <c r="A4037" t="s">
        <v>118</v>
      </c>
      <c r="B4037" s="3">
        <v>2009</v>
      </c>
      <c r="C4037">
        <v>0</v>
      </c>
      <c r="D4037">
        <v>0</v>
      </c>
      <c r="E4037" s="3" t="e">
        <v>#NUM!</v>
      </c>
      <c r="F4037" s="3" t="str">
        <f>VLOOKUP(Exportacao[[#This Row],[País]],Tabela3[#All],4,FALSE)</f>
        <v>Irlanda</v>
      </c>
      <c r="G4037" s="3" t="str">
        <f>VLOOKUP(Exportacao[[#This Row],[País Corrigido]],'Conversor de países_Geral_UTF8_'!$A$2:$B$223,2,FALSE)</f>
        <v>Europa</v>
      </c>
      <c r="H40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38" spans="1:8">
      <c r="A4038" t="s">
        <v>118</v>
      </c>
      <c r="B4038" s="3">
        <v>2010</v>
      </c>
      <c r="C4038">
        <v>3969</v>
      </c>
      <c r="D4038">
        <v>42795</v>
      </c>
      <c r="E4038" s="3">
        <v>10.782312925170068</v>
      </c>
      <c r="F4038" s="3" t="str">
        <f>VLOOKUP(Exportacao[[#This Row],[País]],Tabela3[#All],4,FALSE)</f>
        <v>Irlanda</v>
      </c>
      <c r="G4038" s="3" t="str">
        <f>VLOOKUP(Exportacao[[#This Row],[País Corrigido]],'Conversor de países_Geral_UTF8_'!$A$2:$B$223,2,FALSE)</f>
        <v>Europa</v>
      </c>
      <c r="H40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39" spans="1:8">
      <c r="A4039" t="s">
        <v>118</v>
      </c>
      <c r="B4039" s="3">
        <v>2011</v>
      </c>
      <c r="C4039">
        <v>5376</v>
      </c>
      <c r="D4039">
        <v>35690</v>
      </c>
      <c r="E4039" s="3">
        <v>6.6387648809523814</v>
      </c>
      <c r="F4039" s="3" t="str">
        <f>VLOOKUP(Exportacao[[#This Row],[País]],Tabela3[#All],4,FALSE)</f>
        <v>Irlanda</v>
      </c>
      <c r="G4039" s="3" t="str">
        <f>VLOOKUP(Exportacao[[#This Row],[País Corrigido]],'Conversor de países_Geral_UTF8_'!$A$2:$B$223,2,FALSE)</f>
        <v>Europa</v>
      </c>
      <c r="H40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40" spans="1:8">
      <c r="A4040" t="s">
        <v>118</v>
      </c>
      <c r="B4040" s="3">
        <v>2012</v>
      </c>
      <c r="C4040">
        <v>0</v>
      </c>
      <c r="D4040">
        <v>0</v>
      </c>
      <c r="E4040" s="3" t="e">
        <v>#NUM!</v>
      </c>
      <c r="F4040" s="3" t="str">
        <f>VLOOKUP(Exportacao[[#This Row],[País]],Tabela3[#All],4,FALSE)</f>
        <v>Irlanda</v>
      </c>
      <c r="G4040" s="3" t="str">
        <f>VLOOKUP(Exportacao[[#This Row],[País Corrigido]],'Conversor de países_Geral_UTF8_'!$A$2:$B$223,2,FALSE)</f>
        <v>Europa</v>
      </c>
      <c r="H40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41" spans="1:8">
      <c r="A4041" t="s">
        <v>118</v>
      </c>
      <c r="B4041" s="3">
        <v>2013</v>
      </c>
      <c r="C4041">
        <v>0</v>
      </c>
      <c r="D4041">
        <v>0</v>
      </c>
      <c r="E4041" s="3" t="e">
        <v>#NUM!</v>
      </c>
      <c r="F4041" s="3" t="str">
        <f>VLOOKUP(Exportacao[[#This Row],[País]],Tabela3[#All],4,FALSE)</f>
        <v>Irlanda</v>
      </c>
      <c r="G4041" s="3" t="str">
        <f>VLOOKUP(Exportacao[[#This Row],[País Corrigido]],'Conversor de países_Geral_UTF8_'!$A$2:$B$223,2,FALSE)</f>
        <v>Europa</v>
      </c>
      <c r="H40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42" spans="1:8">
      <c r="A4042" t="s">
        <v>118</v>
      </c>
      <c r="B4042" s="3">
        <v>2014</v>
      </c>
      <c r="C4042">
        <v>0</v>
      </c>
      <c r="D4042">
        <v>0</v>
      </c>
      <c r="E4042" s="3" t="e">
        <v>#NUM!</v>
      </c>
      <c r="F4042" s="3" t="str">
        <f>VLOOKUP(Exportacao[[#This Row],[País]],Tabela3[#All],4,FALSE)</f>
        <v>Irlanda</v>
      </c>
      <c r="G4042" s="3" t="str">
        <f>VLOOKUP(Exportacao[[#This Row],[País Corrigido]],'Conversor de países_Geral_UTF8_'!$A$2:$B$223,2,FALSE)</f>
        <v>Europa</v>
      </c>
      <c r="H40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43" spans="1:8">
      <c r="A4043" t="s">
        <v>118</v>
      </c>
      <c r="B4043" s="3">
        <v>2015</v>
      </c>
      <c r="C4043">
        <v>0</v>
      </c>
      <c r="D4043">
        <v>0</v>
      </c>
      <c r="E4043" s="3" t="e">
        <v>#NUM!</v>
      </c>
      <c r="F4043" s="3" t="str">
        <f>VLOOKUP(Exportacao[[#This Row],[País]],Tabela3[#All],4,FALSE)</f>
        <v>Irlanda</v>
      </c>
      <c r="G4043" s="3" t="str">
        <f>VLOOKUP(Exportacao[[#This Row],[País Corrigido]],'Conversor de países_Geral_UTF8_'!$A$2:$B$223,2,FALSE)</f>
        <v>Europa</v>
      </c>
      <c r="H40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44" spans="1:8">
      <c r="A4044" t="s">
        <v>118</v>
      </c>
      <c r="B4044" s="3">
        <v>2016</v>
      </c>
      <c r="C4044">
        <v>0</v>
      </c>
      <c r="D4044">
        <v>0</v>
      </c>
      <c r="E4044" s="3" t="e">
        <v>#NUM!</v>
      </c>
      <c r="F4044" s="3" t="str">
        <f>VLOOKUP(Exportacao[[#This Row],[País]],Tabela3[#All],4,FALSE)</f>
        <v>Irlanda</v>
      </c>
      <c r="G4044" s="3" t="str">
        <f>VLOOKUP(Exportacao[[#This Row],[País Corrigido]],'Conversor de países_Geral_UTF8_'!$A$2:$B$223,2,FALSE)</f>
        <v>Europa</v>
      </c>
      <c r="H40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45" spans="1:8">
      <c r="A4045" t="s">
        <v>118</v>
      </c>
      <c r="B4045" s="3">
        <v>2017</v>
      </c>
      <c r="C4045">
        <v>0</v>
      </c>
      <c r="D4045">
        <v>0</v>
      </c>
      <c r="E4045" s="3" t="e">
        <v>#NUM!</v>
      </c>
      <c r="F4045" s="3" t="str">
        <f>VLOOKUP(Exportacao[[#This Row],[País]],Tabela3[#All],4,FALSE)</f>
        <v>Irlanda</v>
      </c>
      <c r="G4045" s="3" t="str">
        <f>VLOOKUP(Exportacao[[#This Row],[País Corrigido]],'Conversor de países_Geral_UTF8_'!$A$2:$B$223,2,FALSE)</f>
        <v>Europa</v>
      </c>
      <c r="H40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46" spans="1:8">
      <c r="A4046" t="s">
        <v>118</v>
      </c>
      <c r="B4046" s="3">
        <v>2018</v>
      </c>
      <c r="C4046">
        <v>7560</v>
      </c>
      <c r="D4046">
        <v>25767</v>
      </c>
      <c r="E4046" s="3">
        <v>3.4083333333333332</v>
      </c>
      <c r="F4046" s="3" t="str">
        <f>VLOOKUP(Exportacao[[#This Row],[País]],Tabela3[#All],4,FALSE)</f>
        <v>Irlanda</v>
      </c>
      <c r="G4046" s="3" t="str">
        <f>VLOOKUP(Exportacao[[#This Row],[País Corrigido]],'Conversor de países_Geral_UTF8_'!$A$2:$B$223,2,FALSE)</f>
        <v>Europa</v>
      </c>
      <c r="H40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47" spans="1:8">
      <c r="A4047" t="s">
        <v>118</v>
      </c>
      <c r="B4047" s="3">
        <v>2019</v>
      </c>
      <c r="C4047">
        <v>0</v>
      </c>
      <c r="D4047">
        <v>0</v>
      </c>
      <c r="E4047" s="3" t="e">
        <v>#NUM!</v>
      </c>
      <c r="F4047" s="3" t="str">
        <f>VLOOKUP(Exportacao[[#This Row],[País]],Tabela3[#All],4,FALSE)</f>
        <v>Irlanda</v>
      </c>
      <c r="G4047" s="3" t="str">
        <f>VLOOKUP(Exportacao[[#This Row],[País Corrigido]],'Conversor de países_Geral_UTF8_'!$A$2:$B$223,2,FALSE)</f>
        <v>Europa</v>
      </c>
      <c r="H40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48" spans="1:8">
      <c r="A4048" t="s">
        <v>118</v>
      </c>
      <c r="B4048" s="3">
        <v>2020</v>
      </c>
      <c r="C4048">
        <v>29</v>
      </c>
      <c r="D4048">
        <v>257</v>
      </c>
      <c r="E4048" s="3">
        <v>8.862068965517242</v>
      </c>
      <c r="F4048" s="3" t="str">
        <f>VLOOKUP(Exportacao[[#This Row],[País]],Tabela3[#All],4,FALSE)</f>
        <v>Irlanda</v>
      </c>
      <c r="G4048" s="3" t="str">
        <f>VLOOKUP(Exportacao[[#This Row],[País Corrigido]],'Conversor de países_Geral_UTF8_'!$A$2:$B$223,2,FALSE)</f>
        <v>Europa</v>
      </c>
      <c r="H40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49" spans="1:8">
      <c r="A4049" t="s">
        <v>118</v>
      </c>
      <c r="B4049" s="3">
        <v>2021</v>
      </c>
      <c r="C4049">
        <v>36</v>
      </c>
      <c r="D4049">
        <v>208</v>
      </c>
      <c r="E4049" s="3">
        <v>5.7777777777777777</v>
      </c>
      <c r="F4049" s="3" t="str">
        <f>VLOOKUP(Exportacao[[#This Row],[País]],Tabela3[#All],4,FALSE)</f>
        <v>Irlanda</v>
      </c>
      <c r="G4049" s="3" t="str">
        <f>VLOOKUP(Exportacao[[#This Row],[País Corrigido]],'Conversor de países_Geral_UTF8_'!$A$2:$B$223,2,FALSE)</f>
        <v>Europa</v>
      </c>
      <c r="H40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50" spans="1:8">
      <c r="A4050" t="s">
        <v>118</v>
      </c>
      <c r="B4050" s="3">
        <v>2022</v>
      </c>
      <c r="C4050">
        <v>0</v>
      </c>
      <c r="D4050">
        <v>0</v>
      </c>
      <c r="E4050" s="3" t="e">
        <v>#NUM!</v>
      </c>
      <c r="F4050" s="3" t="str">
        <f>VLOOKUP(Exportacao[[#This Row],[País]],Tabela3[#All],4,FALSE)</f>
        <v>Irlanda</v>
      </c>
      <c r="G4050" s="3" t="str">
        <f>VLOOKUP(Exportacao[[#This Row],[País Corrigido]],'Conversor de países_Geral_UTF8_'!$A$2:$B$223,2,FALSE)</f>
        <v>Europa</v>
      </c>
      <c r="H40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51" spans="1:8">
      <c r="A4051" t="s">
        <v>118</v>
      </c>
      <c r="B4051" s="3">
        <v>2023</v>
      </c>
      <c r="C4051">
        <v>150</v>
      </c>
      <c r="D4051">
        <v>377</v>
      </c>
      <c r="E4051" s="3">
        <v>2.5133333333333332</v>
      </c>
      <c r="F4051" s="3" t="str">
        <f>VLOOKUP(Exportacao[[#This Row],[País]],Tabela3[#All],4,FALSE)</f>
        <v>Irlanda</v>
      </c>
      <c r="G4051" s="3" t="str">
        <f>VLOOKUP(Exportacao[[#This Row],[País Corrigido]],'Conversor de países_Geral_UTF8_'!$A$2:$B$223,2,FALSE)</f>
        <v>Europa</v>
      </c>
      <c r="H40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52" spans="1:8" hidden="1">
      <c r="A4052" t="s">
        <v>121</v>
      </c>
      <c r="B4052" s="3">
        <v>1970</v>
      </c>
      <c r="C4052">
        <v>0</v>
      </c>
      <c r="D4052">
        <v>0</v>
      </c>
      <c r="E4052" s="3" t="e">
        <v>#NUM!</v>
      </c>
      <c r="F4052" s="3" t="str">
        <f>VLOOKUP(Exportacao[[#This Row],[País]],Tabela3[#All],4,FALSE)</f>
        <v>Itália</v>
      </c>
      <c r="G4052" s="3" t="str">
        <f>VLOOKUP(Exportacao[[#This Row],[País Corrigido]],'Conversor de países_Geral_UTF8_'!$A$2:$B$223,2,FALSE)</f>
        <v>Europa</v>
      </c>
      <c r="H40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53" spans="1:8" hidden="1">
      <c r="A4053" t="s">
        <v>121</v>
      </c>
      <c r="B4053" s="3">
        <v>1971</v>
      </c>
      <c r="C4053">
        <v>0</v>
      </c>
      <c r="D4053">
        <v>0</v>
      </c>
      <c r="E4053" s="3" t="e">
        <v>#NUM!</v>
      </c>
      <c r="F4053" s="3" t="str">
        <f>VLOOKUP(Exportacao[[#This Row],[País]],Tabela3[#All],4,FALSE)</f>
        <v>Itália</v>
      </c>
      <c r="G4053" s="3" t="str">
        <f>VLOOKUP(Exportacao[[#This Row],[País Corrigido]],'Conversor de países_Geral_UTF8_'!$A$2:$B$223,2,FALSE)</f>
        <v>Europa</v>
      </c>
      <c r="H40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54" spans="1:8" hidden="1">
      <c r="A4054" t="s">
        <v>121</v>
      </c>
      <c r="B4054" s="3">
        <v>1972</v>
      </c>
      <c r="C4054">
        <v>0</v>
      </c>
      <c r="D4054">
        <v>0</v>
      </c>
      <c r="E4054" s="3" t="e">
        <v>#NUM!</v>
      </c>
      <c r="F4054" s="3" t="str">
        <f>VLOOKUP(Exportacao[[#This Row],[País]],Tabela3[#All],4,FALSE)</f>
        <v>Itália</v>
      </c>
      <c r="G4054" s="3" t="str">
        <f>VLOOKUP(Exportacao[[#This Row],[País Corrigido]],'Conversor de países_Geral_UTF8_'!$A$2:$B$223,2,FALSE)</f>
        <v>Europa</v>
      </c>
      <c r="H40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55" spans="1:8" hidden="1">
      <c r="A4055" t="s">
        <v>121</v>
      </c>
      <c r="B4055" s="3">
        <v>1973</v>
      </c>
      <c r="C4055">
        <v>0</v>
      </c>
      <c r="D4055">
        <v>0</v>
      </c>
      <c r="E4055" s="3" t="e">
        <v>#NUM!</v>
      </c>
      <c r="F4055" s="3" t="str">
        <f>VLOOKUP(Exportacao[[#This Row],[País]],Tabela3[#All],4,FALSE)</f>
        <v>Itália</v>
      </c>
      <c r="G4055" s="3" t="str">
        <f>VLOOKUP(Exportacao[[#This Row],[País Corrigido]],'Conversor de países_Geral_UTF8_'!$A$2:$B$223,2,FALSE)</f>
        <v>Europa</v>
      </c>
      <c r="H40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56" spans="1:8" hidden="1">
      <c r="A4056" t="s">
        <v>121</v>
      </c>
      <c r="B4056" s="3">
        <v>1974</v>
      </c>
      <c r="C4056">
        <v>0</v>
      </c>
      <c r="D4056">
        <v>0</v>
      </c>
      <c r="E4056" s="3" t="e">
        <v>#NUM!</v>
      </c>
      <c r="F4056" s="3" t="str">
        <f>VLOOKUP(Exportacao[[#This Row],[País]],Tabela3[#All],4,FALSE)</f>
        <v>Itália</v>
      </c>
      <c r="G4056" s="3" t="str">
        <f>VLOOKUP(Exportacao[[#This Row],[País Corrigido]],'Conversor de países_Geral_UTF8_'!$A$2:$B$223,2,FALSE)</f>
        <v>Europa</v>
      </c>
      <c r="H40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57" spans="1:8" hidden="1">
      <c r="A4057" t="s">
        <v>121</v>
      </c>
      <c r="B4057" s="3">
        <v>1975</v>
      </c>
      <c r="C4057">
        <v>0</v>
      </c>
      <c r="D4057">
        <v>0</v>
      </c>
      <c r="E4057" s="3" t="e">
        <v>#NUM!</v>
      </c>
      <c r="F4057" s="3" t="str">
        <f>VLOOKUP(Exportacao[[#This Row],[País]],Tabela3[#All],4,FALSE)</f>
        <v>Itália</v>
      </c>
      <c r="G4057" s="3" t="str">
        <f>VLOOKUP(Exportacao[[#This Row],[País Corrigido]],'Conversor de países_Geral_UTF8_'!$A$2:$B$223,2,FALSE)</f>
        <v>Europa</v>
      </c>
      <c r="H40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58" spans="1:8" hidden="1">
      <c r="A4058" t="s">
        <v>121</v>
      </c>
      <c r="B4058" s="3">
        <v>1976</v>
      </c>
      <c r="C4058">
        <v>0</v>
      </c>
      <c r="D4058">
        <v>0</v>
      </c>
      <c r="E4058" s="3" t="e">
        <v>#NUM!</v>
      </c>
      <c r="F4058" s="3" t="str">
        <f>VLOOKUP(Exportacao[[#This Row],[País]],Tabela3[#All],4,FALSE)</f>
        <v>Itália</v>
      </c>
      <c r="G4058" s="3" t="str">
        <f>VLOOKUP(Exportacao[[#This Row],[País Corrigido]],'Conversor de países_Geral_UTF8_'!$A$2:$B$223,2,FALSE)</f>
        <v>Europa</v>
      </c>
      <c r="H40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59" spans="1:8" hidden="1">
      <c r="A4059" t="s">
        <v>121</v>
      </c>
      <c r="B4059" s="3">
        <v>1977</v>
      </c>
      <c r="C4059">
        <v>0</v>
      </c>
      <c r="D4059">
        <v>0</v>
      </c>
      <c r="E4059" s="3" t="e">
        <v>#NUM!</v>
      </c>
      <c r="F4059" s="3" t="str">
        <f>VLOOKUP(Exportacao[[#This Row],[País]],Tabela3[#All],4,FALSE)</f>
        <v>Itália</v>
      </c>
      <c r="G4059" s="3" t="str">
        <f>VLOOKUP(Exportacao[[#This Row],[País Corrigido]],'Conversor de países_Geral_UTF8_'!$A$2:$B$223,2,FALSE)</f>
        <v>Europa</v>
      </c>
      <c r="H40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0" spans="1:8" hidden="1">
      <c r="A4060" t="s">
        <v>121</v>
      </c>
      <c r="B4060" s="3">
        <v>1978</v>
      </c>
      <c r="C4060">
        <v>0</v>
      </c>
      <c r="D4060">
        <v>0</v>
      </c>
      <c r="E4060" s="3" t="e">
        <v>#NUM!</v>
      </c>
      <c r="F4060" s="3" t="str">
        <f>VLOOKUP(Exportacao[[#This Row],[País]],Tabela3[#All],4,FALSE)</f>
        <v>Itália</v>
      </c>
      <c r="G4060" s="3" t="str">
        <f>VLOOKUP(Exportacao[[#This Row],[País Corrigido]],'Conversor de países_Geral_UTF8_'!$A$2:$B$223,2,FALSE)</f>
        <v>Europa</v>
      </c>
      <c r="H40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1" spans="1:8" hidden="1">
      <c r="A4061" t="s">
        <v>121</v>
      </c>
      <c r="B4061" s="3">
        <v>1979</v>
      </c>
      <c r="C4061">
        <v>0</v>
      </c>
      <c r="D4061">
        <v>0</v>
      </c>
      <c r="E4061" s="3" t="e">
        <v>#NUM!</v>
      </c>
      <c r="F4061" s="3" t="str">
        <f>VLOOKUP(Exportacao[[#This Row],[País]],Tabela3[#All],4,FALSE)</f>
        <v>Itália</v>
      </c>
      <c r="G4061" s="3" t="str">
        <f>VLOOKUP(Exportacao[[#This Row],[País Corrigido]],'Conversor de países_Geral_UTF8_'!$A$2:$B$223,2,FALSE)</f>
        <v>Europa</v>
      </c>
      <c r="H40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2" spans="1:8" hidden="1">
      <c r="A4062" t="s">
        <v>121</v>
      </c>
      <c r="B4062" s="3">
        <v>1980</v>
      </c>
      <c r="C4062">
        <v>0</v>
      </c>
      <c r="D4062">
        <v>0</v>
      </c>
      <c r="E4062" s="3" t="e">
        <v>#NUM!</v>
      </c>
      <c r="F4062" s="3" t="str">
        <f>VLOOKUP(Exportacao[[#This Row],[País]],Tabela3[#All],4,FALSE)</f>
        <v>Itália</v>
      </c>
      <c r="G4062" s="3" t="str">
        <f>VLOOKUP(Exportacao[[#This Row],[País Corrigido]],'Conversor de países_Geral_UTF8_'!$A$2:$B$223,2,FALSE)</f>
        <v>Europa</v>
      </c>
      <c r="H40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3" spans="1:8" hidden="1">
      <c r="A4063" t="s">
        <v>121</v>
      </c>
      <c r="B4063" s="3">
        <v>1981</v>
      </c>
      <c r="C4063">
        <v>0</v>
      </c>
      <c r="D4063">
        <v>0</v>
      </c>
      <c r="E4063" s="3" t="e">
        <v>#NUM!</v>
      </c>
      <c r="F4063" s="3" t="str">
        <f>VLOOKUP(Exportacao[[#This Row],[País]],Tabela3[#All],4,FALSE)</f>
        <v>Itália</v>
      </c>
      <c r="G4063" s="3" t="str">
        <f>VLOOKUP(Exportacao[[#This Row],[País Corrigido]],'Conversor de países_Geral_UTF8_'!$A$2:$B$223,2,FALSE)</f>
        <v>Europa</v>
      </c>
      <c r="H40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4" spans="1:8" hidden="1">
      <c r="A4064" t="s">
        <v>121</v>
      </c>
      <c r="B4064" s="3">
        <v>1982</v>
      </c>
      <c r="C4064">
        <v>0</v>
      </c>
      <c r="D4064">
        <v>0</v>
      </c>
      <c r="E4064" s="3" t="e">
        <v>#NUM!</v>
      </c>
      <c r="F4064" s="3" t="str">
        <f>VLOOKUP(Exportacao[[#This Row],[País]],Tabela3[#All],4,FALSE)</f>
        <v>Itália</v>
      </c>
      <c r="G4064" s="3" t="str">
        <f>VLOOKUP(Exportacao[[#This Row],[País Corrigido]],'Conversor de países_Geral_UTF8_'!$A$2:$B$223,2,FALSE)</f>
        <v>Europa</v>
      </c>
      <c r="H40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5" spans="1:8" hidden="1">
      <c r="A4065" t="s">
        <v>121</v>
      </c>
      <c r="B4065" s="3">
        <v>1983</v>
      </c>
      <c r="C4065">
        <v>0</v>
      </c>
      <c r="D4065">
        <v>0</v>
      </c>
      <c r="E4065" s="3" t="e">
        <v>#NUM!</v>
      </c>
      <c r="F4065" s="3" t="str">
        <f>VLOOKUP(Exportacao[[#This Row],[País]],Tabela3[#All],4,FALSE)</f>
        <v>Itália</v>
      </c>
      <c r="G4065" s="3" t="str">
        <f>VLOOKUP(Exportacao[[#This Row],[País Corrigido]],'Conversor de países_Geral_UTF8_'!$A$2:$B$223,2,FALSE)</f>
        <v>Europa</v>
      </c>
      <c r="H40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6" spans="1:8" hidden="1">
      <c r="A4066" t="s">
        <v>121</v>
      </c>
      <c r="B4066" s="3">
        <v>1984</v>
      </c>
      <c r="C4066">
        <v>0</v>
      </c>
      <c r="D4066">
        <v>0</v>
      </c>
      <c r="E4066" s="3" t="e">
        <v>#NUM!</v>
      </c>
      <c r="F4066" s="3" t="str">
        <f>VLOOKUP(Exportacao[[#This Row],[País]],Tabela3[#All],4,FALSE)</f>
        <v>Itália</v>
      </c>
      <c r="G4066" s="3" t="str">
        <f>VLOOKUP(Exportacao[[#This Row],[País Corrigido]],'Conversor de países_Geral_UTF8_'!$A$2:$B$223,2,FALSE)</f>
        <v>Europa</v>
      </c>
      <c r="H40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7" spans="1:8" hidden="1">
      <c r="A4067" t="s">
        <v>121</v>
      </c>
      <c r="B4067" s="3">
        <v>1985</v>
      </c>
      <c r="C4067">
        <v>0</v>
      </c>
      <c r="D4067">
        <v>0</v>
      </c>
      <c r="E4067" s="3" t="e">
        <v>#NUM!</v>
      </c>
      <c r="F4067" s="3" t="str">
        <f>VLOOKUP(Exportacao[[#This Row],[País]],Tabela3[#All],4,FALSE)</f>
        <v>Itália</v>
      </c>
      <c r="G4067" s="3" t="str">
        <f>VLOOKUP(Exportacao[[#This Row],[País Corrigido]],'Conversor de países_Geral_UTF8_'!$A$2:$B$223,2,FALSE)</f>
        <v>Europa</v>
      </c>
      <c r="H40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8" spans="1:8" hidden="1">
      <c r="A4068" t="s">
        <v>121</v>
      </c>
      <c r="B4068" s="3">
        <v>1986</v>
      </c>
      <c r="C4068">
        <v>0</v>
      </c>
      <c r="D4068">
        <v>0</v>
      </c>
      <c r="E4068" s="3" t="e">
        <v>#NUM!</v>
      </c>
      <c r="F4068" s="3" t="str">
        <f>VLOOKUP(Exportacao[[#This Row],[País]],Tabela3[#All],4,FALSE)</f>
        <v>Itália</v>
      </c>
      <c r="G4068" s="3" t="str">
        <f>VLOOKUP(Exportacao[[#This Row],[País Corrigido]],'Conversor de países_Geral_UTF8_'!$A$2:$B$223,2,FALSE)</f>
        <v>Europa</v>
      </c>
      <c r="H40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69" spans="1:8" hidden="1">
      <c r="A4069" t="s">
        <v>121</v>
      </c>
      <c r="B4069" s="3">
        <v>1987</v>
      </c>
      <c r="C4069">
        <v>0</v>
      </c>
      <c r="D4069">
        <v>0</v>
      </c>
      <c r="E4069" s="3" t="e">
        <v>#NUM!</v>
      </c>
      <c r="F4069" s="3" t="str">
        <f>VLOOKUP(Exportacao[[#This Row],[País]],Tabela3[#All],4,FALSE)</f>
        <v>Itália</v>
      </c>
      <c r="G4069" s="3" t="str">
        <f>VLOOKUP(Exportacao[[#This Row],[País Corrigido]],'Conversor de países_Geral_UTF8_'!$A$2:$B$223,2,FALSE)</f>
        <v>Europa</v>
      </c>
      <c r="H40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0" spans="1:8" hidden="1">
      <c r="A4070" t="s">
        <v>121</v>
      </c>
      <c r="B4070" s="3">
        <v>1988</v>
      </c>
      <c r="C4070">
        <v>0</v>
      </c>
      <c r="D4070">
        <v>0</v>
      </c>
      <c r="E4070" s="3" t="e">
        <v>#NUM!</v>
      </c>
      <c r="F4070" s="3" t="str">
        <f>VLOOKUP(Exportacao[[#This Row],[País]],Tabela3[#All],4,FALSE)</f>
        <v>Itália</v>
      </c>
      <c r="G4070" s="3" t="str">
        <f>VLOOKUP(Exportacao[[#This Row],[País Corrigido]],'Conversor de países_Geral_UTF8_'!$A$2:$B$223,2,FALSE)</f>
        <v>Europa</v>
      </c>
      <c r="H40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1" spans="1:8" hidden="1">
      <c r="A4071" t="s">
        <v>121</v>
      </c>
      <c r="B4071" s="3">
        <v>1989</v>
      </c>
      <c r="C4071">
        <v>0</v>
      </c>
      <c r="D4071">
        <v>0</v>
      </c>
      <c r="E4071" s="3" t="e">
        <v>#NUM!</v>
      </c>
      <c r="F4071" s="3" t="str">
        <f>VLOOKUP(Exportacao[[#This Row],[País]],Tabela3[#All],4,FALSE)</f>
        <v>Itália</v>
      </c>
      <c r="G4071" s="3" t="str">
        <f>VLOOKUP(Exportacao[[#This Row],[País Corrigido]],'Conversor de países_Geral_UTF8_'!$A$2:$B$223,2,FALSE)</f>
        <v>Europa</v>
      </c>
      <c r="H40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2" spans="1:8" hidden="1">
      <c r="A4072" t="s">
        <v>121</v>
      </c>
      <c r="B4072" s="3">
        <v>1990</v>
      </c>
      <c r="C4072">
        <v>0</v>
      </c>
      <c r="D4072">
        <v>0</v>
      </c>
      <c r="E4072" s="3" t="e">
        <v>#NUM!</v>
      </c>
      <c r="F4072" s="3" t="str">
        <f>VLOOKUP(Exportacao[[#This Row],[País]],Tabela3[#All],4,FALSE)</f>
        <v>Itália</v>
      </c>
      <c r="G4072" s="3" t="str">
        <f>VLOOKUP(Exportacao[[#This Row],[País Corrigido]],'Conversor de países_Geral_UTF8_'!$A$2:$B$223,2,FALSE)</f>
        <v>Europa</v>
      </c>
      <c r="H40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3" spans="1:8" hidden="1">
      <c r="A4073" t="s">
        <v>121</v>
      </c>
      <c r="B4073" s="3">
        <v>1991</v>
      </c>
      <c r="C4073">
        <v>0</v>
      </c>
      <c r="D4073">
        <v>0</v>
      </c>
      <c r="E4073" s="3" t="e">
        <v>#NUM!</v>
      </c>
      <c r="F4073" s="3" t="str">
        <f>VLOOKUP(Exportacao[[#This Row],[País]],Tabela3[#All],4,FALSE)</f>
        <v>Itália</v>
      </c>
      <c r="G4073" s="3" t="str">
        <f>VLOOKUP(Exportacao[[#This Row],[País Corrigido]],'Conversor de países_Geral_UTF8_'!$A$2:$B$223,2,FALSE)</f>
        <v>Europa</v>
      </c>
      <c r="H40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4" spans="1:8" hidden="1">
      <c r="A4074" t="s">
        <v>121</v>
      </c>
      <c r="B4074" s="3">
        <v>1992</v>
      </c>
      <c r="C4074">
        <v>0</v>
      </c>
      <c r="D4074">
        <v>0</v>
      </c>
      <c r="E4074" s="3" t="e">
        <v>#NUM!</v>
      </c>
      <c r="F4074" s="3" t="str">
        <f>VLOOKUP(Exportacao[[#This Row],[País]],Tabela3[#All],4,FALSE)</f>
        <v>Itália</v>
      </c>
      <c r="G4074" s="3" t="str">
        <f>VLOOKUP(Exportacao[[#This Row],[País Corrigido]],'Conversor de países_Geral_UTF8_'!$A$2:$B$223,2,FALSE)</f>
        <v>Europa</v>
      </c>
      <c r="H40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5" spans="1:8" hidden="1">
      <c r="A4075" t="s">
        <v>121</v>
      </c>
      <c r="B4075" s="3">
        <v>1993</v>
      </c>
      <c r="C4075">
        <v>0</v>
      </c>
      <c r="D4075">
        <v>0</v>
      </c>
      <c r="E4075" s="3" t="e">
        <v>#NUM!</v>
      </c>
      <c r="F4075" s="3" t="str">
        <f>VLOOKUP(Exportacao[[#This Row],[País]],Tabela3[#All],4,FALSE)</f>
        <v>Itália</v>
      </c>
      <c r="G4075" s="3" t="str">
        <f>VLOOKUP(Exportacao[[#This Row],[País Corrigido]],'Conversor de países_Geral_UTF8_'!$A$2:$B$223,2,FALSE)</f>
        <v>Europa</v>
      </c>
      <c r="H40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6" spans="1:8" hidden="1">
      <c r="A4076" t="s">
        <v>121</v>
      </c>
      <c r="B4076" s="3">
        <v>1994</v>
      </c>
      <c r="C4076">
        <v>0</v>
      </c>
      <c r="D4076">
        <v>0</v>
      </c>
      <c r="E4076" s="3" t="e">
        <v>#NUM!</v>
      </c>
      <c r="F4076" s="3" t="str">
        <f>VLOOKUP(Exportacao[[#This Row],[País]],Tabela3[#All],4,FALSE)</f>
        <v>Itália</v>
      </c>
      <c r="G4076" s="3" t="str">
        <f>VLOOKUP(Exportacao[[#This Row],[País Corrigido]],'Conversor de países_Geral_UTF8_'!$A$2:$B$223,2,FALSE)</f>
        <v>Europa</v>
      </c>
      <c r="H40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7" spans="1:8" hidden="1">
      <c r="A4077" t="s">
        <v>121</v>
      </c>
      <c r="B4077" s="3">
        <v>1995</v>
      </c>
      <c r="C4077">
        <v>0</v>
      </c>
      <c r="D4077">
        <v>0</v>
      </c>
      <c r="E4077" s="3" t="e">
        <v>#NUM!</v>
      </c>
      <c r="F4077" s="3" t="str">
        <f>VLOOKUP(Exportacao[[#This Row],[País]],Tabela3[#All],4,FALSE)</f>
        <v>Itália</v>
      </c>
      <c r="G4077" s="3" t="str">
        <f>VLOOKUP(Exportacao[[#This Row],[País Corrigido]],'Conversor de países_Geral_UTF8_'!$A$2:$B$223,2,FALSE)</f>
        <v>Europa</v>
      </c>
      <c r="H40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8" spans="1:8" hidden="1">
      <c r="A4078" t="s">
        <v>121</v>
      </c>
      <c r="B4078" s="3">
        <v>1996</v>
      </c>
      <c r="C4078">
        <v>0</v>
      </c>
      <c r="D4078">
        <v>0</v>
      </c>
      <c r="E4078" s="3" t="e">
        <v>#NUM!</v>
      </c>
      <c r="F4078" s="3" t="str">
        <f>VLOOKUP(Exportacao[[#This Row],[País]],Tabela3[#All],4,FALSE)</f>
        <v>Itália</v>
      </c>
      <c r="G4078" s="3" t="str">
        <f>VLOOKUP(Exportacao[[#This Row],[País Corrigido]],'Conversor de países_Geral_UTF8_'!$A$2:$B$223,2,FALSE)</f>
        <v>Europa</v>
      </c>
      <c r="H40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79" spans="1:8" hidden="1">
      <c r="A4079" t="s">
        <v>121</v>
      </c>
      <c r="B4079" s="3">
        <v>1997</v>
      </c>
      <c r="C4079">
        <v>0</v>
      </c>
      <c r="D4079">
        <v>0</v>
      </c>
      <c r="E4079" s="3" t="e">
        <v>#NUM!</v>
      </c>
      <c r="F4079" s="3" t="str">
        <f>VLOOKUP(Exportacao[[#This Row],[País]],Tabela3[#All],4,FALSE)</f>
        <v>Itália</v>
      </c>
      <c r="G4079" s="3" t="str">
        <f>VLOOKUP(Exportacao[[#This Row],[País Corrigido]],'Conversor de países_Geral_UTF8_'!$A$2:$B$223,2,FALSE)</f>
        <v>Europa</v>
      </c>
      <c r="H40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80" spans="1:8" hidden="1">
      <c r="A4080" t="s">
        <v>121</v>
      </c>
      <c r="B4080" s="3">
        <v>1998</v>
      </c>
      <c r="C4080">
        <v>0</v>
      </c>
      <c r="D4080">
        <v>0</v>
      </c>
      <c r="E4080" s="3" t="e">
        <v>#NUM!</v>
      </c>
      <c r="F4080" s="3" t="str">
        <f>VLOOKUP(Exportacao[[#This Row],[País]],Tabela3[#All],4,FALSE)</f>
        <v>Itália</v>
      </c>
      <c r="G4080" s="3" t="str">
        <f>VLOOKUP(Exportacao[[#This Row],[País Corrigido]],'Conversor de países_Geral_UTF8_'!$A$2:$B$223,2,FALSE)</f>
        <v>Europa</v>
      </c>
      <c r="H40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81" spans="1:8" hidden="1">
      <c r="A4081" t="s">
        <v>121</v>
      </c>
      <c r="B4081" s="3">
        <v>1999</v>
      </c>
      <c r="C4081">
        <v>0</v>
      </c>
      <c r="D4081">
        <v>0</v>
      </c>
      <c r="E4081" s="3" t="e">
        <v>#NUM!</v>
      </c>
      <c r="F4081" s="3" t="str">
        <f>VLOOKUP(Exportacao[[#This Row],[País]],Tabela3[#All],4,FALSE)</f>
        <v>Itália</v>
      </c>
      <c r="G4081" s="3" t="str">
        <f>VLOOKUP(Exportacao[[#This Row],[País Corrigido]],'Conversor de países_Geral_UTF8_'!$A$2:$B$223,2,FALSE)</f>
        <v>Europa</v>
      </c>
      <c r="H40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82" spans="1:8" hidden="1">
      <c r="A4082" t="s">
        <v>121</v>
      </c>
      <c r="B4082" s="3">
        <v>2000</v>
      </c>
      <c r="C4082">
        <v>0</v>
      </c>
      <c r="D4082">
        <v>0</v>
      </c>
      <c r="E4082" s="3" t="e">
        <v>#NUM!</v>
      </c>
      <c r="F4082" s="3" t="str">
        <f>VLOOKUP(Exportacao[[#This Row],[País]],Tabela3[#All],4,FALSE)</f>
        <v>Itália</v>
      </c>
      <c r="G4082" s="3" t="str">
        <f>VLOOKUP(Exportacao[[#This Row],[País Corrigido]],'Conversor de países_Geral_UTF8_'!$A$2:$B$223,2,FALSE)</f>
        <v>Europa</v>
      </c>
      <c r="H40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83" spans="1:8" hidden="1">
      <c r="A4083" t="s">
        <v>121</v>
      </c>
      <c r="B4083" s="3">
        <v>2001</v>
      </c>
      <c r="C4083">
        <v>0</v>
      </c>
      <c r="D4083">
        <v>0</v>
      </c>
      <c r="E4083" s="3" t="e">
        <v>#NUM!</v>
      </c>
      <c r="F4083" s="3" t="str">
        <f>VLOOKUP(Exportacao[[#This Row],[País]],Tabela3[#All],4,FALSE)</f>
        <v>Itália</v>
      </c>
      <c r="G4083" s="3" t="str">
        <f>VLOOKUP(Exportacao[[#This Row],[País Corrigido]],'Conversor de países_Geral_UTF8_'!$A$2:$B$223,2,FALSE)</f>
        <v>Europa</v>
      </c>
      <c r="H40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84" spans="1:8" hidden="1">
      <c r="A4084" t="s">
        <v>121</v>
      </c>
      <c r="B4084" s="3">
        <v>2002</v>
      </c>
      <c r="C4084">
        <v>0</v>
      </c>
      <c r="D4084">
        <v>0</v>
      </c>
      <c r="E4084" s="3" t="e">
        <v>#NUM!</v>
      </c>
      <c r="F4084" s="3" t="str">
        <f>VLOOKUP(Exportacao[[#This Row],[País]],Tabela3[#All],4,FALSE)</f>
        <v>Itália</v>
      </c>
      <c r="G4084" s="3" t="str">
        <f>VLOOKUP(Exportacao[[#This Row],[País Corrigido]],'Conversor de países_Geral_UTF8_'!$A$2:$B$223,2,FALSE)</f>
        <v>Europa</v>
      </c>
      <c r="H40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85" spans="1:8" hidden="1">
      <c r="A4085" t="s">
        <v>121</v>
      </c>
      <c r="B4085" s="3">
        <v>2003</v>
      </c>
      <c r="C4085">
        <v>0</v>
      </c>
      <c r="D4085">
        <v>0</v>
      </c>
      <c r="E4085" s="3" t="e">
        <v>#NUM!</v>
      </c>
      <c r="F4085" s="3" t="str">
        <f>VLOOKUP(Exportacao[[#This Row],[País]],Tabela3[#All],4,FALSE)</f>
        <v>Itália</v>
      </c>
      <c r="G4085" s="3" t="str">
        <f>VLOOKUP(Exportacao[[#This Row],[País Corrigido]],'Conversor de países_Geral_UTF8_'!$A$2:$B$223,2,FALSE)</f>
        <v>Europa</v>
      </c>
      <c r="H40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86" spans="1:8" hidden="1">
      <c r="A4086" t="s">
        <v>121</v>
      </c>
      <c r="B4086" s="3">
        <v>2004</v>
      </c>
      <c r="C4086">
        <v>420</v>
      </c>
      <c r="D4086">
        <v>1217</v>
      </c>
      <c r="E4086" s="3">
        <v>2.8976190476190475</v>
      </c>
      <c r="F4086" s="3" t="str">
        <f>VLOOKUP(Exportacao[[#This Row],[País]],Tabela3[#All],4,FALSE)</f>
        <v>Itália</v>
      </c>
      <c r="G4086" s="3" t="str">
        <f>VLOOKUP(Exportacao[[#This Row],[País Corrigido]],'Conversor de países_Geral_UTF8_'!$A$2:$B$223,2,FALSE)</f>
        <v>Europa</v>
      </c>
      <c r="H40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87" spans="1:8" hidden="1">
      <c r="A4087" t="s">
        <v>121</v>
      </c>
      <c r="B4087" s="3">
        <v>2005</v>
      </c>
      <c r="C4087">
        <v>54953</v>
      </c>
      <c r="D4087">
        <v>79397</v>
      </c>
      <c r="E4087" s="3">
        <v>1.4448164795370591</v>
      </c>
      <c r="F4087" s="3" t="str">
        <f>VLOOKUP(Exportacao[[#This Row],[País]],Tabela3[#All],4,FALSE)</f>
        <v>Itália</v>
      </c>
      <c r="G4087" s="3" t="str">
        <f>VLOOKUP(Exportacao[[#This Row],[País Corrigido]],'Conversor de países_Geral_UTF8_'!$A$2:$B$223,2,FALSE)</f>
        <v>Europa</v>
      </c>
      <c r="H40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88" spans="1:8" hidden="1">
      <c r="A4088" t="s">
        <v>121</v>
      </c>
      <c r="B4088" s="3">
        <v>2006</v>
      </c>
      <c r="C4088">
        <v>2709</v>
      </c>
      <c r="D4088">
        <v>5423</v>
      </c>
      <c r="E4088" s="3">
        <v>2.0018456995201181</v>
      </c>
      <c r="F4088" s="3" t="str">
        <f>VLOOKUP(Exportacao[[#This Row],[País]],Tabela3[#All],4,FALSE)</f>
        <v>Itália</v>
      </c>
      <c r="G4088" s="3" t="str">
        <f>VLOOKUP(Exportacao[[#This Row],[País Corrigido]],'Conversor de países_Geral_UTF8_'!$A$2:$B$223,2,FALSE)</f>
        <v>Europa</v>
      </c>
      <c r="H40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89" spans="1:8" hidden="1">
      <c r="A4089" t="s">
        <v>121</v>
      </c>
      <c r="B4089" s="3">
        <v>2007</v>
      </c>
      <c r="C4089">
        <v>7209</v>
      </c>
      <c r="D4089">
        <v>19860</v>
      </c>
      <c r="E4089" s="3">
        <v>2.7548897211818559</v>
      </c>
      <c r="F4089" s="3" t="str">
        <f>VLOOKUP(Exportacao[[#This Row],[País]],Tabela3[#All],4,FALSE)</f>
        <v>Itália</v>
      </c>
      <c r="G4089" s="3" t="str">
        <f>VLOOKUP(Exportacao[[#This Row],[País Corrigido]],'Conversor de países_Geral_UTF8_'!$A$2:$B$223,2,FALSE)</f>
        <v>Europa</v>
      </c>
      <c r="H40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90" spans="1:8" hidden="1">
      <c r="A4090" t="s">
        <v>121</v>
      </c>
      <c r="B4090" s="3">
        <v>2008</v>
      </c>
      <c r="C4090">
        <v>0</v>
      </c>
      <c r="D4090">
        <v>0</v>
      </c>
      <c r="E4090" s="3" t="e">
        <v>#NUM!</v>
      </c>
      <c r="F4090" s="3" t="str">
        <f>VLOOKUP(Exportacao[[#This Row],[País]],Tabela3[#All],4,FALSE)</f>
        <v>Itália</v>
      </c>
      <c r="G4090" s="3" t="str">
        <f>VLOOKUP(Exportacao[[#This Row],[País Corrigido]],'Conversor de países_Geral_UTF8_'!$A$2:$B$223,2,FALSE)</f>
        <v>Europa</v>
      </c>
      <c r="H40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91" spans="1:8" hidden="1">
      <c r="A4091" t="s">
        <v>121</v>
      </c>
      <c r="B4091" s="3">
        <v>2009</v>
      </c>
      <c r="C4091">
        <v>1817</v>
      </c>
      <c r="D4091">
        <v>5251</v>
      </c>
      <c r="E4091" s="3">
        <v>2.8899284534947718</v>
      </c>
      <c r="F4091" s="3" t="str">
        <f>VLOOKUP(Exportacao[[#This Row],[País]],Tabela3[#All],4,FALSE)</f>
        <v>Itália</v>
      </c>
      <c r="G4091" s="3" t="str">
        <f>VLOOKUP(Exportacao[[#This Row],[País Corrigido]],'Conversor de países_Geral_UTF8_'!$A$2:$B$223,2,FALSE)</f>
        <v>Europa</v>
      </c>
      <c r="H40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92" spans="1:8" hidden="1">
      <c r="A4092" t="s">
        <v>121</v>
      </c>
      <c r="B4092" s="3">
        <v>2010</v>
      </c>
      <c r="C4092">
        <v>1458</v>
      </c>
      <c r="D4092">
        <v>4828</v>
      </c>
      <c r="E4092" s="3">
        <v>3.3113854595336076</v>
      </c>
      <c r="F4092" s="3" t="str">
        <f>VLOOKUP(Exportacao[[#This Row],[País]],Tabela3[#All],4,FALSE)</f>
        <v>Itália</v>
      </c>
      <c r="G4092" s="3" t="str">
        <f>VLOOKUP(Exportacao[[#This Row],[País Corrigido]],'Conversor de países_Geral_UTF8_'!$A$2:$B$223,2,FALSE)</f>
        <v>Europa</v>
      </c>
      <c r="H40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93" spans="1:8" hidden="1">
      <c r="A4093" t="s">
        <v>121</v>
      </c>
      <c r="B4093" s="3">
        <v>2011</v>
      </c>
      <c r="C4093">
        <v>11999</v>
      </c>
      <c r="D4093">
        <v>80298</v>
      </c>
      <c r="E4093" s="3">
        <v>6.6920576714726225</v>
      </c>
      <c r="F4093" s="3" t="str">
        <f>VLOOKUP(Exportacao[[#This Row],[País]],Tabela3[#All],4,FALSE)</f>
        <v>Itália</v>
      </c>
      <c r="G4093" s="3" t="str">
        <f>VLOOKUP(Exportacao[[#This Row],[País Corrigido]],'Conversor de países_Geral_UTF8_'!$A$2:$B$223,2,FALSE)</f>
        <v>Europa</v>
      </c>
      <c r="H40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94" spans="1:8" hidden="1">
      <c r="A4094" t="s">
        <v>121</v>
      </c>
      <c r="B4094" s="3">
        <v>2012</v>
      </c>
      <c r="C4094">
        <v>792</v>
      </c>
      <c r="D4094">
        <v>5622</v>
      </c>
      <c r="E4094" s="3">
        <v>7.0984848484848486</v>
      </c>
      <c r="F4094" s="3" t="str">
        <f>VLOOKUP(Exportacao[[#This Row],[País]],Tabela3[#All],4,FALSE)</f>
        <v>Itália</v>
      </c>
      <c r="G4094" s="3" t="str">
        <f>VLOOKUP(Exportacao[[#This Row],[País Corrigido]],'Conversor de países_Geral_UTF8_'!$A$2:$B$223,2,FALSE)</f>
        <v>Europa</v>
      </c>
      <c r="H40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95" spans="1:8" hidden="1">
      <c r="A4095" t="s">
        <v>121</v>
      </c>
      <c r="B4095" s="3">
        <v>2013</v>
      </c>
      <c r="C4095">
        <v>1710</v>
      </c>
      <c r="D4095">
        <v>11967</v>
      </c>
      <c r="E4095" s="3">
        <v>6.9982456140350875</v>
      </c>
      <c r="F4095" s="3" t="str">
        <f>VLOOKUP(Exportacao[[#This Row],[País]],Tabela3[#All],4,FALSE)</f>
        <v>Itália</v>
      </c>
      <c r="G4095" s="3" t="str">
        <f>VLOOKUP(Exportacao[[#This Row],[País Corrigido]],'Conversor de países_Geral_UTF8_'!$A$2:$B$223,2,FALSE)</f>
        <v>Europa</v>
      </c>
      <c r="H40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96" spans="1:8" hidden="1">
      <c r="A4096" t="s">
        <v>121</v>
      </c>
      <c r="B4096" s="3">
        <v>2014</v>
      </c>
      <c r="C4096">
        <v>604</v>
      </c>
      <c r="D4096">
        <v>2492</v>
      </c>
      <c r="E4096" s="3">
        <v>4.1258278145695364</v>
      </c>
      <c r="F4096" s="3" t="str">
        <f>VLOOKUP(Exportacao[[#This Row],[País]],Tabela3[#All],4,FALSE)</f>
        <v>Itália</v>
      </c>
      <c r="G4096" s="3" t="str">
        <f>VLOOKUP(Exportacao[[#This Row],[País Corrigido]],'Conversor de países_Geral_UTF8_'!$A$2:$B$223,2,FALSE)</f>
        <v>Europa</v>
      </c>
      <c r="H40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97" spans="1:8" hidden="1">
      <c r="A4097" t="s">
        <v>121</v>
      </c>
      <c r="B4097" s="3">
        <v>2015</v>
      </c>
      <c r="C4097">
        <v>0</v>
      </c>
      <c r="D4097">
        <v>0</v>
      </c>
      <c r="E4097" s="3" t="e">
        <v>#NUM!</v>
      </c>
      <c r="F4097" s="3" t="str">
        <f>VLOOKUP(Exportacao[[#This Row],[País]],Tabela3[#All],4,FALSE)</f>
        <v>Itália</v>
      </c>
      <c r="G4097" s="3" t="str">
        <f>VLOOKUP(Exportacao[[#This Row],[País Corrigido]],'Conversor de países_Geral_UTF8_'!$A$2:$B$223,2,FALSE)</f>
        <v>Europa</v>
      </c>
      <c r="H40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098" spans="1:8" hidden="1">
      <c r="A4098" t="s">
        <v>121</v>
      </c>
      <c r="B4098" s="3">
        <v>2016</v>
      </c>
      <c r="C4098">
        <v>585</v>
      </c>
      <c r="D4098">
        <v>3465</v>
      </c>
      <c r="E4098" s="3">
        <v>5.9230769230769234</v>
      </c>
      <c r="F4098" s="3" t="str">
        <f>VLOOKUP(Exportacao[[#This Row],[País]],Tabela3[#All],4,FALSE)</f>
        <v>Itália</v>
      </c>
      <c r="G4098" s="3" t="str">
        <f>VLOOKUP(Exportacao[[#This Row],[País Corrigido]],'Conversor de países_Geral_UTF8_'!$A$2:$B$223,2,FALSE)</f>
        <v>Europa</v>
      </c>
      <c r="H40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099" spans="1:8" hidden="1">
      <c r="A4099" t="s">
        <v>121</v>
      </c>
      <c r="B4099" s="3">
        <v>2017</v>
      </c>
      <c r="C4099">
        <v>468</v>
      </c>
      <c r="D4099">
        <v>2248</v>
      </c>
      <c r="E4099" s="3">
        <v>4.8034188034188032</v>
      </c>
      <c r="F4099" s="3" t="str">
        <f>VLOOKUP(Exportacao[[#This Row],[País]],Tabela3[#All],4,FALSE)</f>
        <v>Itália</v>
      </c>
      <c r="G4099" s="3" t="str">
        <f>VLOOKUP(Exportacao[[#This Row],[País Corrigido]],'Conversor de países_Geral_UTF8_'!$A$2:$B$223,2,FALSE)</f>
        <v>Europa</v>
      </c>
      <c r="H40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00" spans="1:8" hidden="1">
      <c r="A4100" t="s">
        <v>121</v>
      </c>
      <c r="B4100" s="3">
        <v>2018</v>
      </c>
      <c r="C4100">
        <v>3661</v>
      </c>
      <c r="D4100">
        <v>13260</v>
      </c>
      <c r="E4100" s="3">
        <v>3.6219612127833924</v>
      </c>
      <c r="F4100" s="3" t="str">
        <f>VLOOKUP(Exportacao[[#This Row],[País]],Tabela3[#All],4,FALSE)</f>
        <v>Itália</v>
      </c>
      <c r="G4100" s="3" t="str">
        <f>VLOOKUP(Exportacao[[#This Row],[País Corrigido]],'Conversor de países_Geral_UTF8_'!$A$2:$B$223,2,FALSE)</f>
        <v>Europa</v>
      </c>
      <c r="H41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01" spans="1:8" hidden="1">
      <c r="A4101" t="s">
        <v>121</v>
      </c>
      <c r="B4101" s="3">
        <v>2019</v>
      </c>
      <c r="C4101">
        <v>587</v>
      </c>
      <c r="D4101">
        <v>1625</v>
      </c>
      <c r="E4101" s="3">
        <v>2.7683134582623508</v>
      </c>
      <c r="F4101" s="3" t="str">
        <f>VLOOKUP(Exportacao[[#This Row],[País]],Tabela3[#All],4,FALSE)</f>
        <v>Itália</v>
      </c>
      <c r="G4101" s="3" t="str">
        <f>VLOOKUP(Exportacao[[#This Row],[País Corrigido]],'Conversor de países_Geral_UTF8_'!$A$2:$B$223,2,FALSE)</f>
        <v>Europa</v>
      </c>
      <c r="H41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02" spans="1:8" hidden="1">
      <c r="A4102" t="s">
        <v>121</v>
      </c>
      <c r="B4102" s="3">
        <v>2020</v>
      </c>
      <c r="C4102">
        <v>91</v>
      </c>
      <c r="D4102">
        <v>376</v>
      </c>
      <c r="E4102" s="3">
        <v>4.1318681318681323</v>
      </c>
      <c r="F4102" s="3" t="str">
        <f>VLOOKUP(Exportacao[[#This Row],[País]],Tabela3[#All],4,FALSE)</f>
        <v>Itália</v>
      </c>
      <c r="G4102" s="3" t="str">
        <f>VLOOKUP(Exportacao[[#This Row],[País Corrigido]],'Conversor de países_Geral_UTF8_'!$A$2:$B$223,2,FALSE)</f>
        <v>Europa</v>
      </c>
      <c r="H41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03" spans="1:8" hidden="1">
      <c r="A4103" t="s">
        <v>121</v>
      </c>
      <c r="B4103" s="3">
        <v>2021</v>
      </c>
      <c r="C4103">
        <v>696</v>
      </c>
      <c r="D4103">
        <v>3715</v>
      </c>
      <c r="E4103" s="3">
        <v>5.3376436781609193</v>
      </c>
      <c r="F4103" s="3" t="str">
        <f>VLOOKUP(Exportacao[[#This Row],[País]],Tabela3[#All],4,FALSE)</f>
        <v>Itália</v>
      </c>
      <c r="G4103" s="3" t="str">
        <f>VLOOKUP(Exportacao[[#This Row],[País Corrigido]],'Conversor de países_Geral_UTF8_'!$A$2:$B$223,2,FALSE)</f>
        <v>Europa</v>
      </c>
      <c r="H41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04" spans="1:8" hidden="1">
      <c r="A4104" t="s">
        <v>121</v>
      </c>
      <c r="B4104" s="3">
        <v>2022</v>
      </c>
      <c r="C4104">
        <v>1129</v>
      </c>
      <c r="D4104">
        <v>6151</v>
      </c>
      <c r="E4104" s="3">
        <v>5.4481842338352529</v>
      </c>
      <c r="F4104" s="3" t="str">
        <f>VLOOKUP(Exportacao[[#This Row],[País]],Tabela3[#All],4,FALSE)</f>
        <v>Itália</v>
      </c>
      <c r="G4104" s="3" t="str">
        <f>VLOOKUP(Exportacao[[#This Row],[País Corrigido]],'Conversor de países_Geral_UTF8_'!$A$2:$B$223,2,FALSE)</f>
        <v>Europa</v>
      </c>
      <c r="H41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05" spans="1:8" hidden="1">
      <c r="A4105" t="s">
        <v>121</v>
      </c>
      <c r="B4105" s="3">
        <v>2023</v>
      </c>
      <c r="C4105">
        <v>2922</v>
      </c>
      <c r="D4105">
        <v>27665</v>
      </c>
      <c r="E4105" s="3">
        <v>9.4678302532511971</v>
      </c>
      <c r="F4105" s="3" t="str">
        <f>VLOOKUP(Exportacao[[#This Row],[País]],Tabela3[#All],4,FALSE)</f>
        <v>Itália</v>
      </c>
      <c r="G4105" s="3" t="str">
        <f>VLOOKUP(Exportacao[[#This Row],[País Corrigido]],'Conversor de países_Geral_UTF8_'!$A$2:$B$223,2,FALSE)</f>
        <v>Europa</v>
      </c>
      <c r="H41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06" spans="1:8" hidden="1">
      <c r="A4106" t="s">
        <v>123</v>
      </c>
      <c r="B4106" s="3">
        <v>1970</v>
      </c>
      <c r="C4106">
        <v>0</v>
      </c>
      <c r="D4106">
        <v>0</v>
      </c>
      <c r="E4106" s="3" t="e">
        <v>#NUM!</v>
      </c>
      <c r="F4106" s="3" t="str">
        <f>VLOOKUP(Exportacao[[#This Row],[País]],Tabela3[#All],4,FALSE)</f>
        <v>Jamaica</v>
      </c>
      <c r="G4106" s="3" t="str">
        <f>VLOOKUP(Exportacao[[#This Row],[País Corrigido]],'Conversor de países_Geral_UTF8_'!$A$2:$B$223,2,FALSE)</f>
        <v>América Central e Caribe</v>
      </c>
      <c r="H41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07" spans="1:8" hidden="1">
      <c r="A4107" t="s">
        <v>123</v>
      </c>
      <c r="B4107" s="3">
        <v>1971</v>
      </c>
      <c r="C4107">
        <v>0</v>
      </c>
      <c r="D4107">
        <v>0</v>
      </c>
      <c r="E4107" s="3" t="e">
        <v>#NUM!</v>
      </c>
      <c r="F4107" s="3" t="str">
        <f>VLOOKUP(Exportacao[[#This Row],[País]],Tabela3[#All],4,FALSE)</f>
        <v>Jamaica</v>
      </c>
      <c r="G4107" s="3" t="str">
        <f>VLOOKUP(Exportacao[[#This Row],[País Corrigido]],'Conversor de países_Geral_UTF8_'!$A$2:$B$223,2,FALSE)</f>
        <v>América Central e Caribe</v>
      </c>
      <c r="H41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08" spans="1:8" hidden="1">
      <c r="A4108" t="s">
        <v>123</v>
      </c>
      <c r="B4108" s="3">
        <v>1972</v>
      </c>
      <c r="C4108">
        <v>0</v>
      </c>
      <c r="D4108">
        <v>0</v>
      </c>
      <c r="E4108" s="3" t="e">
        <v>#NUM!</v>
      </c>
      <c r="F4108" s="3" t="str">
        <f>VLOOKUP(Exportacao[[#This Row],[País]],Tabela3[#All],4,FALSE)</f>
        <v>Jamaica</v>
      </c>
      <c r="G4108" s="3" t="str">
        <f>VLOOKUP(Exportacao[[#This Row],[País Corrigido]],'Conversor de países_Geral_UTF8_'!$A$2:$B$223,2,FALSE)</f>
        <v>América Central e Caribe</v>
      </c>
      <c r="H41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09" spans="1:8" hidden="1">
      <c r="A4109" t="s">
        <v>123</v>
      </c>
      <c r="B4109" s="3">
        <v>1973</v>
      </c>
      <c r="C4109">
        <v>0</v>
      </c>
      <c r="D4109">
        <v>0</v>
      </c>
      <c r="E4109" s="3" t="e">
        <v>#NUM!</v>
      </c>
      <c r="F4109" s="3" t="str">
        <f>VLOOKUP(Exportacao[[#This Row],[País]],Tabela3[#All],4,FALSE)</f>
        <v>Jamaica</v>
      </c>
      <c r="G4109" s="3" t="str">
        <f>VLOOKUP(Exportacao[[#This Row],[País Corrigido]],'Conversor de países_Geral_UTF8_'!$A$2:$B$223,2,FALSE)</f>
        <v>América Central e Caribe</v>
      </c>
      <c r="H41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0" spans="1:8" hidden="1">
      <c r="A4110" t="s">
        <v>123</v>
      </c>
      <c r="B4110" s="3">
        <v>1974</v>
      </c>
      <c r="C4110">
        <v>0</v>
      </c>
      <c r="D4110">
        <v>0</v>
      </c>
      <c r="E4110" s="3" t="e">
        <v>#NUM!</v>
      </c>
      <c r="F4110" s="3" t="str">
        <f>VLOOKUP(Exportacao[[#This Row],[País]],Tabela3[#All],4,FALSE)</f>
        <v>Jamaica</v>
      </c>
      <c r="G4110" s="3" t="str">
        <f>VLOOKUP(Exportacao[[#This Row],[País Corrigido]],'Conversor de países_Geral_UTF8_'!$A$2:$B$223,2,FALSE)</f>
        <v>América Central e Caribe</v>
      </c>
      <c r="H41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1" spans="1:8" hidden="1">
      <c r="A4111" t="s">
        <v>123</v>
      </c>
      <c r="B4111" s="3">
        <v>1975</v>
      </c>
      <c r="C4111">
        <v>0</v>
      </c>
      <c r="D4111">
        <v>0</v>
      </c>
      <c r="E4111" s="3" t="e">
        <v>#NUM!</v>
      </c>
      <c r="F4111" s="3" t="str">
        <f>VLOOKUP(Exportacao[[#This Row],[País]],Tabela3[#All],4,FALSE)</f>
        <v>Jamaica</v>
      </c>
      <c r="G4111" s="3" t="str">
        <f>VLOOKUP(Exportacao[[#This Row],[País Corrigido]],'Conversor de países_Geral_UTF8_'!$A$2:$B$223,2,FALSE)</f>
        <v>América Central e Caribe</v>
      </c>
      <c r="H41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2" spans="1:8" hidden="1">
      <c r="A4112" t="s">
        <v>123</v>
      </c>
      <c r="B4112" s="3">
        <v>1976</v>
      </c>
      <c r="C4112">
        <v>0</v>
      </c>
      <c r="D4112">
        <v>0</v>
      </c>
      <c r="E4112" s="3" t="e">
        <v>#NUM!</v>
      </c>
      <c r="F4112" s="3" t="str">
        <f>VLOOKUP(Exportacao[[#This Row],[País]],Tabela3[#All],4,FALSE)</f>
        <v>Jamaica</v>
      </c>
      <c r="G4112" s="3" t="str">
        <f>VLOOKUP(Exportacao[[#This Row],[País Corrigido]],'Conversor de países_Geral_UTF8_'!$A$2:$B$223,2,FALSE)</f>
        <v>América Central e Caribe</v>
      </c>
      <c r="H41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3" spans="1:8" hidden="1">
      <c r="A4113" t="s">
        <v>123</v>
      </c>
      <c r="B4113" s="3">
        <v>1977</v>
      </c>
      <c r="C4113">
        <v>0</v>
      </c>
      <c r="D4113">
        <v>0</v>
      </c>
      <c r="E4113" s="3" t="e">
        <v>#NUM!</v>
      </c>
      <c r="F4113" s="3" t="str">
        <f>VLOOKUP(Exportacao[[#This Row],[País]],Tabela3[#All],4,FALSE)</f>
        <v>Jamaica</v>
      </c>
      <c r="G4113" s="3" t="str">
        <f>VLOOKUP(Exportacao[[#This Row],[País Corrigido]],'Conversor de países_Geral_UTF8_'!$A$2:$B$223,2,FALSE)</f>
        <v>América Central e Caribe</v>
      </c>
      <c r="H41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4" spans="1:8" hidden="1">
      <c r="A4114" t="s">
        <v>123</v>
      </c>
      <c r="B4114" s="3">
        <v>1978</v>
      </c>
      <c r="C4114">
        <v>0</v>
      </c>
      <c r="D4114">
        <v>0</v>
      </c>
      <c r="E4114" s="3" t="e">
        <v>#NUM!</v>
      </c>
      <c r="F4114" s="3" t="str">
        <f>VLOOKUP(Exportacao[[#This Row],[País]],Tabela3[#All],4,FALSE)</f>
        <v>Jamaica</v>
      </c>
      <c r="G4114" s="3" t="str">
        <f>VLOOKUP(Exportacao[[#This Row],[País Corrigido]],'Conversor de países_Geral_UTF8_'!$A$2:$B$223,2,FALSE)</f>
        <v>América Central e Caribe</v>
      </c>
      <c r="H41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5" spans="1:8" hidden="1">
      <c r="A4115" t="s">
        <v>123</v>
      </c>
      <c r="B4115" s="3">
        <v>1979</v>
      </c>
      <c r="C4115">
        <v>0</v>
      </c>
      <c r="D4115">
        <v>0</v>
      </c>
      <c r="E4115" s="3" t="e">
        <v>#NUM!</v>
      </c>
      <c r="F4115" s="3" t="str">
        <f>VLOOKUP(Exportacao[[#This Row],[País]],Tabela3[#All],4,FALSE)</f>
        <v>Jamaica</v>
      </c>
      <c r="G4115" s="3" t="str">
        <f>VLOOKUP(Exportacao[[#This Row],[País Corrigido]],'Conversor de países_Geral_UTF8_'!$A$2:$B$223,2,FALSE)</f>
        <v>América Central e Caribe</v>
      </c>
      <c r="H41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6" spans="1:8" hidden="1">
      <c r="A4116" t="s">
        <v>123</v>
      </c>
      <c r="B4116" s="3">
        <v>1980</v>
      </c>
      <c r="C4116">
        <v>0</v>
      </c>
      <c r="D4116">
        <v>0</v>
      </c>
      <c r="E4116" s="3" t="e">
        <v>#NUM!</v>
      </c>
      <c r="F4116" s="3" t="str">
        <f>VLOOKUP(Exportacao[[#This Row],[País]],Tabela3[#All],4,FALSE)</f>
        <v>Jamaica</v>
      </c>
      <c r="G4116" s="3" t="str">
        <f>VLOOKUP(Exportacao[[#This Row],[País Corrigido]],'Conversor de países_Geral_UTF8_'!$A$2:$B$223,2,FALSE)</f>
        <v>América Central e Caribe</v>
      </c>
      <c r="H41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7" spans="1:8" hidden="1">
      <c r="A4117" t="s">
        <v>123</v>
      </c>
      <c r="B4117" s="3">
        <v>1981</v>
      </c>
      <c r="C4117">
        <v>0</v>
      </c>
      <c r="D4117">
        <v>0</v>
      </c>
      <c r="E4117" s="3" t="e">
        <v>#NUM!</v>
      </c>
      <c r="F4117" s="3" t="str">
        <f>VLOOKUP(Exportacao[[#This Row],[País]],Tabela3[#All],4,FALSE)</f>
        <v>Jamaica</v>
      </c>
      <c r="G4117" s="3" t="str">
        <f>VLOOKUP(Exportacao[[#This Row],[País Corrigido]],'Conversor de países_Geral_UTF8_'!$A$2:$B$223,2,FALSE)</f>
        <v>América Central e Caribe</v>
      </c>
      <c r="H41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8" spans="1:8" hidden="1">
      <c r="A4118" t="s">
        <v>123</v>
      </c>
      <c r="B4118" s="3">
        <v>1982</v>
      </c>
      <c r="C4118">
        <v>0</v>
      </c>
      <c r="D4118">
        <v>0</v>
      </c>
      <c r="E4118" s="3" t="e">
        <v>#NUM!</v>
      </c>
      <c r="F4118" s="3" t="str">
        <f>VLOOKUP(Exportacao[[#This Row],[País]],Tabela3[#All],4,FALSE)</f>
        <v>Jamaica</v>
      </c>
      <c r="G4118" s="3" t="str">
        <f>VLOOKUP(Exportacao[[#This Row],[País Corrigido]],'Conversor de países_Geral_UTF8_'!$A$2:$B$223,2,FALSE)</f>
        <v>América Central e Caribe</v>
      </c>
      <c r="H41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19" spans="1:8" hidden="1">
      <c r="A4119" t="s">
        <v>123</v>
      </c>
      <c r="B4119" s="3">
        <v>1983</v>
      </c>
      <c r="C4119">
        <v>0</v>
      </c>
      <c r="D4119">
        <v>0</v>
      </c>
      <c r="E4119" s="3" t="e">
        <v>#NUM!</v>
      </c>
      <c r="F4119" s="3" t="str">
        <f>VLOOKUP(Exportacao[[#This Row],[País]],Tabela3[#All],4,FALSE)</f>
        <v>Jamaica</v>
      </c>
      <c r="G4119" s="3" t="str">
        <f>VLOOKUP(Exportacao[[#This Row],[País Corrigido]],'Conversor de países_Geral_UTF8_'!$A$2:$B$223,2,FALSE)</f>
        <v>América Central e Caribe</v>
      </c>
      <c r="H41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0" spans="1:8" hidden="1">
      <c r="A4120" t="s">
        <v>123</v>
      </c>
      <c r="B4120" s="3">
        <v>1984</v>
      </c>
      <c r="C4120">
        <v>0</v>
      </c>
      <c r="D4120">
        <v>0</v>
      </c>
      <c r="E4120" s="3" t="e">
        <v>#NUM!</v>
      </c>
      <c r="F4120" s="3" t="str">
        <f>VLOOKUP(Exportacao[[#This Row],[País]],Tabela3[#All],4,FALSE)</f>
        <v>Jamaica</v>
      </c>
      <c r="G4120" s="3" t="str">
        <f>VLOOKUP(Exportacao[[#This Row],[País Corrigido]],'Conversor de países_Geral_UTF8_'!$A$2:$B$223,2,FALSE)</f>
        <v>América Central e Caribe</v>
      </c>
      <c r="H41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1" spans="1:8" hidden="1">
      <c r="A4121" t="s">
        <v>123</v>
      </c>
      <c r="B4121" s="3">
        <v>1985</v>
      </c>
      <c r="C4121">
        <v>0</v>
      </c>
      <c r="D4121">
        <v>0</v>
      </c>
      <c r="E4121" s="3" t="e">
        <v>#NUM!</v>
      </c>
      <c r="F4121" s="3" t="str">
        <f>VLOOKUP(Exportacao[[#This Row],[País]],Tabela3[#All],4,FALSE)</f>
        <v>Jamaica</v>
      </c>
      <c r="G4121" s="3" t="str">
        <f>VLOOKUP(Exportacao[[#This Row],[País Corrigido]],'Conversor de países_Geral_UTF8_'!$A$2:$B$223,2,FALSE)</f>
        <v>América Central e Caribe</v>
      </c>
      <c r="H41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2" spans="1:8" hidden="1">
      <c r="A4122" t="s">
        <v>123</v>
      </c>
      <c r="B4122" s="3">
        <v>1986</v>
      </c>
      <c r="C4122">
        <v>0</v>
      </c>
      <c r="D4122">
        <v>0</v>
      </c>
      <c r="E4122" s="3" t="e">
        <v>#NUM!</v>
      </c>
      <c r="F4122" s="3" t="str">
        <f>VLOOKUP(Exportacao[[#This Row],[País]],Tabela3[#All],4,FALSE)</f>
        <v>Jamaica</v>
      </c>
      <c r="G4122" s="3" t="str">
        <f>VLOOKUP(Exportacao[[#This Row],[País Corrigido]],'Conversor de países_Geral_UTF8_'!$A$2:$B$223,2,FALSE)</f>
        <v>América Central e Caribe</v>
      </c>
      <c r="H41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3" spans="1:8" hidden="1">
      <c r="A4123" t="s">
        <v>123</v>
      </c>
      <c r="B4123" s="3">
        <v>1987</v>
      </c>
      <c r="C4123">
        <v>0</v>
      </c>
      <c r="D4123">
        <v>0</v>
      </c>
      <c r="E4123" s="3" t="e">
        <v>#NUM!</v>
      </c>
      <c r="F4123" s="3" t="str">
        <f>VLOOKUP(Exportacao[[#This Row],[País]],Tabela3[#All],4,FALSE)</f>
        <v>Jamaica</v>
      </c>
      <c r="G4123" s="3" t="str">
        <f>VLOOKUP(Exportacao[[#This Row],[País Corrigido]],'Conversor de países_Geral_UTF8_'!$A$2:$B$223,2,FALSE)</f>
        <v>América Central e Caribe</v>
      </c>
      <c r="H41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4" spans="1:8" hidden="1">
      <c r="A4124" t="s">
        <v>123</v>
      </c>
      <c r="B4124" s="3">
        <v>1988</v>
      </c>
      <c r="C4124">
        <v>0</v>
      </c>
      <c r="D4124">
        <v>0</v>
      </c>
      <c r="E4124" s="3" t="e">
        <v>#NUM!</v>
      </c>
      <c r="F4124" s="3" t="str">
        <f>VLOOKUP(Exportacao[[#This Row],[País]],Tabela3[#All],4,FALSE)</f>
        <v>Jamaica</v>
      </c>
      <c r="G4124" s="3" t="str">
        <f>VLOOKUP(Exportacao[[#This Row],[País Corrigido]],'Conversor de países_Geral_UTF8_'!$A$2:$B$223,2,FALSE)</f>
        <v>América Central e Caribe</v>
      </c>
      <c r="H41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5" spans="1:8" hidden="1">
      <c r="A4125" t="s">
        <v>123</v>
      </c>
      <c r="B4125" s="3">
        <v>1989</v>
      </c>
      <c r="C4125">
        <v>0</v>
      </c>
      <c r="D4125">
        <v>0</v>
      </c>
      <c r="E4125" s="3" t="e">
        <v>#NUM!</v>
      </c>
      <c r="F4125" s="3" t="str">
        <f>VLOOKUP(Exportacao[[#This Row],[País]],Tabela3[#All],4,FALSE)</f>
        <v>Jamaica</v>
      </c>
      <c r="G4125" s="3" t="str">
        <f>VLOOKUP(Exportacao[[#This Row],[País Corrigido]],'Conversor de países_Geral_UTF8_'!$A$2:$B$223,2,FALSE)</f>
        <v>América Central e Caribe</v>
      </c>
      <c r="H41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6" spans="1:8" hidden="1">
      <c r="A4126" t="s">
        <v>123</v>
      </c>
      <c r="B4126" s="3">
        <v>1990</v>
      </c>
      <c r="C4126">
        <v>0</v>
      </c>
      <c r="D4126">
        <v>0</v>
      </c>
      <c r="E4126" s="3" t="e">
        <v>#NUM!</v>
      </c>
      <c r="F4126" s="3" t="str">
        <f>VLOOKUP(Exportacao[[#This Row],[País]],Tabela3[#All],4,FALSE)</f>
        <v>Jamaica</v>
      </c>
      <c r="G4126" s="3" t="str">
        <f>VLOOKUP(Exportacao[[#This Row],[País Corrigido]],'Conversor de países_Geral_UTF8_'!$A$2:$B$223,2,FALSE)</f>
        <v>América Central e Caribe</v>
      </c>
      <c r="H41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7" spans="1:8" hidden="1">
      <c r="A4127" t="s">
        <v>123</v>
      </c>
      <c r="B4127" s="3">
        <v>1991</v>
      </c>
      <c r="C4127">
        <v>0</v>
      </c>
      <c r="D4127">
        <v>0</v>
      </c>
      <c r="E4127" s="3" t="e">
        <v>#NUM!</v>
      </c>
      <c r="F4127" s="3" t="str">
        <f>VLOOKUP(Exportacao[[#This Row],[País]],Tabela3[#All],4,FALSE)</f>
        <v>Jamaica</v>
      </c>
      <c r="G4127" s="3" t="str">
        <f>VLOOKUP(Exportacao[[#This Row],[País Corrigido]],'Conversor de países_Geral_UTF8_'!$A$2:$B$223,2,FALSE)</f>
        <v>América Central e Caribe</v>
      </c>
      <c r="H41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8" spans="1:8" hidden="1">
      <c r="A4128" t="s">
        <v>123</v>
      </c>
      <c r="B4128" s="3">
        <v>1992</v>
      </c>
      <c r="C4128">
        <v>0</v>
      </c>
      <c r="D4128">
        <v>0</v>
      </c>
      <c r="E4128" s="3" t="e">
        <v>#NUM!</v>
      </c>
      <c r="F4128" s="3" t="str">
        <f>VLOOKUP(Exportacao[[#This Row],[País]],Tabela3[#All],4,FALSE)</f>
        <v>Jamaica</v>
      </c>
      <c r="G4128" s="3" t="str">
        <f>VLOOKUP(Exportacao[[#This Row],[País Corrigido]],'Conversor de países_Geral_UTF8_'!$A$2:$B$223,2,FALSE)</f>
        <v>América Central e Caribe</v>
      </c>
      <c r="H41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29" spans="1:8" hidden="1">
      <c r="A4129" t="s">
        <v>123</v>
      </c>
      <c r="B4129" s="3">
        <v>1993</v>
      </c>
      <c r="C4129">
        <v>0</v>
      </c>
      <c r="D4129">
        <v>0</v>
      </c>
      <c r="E4129" s="3" t="e">
        <v>#NUM!</v>
      </c>
      <c r="F4129" s="3" t="str">
        <f>VLOOKUP(Exportacao[[#This Row],[País]],Tabela3[#All],4,FALSE)</f>
        <v>Jamaica</v>
      </c>
      <c r="G4129" s="3" t="str">
        <f>VLOOKUP(Exportacao[[#This Row],[País Corrigido]],'Conversor de países_Geral_UTF8_'!$A$2:$B$223,2,FALSE)</f>
        <v>América Central e Caribe</v>
      </c>
      <c r="H41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0" spans="1:8" hidden="1">
      <c r="A4130" t="s">
        <v>123</v>
      </c>
      <c r="B4130" s="3">
        <v>1994</v>
      </c>
      <c r="C4130">
        <v>0</v>
      </c>
      <c r="D4130">
        <v>0</v>
      </c>
      <c r="E4130" s="3" t="e">
        <v>#NUM!</v>
      </c>
      <c r="F4130" s="3" t="str">
        <f>VLOOKUP(Exportacao[[#This Row],[País]],Tabela3[#All],4,FALSE)</f>
        <v>Jamaica</v>
      </c>
      <c r="G4130" s="3" t="str">
        <f>VLOOKUP(Exportacao[[#This Row],[País Corrigido]],'Conversor de países_Geral_UTF8_'!$A$2:$B$223,2,FALSE)</f>
        <v>América Central e Caribe</v>
      </c>
      <c r="H41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1" spans="1:8" hidden="1">
      <c r="A4131" t="s">
        <v>123</v>
      </c>
      <c r="B4131" s="3">
        <v>1995</v>
      </c>
      <c r="C4131">
        <v>0</v>
      </c>
      <c r="D4131">
        <v>0</v>
      </c>
      <c r="E4131" s="3" t="e">
        <v>#NUM!</v>
      </c>
      <c r="F4131" s="3" t="str">
        <f>VLOOKUP(Exportacao[[#This Row],[País]],Tabela3[#All],4,FALSE)</f>
        <v>Jamaica</v>
      </c>
      <c r="G4131" s="3" t="str">
        <f>VLOOKUP(Exportacao[[#This Row],[País Corrigido]],'Conversor de países_Geral_UTF8_'!$A$2:$B$223,2,FALSE)</f>
        <v>América Central e Caribe</v>
      </c>
      <c r="H41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2" spans="1:8" hidden="1">
      <c r="A4132" t="s">
        <v>123</v>
      </c>
      <c r="B4132" s="3">
        <v>1996</v>
      </c>
      <c r="C4132">
        <v>315</v>
      </c>
      <c r="D4132">
        <v>910</v>
      </c>
      <c r="E4132" s="3">
        <v>2.8888888888888888</v>
      </c>
      <c r="F4132" s="3" t="str">
        <f>VLOOKUP(Exportacao[[#This Row],[País]],Tabela3[#All],4,FALSE)</f>
        <v>Jamaica</v>
      </c>
      <c r="G4132" s="3" t="str">
        <f>VLOOKUP(Exportacao[[#This Row],[País Corrigido]],'Conversor de países_Geral_UTF8_'!$A$2:$B$223,2,FALSE)</f>
        <v>América Central e Caribe</v>
      </c>
      <c r="H41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33" spans="1:8" hidden="1">
      <c r="A4133" t="s">
        <v>123</v>
      </c>
      <c r="B4133" s="3">
        <v>1997</v>
      </c>
      <c r="C4133">
        <v>0</v>
      </c>
      <c r="D4133">
        <v>0</v>
      </c>
      <c r="E4133" s="3" t="e">
        <v>#NUM!</v>
      </c>
      <c r="F4133" s="3" t="str">
        <f>VLOOKUP(Exportacao[[#This Row],[País]],Tabela3[#All],4,FALSE)</f>
        <v>Jamaica</v>
      </c>
      <c r="G4133" s="3" t="str">
        <f>VLOOKUP(Exportacao[[#This Row],[País Corrigido]],'Conversor de países_Geral_UTF8_'!$A$2:$B$223,2,FALSE)</f>
        <v>América Central e Caribe</v>
      </c>
      <c r="H41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4" spans="1:8" hidden="1">
      <c r="A4134" t="s">
        <v>123</v>
      </c>
      <c r="B4134" s="3">
        <v>1998</v>
      </c>
      <c r="C4134">
        <v>0</v>
      </c>
      <c r="D4134">
        <v>0</v>
      </c>
      <c r="E4134" s="3" t="e">
        <v>#NUM!</v>
      </c>
      <c r="F4134" s="3" t="str">
        <f>VLOOKUP(Exportacao[[#This Row],[País]],Tabela3[#All],4,FALSE)</f>
        <v>Jamaica</v>
      </c>
      <c r="G4134" s="3" t="str">
        <f>VLOOKUP(Exportacao[[#This Row],[País Corrigido]],'Conversor de países_Geral_UTF8_'!$A$2:$B$223,2,FALSE)</f>
        <v>América Central e Caribe</v>
      </c>
      <c r="H41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5" spans="1:8" hidden="1">
      <c r="A4135" t="s">
        <v>123</v>
      </c>
      <c r="B4135" s="3">
        <v>1999</v>
      </c>
      <c r="C4135">
        <v>0</v>
      </c>
      <c r="D4135">
        <v>0</v>
      </c>
      <c r="E4135" s="3" t="e">
        <v>#NUM!</v>
      </c>
      <c r="F4135" s="3" t="str">
        <f>VLOOKUP(Exportacao[[#This Row],[País]],Tabela3[#All],4,FALSE)</f>
        <v>Jamaica</v>
      </c>
      <c r="G4135" s="3" t="str">
        <f>VLOOKUP(Exportacao[[#This Row],[País Corrigido]],'Conversor de países_Geral_UTF8_'!$A$2:$B$223,2,FALSE)</f>
        <v>América Central e Caribe</v>
      </c>
      <c r="H41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6" spans="1:8" hidden="1">
      <c r="A4136" t="s">
        <v>123</v>
      </c>
      <c r="B4136" s="3">
        <v>2000</v>
      </c>
      <c r="C4136">
        <v>0</v>
      </c>
      <c r="D4136">
        <v>0</v>
      </c>
      <c r="E4136" s="3" t="e">
        <v>#NUM!</v>
      </c>
      <c r="F4136" s="3" t="str">
        <f>VLOOKUP(Exportacao[[#This Row],[País]],Tabela3[#All],4,FALSE)</f>
        <v>Jamaica</v>
      </c>
      <c r="G4136" s="3" t="str">
        <f>VLOOKUP(Exportacao[[#This Row],[País Corrigido]],'Conversor de países_Geral_UTF8_'!$A$2:$B$223,2,FALSE)</f>
        <v>América Central e Caribe</v>
      </c>
      <c r="H41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7" spans="1:8" hidden="1">
      <c r="A4137" t="s">
        <v>123</v>
      </c>
      <c r="B4137" s="3">
        <v>2001</v>
      </c>
      <c r="C4137">
        <v>0</v>
      </c>
      <c r="D4137">
        <v>0</v>
      </c>
      <c r="E4137" s="3" t="e">
        <v>#NUM!</v>
      </c>
      <c r="F4137" s="3" t="str">
        <f>VLOOKUP(Exportacao[[#This Row],[País]],Tabela3[#All],4,FALSE)</f>
        <v>Jamaica</v>
      </c>
      <c r="G4137" s="3" t="str">
        <f>VLOOKUP(Exportacao[[#This Row],[País Corrigido]],'Conversor de países_Geral_UTF8_'!$A$2:$B$223,2,FALSE)</f>
        <v>América Central e Caribe</v>
      </c>
      <c r="H41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8" spans="1:8" hidden="1">
      <c r="A4138" t="s">
        <v>123</v>
      </c>
      <c r="B4138" s="3">
        <v>2002</v>
      </c>
      <c r="C4138">
        <v>0</v>
      </c>
      <c r="D4138">
        <v>0</v>
      </c>
      <c r="E4138" s="3" t="e">
        <v>#NUM!</v>
      </c>
      <c r="F4138" s="3" t="str">
        <f>VLOOKUP(Exportacao[[#This Row],[País]],Tabela3[#All],4,FALSE)</f>
        <v>Jamaica</v>
      </c>
      <c r="G4138" s="3" t="str">
        <f>VLOOKUP(Exportacao[[#This Row],[País Corrigido]],'Conversor de países_Geral_UTF8_'!$A$2:$B$223,2,FALSE)</f>
        <v>América Central e Caribe</v>
      </c>
      <c r="H41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39" spans="1:8" hidden="1">
      <c r="A4139" t="s">
        <v>123</v>
      </c>
      <c r="B4139" s="3">
        <v>2003</v>
      </c>
      <c r="C4139">
        <v>0</v>
      </c>
      <c r="D4139">
        <v>0</v>
      </c>
      <c r="E4139" s="3" t="e">
        <v>#NUM!</v>
      </c>
      <c r="F4139" s="3" t="str">
        <f>VLOOKUP(Exportacao[[#This Row],[País]],Tabela3[#All],4,FALSE)</f>
        <v>Jamaica</v>
      </c>
      <c r="G4139" s="3" t="str">
        <f>VLOOKUP(Exportacao[[#This Row],[País Corrigido]],'Conversor de países_Geral_UTF8_'!$A$2:$B$223,2,FALSE)</f>
        <v>América Central e Caribe</v>
      </c>
      <c r="H41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0" spans="1:8" hidden="1">
      <c r="A4140" t="s">
        <v>123</v>
      </c>
      <c r="B4140" s="3">
        <v>2004</v>
      </c>
      <c r="C4140">
        <v>0</v>
      </c>
      <c r="D4140">
        <v>0</v>
      </c>
      <c r="E4140" s="3" t="e">
        <v>#NUM!</v>
      </c>
      <c r="F4140" s="3" t="str">
        <f>VLOOKUP(Exportacao[[#This Row],[País]],Tabela3[#All],4,FALSE)</f>
        <v>Jamaica</v>
      </c>
      <c r="G4140" s="3" t="str">
        <f>VLOOKUP(Exportacao[[#This Row],[País Corrigido]],'Conversor de países_Geral_UTF8_'!$A$2:$B$223,2,FALSE)</f>
        <v>América Central e Caribe</v>
      </c>
      <c r="H41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1" spans="1:8" hidden="1">
      <c r="A4141" t="s">
        <v>123</v>
      </c>
      <c r="B4141" s="3">
        <v>2005</v>
      </c>
      <c r="C4141">
        <v>0</v>
      </c>
      <c r="D4141">
        <v>0</v>
      </c>
      <c r="E4141" s="3" t="e">
        <v>#NUM!</v>
      </c>
      <c r="F4141" s="3" t="str">
        <f>VLOOKUP(Exportacao[[#This Row],[País]],Tabela3[#All],4,FALSE)</f>
        <v>Jamaica</v>
      </c>
      <c r="G4141" s="3" t="str">
        <f>VLOOKUP(Exportacao[[#This Row],[País Corrigido]],'Conversor de países_Geral_UTF8_'!$A$2:$B$223,2,FALSE)</f>
        <v>América Central e Caribe</v>
      </c>
      <c r="H41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2" spans="1:8" hidden="1">
      <c r="A4142" t="s">
        <v>123</v>
      </c>
      <c r="B4142" s="3">
        <v>2006</v>
      </c>
      <c r="C4142">
        <v>0</v>
      </c>
      <c r="D4142">
        <v>0</v>
      </c>
      <c r="E4142" s="3" t="e">
        <v>#NUM!</v>
      </c>
      <c r="F4142" s="3" t="str">
        <f>VLOOKUP(Exportacao[[#This Row],[País]],Tabela3[#All],4,FALSE)</f>
        <v>Jamaica</v>
      </c>
      <c r="G4142" s="3" t="str">
        <f>VLOOKUP(Exportacao[[#This Row],[País Corrigido]],'Conversor de países_Geral_UTF8_'!$A$2:$B$223,2,FALSE)</f>
        <v>América Central e Caribe</v>
      </c>
      <c r="H41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3" spans="1:8" hidden="1">
      <c r="A4143" t="s">
        <v>123</v>
      </c>
      <c r="B4143" s="3">
        <v>2007</v>
      </c>
      <c r="C4143">
        <v>0</v>
      </c>
      <c r="D4143">
        <v>0</v>
      </c>
      <c r="E4143" s="3" t="e">
        <v>#NUM!</v>
      </c>
      <c r="F4143" s="3" t="str">
        <f>VLOOKUP(Exportacao[[#This Row],[País]],Tabela3[#All],4,FALSE)</f>
        <v>Jamaica</v>
      </c>
      <c r="G4143" s="3" t="str">
        <f>VLOOKUP(Exportacao[[#This Row],[País Corrigido]],'Conversor de países_Geral_UTF8_'!$A$2:$B$223,2,FALSE)</f>
        <v>América Central e Caribe</v>
      </c>
      <c r="H41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4" spans="1:8" hidden="1">
      <c r="A4144" t="s">
        <v>123</v>
      </c>
      <c r="B4144" s="3">
        <v>2008</v>
      </c>
      <c r="C4144">
        <v>0</v>
      </c>
      <c r="D4144">
        <v>0</v>
      </c>
      <c r="E4144" s="3" t="e">
        <v>#NUM!</v>
      </c>
      <c r="F4144" s="3" t="str">
        <f>VLOOKUP(Exportacao[[#This Row],[País]],Tabela3[#All],4,FALSE)</f>
        <v>Jamaica</v>
      </c>
      <c r="G4144" s="3" t="str">
        <f>VLOOKUP(Exportacao[[#This Row],[País Corrigido]],'Conversor de países_Geral_UTF8_'!$A$2:$B$223,2,FALSE)</f>
        <v>América Central e Caribe</v>
      </c>
      <c r="H41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5" spans="1:8" hidden="1">
      <c r="A4145" t="s">
        <v>123</v>
      </c>
      <c r="B4145" s="3">
        <v>2009</v>
      </c>
      <c r="C4145">
        <v>0</v>
      </c>
      <c r="D4145">
        <v>0</v>
      </c>
      <c r="E4145" s="3" t="e">
        <v>#NUM!</v>
      </c>
      <c r="F4145" s="3" t="str">
        <f>VLOOKUP(Exportacao[[#This Row],[País]],Tabela3[#All],4,FALSE)</f>
        <v>Jamaica</v>
      </c>
      <c r="G4145" s="3" t="str">
        <f>VLOOKUP(Exportacao[[#This Row],[País Corrigido]],'Conversor de países_Geral_UTF8_'!$A$2:$B$223,2,FALSE)</f>
        <v>América Central e Caribe</v>
      </c>
      <c r="H41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6" spans="1:8" hidden="1">
      <c r="A4146" t="s">
        <v>123</v>
      </c>
      <c r="B4146" s="3">
        <v>2010</v>
      </c>
      <c r="C4146">
        <v>0</v>
      </c>
      <c r="D4146">
        <v>0</v>
      </c>
      <c r="E4146" s="3" t="e">
        <v>#NUM!</v>
      </c>
      <c r="F4146" s="3" t="str">
        <f>VLOOKUP(Exportacao[[#This Row],[País]],Tabela3[#All],4,FALSE)</f>
        <v>Jamaica</v>
      </c>
      <c r="G4146" s="3" t="str">
        <f>VLOOKUP(Exportacao[[#This Row],[País Corrigido]],'Conversor de países_Geral_UTF8_'!$A$2:$B$223,2,FALSE)</f>
        <v>América Central e Caribe</v>
      </c>
      <c r="H41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7" spans="1:8" hidden="1">
      <c r="A4147" t="s">
        <v>123</v>
      </c>
      <c r="B4147" s="3">
        <v>2011</v>
      </c>
      <c r="C4147">
        <v>0</v>
      </c>
      <c r="D4147">
        <v>0</v>
      </c>
      <c r="E4147" s="3" t="e">
        <v>#NUM!</v>
      </c>
      <c r="F4147" s="3" t="str">
        <f>VLOOKUP(Exportacao[[#This Row],[País]],Tabela3[#All],4,FALSE)</f>
        <v>Jamaica</v>
      </c>
      <c r="G4147" s="3" t="str">
        <f>VLOOKUP(Exportacao[[#This Row],[País Corrigido]],'Conversor de países_Geral_UTF8_'!$A$2:$B$223,2,FALSE)</f>
        <v>América Central e Caribe</v>
      </c>
      <c r="H41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8" spans="1:8" hidden="1">
      <c r="A4148" t="s">
        <v>123</v>
      </c>
      <c r="B4148" s="3">
        <v>2012</v>
      </c>
      <c r="C4148">
        <v>0</v>
      </c>
      <c r="D4148">
        <v>0</v>
      </c>
      <c r="E4148" s="3" t="e">
        <v>#NUM!</v>
      </c>
      <c r="F4148" s="3" t="str">
        <f>VLOOKUP(Exportacao[[#This Row],[País]],Tabela3[#All],4,FALSE)</f>
        <v>Jamaica</v>
      </c>
      <c r="G4148" s="3" t="str">
        <f>VLOOKUP(Exportacao[[#This Row],[País Corrigido]],'Conversor de países_Geral_UTF8_'!$A$2:$B$223,2,FALSE)</f>
        <v>América Central e Caribe</v>
      </c>
      <c r="H41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49" spans="1:8" hidden="1">
      <c r="A4149" t="s">
        <v>123</v>
      </c>
      <c r="B4149" s="3">
        <v>2013</v>
      </c>
      <c r="C4149">
        <v>0</v>
      </c>
      <c r="D4149">
        <v>0</v>
      </c>
      <c r="E4149" s="3" t="e">
        <v>#NUM!</v>
      </c>
      <c r="F4149" s="3" t="str">
        <f>VLOOKUP(Exportacao[[#This Row],[País]],Tabela3[#All],4,FALSE)</f>
        <v>Jamaica</v>
      </c>
      <c r="G4149" s="3" t="str">
        <f>VLOOKUP(Exportacao[[#This Row],[País Corrigido]],'Conversor de países_Geral_UTF8_'!$A$2:$B$223,2,FALSE)</f>
        <v>América Central e Caribe</v>
      </c>
      <c r="H41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0" spans="1:8" hidden="1">
      <c r="A4150" t="s">
        <v>123</v>
      </c>
      <c r="B4150" s="3">
        <v>2014</v>
      </c>
      <c r="C4150">
        <v>0</v>
      </c>
      <c r="D4150">
        <v>0</v>
      </c>
      <c r="E4150" s="3" t="e">
        <v>#NUM!</v>
      </c>
      <c r="F4150" s="3" t="str">
        <f>VLOOKUP(Exportacao[[#This Row],[País]],Tabela3[#All],4,FALSE)</f>
        <v>Jamaica</v>
      </c>
      <c r="G4150" s="3" t="str">
        <f>VLOOKUP(Exportacao[[#This Row],[País Corrigido]],'Conversor de países_Geral_UTF8_'!$A$2:$B$223,2,FALSE)</f>
        <v>América Central e Caribe</v>
      </c>
      <c r="H41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1" spans="1:8" hidden="1">
      <c r="A4151" t="s">
        <v>123</v>
      </c>
      <c r="B4151" s="3">
        <v>2015</v>
      </c>
      <c r="C4151">
        <v>0</v>
      </c>
      <c r="D4151">
        <v>0</v>
      </c>
      <c r="E4151" s="3" t="e">
        <v>#NUM!</v>
      </c>
      <c r="F4151" s="3" t="str">
        <f>VLOOKUP(Exportacao[[#This Row],[País]],Tabela3[#All],4,FALSE)</f>
        <v>Jamaica</v>
      </c>
      <c r="G4151" s="3" t="str">
        <f>VLOOKUP(Exportacao[[#This Row],[País Corrigido]],'Conversor de países_Geral_UTF8_'!$A$2:$B$223,2,FALSE)</f>
        <v>América Central e Caribe</v>
      </c>
      <c r="H41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2" spans="1:8" hidden="1">
      <c r="A4152" t="s">
        <v>123</v>
      </c>
      <c r="B4152" s="3">
        <v>2016</v>
      </c>
      <c r="C4152">
        <v>0</v>
      </c>
      <c r="D4152">
        <v>0</v>
      </c>
      <c r="E4152" s="3" t="e">
        <v>#NUM!</v>
      </c>
      <c r="F4152" s="3" t="str">
        <f>VLOOKUP(Exportacao[[#This Row],[País]],Tabela3[#All],4,FALSE)</f>
        <v>Jamaica</v>
      </c>
      <c r="G4152" s="3" t="str">
        <f>VLOOKUP(Exportacao[[#This Row],[País Corrigido]],'Conversor de países_Geral_UTF8_'!$A$2:$B$223,2,FALSE)</f>
        <v>América Central e Caribe</v>
      </c>
      <c r="H41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3" spans="1:8" hidden="1">
      <c r="A4153" t="s">
        <v>123</v>
      </c>
      <c r="B4153" s="3">
        <v>2017</v>
      </c>
      <c r="C4153">
        <v>0</v>
      </c>
      <c r="D4153">
        <v>0</v>
      </c>
      <c r="E4153" s="3" t="e">
        <v>#NUM!</v>
      </c>
      <c r="F4153" s="3" t="str">
        <f>VLOOKUP(Exportacao[[#This Row],[País]],Tabela3[#All],4,FALSE)</f>
        <v>Jamaica</v>
      </c>
      <c r="G4153" s="3" t="str">
        <f>VLOOKUP(Exportacao[[#This Row],[País Corrigido]],'Conversor de países_Geral_UTF8_'!$A$2:$B$223,2,FALSE)</f>
        <v>América Central e Caribe</v>
      </c>
      <c r="H41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4" spans="1:8" hidden="1">
      <c r="A4154" t="s">
        <v>123</v>
      </c>
      <c r="B4154" s="3">
        <v>2018</v>
      </c>
      <c r="C4154">
        <v>0</v>
      </c>
      <c r="D4154">
        <v>0</v>
      </c>
      <c r="E4154" s="3" t="e">
        <v>#NUM!</v>
      </c>
      <c r="F4154" s="3" t="str">
        <f>VLOOKUP(Exportacao[[#This Row],[País]],Tabela3[#All],4,FALSE)</f>
        <v>Jamaica</v>
      </c>
      <c r="G4154" s="3" t="str">
        <f>VLOOKUP(Exportacao[[#This Row],[País Corrigido]],'Conversor de países_Geral_UTF8_'!$A$2:$B$223,2,FALSE)</f>
        <v>América Central e Caribe</v>
      </c>
      <c r="H41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5" spans="1:8" hidden="1">
      <c r="A4155" t="s">
        <v>123</v>
      </c>
      <c r="B4155" s="3">
        <v>2019</v>
      </c>
      <c r="C4155">
        <v>0</v>
      </c>
      <c r="D4155">
        <v>0</v>
      </c>
      <c r="E4155" s="3" t="e">
        <v>#NUM!</v>
      </c>
      <c r="F4155" s="3" t="str">
        <f>VLOOKUP(Exportacao[[#This Row],[País]],Tabela3[#All],4,FALSE)</f>
        <v>Jamaica</v>
      </c>
      <c r="G4155" s="3" t="str">
        <f>VLOOKUP(Exportacao[[#This Row],[País Corrigido]],'Conversor de países_Geral_UTF8_'!$A$2:$B$223,2,FALSE)</f>
        <v>América Central e Caribe</v>
      </c>
      <c r="H41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6" spans="1:8" hidden="1">
      <c r="A4156" t="s">
        <v>123</v>
      </c>
      <c r="B4156" s="3">
        <v>2020</v>
      </c>
      <c r="C4156">
        <v>0</v>
      </c>
      <c r="D4156">
        <v>0</v>
      </c>
      <c r="E4156" s="3" t="e">
        <v>#NUM!</v>
      </c>
      <c r="F4156" s="3" t="str">
        <f>VLOOKUP(Exportacao[[#This Row],[País]],Tabela3[#All],4,FALSE)</f>
        <v>Jamaica</v>
      </c>
      <c r="G4156" s="3" t="str">
        <f>VLOOKUP(Exportacao[[#This Row],[País Corrigido]],'Conversor de países_Geral_UTF8_'!$A$2:$B$223,2,FALSE)</f>
        <v>América Central e Caribe</v>
      </c>
      <c r="H41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7" spans="1:8" hidden="1">
      <c r="A4157" t="s">
        <v>123</v>
      </c>
      <c r="B4157" s="3">
        <v>2021</v>
      </c>
      <c r="C4157">
        <v>0</v>
      </c>
      <c r="D4157">
        <v>0</v>
      </c>
      <c r="E4157" s="3" t="e">
        <v>#NUM!</v>
      </c>
      <c r="F4157" s="3" t="str">
        <f>VLOOKUP(Exportacao[[#This Row],[País]],Tabela3[#All],4,FALSE)</f>
        <v>Jamaica</v>
      </c>
      <c r="G4157" s="3" t="str">
        <f>VLOOKUP(Exportacao[[#This Row],[País Corrigido]],'Conversor de países_Geral_UTF8_'!$A$2:$B$223,2,FALSE)</f>
        <v>América Central e Caribe</v>
      </c>
      <c r="H41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8" spans="1:8" hidden="1">
      <c r="A4158" t="s">
        <v>123</v>
      </c>
      <c r="B4158" s="3">
        <v>2022</v>
      </c>
      <c r="C4158">
        <v>0</v>
      </c>
      <c r="D4158">
        <v>0</v>
      </c>
      <c r="E4158" s="3" t="e">
        <v>#NUM!</v>
      </c>
      <c r="F4158" s="3" t="str">
        <f>VLOOKUP(Exportacao[[#This Row],[País]],Tabela3[#All],4,FALSE)</f>
        <v>Jamaica</v>
      </c>
      <c r="G4158" s="3" t="str">
        <f>VLOOKUP(Exportacao[[#This Row],[País Corrigido]],'Conversor de países_Geral_UTF8_'!$A$2:$B$223,2,FALSE)</f>
        <v>América Central e Caribe</v>
      </c>
      <c r="H41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59" spans="1:8" hidden="1">
      <c r="A4159" t="s">
        <v>123</v>
      </c>
      <c r="B4159" s="3">
        <v>2023</v>
      </c>
      <c r="C4159">
        <v>0</v>
      </c>
      <c r="D4159">
        <v>0</v>
      </c>
      <c r="E4159" s="3" t="e">
        <v>#NUM!</v>
      </c>
      <c r="F4159" s="3" t="str">
        <f>VLOOKUP(Exportacao[[#This Row],[País]],Tabela3[#All],4,FALSE)</f>
        <v>Jamaica</v>
      </c>
      <c r="G4159" s="3" t="str">
        <f>VLOOKUP(Exportacao[[#This Row],[País Corrigido]],'Conversor de países_Geral_UTF8_'!$A$2:$B$223,2,FALSE)</f>
        <v>América Central e Caribe</v>
      </c>
      <c r="H41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60" spans="1:8" hidden="1">
      <c r="A4160" t="s">
        <v>124</v>
      </c>
      <c r="B4160" s="3">
        <v>1970</v>
      </c>
      <c r="C4160">
        <v>0</v>
      </c>
      <c r="D4160">
        <v>0</v>
      </c>
      <c r="E4160" s="3" t="e">
        <v>#NUM!</v>
      </c>
      <c r="F4160" s="3" t="str">
        <f>VLOOKUP(Exportacao[[#This Row],[País]],Tabela3[#All],4,FALSE)</f>
        <v>Japão</v>
      </c>
      <c r="G4160" s="3" t="str">
        <f>VLOOKUP(Exportacao[[#This Row],[País Corrigido]],'Conversor de países_Geral_UTF8_'!$A$2:$B$223,2,FALSE)</f>
        <v>Ásia</v>
      </c>
      <c r="H41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61" spans="1:8" hidden="1">
      <c r="A4161" t="s">
        <v>124</v>
      </c>
      <c r="B4161" s="3">
        <v>1971</v>
      </c>
      <c r="C4161">
        <v>0</v>
      </c>
      <c r="D4161">
        <v>0</v>
      </c>
      <c r="E4161" s="3" t="e">
        <v>#NUM!</v>
      </c>
      <c r="F4161" s="3" t="str">
        <f>VLOOKUP(Exportacao[[#This Row],[País]],Tabela3[#All],4,FALSE)</f>
        <v>Japão</v>
      </c>
      <c r="G4161" s="3" t="str">
        <f>VLOOKUP(Exportacao[[#This Row],[País Corrigido]],'Conversor de países_Geral_UTF8_'!$A$2:$B$223,2,FALSE)</f>
        <v>Ásia</v>
      </c>
      <c r="H41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62" spans="1:8" hidden="1">
      <c r="A4162" t="s">
        <v>124</v>
      </c>
      <c r="B4162" s="3">
        <v>1972</v>
      </c>
      <c r="C4162">
        <v>84</v>
      </c>
      <c r="D4162">
        <v>60</v>
      </c>
      <c r="E4162" s="3">
        <v>0.7142857142857143</v>
      </c>
      <c r="F4162" s="3" t="str">
        <f>VLOOKUP(Exportacao[[#This Row],[País]],Tabela3[#All],4,FALSE)</f>
        <v>Japão</v>
      </c>
      <c r="G4162" s="3" t="str">
        <f>VLOOKUP(Exportacao[[#This Row],[País Corrigido]],'Conversor de países_Geral_UTF8_'!$A$2:$B$223,2,FALSE)</f>
        <v>Ásia</v>
      </c>
      <c r="H41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63" spans="1:8" hidden="1">
      <c r="A4163" t="s">
        <v>124</v>
      </c>
      <c r="B4163" s="3">
        <v>1973</v>
      </c>
      <c r="C4163">
        <v>802</v>
      </c>
      <c r="D4163">
        <v>559</v>
      </c>
      <c r="E4163" s="3">
        <v>0.69700748129675816</v>
      </c>
      <c r="F4163" s="3" t="str">
        <f>VLOOKUP(Exportacao[[#This Row],[País]],Tabela3[#All],4,FALSE)</f>
        <v>Japão</v>
      </c>
      <c r="G4163" s="3" t="str">
        <f>VLOOKUP(Exportacao[[#This Row],[País Corrigido]],'Conversor de países_Geral_UTF8_'!$A$2:$B$223,2,FALSE)</f>
        <v>Ásia</v>
      </c>
      <c r="H41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64" spans="1:8" hidden="1">
      <c r="A4164" t="s">
        <v>124</v>
      </c>
      <c r="B4164" s="3">
        <v>1974</v>
      </c>
      <c r="C4164">
        <v>0</v>
      </c>
      <c r="D4164">
        <v>0</v>
      </c>
      <c r="E4164" s="3" t="e">
        <v>#NUM!</v>
      </c>
      <c r="F4164" s="3" t="str">
        <f>VLOOKUP(Exportacao[[#This Row],[País]],Tabela3[#All],4,FALSE)</f>
        <v>Japão</v>
      </c>
      <c r="G4164" s="3" t="str">
        <f>VLOOKUP(Exportacao[[#This Row],[País Corrigido]],'Conversor de países_Geral_UTF8_'!$A$2:$B$223,2,FALSE)</f>
        <v>Ásia</v>
      </c>
      <c r="H41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65" spans="1:8" hidden="1">
      <c r="A4165" t="s">
        <v>124</v>
      </c>
      <c r="B4165" s="3">
        <v>1975</v>
      </c>
      <c r="C4165">
        <v>800</v>
      </c>
      <c r="D4165">
        <v>249</v>
      </c>
      <c r="E4165" s="3">
        <v>0.31125000000000003</v>
      </c>
      <c r="F4165" s="3" t="str">
        <f>VLOOKUP(Exportacao[[#This Row],[País]],Tabela3[#All],4,FALSE)</f>
        <v>Japão</v>
      </c>
      <c r="G4165" s="3" t="str">
        <f>VLOOKUP(Exportacao[[#This Row],[País Corrigido]],'Conversor de países_Geral_UTF8_'!$A$2:$B$223,2,FALSE)</f>
        <v>Ásia</v>
      </c>
      <c r="H41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66" spans="1:8" hidden="1">
      <c r="A4166" t="s">
        <v>124</v>
      </c>
      <c r="B4166" s="3">
        <v>1976</v>
      </c>
      <c r="C4166">
        <v>0</v>
      </c>
      <c r="D4166">
        <v>0</v>
      </c>
      <c r="E4166" s="3" t="e">
        <v>#NUM!</v>
      </c>
      <c r="F4166" s="3" t="str">
        <f>VLOOKUP(Exportacao[[#This Row],[País]],Tabela3[#All],4,FALSE)</f>
        <v>Japão</v>
      </c>
      <c r="G4166" s="3" t="str">
        <f>VLOOKUP(Exportacao[[#This Row],[País Corrigido]],'Conversor de países_Geral_UTF8_'!$A$2:$B$223,2,FALSE)</f>
        <v>Ásia</v>
      </c>
      <c r="H41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67" spans="1:8" hidden="1">
      <c r="A4167" t="s">
        <v>124</v>
      </c>
      <c r="B4167" s="3">
        <v>1977</v>
      </c>
      <c r="C4167">
        <v>0</v>
      </c>
      <c r="D4167">
        <v>0</v>
      </c>
      <c r="E4167" s="3" t="e">
        <v>#NUM!</v>
      </c>
      <c r="F4167" s="3" t="str">
        <f>VLOOKUP(Exportacao[[#This Row],[País]],Tabela3[#All],4,FALSE)</f>
        <v>Japão</v>
      </c>
      <c r="G4167" s="3" t="str">
        <f>VLOOKUP(Exportacao[[#This Row],[País Corrigido]],'Conversor de países_Geral_UTF8_'!$A$2:$B$223,2,FALSE)</f>
        <v>Ásia</v>
      </c>
      <c r="H41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68" spans="1:8" hidden="1">
      <c r="A4168" t="s">
        <v>124</v>
      </c>
      <c r="B4168" s="3">
        <v>1978</v>
      </c>
      <c r="C4168">
        <v>3108</v>
      </c>
      <c r="D4168">
        <v>5080</v>
      </c>
      <c r="E4168" s="3">
        <v>1.6344916344916345</v>
      </c>
      <c r="F4168" s="3" t="str">
        <f>VLOOKUP(Exportacao[[#This Row],[País]],Tabela3[#All],4,FALSE)</f>
        <v>Japão</v>
      </c>
      <c r="G4168" s="3" t="str">
        <f>VLOOKUP(Exportacao[[#This Row],[País Corrigido]],'Conversor de países_Geral_UTF8_'!$A$2:$B$223,2,FALSE)</f>
        <v>Ásia</v>
      </c>
      <c r="H41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69" spans="1:8" hidden="1">
      <c r="A4169" t="s">
        <v>124</v>
      </c>
      <c r="B4169" s="3">
        <v>1979</v>
      </c>
      <c r="C4169">
        <v>2760</v>
      </c>
      <c r="D4169">
        <v>1932</v>
      </c>
      <c r="E4169" s="3">
        <v>0.7</v>
      </c>
      <c r="F4169" s="3" t="str">
        <f>VLOOKUP(Exportacao[[#This Row],[País]],Tabela3[#All],4,FALSE)</f>
        <v>Japão</v>
      </c>
      <c r="G4169" s="3" t="str">
        <f>VLOOKUP(Exportacao[[#This Row],[País Corrigido]],'Conversor de países_Geral_UTF8_'!$A$2:$B$223,2,FALSE)</f>
        <v>Ásia</v>
      </c>
      <c r="H41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0" spans="1:8" hidden="1">
      <c r="A4170" t="s">
        <v>124</v>
      </c>
      <c r="B4170" s="3">
        <v>1980</v>
      </c>
      <c r="C4170">
        <v>12870</v>
      </c>
      <c r="D4170">
        <v>15755</v>
      </c>
      <c r="E4170" s="3">
        <v>1.2241647241647242</v>
      </c>
      <c r="F4170" s="3" t="str">
        <f>VLOOKUP(Exportacao[[#This Row],[País]],Tabela3[#All],4,FALSE)</f>
        <v>Japão</v>
      </c>
      <c r="G4170" s="3" t="str">
        <f>VLOOKUP(Exportacao[[#This Row],[País Corrigido]],'Conversor de países_Geral_UTF8_'!$A$2:$B$223,2,FALSE)</f>
        <v>Ásia</v>
      </c>
      <c r="H41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1" spans="1:8" hidden="1">
      <c r="A4171" t="s">
        <v>124</v>
      </c>
      <c r="B4171" s="3">
        <v>1981</v>
      </c>
      <c r="C4171">
        <v>1800</v>
      </c>
      <c r="D4171">
        <v>1580</v>
      </c>
      <c r="E4171" s="3">
        <v>0.87777777777777777</v>
      </c>
      <c r="F4171" s="3" t="str">
        <f>VLOOKUP(Exportacao[[#This Row],[País]],Tabela3[#All],4,FALSE)</f>
        <v>Japão</v>
      </c>
      <c r="G4171" s="3" t="str">
        <f>VLOOKUP(Exportacao[[#This Row],[País Corrigido]],'Conversor de países_Geral_UTF8_'!$A$2:$B$223,2,FALSE)</f>
        <v>Ásia</v>
      </c>
      <c r="H41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2" spans="1:8" hidden="1">
      <c r="A4172" t="s">
        <v>124</v>
      </c>
      <c r="B4172" s="3">
        <v>1982</v>
      </c>
      <c r="C4172">
        <v>20754</v>
      </c>
      <c r="D4172">
        <v>10900</v>
      </c>
      <c r="E4172" s="3">
        <v>0.52519996145321379</v>
      </c>
      <c r="F4172" s="3" t="str">
        <f>VLOOKUP(Exportacao[[#This Row],[País]],Tabela3[#All],4,FALSE)</f>
        <v>Japão</v>
      </c>
      <c r="G4172" s="3" t="str">
        <f>VLOOKUP(Exportacao[[#This Row],[País Corrigido]],'Conversor de países_Geral_UTF8_'!$A$2:$B$223,2,FALSE)</f>
        <v>Ásia</v>
      </c>
      <c r="H41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3" spans="1:8" hidden="1">
      <c r="A4173" t="s">
        <v>124</v>
      </c>
      <c r="B4173" s="3">
        <v>1983</v>
      </c>
      <c r="C4173">
        <v>900</v>
      </c>
      <c r="D4173">
        <v>1300</v>
      </c>
      <c r="E4173" s="3">
        <v>1.4444444444444444</v>
      </c>
      <c r="F4173" s="3" t="str">
        <f>VLOOKUP(Exportacao[[#This Row],[País]],Tabela3[#All],4,FALSE)</f>
        <v>Japão</v>
      </c>
      <c r="G4173" s="3" t="str">
        <f>VLOOKUP(Exportacao[[#This Row],[País Corrigido]],'Conversor de países_Geral_UTF8_'!$A$2:$B$223,2,FALSE)</f>
        <v>Ásia</v>
      </c>
      <c r="H41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4" spans="1:8" hidden="1">
      <c r="A4174" t="s">
        <v>124</v>
      </c>
      <c r="B4174" s="3">
        <v>1984</v>
      </c>
      <c r="C4174">
        <v>1800</v>
      </c>
      <c r="D4174">
        <v>2200</v>
      </c>
      <c r="E4174" s="3">
        <v>1.2222222222222223</v>
      </c>
      <c r="F4174" s="3" t="str">
        <f>VLOOKUP(Exportacao[[#This Row],[País]],Tabela3[#All],4,FALSE)</f>
        <v>Japão</v>
      </c>
      <c r="G4174" s="3" t="str">
        <f>VLOOKUP(Exportacao[[#This Row],[País Corrigido]],'Conversor de países_Geral_UTF8_'!$A$2:$B$223,2,FALSE)</f>
        <v>Ásia</v>
      </c>
      <c r="H41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5" spans="1:8" hidden="1">
      <c r="A4175" t="s">
        <v>124</v>
      </c>
      <c r="B4175" s="3">
        <v>1985</v>
      </c>
      <c r="C4175">
        <v>1800</v>
      </c>
      <c r="D4175">
        <v>2200</v>
      </c>
      <c r="E4175" s="3">
        <v>1.2222222222222223</v>
      </c>
      <c r="F4175" s="3" t="str">
        <f>VLOOKUP(Exportacao[[#This Row],[País]],Tabela3[#All],4,FALSE)</f>
        <v>Japão</v>
      </c>
      <c r="G4175" s="3" t="str">
        <f>VLOOKUP(Exportacao[[#This Row],[País Corrigido]],'Conversor de países_Geral_UTF8_'!$A$2:$B$223,2,FALSE)</f>
        <v>Ásia</v>
      </c>
      <c r="H41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6" spans="1:8" hidden="1">
      <c r="A4176" t="s">
        <v>124</v>
      </c>
      <c r="B4176" s="3">
        <v>1986</v>
      </c>
      <c r="C4176">
        <v>45</v>
      </c>
      <c r="D4176">
        <v>480</v>
      </c>
      <c r="E4176" s="3">
        <v>10.666666666666666</v>
      </c>
      <c r="F4176" s="3" t="str">
        <f>VLOOKUP(Exportacao[[#This Row],[País]],Tabela3[#All],4,FALSE)</f>
        <v>Japão</v>
      </c>
      <c r="G4176" s="3" t="str">
        <f>VLOOKUP(Exportacao[[#This Row],[País Corrigido]],'Conversor de países_Geral_UTF8_'!$A$2:$B$223,2,FALSE)</f>
        <v>Ásia</v>
      </c>
      <c r="H41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7" spans="1:8" hidden="1">
      <c r="A4177" t="s">
        <v>124</v>
      </c>
      <c r="B4177" s="3">
        <v>1987</v>
      </c>
      <c r="C4177">
        <v>2964</v>
      </c>
      <c r="D4177">
        <v>4824</v>
      </c>
      <c r="E4177" s="3">
        <v>1.6275303643724697</v>
      </c>
      <c r="F4177" s="3" t="str">
        <f>VLOOKUP(Exportacao[[#This Row],[País]],Tabela3[#All],4,FALSE)</f>
        <v>Japão</v>
      </c>
      <c r="G4177" s="3" t="str">
        <f>VLOOKUP(Exportacao[[#This Row],[País Corrigido]],'Conversor de países_Geral_UTF8_'!$A$2:$B$223,2,FALSE)</f>
        <v>Ásia</v>
      </c>
      <c r="H41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8" spans="1:8" hidden="1">
      <c r="A4178" t="s">
        <v>124</v>
      </c>
      <c r="B4178" s="3">
        <v>1988</v>
      </c>
      <c r="C4178">
        <v>35647</v>
      </c>
      <c r="D4178">
        <v>41926</v>
      </c>
      <c r="E4178" s="3">
        <v>1.1761438550228631</v>
      </c>
      <c r="F4178" s="3" t="str">
        <f>VLOOKUP(Exportacao[[#This Row],[País]],Tabela3[#All],4,FALSE)</f>
        <v>Japão</v>
      </c>
      <c r="G4178" s="3" t="str">
        <f>VLOOKUP(Exportacao[[#This Row],[País Corrigido]],'Conversor de países_Geral_UTF8_'!$A$2:$B$223,2,FALSE)</f>
        <v>Ásia</v>
      </c>
      <c r="H41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79" spans="1:8" hidden="1">
      <c r="A4179" t="s">
        <v>124</v>
      </c>
      <c r="B4179" s="3">
        <v>1989</v>
      </c>
      <c r="C4179">
        <v>38620</v>
      </c>
      <c r="D4179">
        <v>41708</v>
      </c>
      <c r="E4179" s="3">
        <v>1.0799585706887622</v>
      </c>
      <c r="F4179" s="3" t="str">
        <f>VLOOKUP(Exportacao[[#This Row],[País]],Tabela3[#All],4,FALSE)</f>
        <v>Japão</v>
      </c>
      <c r="G4179" s="3" t="str">
        <f>VLOOKUP(Exportacao[[#This Row],[País Corrigido]],'Conversor de países_Geral_UTF8_'!$A$2:$B$223,2,FALSE)</f>
        <v>Ásia</v>
      </c>
      <c r="H41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80" spans="1:8" hidden="1">
      <c r="A4180" t="s">
        <v>124</v>
      </c>
      <c r="B4180" s="3">
        <v>1990</v>
      </c>
      <c r="C4180">
        <v>0</v>
      </c>
      <c r="D4180">
        <v>0</v>
      </c>
      <c r="E4180" s="3" t="e">
        <v>#NUM!</v>
      </c>
      <c r="F4180" s="3" t="str">
        <f>VLOOKUP(Exportacao[[#This Row],[País]],Tabela3[#All],4,FALSE)</f>
        <v>Japão</v>
      </c>
      <c r="G4180" s="3" t="str">
        <f>VLOOKUP(Exportacao[[#This Row],[País Corrigido]],'Conversor de países_Geral_UTF8_'!$A$2:$B$223,2,FALSE)</f>
        <v>Ásia</v>
      </c>
      <c r="H41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181" spans="1:8" hidden="1">
      <c r="A4181" t="s">
        <v>124</v>
      </c>
      <c r="B4181" s="3">
        <v>1991</v>
      </c>
      <c r="C4181">
        <v>56630</v>
      </c>
      <c r="D4181">
        <v>64200</v>
      </c>
      <c r="E4181" s="3">
        <v>1.1336747307081052</v>
      </c>
      <c r="F4181" s="3" t="str">
        <f>VLOOKUP(Exportacao[[#This Row],[País]],Tabela3[#All],4,FALSE)</f>
        <v>Japão</v>
      </c>
      <c r="G4181" s="3" t="str">
        <f>VLOOKUP(Exportacao[[#This Row],[País Corrigido]],'Conversor de países_Geral_UTF8_'!$A$2:$B$223,2,FALSE)</f>
        <v>Ásia</v>
      </c>
      <c r="H41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82" spans="1:8" hidden="1">
      <c r="A4182" t="s">
        <v>124</v>
      </c>
      <c r="B4182" s="3">
        <v>1992</v>
      </c>
      <c r="C4182">
        <v>42000</v>
      </c>
      <c r="D4182">
        <v>35700</v>
      </c>
      <c r="E4182" s="3">
        <v>0.85</v>
      </c>
      <c r="F4182" s="3" t="str">
        <f>VLOOKUP(Exportacao[[#This Row],[País]],Tabela3[#All],4,FALSE)</f>
        <v>Japão</v>
      </c>
      <c r="G4182" s="3" t="str">
        <f>VLOOKUP(Exportacao[[#This Row],[País Corrigido]],'Conversor de países_Geral_UTF8_'!$A$2:$B$223,2,FALSE)</f>
        <v>Ásia</v>
      </c>
      <c r="H41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83" spans="1:8" hidden="1">
      <c r="A4183" t="s">
        <v>124</v>
      </c>
      <c r="B4183" s="3">
        <v>1993</v>
      </c>
      <c r="C4183">
        <v>86120</v>
      </c>
      <c r="D4183">
        <v>105613</v>
      </c>
      <c r="E4183" s="3">
        <v>1.2263469577333952</v>
      </c>
      <c r="F4183" s="3" t="str">
        <f>VLOOKUP(Exportacao[[#This Row],[País]],Tabela3[#All],4,FALSE)</f>
        <v>Japão</v>
      </c>
      <c r="G4183" s="3" t="str">
        <f>VLOOKUP(Exportacao[[#This Row],[País Corrigido]],'Conversor de países_Geral_UTF8_'!$A$2:$B$223,2,FALSE)</f>
        <v>Ásia</v>
      </c>
      <c r="H41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84" spans="1:8" hidden="1">
      <c r="A4184" t="s">
        <v>124</v>
      </c>
      <c r="B4184" s="3">
        <v>1994</v>
      </c>
      <c r="C4184">
        <v>109555</v>
      </c>
      <c r="D4184">
        <v>132481</v>
      </c>
      <c r="E4184" s="3">
        <v>1.2092647528638583</v>
      </c>
      <c r="F4184" s="3" t="str">
        <f>VLOOKUP(Exportacao[[#This Row],[País]],Tabela3[#All],4,FALSE)</f>
        <v>Japão</v>
      </c>
      <c r="G4184" s="3" t="str">
        <f>VLOOKUP(Exportacao[[#This Row],[País Corrigido]],'Conversor de países_Geral_UTF8_'!$A$2:$B$223,2,FALSE)</f>
        <v>Ásia</v>
      </c>
      <c r="H41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85" spans="1:8" hidden="1">
      <c r="A4185" t="s">
        <v>124</v>
      </c>
      <c r="B4185" s="3">
        <v>1995</v>
      </c>
      <c r="C4185">
        <v>43806</v>
      </c>
      <c r="D4185">
        <v>41012</v>
      </c>
      <c r="E4185" s="3">
        <v>0.93621878281513948</v>
      </c>
      <c r="F4185" s="3" t="str">
        <f>VLOOKUP(Exportacao[[#This Row],[País]],Tabela3[#All],4,FALSE)</f>
        <v>Japão</v>
      </c>
      <c r="G4185" s="3" t="str">
        <f>VLOOKUP(Exportacao[[#This Row],[País Corrigido]],'Conversor de países_Geral_UTF8_'!$A$2:$B$223,2,FALSE)</f>
        <v>Ásia</v>
      </c>
      <c r="H41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86" spans="1:8" hidden="1">
      <c r="A4186" t="s">
        <v>124</v>
      </c>
      <c r="B4186" s="3">
        <v>1996</v>
      </c>
      <c r="C4186">
        <v>89562</v>
      </c>
      <c r="D4186">
        <v>76354</v>
      </c>
      <c r="E4186" s="3">
        <v>0.85252674125187022</v>
      </c>
      <c r="F4186" s="3" t="str">
        <f>VLOOKUP(Exportacao[[#This Row],[País]],Tabela3[#All],4,FALSE)</f>
        <v>Japão</v>
      </c>
      <c r="G4186" s="3" t="str">
        <f>VLOOKUP(Exportacao[[#This Row],[País Corrigido]],'Conversor de países_Geral_UTF8_'!$A$2:$B$223,2,FALSE)</f>
        <v>Ásia</v>
      </c>
      <c r="H41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87" spans="1:8" hidden="1">
      <c r="A4187" t="s">
        <v>124</v>
      </c>
      <c r="B4187" s="3">
        <v>1997</v>
      </c>
      <c r="C4187">
        <v>294275</v>
      </c>
      <c r="D4187">
        <v>330025</v>
      </c>
      <c r="E4187" s="3">
        <v>1.1214850055220458</v>
      </c>
      <c r="F4187" s="3" t="str">
        <f>VLOOKUP(Exportacao[[#This Row],[País]],Tabela3[#All],4,FALSE)</f>
        <v>Japão</v>
      </c>
      <c r="G4187" s="3" t="str">
        <f>VLOOKUP(Exportacao[[#This Row],[País Corrigido]],'Conversor de países_Geral_UTF8_'!$A$2:$B$223,2,FALSE)</f>
        <v>Ásia</v>
      </c>
      <c r="H41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88" spans="1:8" hidden="1">
      <c r="A4188" t="s">
        <v>124</v>
      </c>
      <c r="B4188" s="3">
        <v>1998</v>
      </c>
      <c r="C4188">
        <v>1914668</v>
      </c>
      <c r="D4188">
        <v>1186106</v>
      </c>
      <c r="E4188" s="3">
        <v>0.61948390008084953</v>
      </c>
      <c r="F4188" s="3" t="str">
        <f>VLOOKUP(Exportacao[[#This Row],[País]],Tabela3[#All],4,FALSE)</f>
        <v>Japão</v>
      </c>
      <c r="G4188" s="3" t="str">
        <f>VLOOKUP(Exportacao[[#This Row],[País Corrigido]],'Conversor de países_Geral_UTF8_'!$A$2:$B$223,2,FALSE)</f>
        <v>Ásia</v>
      </c>
      <c r="H41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89" spans="1:8" hidden="1">
      <c r="A4189" t="s">
        <v>124</v>
      </c>
      <c r="B4189" s="3">
        <v>1999</v>
      </c>
      <c r="C4189">
        <v>1579024</v>
      </c>
      <c r="D4189">
        <v>885479</v>
      </c>
      <c r="E4189" s="3">
        <v>0.56077615033083728</v>
      </c>
      <c r="F4189" s="3" t="str">
        <f>VLOOKUP(Exportacao[[#This Row],[País]],Tabela3[#All],4,FALSE)</f>
        <v>Japão</v>
      </c>
      <c r="G4189" s="3" t="str">
        <f>VLOOKUP(Exportacao[[#This Row],[País Corrigido]],'Conversor de países_Geral_UTF8_'!$A$2:$B$223,2,FALSE)</f>
        <v>Ásia</v>
      </c>
      <c r="H41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0" spans="1:8" hidden="1">
      <c r="A4190" t="s">
        <v>124</v>
      </c>
      <c r="B4190" s="3">
        <v>2000</v>
      </c>
      <c r="C4190">
        <v>672280</v>
      </c>
      <c r="D4190">
        <v>418175</v>
      </c>
      <c r="E4190" s="3">
        <v>0.6220250490866901</v>
      </c>
      <c r="F4190" s="3" t="str">
        <f>VLOOKUP(Exportacao[[#This Row],[País]],Tabela3[#All],4,FALSE)</f>
        <v>Japão</v>
      </c>
      <c r="G4190" s="3" t="str">
        <f>VLOOKUP(Exportacao[[#This Row],[País Corrigido]],'Conversor de países_Geral_UTF8_'!$A$2:$B$223,2,FALSE)</f>
        <v>Ásia</v>
      </c>
      <c r="H41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1" spans="1:8" hidden="1">
      <c r="A4191" t="s">
        <v>124</v>
      </c>
      <c r="B4191" s="3">
        <v>2001</v>
      </c>
      <c r="C4191">
        <v>32073</v>
      </c>
      <c r="D4191">
        <v>40010</v>
      </c>
      <c r="E4191" s="3">
        <v>1.2474667165528637</v>
      </c>
      <c r="F4191" s="3" t="str">
        <f>VLOOKUP(Exportacao[[#This Row],[País]],Tabela3[#All],4,FALSE)</f>
        <v>Japão</v>
      </c>
      <c r="G4191" s="3" t="str">
        <f>VLOOKUP(Exportacao[[#This Row],[País Corrigido]],'Conversor de países_Geral_UTF8_'!$A$2:$B$223,2,FALSE)</f>
        <v>Ásia</v>
      </c>
      <c r="H41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2" spans="1:8" hidden="1">
      <c r="A4192" t="s">
        <v>124</v>
      </c>
      <c r="B4192" s="3">
        <v>2002</v>
      </c>
      <c r="C4192">
        <v>135602</v>
      </c>
      <c r="D4192">
        <v>109557</v>
      </c>
      <c r="E4192" s="3">
        <v>0.80793056149614317</v>
      </c>
      <c r="F4192" s="3" t="str">
        <f>VLOOKUP(Exportacao[[#This Row],[País]],Tabela3[#All],4,FALSE)</f>
        <v>Japão</v>
      </c>
      <c r="G4192" s="3" t="str">
        <f>VLOOKUP(Exportacao[[#This Row],[País Corrigido]],'Conversor de países_Geral_UTF8_'!$A$2:$B$223,2,FALSE)</f>
        <v>Ásia</v>
      </c>
      <c r="H41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3" spans="1:8" hidden="1">
      <c r="A4193" t="s">
        <v>124</v>
      </c>
      <c r="B4193" s="3">
        <v>2003</v>
      </c>
      <c r="C4193">
        <v>166028</v>
      </c>
      <c r="D4193">
        <v>87286</v>
      </c>
      <c r="E4193" s="3">
        <v>0.52573059965788904</v>
      </c>
      <c r="F4193" s="3" t="str">
        <f>VLOOKUP(Exportacao[[#This Row],[País]],Tabela3[#All],4,FALSE)</f>
        <v>Japão</v>
      </c>
      <c r="G4193" s="3" t="str">
        <f>VLOOKUP(Exportacao[[#This Row],[País Corrigido]],'Conversor de países_Geral_UTF8_'!$A$2:$B$223,2,FALSE)</f>
        <v>Ásia</v>
      </c>
      <c r="H41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4" spans="1:8" hidden="1">
      <c r="A4194" t="s">
        <v>124</v>
      </c>
      <c r="B4194" s="3">
        <v>2004</v>
      </c>
      <c r="C4194">
        <v>426482</v>
      </c>
      <c r="D4194">
        <v>216282</v>
      </c>
      <c r="E4194" s="3">
        <v>0.50713042988918644</v>
      </c>
      <c r="F4194" s="3" t="str">
        <f>VLOOKUP(Exportacao[[#This Row],[País]],Tabela3[#All],4,FALSE)</f>
        <v>Japão</v>
      </c>
      <c r="G4194" s="3" t="str">
        <f>VLOOKUP(Exportacao[[#This Row],[País Corrigido]],'Conversor de países_Geral_UTF8_'!$A$2:$B$223,2,FALSE)</f>
        <v>Ásia</v>
      </c>
      <c r="H41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5" spans="1:8" hidden="1">
      <c r="A4195" t="s">
        <v>124</v>
      </c>
      <c r="B4195" s="3">
        <v>2005</v>
      </c>
      <c r="C4195">
        <v>561411</v>
      </c>
      <c r="D4195">
        <v>249932</v>
      </c>
      <c r="E4195" s="3">
        <v>0.44518543455685761</v>
      </c>
      <c r="F4195" s="3" t="str">
        <f>VLOOKUP(Exportacao[[#This Row],[País]],Tabela3[#All],4,FALSE)</f>
        <v>Japão</v>
      </c>
      <c r="G4195" s="3" t="str">
        <f>VLOOKUP(Exportacao[[#This Row],[País Corrigido]],'Conversor de países_Geral_UTF8_'!$A$2:$B$223,2,FALSE)</f>
        <v>Ásia</v>
      </c>
      <c r="H41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6" spans="1:8" hidden="1">
      <c r="A4196" t="s">
        <v>124</v>
      </c>
      <c r="B4196" s="3">
        <v>2006</v>
      </c>
      <c r="C4196">
        <v>325031</v>
      </c>
      <c r="D4196">
        <v>240334</v>
      </c>
      <c r="E4196" s="3">
        <v>0.73941870160077039</v>
      </c>
      <c r="F4196" s="3" t="str">
        <f>VLOOKUP(Exportacao[[#This Row],[País]],Tabela3[#All],4,FALSE)</f>
        <v>Japão</v>
      </c>
      <c r="G4196" s="3" t="str">
        <f>VLOOKUP(Exportacao[[#This Row],[País Corrigido]],'Conversor de países_Geral_UTF8_'!$A$2:$B$223,2,FALSE)</f>
        <v>Ásia</v>
      </c>
      <c r="H41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7" spans="1:8" hidden="1">
      <c r="A4197" t="s">
        <v>124</v>
      </c>
      <c r="B4197" s="3">
        <v>2007</v>
      </c>
      <c r="C4197">
        <v>357943</v>
      </c>
      <c r="D4197">
        <v>316867</v>
      </c>
      <c r="E4197" s="3">
        <v>0.88524429867325249</v>
      </c>
      <c r="F4197" s="3" t="str">
        <f>VLOOKUP(Exportacao[[#This Row],[País]],Tabela3[#All],4,FALSE)</f>
        <v>Japão</v>
      </c>
      <c r="G4197" s="3" t="str">
        <f>VLOOKUP(Exportacao[[#This Row],[País Corrigido]],'Conversor de países_Geral_UTF8_'!$A$2:$B$223,2,FALSE)</f>
        <v>Ásia</v>
      </c>
      <c r="H41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8" spans="1:8" hidden="1">
      <c r="A4198" t="s">
        <v>124</v>
      </c>
      <c r="B4198" s="3">
        <v>2008</v>
      </c>
      <c r="C4198">
        <v>232293</v>
      </c>
      <c r="D4198">
        <v>178333</v>
      </c>
      <c r="E4198" s="3">
        <v>0.7677071629364639</v>
      </c>
      <c r="F4198" s="3" t="str">
        <f>VLOOKUP(Exportacao[[#This Row],[País]],Tabela3[#All],4,FALSE)</f>
        <v>Japão</v>
      </c>
      <c r="G4198" s="3" t="str">
        <f>VLOOKUP(Exportacao[[#This Row],[País Corrigido]],'Conversor de países_Geral_UTF8_'!$A$2:$B$223,2,FALSE)</f>
        <v>Ásia</v>
      </c>
      <c r="H41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199" spans="1:8" hidden="1">
      <c r="A4199" t="s">
        <v>124</v>
      </c>
      <c r="B4199" s="3">
        <v>2009</v>
      </c>
      <c r="C4199">
        <v>217974</v>
      </c>
      <c r="D4199">
        <v>283436</v>
      </c>
      <c r="E4199" s="3">
        <v>1.3003202216778147</v>
      </c>
      <c r="F4199" s="3" t="str">
        <f>VLOOKUP(Exportacao[[#This Row],[País]],Tabela3[#All],4,FALSE)</f>
        <v>Japão</v>
      </c>
      <c r="G4199" s="3" t="str">
        <f>VLOOKUP(Exportacao[[#This Row],[País Corrigido]],'Conversor de países_Geral_UTF8_'!$A$2:$B$223,2,FALSE)</f>
        <v>Ásia</v>
      </c>
      <c r="H41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0" spans="1:8" hidden="1">
      <c r="A4200" t="s">
        <v>124</v>
      </c>
      <c r="B4200" s="3">
        <v>2010</v>
      </c>
      <c r="C4200">
        <v>112178</v>
      </c>
      <c r="D4200">
        <v>74628</v>
      </c>
      <c r="E4200" s="3">
        <v>0.66526413378737359</v>
      </c>
      <c r="F4200" s="3" t="str">
        <f>VLOOKUP(Exportacao[[#This Row],[País]],Tabela3[#All],4,FALSE)</f>
        <v>Japão</v>
      </c>
      <c r="G4200" s="3" t="str">
        <f>VLOOKUP(Exportacao[[#This Row],[País Corrigido]],'Conversor de países_Geral_UTF8_'!$A$2:$B$223,2,FALSE)</f>
        <v>Ásia</v>
      </c>
      <c r="H42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1" spans="1:8" hidden="1">
      <c r="A4201" t="s">
        <v>124</v>
      </c>
      <c r="B4201" s="3">
        <v>2011</v>
      </c>
      <c r="C4201">
        <v>100835</v>
      </c>
      <c r="D4201">
        <v>144662</v>
      </c>
      <c r="E4201" s="3">
        <v>1.4346407497396738</v>
      </c>
      <c r="F4201" s="3" t="str">
        <f>VLOOKUP(Exportacao[[#This Row],[País]],Tabela3[#All],4,FALSE)</f>
        <v>Japão</v>
      </c>
      <c r="G4201" s="3" t="str">
        <f>VLOOKUP(Exportacao[[#This Row],[País Corrigido]],'Conversor de países_Geral_UTF8_'!$A$2:$B$223,2,FALSE)</f>
        <v>Ásia</v>
      </c>
      <c r="H42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2" spans="1:8" hidden="1">
      <c r="A4202" t="s">
        <v>124</v>
      </c>
      <c r="B4202" s="3">
        <v>2012</v>
      </c>
      <c r="C4202">
        <v>29281</v>
      </c>
      <c r="D4202">
        <v>116961</v>
      </c>
      <c r="E4202" s="3">
        <v>3.9944332502305251</v>
      </c>
      <c r="F4202" s="3" t="str">
        <f>VLOOKUP(Exportacao[[#This Row],[País]],Tabela3[#All],4,FALSE)</f>
        <v>Japão</v>
      </c>
      <c r="G4202" s="3" t="str">
        <f>VLOOKUP(Exportacao[[#This Row],[País Corrigido]],'Conversor de países_Geral_UTF8_'!$A$2:$B$223,2,FALSE)</f>
        <v>Ásia</v>
      </c>
      <c r="H42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3" spans="1:8" hidden="1">
      <c r="A4203" t="s">
        <v>124</v>
      </c>
      <c r="B4203" s="3">
        <v>2013</v>
      </c>
      <c r="C4203">
        <v>91988</v>
      </c>
      <c r="D4203">
        <v>429088</v>
      </c>
      <c r="E4203" s="3">
        <v>4.6646084271861543</v>
      </c>
      <c r="F4203" s="3" t="str">
        <f>VLOOKUP(Exportacao[[#This Row],[País]],Tabela3[#All],4,FALSE)</f>
        <v>Japão</v>
      </c>
      <c r="G4203" s="3" t="str">
        <f>VLOOKUP(Exportacao[[#This Row],[País Corrigido]],'Conversor de países_Geral_UTF8_'!$A$2:$B$223,2,FALSE)</f>
        <v>Ásia</v>
      </c>
      <c r="H42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4" spans="1:8" hidden="1">
      <c r="A4204" t="s">
        <v>124</v>
      </c>
      <c r="B4204" s="3">
        <v>2014</v>
      </c>
      <c r="C4204">
        <v>106426</v>
      </c>
      <c r="D4204">
        <v>401774</v>
      </c>
      <c r="E4204" s="3">
        <v>3.7751489297727998</v>
      </c>
      <c r="F4204" s="3" t="str">
        <f>VLOOKUP(Exportacao[[#This Row],[País]],Tabela3[#All],4,FALSE)</f>
        <v>Japão</v>
      </c>
      <c r="G4204" s="3" t="str">
        <f>VLOOKUP(Exportacao[[#This Row],[País Corrigido]],'Conversor de países_Geral_UTF8_'!$A$2:$B$223,2,FALSE)</f>
        <v>Ásia</v>
      </c>
      <c r="H42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5" spans="1:8" hidden="1">
      <c r="A4205" t="s">
        <v>124</v>
      </c>
      <c r="B4205" s="3">
        <v>2015</v>
      </c>
      <c r="C4205">
        <v>31597</v>
      </c>
      <c r="D4205">
        <v>87853</v>
      </c>
      <c r="E4205" s="3">
        <v>2.7804221919802514</v>
      </c>
      <c r="F4205" s="3" t="str">
        <f>VLOOKUP(Exportacao[[#This Row],[País]],Tabela3[#All],4,FALSE)</f>
        <v>Japão</v>
      </c>
      <c r="G4205" s="3" t="str">
        <f>VLOOKUP(Exportacao[[#This Row],[País Corrigido]],'Conversor de países_Geral_UTF8_'!$A$2:$B$223,2,FALSE)</f>
        <v>Ásia</v>
      </c>
      <c r="H42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6" spans="1:8" hidden="1">
      <c r="A4206" t="s">
        <v>124</v>
      </c>
      <c r="B4206" s="3">
        <v>2016</v>
      </c>
      <c r="C4206">
        <v>34341</v>
      </c>
      <c r="D4206">
        <v>90954</v>
      </c>
      <c r="E4206" s="3">
        <v>2.6485542063422729</v>
      </c>
      <c r="F4206" s="3" t="str">
        <f>VLOOKUP(Exportacao[[#This Row],[País]],Tabela3[#All],4,FALSE)</f>
        <v>Japão</v>
      </c>
      <c r="G4206" s="3" t="str">
        <f>VLOOKUP(Exportacao[[#This Row],[País Corrigido]],'Conversor de países_Geral_UTF8_'!$A$2:$B$223,2,FALSE)</f>
        <v>Ásia</v>
      </c>
      <c r="H42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7" spans="1:8" hidden="1">
      <c r="A4207" t="s">
        <v>124</v>
      </c>
      <c r="B4207" s="3">
        <v>2017</v>
      </c>
      <c r="C4207">
        <v>33909</v>
      </c>
      <c r="D4207">
        <v>92886</v>
      </c>
      <c r="E4207" s="3">
        <v>2.7392727594443951</v>
      </c>
      <c r="F4207" s="3" t="str">
        <f>VLOOKUP(Exportacao[[#This Row],[País]],Tabela3[#All],4,FALSE)</f>
        <v>Japão</v>
      </c>
      <c r="G4207" s="3" t="str">
        <f>VLOOKUP(Exportacao[[#This Row],[País Corrigido]],'Conversor de países_Geral_UTF8_'!$A$2:$B$223,2,FALSE)</f>
        <v>Ásia</v>
      </c>
      <c r="H42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8" spans="1:8" hidden="1">
      <c r="A4208" t="s">
        <v>124</v>
      </c>
      <c r="B4208" s="3">
        <v>2018</v>
      </c>
      <c r="C4208">
        <v>36992</v>
      </c>
      <c r="D4208">
        <v>112342</v>
      </c>
      <c r="E4208" s="3">
        <v>3.0369269031141868</v>
      </c>
      <c r="F4208" s="3" t="str">
        <f>VLOOKUP(Exportacao[[#This Row],[País]],Tabela3[#All],4,FALSE)</f>
        <v>Japão</v>
      </c>
      <c r="G4208" s="3" t="str">
        <f>VLOOKUP(Exportacao[[#This Row],[País Corrigido]],'Conversor de países_Geral_UTF8_'!$A$2:$B$223,2,FALSE)</f>
        <v>Ásia</v>
      </c>
      <c r="H42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09" spans="1:8" hidden="1">
      <c r="A4209" t="s">
        <v>124</v>
      </c>
      <c r="B4209" s="3">
        <v>2019</v>
      </c>
      <c r="C4209">
        <v>40621</v>
      </c>
      <c r="D4209">
        <v>99642</v>
      </c>
      <c r="E4209" s="3">
        <v>2.4529676768174098</v>
      </c>
      <c r="F4209" s="3" t="str">
        <f>VLOOKUP(Exportacao[[#This Row],[País]],Tabela3[#All],4,FALSE)</f>
        <v>Japão</v>
      </c>
      <c r="G4209" s="3" t="str">
        <f>VLOOKUP(Exportacao[[#This Row],[País Corrigido]],'Conversor de países_Geral_UTF8_'!$A$2:$B$223,2,FALSE)</f>
        <v>Ásia</v>
      </c>
      <c r="H42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10" spans="1:8" hidden="1">
      <c r="A4210" t="s">
        <v>124</v>
      </c>
      <c r="B4210" s="3">
        <v>2020</v>
      </c>
      <c r="C4210">
        <v>36442</v>
      </c>
      <c r="D4210">
        <v>92674</v>
      </c>
      <c r="E4210" s="3">
        <v>2.5430547170846824</v>
      </c>
      <c r="F4210" s="3" t="str">
        <f>VLOOKUP(Exportacao[[#This Row],[País]],Tabela3[#All],4,FALSE)</f>
        <v>Japão</v>
      </c>
      <c r="G4210" s="3" t="str">
        <f>VLOOKUP(Exportacao[[#This Row],[País Corrigido]],'Conversor de países_Geral_UTF8_'!$A$2:$B$223,2,FALSE)</f>
        <v>Ásia</v>
      </c>
      <c r="H42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11" spans="1:8" hidden="1">
      <c r="A4211" t="s">
        <v>124</v>
      </c>
      <c r="B4211" s="3">
        <v>2021</v>
      </c>
      <c r="C4211">
        <v>39491</v>
      </c>
      <c r="D4211">
        <v>90275</v>
      </c>
      <c r="E4211" s="3">
        <v>2.2859638905066979</v>
      </c>
      <c r="F4211" s="3" t="str">
        <f>VLOOKUP(Exportacao[[#This Row],[País]],Tabela3[#All],4,FALSE)</f>
        <v>Japão</v>
      </c>
      <c r="G4211" s="3" t="str">
        <f>VLOOKUP(Exportacao[[#This Row],[País Corrigido]],'Conversor de países_Geral_UTF8_'!$A$2:$B$223,2,FALSE)</f>
        <v>Ásia</v>
      </c>
      <c r="H42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12" spans="1:8" hidden="1">
      <c r="A4212" t="s">
        <v>124</v>
      </c>
      <c r="B4212" s="3">
        <v>2022</v>
      </c>
      <c r="C4212">
        <v>37324</v>
      </c>
      <c r="D4212">
        <v>82208</v>
      </c>
      <c r="E4212" s="3">
        <v>2.2025506376594151</v>
      </c>
      <c r="F4212" s="3" t="str">
        <f>VLOOKUP(Exportacao[[#This Row],[País]],Tabela3[#All],4,FALSE)</f>
        <v>Japão</v>
      </c>
      <c r="G4212" s="3" t="str">
        <f>VLOOKUP(Exportacao[[#This Row],[País Corrigido]],'Conversor de países_Geral_UTF8_'!$A$2:$B$223,2,FALSE)</f>
        <v>Ásia</v>
      </c>
      <c r="H42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13" spans="1:8" hidden="1">
      <c r="A4213" t="s">
        <v>124</v>
      </c>
      <c r="B4213" s="3">
        <v>2023</v>
      </c>
      <c r="C4213">
        <v>22942</v>
      </c>
      <c r="D4213">
        <v>57780</v>
      </c>
      <c r="E4213" s="3">
        <v>2.5185249760265016</v>
      </c>
      <c r="F4213" s="3" t="str">
        <f>VLOOKUP(Exportacao[[#This Row],[País]],Tabela3[#All],4,FALSE)</f>
        <v>Japão</v>
      </c>
      <c r="G4213" s="3" t="str">
        <f>VLOOKUP(Exportacao[[#This Row],[País Corrigido]],'Conversor de países_Geral_UTF8_'!$A$2:$B$223,2,FALSE)</f>
        <v>Ásia</v>
      </c>
      <c r="H42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14" spans="1:8" hidden="1">
      <c r="A4214" t="s">
        <v>125</v>
      </c>
      <c r="B4214" s="3">
        <v>1970</v>
      </c>
      <c r="C4214">
        <v>0</v>
      </c>
      <c r="D4214">
        <v>0</v>
      </c>
      <c r="E4214" s="3" t="e">
        <v>#NUM!</v>
      </c>
      <c r="F4214" s="3" t="str">
        <f>VLOOKUP(Exportacao[[#This Row],[País]],Tabela3[#All],4,FALSE)</f>
        <v>Jordânia</v>
      </c>
      <c r="G4214" s="3" t="str">
        <f>VLOOKUP(Exportacao[[#This Row],[País Corrigido]],'Conversor de países_Geral_UTF8_'!$A$2:$B$223,2,FALSE)</f>
        <v>Ásia</v>
      </c>
      <c r="H42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15" spans="1:8" hidden="1">
      <c r="A4215" t="s">
        <v>125</v>
      </c>
      <c r="B4215" s="3">
        <v>1971</v>
      </c>
      <c r="C4215">
        <v>0</v>
      </c>
      <c r="D4215">
        <v>0</v>
      </c>
      <c r="E4215" s="3" t="e">
        <v>#NUM!</v>
      </c>
      <c r="F4215" s="3" t="str">
        <f>VLOOKUP(Exportacao[[#This Row],[País]],Tabela3[#All],4,FALSE)</f>
        <v>Jordânia</v>
      </c>
      <c r="G4215" s="3" t="str">
        <f>VLOOKUP(Exportacao[[#This Row],[País Corrigido]],'Conversor de países_Geral_UTF8_'!$A$2:$B$223,2,FALSE)</f>
        <v>Ásia</v>
      </c>
      <c r="H42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16" spans="1:8" hidden="1">
      <c r="A4216" t="s">
        <v>125</v>
      </c>
      <c r="B4216" s="3">
        <v>1972</v>
      </c>
      <c r="C4216">
        <v>0</v>
      </c>
      <c r="D4216">
        <v>0</v>
      </c>
      <c r="E4216" s="3" t="e">
        <v>#NUM!</v>
      </c>
      <c r="F4216" s="3" t="str">
        <f>VLOOKUP(Exportacao[[#This Row],[País]],Tabela3[#All],4,FALSE)</f>
        <v>Jordânia</v>
      </c>
      <c r="G4216" s="3" t="str">
        <f>VLOOKUP(Exportacao[[#This Row],[País Corrigido]],'Conversor de países_Geral_UTF8_'!$A$2:$B$223,2,FALSE)</f>
        <v>Ásia</v>
      </c>
      <c r="H42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17" spans="1:8" hidden="1">
      <c r="A4217" t="s">
        <v>125</v>
      </c>
      <c r="B4217" s="3">
        <v>1973</v>
      </c>
      <c r="C4217">
        <v>0</v>
      </c>
      <c r="D4217">
        <v>0</v>
      </c>
      <c r="E4217" s="3" t="e">
        <v>#NUM!</v>
      </c>
      <c r="F4217" s="3" t="str">
        <f>VLOOKUP(Exportacao[[#This Row],[País]],Tabela3[#All],4,FALSE)</f>
        <v>Jordânia</v>
      </c>
      <c r="G4217" s="3" t="str">
        <f>VLOOKUP(Exportacao[[#This Row],[País Corrigido]],'Conversor de países_Geral_UTF8_'!$A$2:$B$223,2,FALSE)</f>
        <v>Ásia</v>
      </c>
      <c r="H42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18" spans="1:8" hidden="1">
      <c r="A4218" t="s">
        <v>125</v>
      </c>
      <c r="B4218" s="3">
        <v>1974</v>
      </c>
      <c r="C4218">
        <v>0</v>
      </c>
      <c r="D4218">
        <v>0</v>
      </c>
      <c r="E4218" s="3" t="e">
        <v>#NUM!</v>
      </c>
      <c r="F4218" s="3" t="str">
        <f>VLOOKUP(Exportacao[[#This Row],[País]],Tabela3[#All],4,FALSE)</f>
        <v>Jordânia</v>
      </c>
      <c r="G4218" s="3" t="str">
        <f>VLOOKUP(Exportacao[[#This Row],[País Corrigido]],'Conversor de países_Geral_UTF8_'!$A$2:$B$223,2,FALSE)</f>
        <v>Ásia</v>
      </c>
      <c r="H42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19" spans="1:8" hidden="1">
      <c r="A4219" t="s">
        <v>125</v>
      </c>
      <c r="B4219" s="3">
        <v>1975</v>
      </c>
      <c r="C4219">
        <v>0</v>
      </c>
      <c r="D4219">
        <v>0</v>
      </c>
      <c r="E4219" s="3" t="e">
        <v>#NUM!</v>
      </c>
      <c r="F4219" s="3" t="str">
        <f>VLOOKUP(Exportacao[[#This Row],[País]],Tabela3[#All],4,FALSE)</f>
        <v>Jordânia</v>
      </c>
      <c r="G4219" s="3" t="str">
        <f>VLOOKUP(Exportacao[[#This Row],[País Corrigido]],'Conversor de países_Geral_UTF8_'!$A$2:$B$223,2,FALSE)</f>
        <v>Ásia</v>
      </c>
      <c r="H42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0" spans="1:8" hidden="1">
      <c r="A4220" t="s">
        <v>125</v>
      </c>
      <c r="B4220" s="3">
        <v>1976</v>
      </c>
      <c r="C4220">
        <v>0</v>
      </c>
      <c r="D4220">
        <v>0</v>
      </c>
      <c r="E4220" s="3" t="e">
        <v>#NUM!</v>
      </c>
      <c r="F4220" s="3" t="str">
        <f>VLOOKUP(Exportacao[[#This Row],[País]],Tabela3[#All],4,FALSE)</f>
        <v>Jordânia</v>
      </c>
      <c r="G4220" s="3" t="str">
        <f>VLOOKUP(Exportacao[[#This Row],[País Corrigido]],'Conversor de países_Geral_UTF8_'!$A$2:$B$223,2,FALSE)</f>
        <v>Ásia</v>
      </c>
      <c r="H42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1" spans="1:8" hidden="1">
      <c r="A4221" t="s">
        <v>125</v>
      </c>
      <c r="B4221" s="3">
        <v>1977</v>
      </c>
      <c r="C4221">
        <v>0</v>
      </c>
      <c r="D4221">
        <v>0</v>
      </c>
      <c r="E4221" s="3" t="e">
        <v>#NUM!</v>
      </c>
      <c r="F4221" s="3" t="str">
        <f>VLOOKUP(Exportacao[[#This Row],[País]],Tabela3[#All],4,FALSE)</f>
        <v>Jordânia</v>
      </c>
      <c r="G4221" s="3" t="str">
        <f>VLOOKUP(Exportacao[[#This Row],[País Corrigido]],'Conversor de países_Geral_UTF8_'!$A$2:$B$223,2,FALSE)</f>
        <v>Ásia</v>
      </c>
      <c r="H42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2" spans="1:8" hidden="1">
      <c r="A4222" t="s">
        <v>125</v>
      </c>
      <c r="B4222" s="3">
        <v>1978</v>
      </c>
      <c r="C4222">
        <v>0</v>
      </c>
      <c r="D4222">
        <v>0</v>
      </c>
      <c r="E4222" s="3" t="e">
        <v>#NUM!</v>
      </c>
      <c r="F4222" s="3" t="str">
        <f>VLOOKUP(Exportacao[[#This Row],[País]],Tabela3[#All],4,FALSE)</f>
        <v>Jordânia</v>
      </c>
      <c r="G4222" s="3" t="str">
        <f>VLOOKUP(Exportacao[[#This Row],[País Corrigido]],'Conversor de países_Geral_UTF8_'!$A$2:$B$223,2,FALSE)</f>
        <v>Ásia</v>
      </c>
      <c r="H42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3" spans="1:8" hidden="1">
      <c r="A4223" t="s">
        <v>125</v>
      </c>
      <c r="B4223" s="3">
        <v>1979</v>
      </c>
      <c r="C4223">
        <v>0</v>
      </c>
      <c r="D4223">
        <v>0</v>
      </c>
      <c r="E4223" s="3" t="e">
        <v>#NUM!</v>
      </c>
      <c r="F4223" s="3" t="str">
        <f>VLOOKUP(Exportacao[[#This Row],[País]],Tabela3[#All],4,FALSE)</f>
        <v>Jordânia</v>
      </c>
      <c r="G4223" s="3" t="str">
        <f>VLOOKUP(Exportacao[[#This Row],[País Corrigido]],'Conversor de países_Geral_UTF8_'!$A$2:$B$223,2,FALSE)</f>
        <v>Ásia</v>
      </c>
      <c r="H42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4" spans="1:8" hidden="1">
      <c r="A4224" t="s">
        <v>125</v>
      </c>
      <c r="B4224" s="3">
        <v>1980</v>
      </c>
      <c r="C4224">
        <v>0</v>
      </c>
      <c r="D4224">
        <v>0</v>
      </c>
      <c r="E4224" s="3" t="e">
        <v>#NUM!</v>
      </c>
      <c r="F4224" s="3" t="str">
        <f>VLOOKUP(Exportacao[[#This Row],[País]],Tabela3[#All],4,FALSE)</f>
        <v>Jordânia</v>
      </c>
      <c r="G4224" s="3" t="str">
        <f>VLOOKUP(Exportacao[[#This Row],[País Corrigido]],'Conversor de países_Geral_UTF8_'!$A$2:$B$223,2,FALSE)</f>
        <v>Ásia</v>
      </c>
      <c r="H42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5" spans="1:8" hidden="1">
      <c r="A4225" t="s">
        <v>125</v>
      </c>
      <c r="B4225" s="3">
        <v>1981</v>
      </c>
      <c r="C4225">
        <v>0</v>
      </c>
      <c r="D4225">
        <v>0</v>
      </c>
      <c r="E4225" s="3" t="e">
        <v>#NUM!</v>
      </c>
      <c r="F4225" s="3" t="str">
        <f>VLOOKUP(Exportacao[[#This Row],[País]],Tabela3[#All],4,FALSE)</f>
        <v>Jordânia</v>
      </c>
      <c r="G4225" s="3" t="str">
        <f>VLOOKUP(Exportacao[[#This Row],[País Corrigido]],'Conversor de países_Geral_UTF8_'!$A$2:$B$223,2,FALSE)</f>
        <v>Ásia</v>
      </c>
      <c r="H42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6" spans="1:8" hidden="1">
      <c r="A4226" t="s">
        <v>125</v>
      </c>
      <c r="B4226" s="3">
        <v>1982</v>
      </c>
      <c r="C4226">
        <v>0</v>
      </c>
      <c r="D4226">
        <v>0</v>
      </c>
      <c r="E4226" s="3" t="e">
        <v>#NUM!</v>
      </c>
      <c r="F4226" s="3" t="str">
        <f>VLOOKUP(Exportacao[[#This Row],[País]],Tabela3[#All],4,FALSE)</f>
        <v>Jordânia</v>
      </c>
      <c r="G4226" s="3" t="str">
        <f>VLOOKUP(Exportacao[[#This Row],[País Corrigido]],'Conversor de países_Geral_UTF8_'!$A$2:$B$223,2,FALSE)</f>
        <v>Ásia</v>
      </c>
      <c r="H42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7" spans="1:8" hidden="1">
      <c r="A4227" t="s">
        <v>125</v>
      </c>
      <c r="B4227" s="3">
        <v>1983</v>
      </c>
      <c r="C4227">
        <v>0</v>
      </c>
      <c r="D4227">
        <v>0</v>
      </c>
      <c r="E4227" s="3" t="e">
        <v>#NUM!</v>
      </c>
      <c r="F4227" s="3" t="str">
        <f>VLOOKUP(Exportacao[[#This Row],[País]],Tabela3[#All],4,FALSE)</f>
        <v>Jordânia</v>
      </c>
      <c r="G4227" s="3" t="str">
        <f>VLOOKUP(Exportacao[[#This Row],[País Corrigido]],'Conversor de países_Geral_UTF8_'!$A$2:$B$223,2,FALSE)</f>
        <v>Ásia</v>
      </c>
      <c r="H42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8" spans="1:8" hidden="1">
      <c r="A4228" t="s">
        <v>125</v>
      </c>
      <c r="B4228" s="3">
        <v>1984</v>
      </c>
      <c r="C4228">
        <v>0</v>
      </c>
      <c r="D4228">
        <v>0</v>
      </c>
      <c r="E4228" s="3" t="e">
        <v>#NUM!</v>
      </c>
      <c r="F4228" s="3" t="str">
        <f>VLOOKUP(Exportacao[[#This Row],[País]],Tabela3[#All],4,FALSE)</f>
        <v>Jordânia</v>
      </c>
      <c r="G4228" s="3" t="str">
        <f>VLOOKUP(Exportacao[[#This Row],[País Corrigido]],'Conversor de países_Geral_UTF8_'!$A$2:$B$223,2,FALSE)</f>
        <v>Ásia</v>
      </c>
      <c r="H42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29" spans="1:8" hidden="1">
      <c r="A4229" t="s">
        <v>125</v>
      </c>
      <c r="B4229" s="3">
        <v>1985</v>
      </c>
      <c r="C4229">
        <v>0</v>
      </c>
      <c r="D4229">
        <v>0</v>
      </c>
      <c r="E4229" s="3" t="e">
        <v>#NUM!</v>
      </c>
      <c r="F4229" s="3" t="str">
        <f>VLOOKUP(Exportacao[[#This Row],[País]],Tabela3[#All],4,FALSE)</f>
        <v>Jordânia</v>
      </c>
      <c r="G4229" s="3" t="str">
        <f>VLOOKUP(Exportacao[[#This Row],[País Corrigido]],'Conversor de países_Geral_UTF8_'!$A$2:$B$223,2,FALSE)</f>
        <v>Ásia</v>
      </c>
      <c r="H42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0" spans="1:8" hidden="1">
      <c r="A4230" t="s">
        <v>125</v>
      </c>
      <c r="B4230" s="3">
        <v>1986</v>
      </c>
      <c r="C4230">
        <v>240</v>
      </c>
      <c r="D4230">
        <v>300</v>
      </c>
      <c r="E4230" s="3">
        <v>1.25</v>
      </c>
      <c r="F4230" s="3" t="str">
        <f>VLOOKUP(Exportacao[[#This Row],[País]],Tabela3[#All],4,FALSE)</f>
        <v>Jordânia</v>
      </c>
      <c r="G4230" s="3" t="str">
        <f>VLOOKUP(Exportacao[[#This Row],[País Corrigido]],'Conversor de países_Geral_UTF8_'!$A$2:$B$223,2,FALSE)</f>
        <v>Ásia</v>
      </c>
      <c r="H42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31" spans="1:8" hidden="1">
      <c r="A4231" t="s">
        <v>125</v>
      </c>
      <c r="B4231" s="3">
        <v>1987</v>
      </c>
      <c r="C4231">
        <v>0</v>
      </c>
      <c r="D4231">
        <v>0</v>
      </c>
      <c r="E4231" s="3" t="e">
        <v>#NUM!</v>
      </c>
      <c r="F4231" s="3" t="str">
        <f>VLOOKUP(Exportacao[[#This Row],[País]],Tabela3[#All],4,FALSE)</f>
        <v>Jordânia</v>
      </c>
      <c r="G4231" s="3" t="str">
        <f>VLOOKUP(Exportacao[[#This Row],[País Corrigido]],'Conversor de países_Geral_UTF8_'!$A$2:$B$223,2,FALSE)</f>
        <v>Ásia</v>
      </c>
      <c r="H42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2" spans="1:8" hidden="1">
      <c r="A4232" t="s">
        <v>125</v>
      </c>
      <c r="B4232" s="3">
        <v>1988</v>
      </c>
      <c r="C4232">
        <v>0</v>
      </c>
      <c r="D4232">
        <v>0</v>
      </c>
      <c r="E4232" s="3" t="e">
        <v>#NUM!</v>
      </c>
      <c r="F4232" s="3" t="str">
        <f>VLOOKUP(Exportacao[[#This Row],[País]],Tabela3[#All],4,FALSE)</f>
        <v>Jordânia</v>
      </c>
      <c r="G4232" s="3" t="str">
        <f>VLOOKUP(Exportacao[[#This Row],[País Corrigido]],'Conversor de países_Geral_UTF8_'!$A$2:$B$223,2,FALSE)</f>
        <v>Ásia</v>
      </c>
      <c r="H42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3" spans="1:8" hidden="1">
      <c r="A4233" t="s">
        <v>125</v>
      </c>
      <c r="B4233" s="3">
        <v>1989</v>
      </c>
      <c r="C4233">
        <v>0</v>
      </c>
      <c r="D4233">
        <v>0</v>
      </c>
      <c r="E4233" s="3" t="e">
        <v>#NUM!</v>
      </c>
      <c r="F4233" s="3" t="str">
        <f>VLOOKUP(Exportacao[[#This Row],[País]],Tabela3[#All],4,FALSE)</f>
        <v>Jordânia</v>
      </c>
      <c r="G4233" s="3" t="str">
        <f>VLOOKUP(Exportacao[[#This Row],[País Corrigido]],'Conversor de países_Geral_UTF8_'!$A$2:$B$223,2,FALSE)</f>
        <v>Ásia</v>
      </c>
      <c r="H42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4" spans="1:8" hidden="1">
      <c r="A4234" t="s">
        <v>125</v>
      </c>
      <c r="B4234" s="3">
        <v>1990</v>
      </c>
      <c r="C4234">
        <v>0</v>
      </c>
      <c r="D4234">
        <v>0</v>
      </c>
      <c r="E4234" s="3" t="e">
        <v>#NUM!</v>
      </c>
      <c r="F4234" s="3" t="str">
        <f>VLOOKUP(Exportacao[[#This Row],[País]],Tabela3[#All],4,FALSE)</f>
        <v>Jordânia</v>
      </c>
      <c r="G4234" s="3" t="str">
        <f>VLOOKUP(Exportacao[[#This Row],[País Corrigido]],'Conversor de países_Geral_UTF8_'!$A$2:$B$223,2,FALSE)</f>
        <v>Ásia</v>
      </c>
      <c r="H42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5" spans="1:8" hidden="1">
      <c r="A4235" t="s">
        <v>125</v>
      </c>
      <c r="B4235" s="3">
        <v>1991</v>
      </c>
      <c r="C4235">
        <v>0</v>
      </c>
      <c r="D4235">
        <v>0</v>
      </c>
      <c r="E4235" s="3" t="e">
        <v>#NUM!</v>
      </c>
      <c r="F4235" s="3" t="str">
        <f>VLOOKUP(Exportacao[[#This Row],[País]],Tabela3[#All],4,FALSE)</f>
        <v>Jordânia</v>
      </c>
      <c r="G4235" s="3" t="str">
        <f>VLOOKUP(Exportacao[[#This Row],[País Corrigido]],'Conversor de países_Geral_UTF8_'!$A$2:$B$223,2,FALSE)</f>
        <v>Ásia</v>
      </c>
      <c r="H42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6" spans="1:8" hidden="1">
      <c r="A4236" t="s">
        <v>125</v>
      </c>
      <c r="B4236" s="3">
        <v>1992</v>
      </c>
      <c r="C4236">
        <v>0</v>
      </c>
      <c r="D4236">
        <v>0</v>
      </c>
      <c r="E4236" s="3" t="e">
        <v>#NUM!</v>
      </c>
      <c r="F4236" s="3" t="str">
        <f>VLOOKUP(Exportacao[[#This Row],[País]],Tabela3[#All],4,FALSE)</f>
        <v>Jordânia</v>
      </c>
      <c r="G4236" s="3" t="str">
        <f>VLOOKUP(Exportacao[[#This Row],[País Corrigido]],'Conversor de países_Geral_UTF8_'!$A$2:$B$223,2,FALSE)</f>
        <v>Ásia</v>
      </c>
      <c r="H42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7" spans="1:8" hidden="1">
      <c r="A4237" t="s">
        <v>125</v>
      </c>
      <c r="B4237" s="3">
        <v>1993</v>
      </c>
      <c r="C4237">
        <v>0</v>
      </c>
      <c r="D4237">
        <v>0</v>
      </c>
      <c r="E4237" s="3" t="e">
        <v>#NUM!</v>
      </c>
      <c r="F4237" s="3" t="str">
        <f>VLOOKUP(Exportacao[[#This Row],[País]],Tabela3[#All],4,FALSE)</f>
        <v>Jordânia</v>
      </c>
      <c r="G4237" s="3" t="str">
        <f>VLOOKUP(Exportacao[[#This Row],[País Corrigido]],'Conversor de países_Geral_UTF8_'!$A$2:$B$223,2,FALSE)</f>
        <v>Ásia</v>
      </c>
      <c r="H42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8" spans="1:8" hidden="1">
      <c r="A4238" t="s">
        <v>125</v>
      </c>
      <c r="B4238" s="3">
        <v>1994</v>
      </c>
      <c r="C4238">
        <v>0</v>
      </c>
      <c r="D4238">
        <v>0</v>
      </c>
      <c r="E4238" s="3" t="e">
        <v>#NUM!</v>
      </c>
      <c r="F4238" s="3" t="str">
        <f>VLOOKUP(Exportacao[[#This Row],[País]],Tabela3[#All],4,FALSE)</f>
        <v>Jordânia</v>
      </c>
      <c r="G4238" s="3" t="str">
        <f>VLOOKUP(Exportacao[[#This Row],[País Corrigido]],'Conversor de países_Geral_UTF8_'!$A$2:$B$223,2,FALSE)</f>
        <v>Ásia</v>
      </c>
      <c r="H42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39" spans="1:8" hidden="1">
      <c r="A4239" t="s">
        <v>125</v>
      </c>
      <c r="B4239" s="3">
        <v>1995</v>
      </c>
      <c r="C4239">
        <v>0</v>
      </c>
      <c r="D4239">
        <v>0</v>
      </c>
      <c r="E4239" s="3" t="e">
        <v>#NUM!</v>
      </c>
      <c r="F4239" s="3" t="str">
        <f>VLOOKUP(Exportacao[[#This Row],[País]],Tabela3[#All],4,FALSE)</f>
        <v>Jordânia</v>
      </c>
      <c r="G4239" s="3" t="str">
        <f>VLOOKUP(Exportacao[[#This Row],[País Corrigido]],'Conversor de países_Geral_UTF8_'!$A$2:$B$223,2,FALSE)</f>
        <v>Ásia</v>
      </c>
      <c r="H42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0" spans="1:8" hidden="1">
      <c r="A4240" t="s">
        <v>125</v>
      </c>
      <c r="B4240" s="3">
        <v>1996</v>
      </c>
      <c r="C4240">
        <v>0</v>
      </c>
      <c r="D4240">
        <v>0</v>
      </c>
      <c r="E4240" s="3" t="e">
        <v>#NUM!</v>
      </c>
      <c r="F4240" s="3" t="str">
        <f>VLOOKUP(Exportacao[[#This Row],[País]],Tabela3[#All],4,FALSE)</f>
        <v>Jordânia</v>
      </c>
      <c r="G4240" s="3" t="str">
        <f>VLOOKUP(Exportacao[[#This Row],[País Corrigido]],'Conversor de países_Geral_UTF8_'!$A$2:$B$223,2,FALSE)</f>
        <v>Ásia</v>
      </c>
      <c r="H42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1" spans="1:8" hidden="1">
      <c r="A4241" t="s">
        <v>125</v>
      </c>
      <c r="B4241" s="3">
        <v>1997</v>
      </c>
      <c r="C4241">
        <v>0</v>
      </c>
      <c r="D4241">
        <v>0</v>
      </c>
      <c r="E4241" s="3" t="e">
        <v>#NUM!</v>
      </c>
      <c r="F4241" s="3" t="str">
        <f>VLOOKUP(Exportacao[[#This Row],[País]],Tabela3[#All],4,FALSE)</f>
        <v>Jordânia</v>
      </c>
      <c r="G4241" s="3" t="str">
        <f>VLOOKUP(Exportacao[[#This Row],[País Corrigido]],'Conversor de países_Geral_UTF8_'!$A$2:$B$223,2,FALSE)</f>
        <v>Ásia</v>
      </c>
      <c r="H42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2" spans="1:8" hidden="1">
      <c r="A4242" t="s">
        <v>125</v>
      </c>
      <c r="B4242" s="3">
        <v>1998</v>
      </c>
      <c r="C4242">
        <v>0</v>
      </c>
      <c r="D4242">
        <v>0</v>
      </c>
      <c r="E4242" s="3" t="e">
        <v>#NUM!</v>
      </c>
      <c r="F4242" s="3" t="str">
        <f>VLOOKUP(Exportacao[[#This Row],[País]],Tabela3[#All],4,FALSE)</f>
        <v>Jordânia</v>
      </c>
      <c r="G4242" s="3" t="str">
        <f>VLOOKUP(Exportacao[[#This Row],[País Corrigido]],'Conversor de países_Geral_UTF8_'!$A$2:$B$223,2,FALSE)</f>
        <v>Ásia</v>
      </c>
      <c r="H42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3" spans="1:8" hidden="1">
      <c r="A4243" t="s">
        <v>125</v>
      </c>
      <c r="B4243" s="3">
        <v>1999</v>
      </c>
      <c r="C4243">
        <v>0</v>
      </c>
      <c r="D4243">
        <v>0</v>
      </c>
      <c r="E4243" s="3" t="e">
        <v>#NUM!</v>
      </c>
      <c r="F4243" s="3" t="str">
        <f>VLOOKUP(Exportacao[[#This Row],[País]],Tabela3[#All],4,FALSE)</f>
        <v>Jordânia</v>
      </c>
      <c r="G4243" s="3" t="str">
        <f>VLOOKUP(Exportacao[[#This Row],[País Corrigido]],'Conversor de países_Geral_UTF8_'!$A$2:$B$223,2,FALSE)</f>
        <v>Ásia</v>
      </c>
      <c r="H42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4" spans="1:8" hidden="1">
      <c r="A4244" t="s">
        <v>125</v>
      </c>
      <c r="B4244" s="3">
        <v>2000</v>
      </c>
      <c r="C4244">
        <v>0</v>
      </c>
      <c r="D4244">
        <v>0</v>
      </c>
      <c r="E4244" s="3" t="e">
        <v>#NUM!</v>
      </c>
      <c r="F4244" s="3" t="str">
        <f>VLOOKUP(Exportacao[[#This Row],[País]],Tabela3[#All],4,FALSE)</f>
        <v>Jordânia</v>
      </c>
      <c r="G4244" s="3" t="str">
        <f>VLOOKUP(Exportacao[[#This Row],[País Corrigido]],'Conversor de países_Geral_UTF8_'!$A$2:$B$223,2,FALSE)</f>
        <v>Ásia</v>
      </c>
      <c r="H42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5" spans="1:8" hidden="1">
      <c r="A4245" t="s">
        <v>125</v>
      </c>
      <c r="B4245" s="3">
        <v>2001</v>
      </c>
      <c r="C4245">
        <v>0</v>
      </c>
      <c r="D4245">
        <v>0</v>
      </c>
      <c r="E4245" s="3" t="e">
        <v>#NUM!</v>
      </c>
      <c r="F4245" s="3" t="str">
        <f>VLOOKUP(Exportacao[[#This Row],[País]],Tabela3[#All],4,FALSE)</f>
        <v>Jordânia</v>
      </c>
      <c r="G4245" s="3" t="str">
        <f>VLOOKUP(Exportacao[[#This Row],[País Corrigido]],'Conversor de países_Geral_UTF8_'!$A$2:$B$223,2,FALSE)</f>
        <v>Ásia</v>
      </c>
      <c r="H42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6" spans="1:8" hidden="1">
      <c r="A4246" t="s">
        <v>125</v>
      </c>
      <c r="B4246" s="3">
        <v>2002</v>
      </c>
      <c r="C4246">
        <v>0</v>
      </c>
      <c r="D4246">
        <v>0</v>
      </c>
      <c r="E4246" s="3" t="e">
        <v>#NUM!</v>
      </c>
      <c r="F4246" s="3" t="str">
        <f>VLOOKUP(Exportacao[[#This Row],[País]],Tabela3[#All],4,FALSE)</f>
        <v>Jordânia</v>
      </c>
      <c r="G4246" s="3" t="str">
        <f>VLOOKUP(Exportacao[[#This Row],[País Corrigido]],'Conversor de países_Geral_UTF8_'!$A$2:$B$223,2,FALSE)</f>
        <v>Ásia</v>
      </c>
      <c r="H42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7" spans="1:8" hidden="1">
      <c r="A4247" t="s">
        <v>125</v>
      </c>
      <c r="B4247" s="3">
        <v>2003</v>
      </c>
      <c r="C4247">
        <v>0</v>
      </c>
      <c r="D4247">
        <v>0</v>
      </c>
      <c r="E4247" s="3" t="e">
        <v>#NUM!</v>
      </c>
      <c r="F4247" s="3" t="str">
        <f>VLOOKUP(Exportacao[[#This Row],[País]],Tabela3[#All],4,FALSE)</f>
        <v>Jordânia</v>
      </c>
      <c r="G4247" s="3" t="str">
        <f>VLOOKUP(Exportacao[[#This Row],[País Corrigido]],'Conversor de países_Geral_UTF8_'!$A$2:$B$223,2,FALSE)</f>
        <v>Ásia</v>
      </c>
      <c r="H42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8" spans="1:8" hidden="1">
      <c r="A4248" t="s">
        <v>125</v>
      </c>
      <c r="B4248" s="3">
        <v>2004</v>
      </c>
      <c r="C4248">
        <v>0</v>
      </c>
      <c r="D4248">
        <v>0</v>
      </c>
      <c r="E4248" s="3" t="e">
        <v>#NUM!</v>
      </c>
      <c r="F4248" s="3" t="str">
        <f>VLOOKUP(Exportacao[[#This Row],[País]],Tabela3[#All],4,FALSE)</f>
        <v>Jordânia</v>
      </c>
      <c r="G4248" s="3" t="str">
        <f>VLOOKUP(Exportacao[[#This Row],[País Corrigido]],'Conversor de países_Geral_UTF8_'!$A$2:$B$223,2,FALSE)</f>
        <v>Ásia</v>
      </c>
      <c r="H42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49" spans="1:8" hidden="1">
      <c r="A4249" t="s">
        <v>125</v>
      </c>
      <c r="B4249" s="3">
        <v>2005</v>
      </c>
      <c r="C4249">
        <v>0</v>
      </c>
      <c r="D4249">
        <v>0</v>
      </c>
      <c r="E4249" s="3" t="e">
        <v>#NUM!</v>
      </c>
      <c r="F4249" s="3" t="str">
        <f>VLOOKUP(Exportacao[[#This Row],[País]],Tabela3[#All],4,FALSE)</f>
        <v>Jordânia</v>
      </c>
      <c r="G4249" s="3" t="str">
        <f>VLOOKUP(Exportacao[[#This Row],[País Corrigido]],'Conversor de países_Geral_UTF8_'!$A$2:$B$223,2,FALSE)</f>
        <v>Ásia</v>
      </c>
      <c r="H42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0" spans="1:8" hidden="1">
      <c r="A4250" t="s">
        <v>125</v>
      </c>
      <c r="B4250" s="3">
        <v>2006</v>
      </c>
      <c r="C4250">
        <v>0</v>
      </c>
      <c r="D4250">
        <v>0</v>
      </c>
      <c r="E4250" s="3" t="e">
        <v>#NUM!</v>
      </c>
      <c r="F4250" s="3" t="str">
        <f>VLOOKUP(Exportacao[[#This Row],[País]],Tabela3[#All],4,FALSE)</f>
        <v>Jordânia</v>
      </c>
      <c r="G4250" s="3" t="str">
        <f>VLOOKUP(Exportacao[[#This Row],[País Corrigido]],'Conversor de países_Geral_UTF8_'!$A$2:$B$223,2,FALSE)</f>
        <v>Ásia</v>
      </c>
      <c r="H42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1" spans="1:8" hidden="1">
      <c r="A4251" t="s">
        <v>125</v>
      </c>
      <c r="B4251" s="3">
        <v>2007</v>
      </c>
      <c r="C4251">
        <v>0</v>
      </c>
      <c r="D4251">
        <v>0</v>
      </c>
      <c r="E4251" s="3" t="e">
        <v>#NUM!</v>
      </c>
      <c r="F4251" s="3" t="str">
        <f>VLOOKUP(Exportacao[[#This Row],[País]],Tabela3[#All],4,FALSE)</f>
        <v>Jordânia</v>
      </c>
      <c r="G4251" s="3" t="str">
        <f>VLOOKUP(Exportacao[[#This Row],[País Corrigido]],'Conversor de países_Geral_UTF8_'!$A$2:$B$223,2,FALSE)</f>
        <v>Ásia</v>
      </c>
      <c r="H42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2" spans="1:8" hidden="1">
      <c r="A4252" t="s">
        <v>125</v>
      </c>
      <c r="B4252" s="3">
        <v>2008</v>
      </c>
      <c r="C4252">
        <v>0</v>
      </c>
      <c r="D4252">
        <v>0</v>
      </c>
      <c r="E4252" s="3" t="e">
        <v>#NUM!</v>
      </c>
      <c r="F4252" s="3" t="str">
        <f>VLOOKUP(Exportacao[[#This Row],[País]],Tabela3[#All],4,FALSE)</f>
        <v>Jordânia</v>
      </c>
      <c r="G4252" s="3" t="str">
        <f>VLOOKUP(Exportacao[[#This Row],[País Corrigido]],'Conversor de países_Geral_UTF8_'!$A$2:$B$223,2,FALSE)</f>
        <v>Ásia</v>
      </c>
      <c r="H42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3" spans="1:8" hidden="1">
      <c r="A4253" t="s">
        <v>125</v>
      </c>
      <c r="B4253" s="3">
        <v>2009</v>
      </c>
      <c r="C4253">
        <v>0</v>
      </c>
      <c r="D4253">
        <v>0</v>
      </c>
      <c r="E4253" s="3" t="e">
        <v>#NUM!</v>
      </c>
      <c r="F4253" s="3" t="str">
        <f>VLOOKUP(Exportacao[[#This Row],[País]],Tabela3[#All],4,FALSE)</f>
        <v>Jordânia</v>
      </c>
      <c r="G4253" s="3" t="str">
        <f>VLOOKUP(Exportacao[[#This Row],[País Corrigido]],'Conversor de países_Geral_UTF8_'!$A$2:$B$223,2,FALSE)</f>
        <v>Ásia</v>
      </c>
      <c r="H42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4" spans="1:8" hidden="1">
      <c r="A4254" t="s">
        <v>125</v>
      </c>
      <c r="B4254" s="3">
        <v>2010</v>
      </c>
      <c r="C4254">
        <v>0</v>
      </c>
      <c r="D4254">
        <v>0</v>
      </c>
      <c r="E4254" s="3" t="e">
        <v>#NUM!</v>
      </c>
      <c r="F4254" s="3" t="str">
        <f>VLOOKUP(Exportacao[[#This Row],[País]],Tabela3[#All],4,FALSE)</f>
        <v>Jordânia</v>
      </c>
      <c r="G4254" s="3" t="str">
        <f>VLOOKUP(Exportacao[[#This Row],[País Corrigido]],'Conversor de países_Geral_UTF8_'!$A$2:$B$223,2,FALSE)</f>
        <v>Ásia</v>
      </c>
      <c r="H42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5" spans="1:8" hidden="1">
      <c r="A4255" t="s">
        <v>125</v>
      </c>
      <c r="B4255" s="3">
        <v>2011</v>
      </c>
      <c r="C4255">
        <v>0</v>
      </c>
      <c r="D4255">
        <v>0</v>
      </c>
      <c r="E4255" s="3" t="e">
        <v>#NUM!</v>
      </c>
      <c r="F4255" s="3" t="str">
        <f>VLOOKUP(Exportacao[[#This Row],[País]],Tabela3[#All],4,FALSE)</f>
        <v>Jordânia</v>
      </c>
      <c r="G4255" s="3" t="str">
        <f>VLOOKUP(Exportacao[[#This Row],[País Corrigido]],'Conversor de países_Geral_UTF8_'!$A$2:$B$223,2,FALSE)</f>
        <v>Ásia</v>
      </c>
      <c r="H42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6" spans="1:8" hidden="1">
      <c r="A4256" t="s">
        <v>125</v>
      </c>
      <c r="B4256" s="3">
        <v>2012</v>
      </c>
      <c r="C4256">
        <v>0</v>
      </c>
      <c r="D4256">
        <v>0</v>
      </c>
      <c r="E4256" s="3" t="e">
        <v>#NUM!</v>
      </c>
      <c r="F4256" s="3" t="str">
        <f>VLOOKUP(Exportacao[[#This Row],[País]],Tabela3[#All],4,FALSE)</f>
        <v>Jordânia</v>
      </c>
      <c r="G4256" s="3" t="str">
        <f>VLOOKUP(Exportacao[[#This Row],[País Corrigido]],'Conversor de países_Geral_UTF8_'!$A$2:$B$223,2,FALSE)</f>
        <v>Ásia</v>
      </c>
      <c r="H42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7" spans="1:8" hidden="1">
      <c r="A4257" t="s">
        <v>125</v>
      </c>
      <c r="B4257" s="3">
        <v>2013</v>
      </c>
      <c r="C4257">
        <v>0</v>
      </c>
      <c r="D4257">
        <v>0</v>
      </c>
      <c r="E4257" s="3" t="e">
        <v>#NUM!</v>
      </c>
      <c r="F4257" s="3" t="str">
        <f>VLOOKUP(Exportacao[[#This Row],[País]],Tabela3[#All],4,FALSE)</f>
        <v>Jordânia</v>
      </c>
      <c r="G4257" s="3" t="str">
        <f>VLOOKUP(Exportacao[[#This Row],[País Corrigido]],'Conversor de países_Geral_UTF8_'!$A$2:$B$223,2,FALSE)</f>
        <v>Ásia</v>
      </c>
      <c r="H42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8" spans="1:8" hidden="1">
      <c r="A4258" t="s">
        <v>125</v>
      </c>
      <c r="B4258" s="3">
        <v>2014</v>
      </c>
      <c r="C4258">
        <v>0</v>
      </c>
      <c r="D4258">
        <v>0</v>
      </c>
      <c r="E4258" s="3" t="e">
        <v>#NUM!</v>
      </c>
      <c r="F4258" s="3" t="str">
        <f>VLOOKUP(Exportacao[[#This Row],[País]],Tabela3[#All],4,FALSE)</f>
        <v>Jordânia</v>
      </c>
      <c r="G4258" s="3" t="str">
        <f>VLOOKUP(Exportacao[[#This Row],[País Corrigido]],'Conversor de países_Geral_UTF8_'!$A$2:$B$223,2,FALSE)</f>
        <v>Ásia</v>
      </c>
      <c r="H42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59" spans="1:8" hidden="1">
      <c r="A4259" t="s">
        <v>125</v>
      </c>
      <c r="B4259" s="3">
        <v>2015</v>
      </c>
      <c r="C4259">
        <v>0</v>
      </c>
      <c r="D4259">
        <v>0</v>
      </c>
      <c r="E4259" s="3" t="e">
        <v>#NUM!</v>
      </c>
      <c r="F4259" s="3" t="str">
        <f>VLOOKUP(Exportacao[[#This Row],[País]],Tabela3[#All],4,FALSE)</f>
        <v>Jordânia</v>
      </c>
      <c r="G4259" s="3" t="str">
        <f>VLOOKUP(Exportacao[[#This Row],[País Corrigido]],'Conversor de países_Geral_UTF8_'!$A$2:$B$223,2,FALSE)</f>
        <v>Ásia</v>
      </c>
      <c r="H42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0" spans="1:8" hidden="1">
      <c r="A4260" t="s">
        <v>125</v>
      </c>
      <c r="B4260" s="3">
        <v>2016</v>
      </c>
      <c r="C4260">
        <v>0</v>
      </c>
      <c r="D4260">
        <v>0</v>
      </c>
      <c r="E4260" s="3" t="e">
        <v>#NUM!</v>
      </c>
      <c r="F4260" s="3" t="str">
        <f>VLOOKUP(Exportacao[[#This Row],[País]],Tabela3[#All],4,FALSE)</f>
        <v>Jordânia</v>
      </c>
      <c r="G4260" s="3" t="str">
        <f>VLOOKUP(Exportacao[[#This Row],[País Corrigido]],'Conversor de países_Geral_UTF8_'!$A$2:$B$223,2,FALSE)</f>
        <v>Ásia</v>
      </c>
      <c r="H42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1" spans="1:8" hidden="1">
      <c r="A4261" t="s">
        <v>125</v>
      </c>
      <c r="B4261" s="3">
        <v>2017</v>
      </c>
      <c r="C4261">
        <v>0</v>
      </c>
      <c r="D4261">
        <v>0</v>
      </c>
      <c r="E4261" s="3" t="e">
        <v>#NUM!</v>
      </c>
      <c r="F4261" s="3" t="str">
        <f>VLOOKUP(Exportacao[[#This Row],[País]],Tabela3[#All],4,FALSE)</f>
        <v>Jordânia</v>
      </c>
      <c r="G4261" s="3" t="str">
        <f>VLOOKUP(Exportacao[[#This Row],[País Corrigido]],'Conversor de países_Geral_UTF8_'!$A$2:$B$223,2,FALSE)</f>
        <v>Ásia</v>
      </c>
      <c r="H42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2" spans="1:8" hidden="1">
      <c r="A4262" t="s">
        <v>125</v>
      </c>
      <c r="B4262" s="3">
        <v>2018</v>
      </c>
      <c r="C4262">
        <v>0</v>
      </c>
      <c r="D4262">
        <v>0</v>
      </c>
      <c r="E4262" s="3" t="e">
        <v>#NUM!</v>
      </c>
      <c r="F4262" s="3" t="str">
        <f>VLOOKUP(Exportacao[[#This Row],[País]],Tabela3[#All],4,FALSE)</f>
        <v>Jordânia</v>
      </c>
      <c r="G4262" s="3" t="str">
        <f>VLOOKUP(Exportacao[[#This Row],[País Corrigido]],'Conversor de países_Geral_UTF8_'!$A$2:$B$223,2,FALSE)</f>
        <v>Ásia</v>
      </c>
      <c r="H42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3" spans="1:8" hidden="1">
      <c r="A4263" t="s">
        <v>125</v>
      </c>
      <c r="B4263" s="3">
        <v>2019</v>
      </c>
      <c r="C4263">
        <v>0</v>
      </c>
      <c r="D4263">
        <v>0</v>
      </c>
      <c r="E4263" s="3" t="e">
        <v>#NUM!</v>
      </c>
      <c r="F4263" s="3" t="str">
        <f>VLOOKUP(Exportacao[[#This Row],[País]],Tabela3[#All],4,FALSE)</f>
        <v>Jordânia</v>
      </c>
      <c r="G4263" s="3" t="str">
        <f>VLOOKUP(Exportacao[[#This Row],[País Corrigido]],'Conversor de países_Geral_UTF8_'!$A$2:$B$223,2,FALSE)</f>
        <v>Ásia</v>
      </c>
      <c r="H42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4" spans="1:8" hidden="1">
      <c r="A4264" t="s">
        <v>125</v>
      </c>
      <c r="B4264" s="3">
        <v>2020</v>
      </c>
      <c r="C4264">
        <v>12</v>
      </c>
      <c r="D4264">
        <v>52</v>
      </c>
      <c r="E4264" s="3">
        <v>4.333333333333333</v>
      </c>
      <c r="F4264" s="3" t="str">
        <f>VLOOKUP(Exportacao[[#This Row],[País]],Tabela3[#All],4,FALSE)</f>
        <v>Jordânia</v>
      </c>
      <c r="G4264" s="3" t="str">
        <f>VLOOKUP(Exportacao[[#This Row],[País Corrigido]],'Conversor de países_Geral_UTF8_'!$A$2:$B$223,2,FALSE)</f>
        <v>Ásia</v>
      </c>
      <c r="H42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265" spans="1:8" hidden="1">
      <c r="A4265" t="s">
        <v>125</v>
      </c>
      <c r="B4265" s="3">
        <v>2021</v>
      </c>
      <c r="C4265">
        <v>0</v>
      </c>
      <c r="D4265">
        <v>0</v>
      </c>
      <c r="E4265" s="3" t="e">
        <v>#NUM!</v>
      </c>
      <c r="F4265" s="3" t="str">
        <f>VLOOKUP(Exportacao[[#This Row],[País]],Tabela3[#All],4,FALSE)</f>
        <v>Jordânia</v>
      </c>
      <c r="G4265" s="3" t="str">
        <f>VLOOKUP(Exportacao[[#This Row],[País Corrigido]],'Conversor de países_Geral_UTF8_'!$A$2:$B$223,2,FALSE)</f>
        <v>Ásia</v>
      </c>
      <c r="H42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6" spans="1:8" hidden="1">
      <c r="A4266" t="s">
        <v>125</v>
      </c>
      <c r="B4266" s="3">
        <v>2022</v>
      </c>
      <c r="C4266">
        <v>0</v>
      </c>
      <c r="D4266">
        <v>0</v>
      </c>
      <c r="E4266" s="3" t="e">
        <v>#NUM!</v>
      </c>
      <c r="F4266" s="3" t="str">
        <f>VLOOKUP(Exportacao[[#This Row],[País]],Tabela3[#All],4,FALSE)</f>
        <v>Jordânia</v>
      </c>
      <c r="G4266" s="3" t="str">
        <f>VLOOKUP(Exportacao[[#This Row],[País Corrigido]],'Conversor de países_Geral_UTF8_'!$A$2:$B$223,2,FALSE)</f>
        <v>Ásia</v>
      </c>
      <c r="H42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7" spans="1:8" hidden="1">
      <c r="A4267" t="s">
        <v>125</v>
      </c>
      <c r="B4267" s="3">
        <v>2023</v>
      </c>
      <c r="C4267">
        <v>0</v>
      </c>
      <c r="D4267">
        <v>0</v>
      </c>
      <c r="E4267" s="3" t="e">
        <v>#NUM!</v>
      </c>
      <c r="F4267" s="3" t="str">
        <f>VLOOKUP(Exportacao[[#This Row],[País]],Tabela3[#All],4,FALSE)</f>
        <v>Jordânia</v>
      </c>
      <c r="G4267" s="3" t="str">
        <f>VLOOKUP(Exportacao[[#This Row],[País Corrigido]],'Conversor de países_Geral_UTF8_'!$A$2:$B$223,2,FALSE)</f>
        <v>Ásia</v>
      </c>
      <c r="H42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8" spans="1:8">
      <c r="A4268" t="s">
        <v>131</v>
      </c>
      <c r="B4268" s="3">
        <v>1970</v>
      </c>
      <c r="C4268">
        <v>0</v>
      </c>
      <c r="D4268">
        <v>0</v>
      </c>
      <c r="E4268" s="3" t="e">
        <v>#NUM!</v>
      </c>
      <c r="F4268" s="3" t="str">
        <f>VLOOKUP(Exportacao[[#This Row],[País]],Tabela3[#All],4,FALSE)</f>
        <v>Letônia</v>
      </c>
      <c r="G4268" s="3" t="str">
        <f>VLOOKUP(Exportacao[[#This Row],[País Corrigido]],'Conversor de países_Geral_UTF8_'!$A$2:$B$223,2,FALSE)</f>
        <v>Europa</v>
      </c>
      <c r="H42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69" spans="1:8">
      <c r="A4269" t="s">
        <v>131</v>
      </c>
      <c r="B4269" s="3">
        <v>1971</v>
      </c>
      <c r="C4269">
        <v>0</v>
      </c>
      <c r="D4269">
        <v>0</v>
      </c>
      <c r="E4269" s="3" t="e">
        <v>#NUM!</v>
      </c>
      <c r="F4269" s="3" t="str">
        <f>VLOOKUP(Exportacao[[#This Row],[País]],Tabela3[#All],4,FALSE)</f>
        <v>Letônia</v>
      </c>
      <c r="G4269" s="3" t="str">
        <f>VLOOKUP(Exportacao[[#This Row],[País Corrigido]],'Conversor de países_Geral_UTF8_'!$A$2:$B$223,2,FALSE)</f>
        <v>Europa</v>
      </c>
      <c r="H42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0" spans="1:8">
      <c r="A4270" t="s">
        <v>131</v>
      </c>
      <c r="B4270" s="3">
        <v>1972</v>
      </c>
      <c r="C4270">
        <v>0</v>
      </c>
      <c r="D4270">
        <v>0</v>
      </c>
      <c r="E4270" s="3" t="e">
        <v>#NUM!</v>
      </c>
      <c r="F4270" s="3" t="str">
        <f>VLOOKUP(Exportacao[[#This Row],[País]],Tabela3[#All],4,FALSE)</f>
        <v>Letônia</v>
      </c>
      <c r="G4270" s="3" t="str">
        <f>VLOOKUP(Exportacao[[#This Row],[País Corrigido]],'Conversor de países_Geral_UTF8_'!$A$2:$B$223,2,FALSE)</f>
        <v>Europa</v>
      </c>
      <c r="H42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1" spans="1:8">
      <c r="A4271" t="s">
        <v>131</v>
      </c>
      <c r="B4271" s="3">
        <v>1973</v>
      </c>
      <c r="C4271">
        <v>0</v>
      </c>
      <c r="D4271">
        <v>0</v>
      </c>
      <c r="E4271" s="3" t="e">
        <v>#NUM!</v>
      </c>
      <c r="F4271" s="3" t="str">
        <f>VLOOKUP(Exportacao[[#This Row],[País]],Tabela3[#All],4,FALSE)</f>
        <v>Letônia</v>
      </c>
      <c r="G4271" s="3" t="str">
        <f>VLOOKUP(Exportacao[[#This Row],[País Corrigido]],'Conversor de países_Geral_UTF8_'!$A$2:$B$223,2,FALSE)</f>
        <v>Europa</v>
      </c>
      <c r="H42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2" spans="1:8">
      <c r="A4272" t="s">
        <v>131</v>
      </c>
      <c r="B4272" s="3">
        <v>1974</v>
      </c>
      <c r="C4272">
        <v>0</v>
      </c>
      <c r="D4272">
        <v>0</v>
      </c>
      <c r="E4272" s="3" t="e">
        <v>#NUM!</v>
      </c>
      <c r="F4272" s="3" t="str">
        <f>VLOOKUP(Exportacao[[#This Row],[País]],Tabela3[#All],4,FALSE)</f>
        <v>Letônia</v>
      </c>
      <c r="G4272" s="3" t="str">
        <f>VLOOKUP(Exportacao[[#This Row],[País Corrigido]],'Conversor de países_Geral_UTF8_'!$A$2:$B$223,2,FALSE)</f>
        <v>Europa</v>
      </c>
      <c r="H42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3" spans="1:8">
      <c r="A4273" t="s">
        <v>131</v>
      </c>
      <c r="B4273" s="3">
        <v>1975</v>
      </c>
      <c r="C4273">
        <v>0</v>
      </c>
      <c r="D4273">
        <v>0</v>
      </c>
      <c r="E4273" s="3" t="e">
        <v>#NUM!</v>
      </c>
      <c r="F4273" s="3" t="str">
        <f>VLOOKUP(Exportacao[[#This Row],[País]],Tabela3[#All],4,FALSE)</f>
        <v>Letônia</v>
      </c>
      <c r="G4273" s="3" t="str">
        <f>VLOOKUP(Exportacao[[#This Row],[País Corrigido]],'Conversor de países_Geral_UTF8_'!$A$2:$B$223,2,FALSE)</f>
        <v>Europa</v>
      </c>
      <c r="H42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4" spans="1:8">
      <c r="A4274" t="s">
        <v>131</v>
      </c>
      <c r="B4274" s="3">
        <v>1976</v>
      </c>
      <c r="C4274">
        <v>0</v>
      </c>
      <c r="D4274">
        <v>0</v>
      </c>
      <c r="E4274" s="3" t="e">
        <v>#NUM!</v>
      </c>
      <c r="F4274" s="3" t="str">
        <f>VLOOKUP(Exportacao[[#This Row],[País]],Tabela3[#All],4,FALSE)</f>
        <v>Letônia</v>
      </c>
      <c r="G4274" s="3" t="str">
        <f>VLOOKUP(Exportacao[[#This Row],[País Corrigido]],'Conversor de países_Geral_UTF8_'!$A$2:$B$223,2,FALSE)</f>
        <v>Europa</v>
      </c>
      <c r="H42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5" spans="1:8">
      <c r="A4275" t="s">
        <v>131</v>
      </c>
      <c r="B4275" s="3">
        <v>1977</v>
      </c>
      <c r="C4275">
        <v>0</v>
      </c>
      <c r="D4275">
        <v>0</v>
      </c>
      <c r="E4275" s="3" t="e">
        <v>#NUM!</v>
      </c>
      <c r="F4275" s="3" t="str">
        <f>VLOOKUP(Exportacao[[#This Row],[País]],Tabela3[#All],4,FALSE)</f>
        <v>Letônia</v>
      </c>
      <c r="G4275" s="3" t="str">
        <f>VLOOKUP(Exportacao[[#This Row],[País Corrigido]],'Conversor de países_Geral_UTF8_'!$A$2:$B$223,2,FALSE)</f>
        <v>Europa</v>
      </c>
      <c r="H42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6" spans="1:8">
      <c r="A4276" t="s">
        <v>131</v>
      </c>
      <c r="B4276" s="3">
        <v>1978</v>
      </c>
      <c r="C4276">
        <v>0</v>
      </c>
      <c r="D4276">
        <v>0</v>
      </c>
      <c r="E4276" s="3" t="e">
        <v>#NUM!</v>
      </c>
      <c r="F4276" s="3" t="str">
        <f>VLOOKUP(Exportacao[[#This Row],[País]],Tabela3[#All],4,FALSE)</f>
        <v>Letônia</v>
      </c>
      <c r="G4276" s="3" t="str">
        <f>VLOOKUP(Exportacao[[#This Row],[País Corrigido]],'Conversor de países_Geral_UTF8_'!$A$2:$B$223,2,FALSE)</f>
        <v>Europa</v>
      </c>
      <c r="H42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7" spans="1:8">
      <c r="A4277" t="s">
        <v>131</v>
      </c>
      <c r="B4277" s="3">
        <v>1979</v>
      </c>
      <c r="C4277">
        <v>0</v>
      </c>
      <c r="D4277">
        <v>0</v>
      </c>
      <c r="E4277" s="3" t="e">
        <v>#NUM!</v>
      </c>
      <c r="F4277" s="3" t="str">
        <f>VLOOKUP(Exportacao[[#This Row],[País]],Tabela3[#All],4,FALSE)</f>
        <v>Letônia</v>
      </c>
      <c r="G4277" s="3" t="str">
        <f>VLOOKUP(Exportacao[[#This Row],[País Corrigido]],'Conversor de países_Geral_UTF8_'!$A$2:$B$223,2,FALSE)</f>
        <v>Europa</v>
      </c>
      <c r="H42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8" spans="1:8">
      <c r="A4278" t="s">
        <v>131</v>
      </c>
      <c r="B4278" s="3">
        <v>1980</v>
      </c>
      <c r="C4278">
        <v>0</v>
      </c>
      <c r="D4278">
        <v>0</v>
      </c>
      <c r="E4278" s="3" t="e">
        <v>#NUM!</v>
      </c>
      <c r="F4278" s="3" t="str">
        <f>VLOOKUP(Exportacao[[#This Row],[País]],Tabela3[#All],4,FALSE)</f>
        <v>Letônia</v>
      </c>
      <c r="G4278" s="3" t="str">
        <f>VLOOKUP(Exportacao[[#This Row],[País Corrigido]],'Conversor de países_Geral_UTF8_'!$A$2:$B$223,2,FALSE)</f>
        <v>Europa</v>
      </c>
      <c r="H42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79" spans="1:8">
      <c r="A4279" t="s">
        <v>131</v>
      </c>
      <c r="B4279" s="3">
        <v>1981</v>
      </c>
      <c r="C4279">
        <v>0</v>
      </c>
      <c r="D4279">
        <v>0</v>
      </c>
      <c r="E4279" s="3" t="e">
        <v>#NUM!</v>
      </c>
      <c r="F4279" s="3" t="str">
        <f>VLOOKUP(Exportacao[[#This Row],[País]],Tabela3[#All],4,FALSE)</f>
        <v>Letônia</v>
      </c>
      <c r="G4279" s="3" t="str">
        <f>VLOOKUP(Exportacao[[#This Row],[País Corrigido]],'Conversor de países_Geral_UTF8_'!$A$2:$B$223,2,FALSE)</f>
        <v>Europa</v>
      </c>
      <c r="H42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0" spans="1:8">
      <c r="A4280" t="s">
        <v>131</v>
      </c>
      <c r="B4280" s="3">
        <v>1982</v>
      </c>
      <c r="C4280">
        <v>0</v>
      </c>
      <c r="D4280">
        <v>0</v>
      </c>
      <c r="E4280" s="3" t="e">
        <v>#NUM!</v>
      </c>
      <c r="F4280" s="3" t="str">
        <f>VLOOKUP(Exportacao[[#This Row],[País]],Tabela3[#All],4,FALSE)</f>
        <v>Letônia</v>
      </c>
      <c r="G4280" s="3" t="str">
        <f>VLOOKUP(Exportacao[[#This Row],[País Corrigido]],'Conversor de países_Geral_UTF8_'!$A$2:$B$223,2,FALSE)</f>
        <v>Europa</v>
      </c>
      <c r="H42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1" spans="1:8">
      <c r="A4281" t="s">
        <v>131</v>
      </c>
      <c r="B4281" s="3">
        <v>1983</v>
      </c>
      <c r="C4281">
        <v>0</v>
      </c>
      <c r="D4281">
        <v>0</v>
      </c>
      <c r="E4281" s="3" t="e">
        <v>#NUM!</v>
      </c>
      <c r="F4281" s="3" t="str">
        <f>VLOOKUP(Exportacao[[#This Row],[País]],Tabela3[#All],4,FALSE)</f>
        <v>Letônia</v>
      </c>
      <c r="G4281" s="3" t="str">
        <f>VLOOKUP(Exportacao[[#This Row],[País Corrigido]],'Conversor de países_Geral_UTF8_'!$A$2:$B$223,2,FALSE)</f>
        <v>Europa</v>
      </c>
      <c r="H42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2" spans="1:8">
      <c r="A4282" t="s">
        <v>131</v>
      </c>
      <c r="B4282" s="3">
        <v>1984</v>
      </c>
      <c r="C4282">
        <v>0</v>
      </c>
      <c r="D4282">
        <v>0</v>
      </c>
      <c r="E4282" s="3" t="e">
        <v>#NUM!</v>
      </c>
      <c r="F4282" s="3" t="str">
        <f>VLOOKUP(Exportacao[[#This Row],[País]],Tabela3[#All],4,FALSE)</f>
        <v>Letônia</v>
      </c>
      <c r="G4282" s="3" t="str">
        <f>VLOOKUP(Exportacao[[#This Row],[País Corrigido]],'Conversor de países_Geral_UTF8_'!$A$2:$B$223,2,FALSE)</f>
        <v>Europa</v>
      </c>
      <c r="H42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3" spans="1:8">
      <c r="A4283" t="s">
        <v>131</v>
      </c>
      <c r="B4283" s="3">
        <v>1985</v>
      </c>
      <c r="C4283">
        <v>0</v>
      </c>
      <c r="D4283">
        <v>0</v>
      </c>
      <c r="E4283" s="3" t="e">
        <v>#NUM!</v>
      </c>
      <c r="F4283" s="3" t="str">
        <f>VLOOKUP(Exportacao[[#This Row],[País]],Tabela3[#All],4,FALSE)</f>
        <v>Letônia</v>
      </c>
      <c r="G4283" s="3" t="str">
        <f>VLOOKUP(Exportacao[[#This Row],[País Corrigido]],'Conversor de países_Geral_UTF8_'!$A$2:$B$223,2,FALSE)</f>
        <v>Europa</v>
      </c>
      <c r="H42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4" spans="1:8">
      <c r="A4284" t="s">
        <v>131</v>
      </c>
      <c r="B4284" s="3">
        <v>1986</v>
      </c>
      <c r="C4284">
        <v>0</v>
      </c>
      <c r="D4284">
        <v>0</v>
      </c>
      <c r="E4284" s="3" t="e">
        <v>#NUM!</v>
      </c>
      <c r="F4284" s="3" t="str">
        <f>VLOOKUP(Exportacao[[#This Row],[País]],Tabela3[#All],4,FALSE)</f>
        <v>Letônia</v>
      </c>
      <c r="G4284" s="3" t="str">
        <f>VLOOKUP(Exportacao[[#This Row],[País Corrigido]],'Conversor de países_Geral_UTF8_'!$A$2:$B$223,2,FALSE)</f>
        <v>Europa</v>
      </c>
      <c r="H42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5" spans="1:8">
      <c r="A4285" t="s">
        <v>131</v>
      </c>
      <c r="B4285" s="3">
        <v>1987</v>
      </c>
      <c r="C4285">
        <v>0</v>
      </c>
      <c r="D4285">
        <v>0</v>
      </c>
      <c r="E4285" s="3" t="e">
        <v>#NUM!</v>
      </c>
      <c r="F4285" s="3" t="str">
        <f>VLOOKUP(Exportacao[[#This Row],[País]],Tabela3[#All],4,FALSE)</f>
        <v>Letônia</v>
      </c>
      <c r="G4285" s="3" t="str">
        <f>VLOOKUP(Exportacao[[#This Row],[País Corrigido]],'Conversor de países_Geral_UTF8_'!$A$2:$B$223,2,FALSE)</f>
        <v>Europa</v>
      </c>
      <c r="H42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6" spans="1:8">
      <c r="A4286" t="s">
        <v>131</v>
      </c>
      <c r="B4286" s="3">
        <v>1988</v>
      </c>
      <c r="C4286">
        <v>0</v>
      </c>
      <c r="D4286">
        <v>0</v>
      </c>
      <c r="E4286" s="3" t="e">
        <v>#NUM!</v>
      </c>
      <c r="F4286" s="3" t="str">
        <f>VLOOKUP(Exportacao[[#This Row],[País]],Tabela3[#All],4,FALSE)</f>
        <v>Letônia</v>
      </c>
      <c r="G4286" s="3" t="str">
        <f>VLOOKUP(Exportacao[[#This Row],[País Corrigido]],'Conversor de países_Geral_UTF8_'!$A$2:$B$223,2,FALSE)</f>
        <v>Europa</v>
      </c>
      <c r="H42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7" spans="1:8">
      <c r="A4287" t="s">
        <v>131</v>
      </c>
      <c r="B4287" s="3">
        <v>1989</v>
      </c>
      <c r="C4287">
        <v>0</v>
      </c>
      <c r="D4287">
        <v>0</v>
      </c>
      <c r="E4287" s="3" t="e">
        <v>#NUM!</v>
      </c>
      <c r="F4287" s="3" t="str">
        <f>VLOOKUP(Exportacao[[#This Row],[País]],Tabela3[#All],4,FALSE)</f>
        <v>Letônia</v>
      </c>
      <c r="G4287" s="3" t="str">
        <f>VLOOKUP(Exportacao[[#This Row],[País Corrigido]],'Conversor de países_Geral_UTF8_'!$A$2:$B$223,2,FALSE)</f>
        <v>Europa</v>
      </c>
      <c r="H42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8" spans="1:8">
      <c r="A4288" t="s">
        <v>131</v>
      </c>
      <c r="B4288" s="3">
        <v>1990</v>
      </c>
      <c r="C4288">
        <v>0</v>
      </c>
      <c r="D4288">
        <v>0</v>
      </c>
      <c r="E4288" s="3" t="e">
        <v>#NUM!</v>
      </c>
      <c r="F4288" s="3" t="str">
        <f>VLOOKUP(Exportacao[[#This Row],[País]],Tabela3[#All],4,FALSE)</f>
        <v>Letônia</v>
      </c>
      <c r="G4288" s="3" t="str">
        <f>VLOOKUP(Exportacao[[#This Row],[País Corrigido]],'Conversor de países_Geral_UTF8_'!$A$2:$B$223,2,FALSE)</f>
        <v>Europa</v>
      </c>
      <c r="H42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89" spans="1:8">
      <c r="A4289" t="s">
        <v>131</v>
      </c>
      <c r="B4289" s="3">
        <v>1991</v>
      </c>
      <c r="C4289">
        <v>0</v>
      </c>
      <c r="D4289">
        <v>0</v>
      </c>
      <c r="E4289" s="3" t="e">
        <v>#NUM!</v>
      </c>
      <c r="F4289" s="3" t="str">
        <f>VLOOKUP(Exportacao[[#This Row],[País]],Tabela3[#All],4,FALSE)</f>
        <v>Letônia</v>
      </c>
      <c r="G4289" s="3" t="str">
        <f>VLOOKUP(Exportacao[[#This Row],[País Corrigido]],'Conversor de países_Geral_UTF8_'!$A$2:$B$223,2,FALSE)</f>
        <v>Europa</v>
      </c>
      <c r="H42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0" spans="1:8">
      <c r="A4290" t="s">
        <v>131</v>
      </c>
      <c r="B4290" s="3">
        <v>1992</v>
      </c>
      <c r="C4290">
        <v>0</v>
      </c>
      <c r="D4290">
        <v>0</v>
      </c>
      <c r="E4290" s="3" t="e">
        <v>#NUM!</v>
      </c>
      <c r="F4290" s="3" t="str">
        <f>VLOOKUP(Exportacao[[#This Row],[País]],Tabela3[#All],4,FALSE)</f>
        <v>Letônia</v>
      </c>
      <c r="G4290" s="3" t="str">
        <f>VLOOKUP(Exportacao[[#This Row],[País Corrigido]],'Conversor de países_Geral_UTF8_'!$A$2:$B$223,2,FALSE)</f>
        <v>Europa</v>
      </c>
      <c r="H42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1" spans="1:8">
      <c r="A4291" t="s">
        <v>131</v>
      </c>
      <c r="B4291" s="3">
        <v>1993</v>
      </c>
      <c r="C4291">
        <v>0</v>
      </c>
      <c r="D4291">
        <v>0</v>
      </c>
      <c r="E4291" s="3" t="e">
        <v>#NUM!</v>
      </c>
      <c r="F4291" s="3" t="str">
        <f>VLOOKUP(Exportacao[[#This Row],[País]],Tabela3[#All],4,FALSE)</f>
        <v>Letônia</v>
      </c>
      <c r="G4291" s="3" t="str">
        <f>VLOOKUP(Exportacao[[#This Row],[País Corrigido]],'Conversor de países_Geral_UTF8_'!$A$2:$B$223,2,FALSE)</f>
        <v>Europa</v>
      </c>
      <c r="H42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2" spans="1:8">
      <c r="A4292" t="s">
        <v>131</v>
      </c>
      <c r="B4292" s="3">
        <v>1994</v>
      </c>
      <c r="C4292">
        <v>0</v>
      </c>
      <c r="D4292">
        <v>0</v>
      </c>
      <c r="E4292" s="3" t="e">
        <v>#NUM!</v>
      </c>
      <c r="F4292" s="3" t="str">
        <f>VLOOKUP(Exportacao[[#This Row],[País]],Tabela3[#All],4,FALSE)</f>
        <v>Letônia</v>
      </c>
      <c r="G4292" s="3" t="str">
        <f>VLOOKUP(Exportacao[[#This Row],[País Corrigido]],'Conversor de países_Geral_UTF8_'!$A$2:$B$223,2,FALSE)</f>
        <v>Europa</v>
      </c>
      <c r="H42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3" spans="1:8">
      <c r="A4293" t="s">
        <v>131</v>
      </c>
      <c r="B4293" s="3">
        <v>1995</v>
      </c>
      <c r="C4293">
        <v>0</v>
      </c>
      <c r="D4293">
        <v>0</v>
      </c>
      <c r="E4293" s="3" t="e">
        <v>#NUM!</v>
      </c>
      <c r="F4293" s="3" t="str">
        <f>VLOOKUP(Exportacao[[#This Row],[País]],Tabela3[#All],4,FALSE)</f>
        <v>Letônia</v>
      </c>
      <c r="G4293" s="3" t="str">
        <f>VLOOKUP(Exportacao[[#This Row],[País Corrigido]],'Conversor de países_Geral_UTF8_'!$A$2:$B$223,2,FALSE)</f>
        <v>Europa</v>
      </c>
      <c r="H42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4" spans="1:8">
      <c r="A4294" t="s">
        <v>131</v>
      </c>
      <c r="B4294" s="3">
        <v>1996</v>
      </c>
      <c r="C4294">
        <v>0</v>
      </c>
      <c r="D4294">
        <v>0</v>
      </c>
      <c r="E4294" s="3" t="e">
        <v>#NUM!</v>
      </c>
      <c r="F4294" s="3" t="str">
        <f>VLOOKUP(Exportacao[[#This Row],[País]],Tabela3[#All],4,FALSE)</f>
        <v>Letônia</v>
      </c>
      <c r="G4294" s="3" t="str">
        <f>VLOOKUP(Exportacao[[#This Row],[País Corrigido]],'Conversor de países_Geral_UTF8_'!$A$2:$B$223,2,FALSE)</f>
        <v>Europa</v>
      </c>
      <c r="H42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5" spans="1:8">
      <c r="A4295" t="s">
        <v>131</v>
      </c>
      <c r="B4295" s="3">
        <v>1997</v>
      </c>
      <c r="C4295">
        <v>0</v>
      </c>
      <c r="D4295">
        <v>0</v>
      </c>
      <c r="E4295" s="3" t="e">
        <v>#NUM!</v>
      </c>
      <c r="F4295" s="3" t="str">
        <f>VLOOKUP(Exportacao[[#This Row],[País]],Tabela3[#All],4,FALSE)</f>
        <v>Letônia</v>
      </c>
      <c r="G4295" s="3" t="str">
        <f>VLOOKUP(Exportacao[[#This Row],[País Corrigido]],'Conversor de países_Geral_UTF8_'!$A$2:$B$223,2,FALSE)</f>
        <v>Europa</v>
      </c>
      <c r="H42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6" spans="1:8">
      <c r="A4296" t="s">
        <v>131</v>
      </c>
      <c r="B4296" s="3">
        <v>1998</v>
      </c>
      <c r="C4296">
        <v>0</v>
      </c>
      <c r="D4296">
        <v>0</v>
      </c>
      <c r="E4296" s="3" t="e">
        <v>#NUM!</v>
      </c>
      <c r="F4296" s="3" t="str">
        <f>VLOOKUP(Exportacao[[#This Row],[País]],Tabela3[#All],4,FALSE)</f>
        <v>Letônia</v>
      </c>
      <c r="G4296" s="3" t="str">
        <f>VLOOKUP(Exportacao[[#This Row],[País Corrigido]],'Conversor de países_Geral_UTF8_'!$A$2:$B$223,2,FALSE)</f>
        <v>Europa</v>
      </c>
      <c r="H42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7" spans="1:8">
      <c r="A4297" t="s">
        <v>131</v>
      </c>
      <c r="B4297" s="3">
        <v>1999</v>
      </c>
      <c r="C4297">
        <v>0</v>
      </c>
      <c r="D4297">
        <v>0</v>
      </c>
      <c r="E4297" s="3" t="e">
        <v>#NUM!</v>
      </c>
      <c r="F4297" s="3" t="str">
        <f>VLOOKUP(Exportacao[[#This Row],[País]],Tabela3[#All],4,FALSE)</f>
        <v>Letônia</v>
      </c>
      <c r="G4297" s="3" t="str">
        <f>VLOOKUP(Exportacao[[#This Row],[País Corrigido]],'Conversor de países_Geral_UTF8_'!$A$2:$B$223,2,FALSE)</f>
        <v>Europa</v>
      </c>
      <c r="H42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8" spans="1:8">
      <c r="A4298" t="s">
        <v>131</v>
      </c>
      <c r="B4298" s="3">
        <v>2000</v>
      </c>
      <c r="C4298">
        <v>0</v>
      </c>
      <c r="D4298">
        <v>0</v>
      </c>
      <c r="E4298" s="3" t="e">
        <v>#NUM!</v>
      </c>
      <c r="F4298" s="3" t="str">
        <f>VLOOKUP(Exportacao[[#This Row],[País]],Tabela3[#All],4,FALSE)</f>
        <v>Letônia</v>
      </c>
      <c r="G4298" s="3" t="str">
        <f>VLOOKUP(Exportacao[[#This Row],[País Corrigido]],'Conversor de países_Geral_UTF8_'!$A$2:$B$223,2,FALSE)</f>
        <v>Europa</v>
      </c>
      <c r="H42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299" spans="1:8">
      <c r="A4299" t="s">
        <v>131</v>
      </c>
      <c r="B4299" s="3">
        <v>2001</v>
      </c>
      <c r="C4299">
        <v>0</v>
      </c>
      <c r="D4299">
        <v>0</v>
      </c>
      <c r="E4299" s="3" t="e">
        <v>#NUM!</v>
      </c>
      <c r="F4299" s="3" t="str">
        <f>VLOOKUP(Exportacao[[#This Row],[País]],Tabela3[#All],4,FALSE)</f>
        <v>Letônia</v>
      </c>
      <c r="G4299" s="3" t="str">
        <f>VLOOKUP(Exportacao[[#This Row],[País Corrigido]],'Conversor de países_Geral_UTF8_'!$A$2:$B$223,2,FALSE)</f>
        <v>Europa</v>
      </c>
      <c r="H42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0" spans="1:8">
      <c r="A4300" t="s">
        <v>131</v>
      </c>
      <c r="B4300" s="3">
        <v>2002</v>
      </c>
      <c r="C4300">
        <v>0</v>
      </c>
      <c r="D4300">
        <v>0</v>
      </c>
      <c r="E4300" s="3" t="e">
        <v>#NUM!</v>
      </c>
      <c r="F4300" s="3" t="str">
        <f>VLOOKUP(Exportacao[[#This Row],[País]],Tabela3[#All],4,FALSE)</f>
        <v>Letônia</v>
      </c>
      <c r="G4300" s="3" t="str">
        <f>VLOOKUP(Exportacao[[#This Row],[País Corrigido]],'Conversor de países_Geral_UTF8_'!$A$2:$B$223,2,FALSE)</f>
        <v>Europa</v>
      </c>
      <c r="H43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1" spans="1:8">
      <c r="A4301" t="s">
        <v>131</v>
      </c>
      <c r="B4301" s="3">
        <v>2003</v>
      </c>
      <c r="C4301">
        <v>0</v>
      </c>
      <c r="D4301">
        <v>0</v>
      </c>
      <c r="E4301" s="3" t="e">
        <v>#NUM!</v>
      </c>
      <c r="F4301" s="3" t="str">
        <f>VLOOKUP(Exportacao[[#This Row],[País]],Tabela3[#All],4,FALSE)</f>
        <v>Letônia</v>
      </c>
      <c r="G4301" s="3" t="str">
        <f>VLOOKUP(Exportacao[[#This Row],[País Corrigido]],'Conversor de países_Geral_UTF8_'!$A$2:$B$223,2,FALSE)</f>
        <v>Europa</v>
      </c>
      <c r="H43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2" spans="1:8">
      <c r="A4302" t="s">
        <v>131</v>
      </c>
      <c r="B4302" s="3">
        <v>2004</v>
      </c>
      <c r="C4302">
        <v>0</v>
      </c>
      <c r="D4302">
        <v>0</v>
      </c>
      <c r="E4302" s="3" t="e">
        <v>#NUM!</v>
      </c>
      <c r="F4302" s="3" t="str">
        <f>VLOOKUP(Exportacao[[#This Row],[País]],Tabela3[#All],4,FALSE)</f>
        <v>Letônia</v>
      </c>
      <c r="G4302" s="3" t="str">
        <f>VLOOKUP(Exportacao[[#This Row],[País Corrigido]],'Conversor de países_Geral_UTF8_'!$A$2:$B$223,2,FALSE)</f>
        <v>Europa</v>
      </c>
      <c r="H43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3" spans="1:8">
      <c r="A4303" t="s">
        <v>131</v>
      </c>
      <c r="B4303" s="3">
        <v>2005</v>
      </c>
      <c r="C4303">
        <v>0</v>
      </c>
      <c r="D4303">
        <v>0</v>
      </c>
      <c r="E4303" s="3" t="e">
        <v>#NUM!</v>
      </c>
      <c r="F4303" s="3" t="str">
        <f>VLOOKUP(Exportacao[[#This Row],[País]],Tabela3[#All],4,FALSE)</f>
        <v>Letônia</v>
      </c>
      <c r="G4303" s="3" t="str">
        <f>VLOOKUP(Exportacao[[#This Row],[País Corrigido]],'Conversor de países_Geral_UTF8_'!$A$2:$B$223,2,FALSE)</f>
        <v>Europa</v>
      </c>
      <c r="H43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4" spans="1:8">
      <c r="A4304" t="s">
        <v>131</v>
      </c>
      <c r="B4304" s="3">
        <v>2006</v>
      </c>
      <c r="C4304">
        <v>0</v>
      </c>
      <c r="D4304">
        <v>0</v>
      </c>
      <c r="E4304" s="3" t="e">
        <v>#NUM!</v>
      </c>
      <c r="F4304" s="3" t="str">
        <f>VLOOKUP(Exportacao[[#This Row],[País]],Tabela3[#All],4,FALSE)</f>
        <v>Letônia</v>
      </c>
      <c r="G4304" s="3" t="str">
        <f>VLOOKUP(Exportacao[[#This Row],[País Corrigido]],'Conversor de países_Geral_UTF8_'!$A$2:$B$223,2,FALSE)</f>
        <v>Europa</v>
      </c>
      <c r="H43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5" spans="1:8">
      <c r="A4305" t="s">
        <v>131</v>
      </c>
      <c r="B4305" s="3">
        <v>2007</v>
      </c>
      <c r="C4305">
        <v>0</v>
      </c>
      <c r="D4305">
        <v>0</v>
      </c>
      <c r="E4305" s="3" t="e">
        <v>#NUM!</v>
      </c>
      <c r="F4305" s="3" t="str">
        <f>VLOOKUP(Exportacao[[#This Row],[País]],Tabela3[#All],4,FALSE)</f>
        <v>Letônia</v>
      </c>
      <c r="G4305" s="3" t="str">
        <f>VLOOKUP(Exportacao[[#This Row],[País Corrigido]],'Conversor de países_Geral_UTF8_'!$A$2:$B$223,2,FALSE)</f>
        <v>Europa</v>
      </c>
      <c r="H43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6" spans="1:8">
      <c r="A4306" t="s">
        <v>131</v>
      </c>
      <c r="B4306" s="3">
        <v>2008</v>
      </c>
      <c r="C4306">
        <v>0</v>
      </c>
      <c r="D4306">
        <v>0</v>
      </c>
      <c r="E4306" s="3" t="e">
        <v>#NUM!</v>
      </c>
      <c r="F4306" s="3" t="str">
        <f>VLOOKUP(Exportacao[[#This Row],[País]],Tabela3[#All],4,FALSE)</f>
        <v>Letônia</v>
      </c>
      <c r="G4306" s="3" t="str">
        <f>VLOOKUP(Exportacao[[#This Row],[País Corrigido]],'Conversor de países_Geral_UTF8_'!$A$2:$B$223,2,FALSE)</f>
        <v>Europa</v>
      </c>
      <c r="H43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7" spans="1:8">
      <c r="A4307" t="s">
        <v>131</v>
      </c>
      <c r="B4307" s="3">
        <v>2009</v>
      </c>
      <c r="C4307">
        <v>0</v>
      </c>
      <c r="D4307">
        <v>0</v>
      </c>
      <c r="E4307" s="3" t="e">
        <v>#NUM!</v>
      </c>
      <c r="F4307" s="3" t="str">
        <f>VLOOKUP(Exportacao[[#This Row],[País]],Tabela3[#All],4,FALSE)</f>
        <v>Letônia</v>
      </c>
      <c r="G4307" s="3" t="str">
        <f>VLOOKUP(Exportacao[[#This Row],[País Corrigido]],'Conversor de países_Geral_UTF8_'!$A$2:$B$223,2,FALSE)</f>
        <v>Europa</v>
      </c>
      <c r="H43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8" spans="1:8">
      <c r="A4308" t="s">
        <v>131</v>
      </c>
      <c r="B4308" s="3">
        <v>2010</v>
      </c>
      <c r="C4308">
        <v>0</v>
      </c>
      <c r="D4308">
        <v>0</v>
      </c>
      <c r="E4308" s="3" t="e">
        <v>#NUM!</v>
      </c>
      <c r="F4308" s="3" t="str">
        <f>VLOOKUP(Exportacao[[#This Row],[País]],Tabela3[#All],4,FALSE)</f>
        <v>Letônia</v>
      </c>
      <c r="G4308" s="3" t="str">
        <f>VLOOKUP(Exportacao[[#This Row],[País Corrigido]],'Conversor de países_Geral_UTF8_'!$A$2:$B$223,2,FALSE)</f>
        <v>Europa</v>
      </c>
      <c r="H43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09" spans="1:8">
      <c r="A4309" t="s">
        <v>131</v>
      </c>
      <c r="B4309" s="3">
        <v>2011</v>
      </c>
      <c r="C4309">
        <v>0</v>
      </c>
      <c r="D4309">
        <v>0</v>
      </c>
      <c r="E4309" s="3" t="e">
        <v>#NUM!</v>
      </c>
      <c r="F4309" s="3" t="str">
        <f>VLOOKUP(Exportacao[[#This Row],[País]],Tabela3[#All],4,FALSE)</f>
        <v>Letônia</v>
      </c>
      <c r="G4309" s="3" t="str">
        <f>VLOOKUP(Exportacao[[#This Row],[País Corrigido]],'Conversor de países_Geral_UTF8_'!$A$2:$B$223,2,FALSE)</f>
        <v>Europa</v>
      </c>
      <c r="H43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0" spans="1:8">
      <c r="A4310" t="s">
        <v>131</v>
      </c>
      <c r="B4310" s="3">
        <v>2012</v>
      </c>
      <c r="C4310">
        <v>0</v>
      </c>
      <c r="D4310">
        <v>0</v>
      </c>
      <c r="E4310" s="3" t="e">
        <v>#NUM!</v>
      </c>
      <c r="F4310" s="3" t="str">
        <f>VLOOKUP(Exportacao[[#This Row],[País]],Tabela3[#All],4,FALSE)</f>
        <v>Letônia</v>
      </c>
      <c r="G4310" s="3" t="str">
        <f>VLOOKUP(Exportacao[[#This Row],[País Corrigido]],'Conversor de países_Geral_UTF8_'!$A$2:$B$223,2,FALSE)</f>
        <v>Europa</v>
      </c>
      <c r="H43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1" spans="1:8">
      <c r="A4311" t="s">
        <v>131</v>
      </c>
      <c r="B4311" s="3">
        <v>2013</v>
      </c>
      <c r="C4311">
        <v>0</v>
      </c>
      <c r="D4311">
        <v>0</v>
      </c>
      <c r="E4311" s="3" t="e">
        <v>#NUM!</v>
      </c>
      <c r="F4311" s="3" t="str">
        <f>VLOOKUP(Exportacao[[#This Row],[País]],Tabela3[#All],4,FALSE)</f>
        <v>Letônia</v>
      </c>
      <c r="G4311" s="3" t="str">
        <f>VLOOKUP(Exportacao[[#This Row],[País Corrigido]],'Conversor de países_Geral_UTF8_'!$A$2:$B$223,2,FALSE)</f>
        <v>Europa</v>
      </c>
      <c r="H43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2" spans="1:8">
      <c r="A4312" t="s">
        <v>131</v>
      </c>
      <c r="B4312" s="3">
        <v>2014</v>
      </c>
      <c r="C4312">
        <v>0</v>
      </c>
      <c r="D4312">
        <v>0</v>
      </c>
      <c r="E4312" s="3" t="e">
        <v>#NUM!</v>
      </c>
      <c r="F4312" s="3" t="str">
        <f>VLOOKUP(Exportacao[[#This Row],[País]],Tabela3[#All],4,FALSE)</f>
        <v>Letônia</v>
      </c>
      <c r="G4312" s="3" t="str">
        <f>VLOOKUP(Exportacao[[#This Row],[País Corrigido]],'Conversor de países_Geral_UTF8_'!$A$2:$B$223,2,FALSE)</f>
        <v>Europa</v>
      </c>
      <c r="H43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3" spans="1:8">
      <c r="A4313" t="s">
        <v>131</v>
      </c>
      <c r="B4313" s="3">
        <v>2015</v>
      </c>
      <c r="C4313">
        <v>0</v>
      </c>
      <c r="D4313">
        <v>0</v>
      </c>
      <c r="E4313" s="3" t="e">
        <v>#NUM!</v>
      </c>
      <c r="F4313" s="3" t="str">
        <f>VLOOKUP(Exportacao[[#This Row],[País]],Tabela3[#All],4,FALSE)</f>
        <v>Letônia</v>
      </c>
      <c r="G4313" s="3" t="str">
        <f>VLOOKUP(Exportacao[[#This Row],[País Corrigido]],'Conversor de países_Geral_UTF8_'!$A$2:$B$223,2,FALSE)</f>
        <v>Europa</v>
      </c>
      <c r="H43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4" spans="1:8">
      <c r="A4314" t="s">
        <v>131</v>
      </c>
      <c r="B4314" s="3">
        <v>2016</v>
      </c>
      <c r="C4314">
        <v>0</v>
      </c>
      <c r="D4314">
        <v>0</v>
      </c>
      <c r="E4314" s="3" t="e">
        <v>#NUM!</v>
      </c>
      <c r="F4314" s="3" t="str">
        <f>VLOOKUP(Exportacao[[#This Row],[País]],Tabela3[#All],4,FALSE)</f>
        <v>Letônia</v>
      </c>
      <c r="G4314" s="3" t="str">
        <f>VLOOKUP(Exportacao[[#This Row],[País Corrigido]],'Conversor de países_Geral_UTF8_'!$A$2:$B$223,2,FALSE)</f>
        <v>Europa</v>
      </c>
      <c r="H43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5" spans="1:8">
      <c r="A4315" t="s">
        <v>131</v>
      </c>
      <c r="B4315" s="3">
        <v>2017</v>
      </c>
      <c r="C4315">
        <v>387</v>
      </c>
      <c r="D4315">
        <v>3723</v>
      </c>
      <c r="E4315" s="3">
        <v>9.6201550387596892</v>
      </c>
      <c r="F4315" s="3" t="str">
        <f>VLOOKUP(Exportacao[[#This Row],[País]],Tabela3[#All],4,FALSE)</f>
        <v>Letônia</v>
      </c>
      <c r="G4315" s="3" t="str">
        <f>VLOOKUP(Exportacao[[#This Row],[País Corrigido]],'Conversor de países_Geral_UTF8_'!$A$2:$B$223,2,FALSE)</f>
        <v>Europa</v>
      </c>
      <c r="H43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316" spans="1:8">
      <c r="A4316" t="s">
        <v>131</v>
      </c>
      <c r="B4316" s="3">
        <v>2018</v>
      </c>
      <c r="C4316">
        <v>0</v>
      </c>
      <c r="D4316">
        <v>0</v>
      </c>
      <c r="E4316" s="3" t="e">
        <v>#NUM!</v>
      </c>
      <c r="F4316" s="3" t="str">
        <f>VLOOKUP(Exportacao[[#This Row],[País]],Tabela3[#All],4,FALSE)</f>
        <v>Letônia</v>
      </c>
      <c r="G4316" s="3" t="str">
        <f>VLOOKUP(Exportacao[[#This Row],[País Corrigido]],'Conversor de países_Geral_UTF8_'!$A$2:$B$223,2,FALSE)</f>
        <v>Europa</v>
      </c>
      <c r="H43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7" spans="1:8">
      <c r="A4317" t="s">
        <v>131</v>
      </c>
      <c r="B4317" s="3">
        <v>2019</v>
      </c>
      <c r="C4317">
        <v>0</v>
      </c>
      <c r="D4317">
        <v>0</v>
      </c>
      <c r="E4317" s="3" t="e">
        <v>#NUM!</v>
      </c>
      <c r="F4317" s="3" t="str">
        <f>VLOOKUP(Exportacao[[#This Row],[País]],Tabela3[#All],4,FALSE)</f>
        <v>Letônia</v>
      </c>
      <c r="G4317" s="3" t="str">
        <f>VLOOKUP(Exportacao[[#This Row],[País Corrigido]],'Conversor de países_Geral_UTF8_'!$A$2:$B$223,2,FALSE)</f>
        <v>Europa</v>
      </c>
      <c r="H43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8" spans="1:8">
      <c r="A4318" t="s">
        <v>131</v>
      </c>
      <c r="B4318" s="3">
        <v>2020</v>
      </c>
      <c r="C4318">
        <v>0</v>
      </c>
      <c r="D4318">
        <v>0</v>
      </c>
      <c r="E4318" s="3" t="e">
        <v>#NUM!</v>
      </c>
      <c r="F4318" s="3" t="str">
        <f>VLOOKUP(Exportacao[[#This Row],[País]],Tabela3[#All],4,FALSE)</f>
        <v>Letônia</v>
      </c>
      <c r="G4318" s="3" t="str">
        <f>VLOOKUP(Exportacao[[#This Row],[País Corrigido]],'Conversor de países_Geral_UTF8_'!$A$2:$B$223,2,FALSE)</f>
        <v>Europa</v>
      </c>
      <c r="H43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19" spans="1:8">
      <c r="A4319" t="s">
        <v>131</v>
      </c>
      <c r="B4319" s="3">
        <v>2021</v>
      </c>
      <c r="C4319">
        <v>0</v>
      </c>
      <c r="D4319">
        <v>0</v>
      </c>
      <c r="E4319" s="3" t="e">
        <v>#NUM!</v>
      </c>
      <c r="F4319" s="3" t="str">
        <f>VLOOKUP(Exportacao[[#This Row],[País]],Tabela3[#All],4,FALSE)</f>
        <v>Letônia</v>
      </c>
      <c r="G4319" s="3" t="str">
        <f>VLOOKUP(Exportacao[[#This Row],[País Corrigido]],'Conversor de países_Geral_UTF8_'!$A$2:$B$223,2,FALSE)</f>
        <v>Europa</v>
      </c>
      <c r="H43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0" spans="1:8">
      <c r="A4320" t="s">
        <v>131</v>
      </c>
      <c r="B4320" s="3">
        <v>2022</v>
      </c>
      <c r="C4320">
        <v>0</v>
      </c>
      <c r="D4320">
        <v>0</v>
      </c>
      <c r="E4320" s="3" t="e">
        <v>#NUM!</v>
      </c>
      <c r="F4320" s="3" t="str">
        <f>VLOOKUP(Exportacao[[#This Row],[País]],Tabela3[#All],4,FALSE)</f>
        <v>Letônia</v>
      </c>
      <c r="G4320" s="3" t="str">
        <f>VLOOKUP(Exportacao[[#This Row],[País Corrigido]],'Conversor de países_Geral_UTF8_'!$A$2:$B$223,2,FALSE)</f>
        <v>Europa</v>
      </c>
      <c r="H43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1" spans="1:8">
      <c r="A4321" t="s">
        <v>131</v>
      </c>
      <c r="B4321" s="3">
        <v>2023</v>
      </c>
      <c r="C4321">
        <v>8</v>
      </c>
      <c r="D4321">
        <v>8</v>
      </c>
      <c r="E4321" s="3">
        <v>1</v>
      </c>
      <c r="F4321" s="3" t="str">
        <f>VLOOKUP(Exportacao[[#This Row],[País]],Tabela3[#All],4,FALSE)</f>
        <v>Letônia</v>
      </c>
      <c r="G4321" s="3" t="str">
        <f>VLOOKUP(Exportacao[[#This Row],[País Corrigido]],'Conversor de países_Geral_UTF8_'!$A$2:$B$223,2,FALSE)</f>
        <v>Europa</v>
      </c>
      <c r="H43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322" spans="1:8" hidden="1">
      <c r="A4322" t="s">
        <v>132</v>
      </c>
      <c r="B4322" s="3">
        <v>1970</v>
      </c>
      <c r="C4322">
        <v>0</v>
      </c>
      <c r="D4322">
        <v>0</v>
      </c>
      <c r="E4322" s="3" t="e">
        <v>#NUM!</v>
      </c>
      <c r="F4322" s="3" t="str">
        <f>VLOOKUP(Exportacao[[#This Row],[País]],Tabela3[#All],4,FALSE)</f>
        <v>Líbano</v>
      </c>
      <c r="G4322" s="3" t="str">
        <f>VLOOKUP(Exportacao[[#This Row],[País Corrigido]],'Conversor de países_Geral_UTF8_'!$A$2:$B$223,2,FALSE)</f>
        <v>Ásia</v>
      </c>
      <c r="H43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3" spans="1:8" hidden="1">
      <c r="A4323" t="s">
        <v>132</v>
      </c>
      <c r="B4323" s="3">
        <v>1971</v>
      </c>
      <c r="C4323">
        <v>0</v>
      </c>
      <c r="D4323">
        <v>0</v>
      </c>
      <c r="E4323" s="3" t="e">
        <v>#NUM!</v>
      </c>
      <c r="F4323" s="3" t="str">
        <f>VLOOKUP(Exportacao[[#This Row],[País]],Tabela3[#All],4,FALSE)</f>
        <v>Líbano</v>
      </c>
      <c r="G4323" s="3" t="str">
        <f>VLOOKUP(Exportacao[[#This Row],[País Corrigido]],'Conversor de países_Geral_UTF8_'!$A$2:$B$223,2,FALSE)</f>
        <v>Ásia</v>
      </c>
      <c r="H43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4" spans="1:8" hidden="1">
      <c r="A4324" t="s">
        <v>132</v>
      </c>
      <c r="B4324" s="3">
        <v>1972</v>
      </c>
      <c r="C4324">
        <v>0</v>
      </c>
      <c r="D4324">
        <v>0</v>
      </c>
      <c r="E4324" s="3" t="e">
        <v>#NUM!</v>
      </c>
      <c r="F4324" s="3" t="str">
        <f>VLOOKUP(Exportacao[[#This Row],[País]],Tabela3[#All],4,FALSE)</f>
        <v>Líbano</v>
      </c>
      <c r="G4324" s="3" t="str">
        <f>VLOOKUP(Exportacao[[#This Row],[País Corrigido]],'Conversor de países_Geral_UTF8_'!$A$2:$B$223,2,FALSE)</f>
        <v>Ásia</v>
      </c>
      <c r="H43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5" spans="1:8" hidden="1">
      <c r="A4325" t="s">
        <v>132</v>
      </c>
      <c r="B4325" s="3">
        <v>1973</v>
      </c>
      <c r="C4325">
        <v>0</v>
      </c>
      <c r="D4325">
        <v>0</v>
      </c>
      <c r="E4325" s="3" t="e">
        <v>#NUM!</v>
      </c>
      <c r="F4325" s="3" t="str">
        <f>VLOOKUP(Exportacao[[#This Row],[País]],Tabela3[#All],4,FALSE)</f>
        <v>Líbano</v>
      </c>
      <c r="G4325" s="3" t="str">
        <f>VLOOKUP(Exportacao[[#This Row],[País Corrigido]],'Conversor de países_Geral_UTF8_'!$A$2:$B$223,2,FALSE)</f>
        <v>Ásia</v>
      </c>
      <c r="H43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6" spans="1:8" hidden="1">
      <c r="A4326" t="s">
        <v>132</v>
      </c>
      <c r="B4326" s="3">
        <v>1974</v>
      </c>
      <c r="C4326">
        <v>0</v>
      </c>
      <c r="D4326">
        <v>0</v>
      </c>
      <c r="E4326" s="3" t="e">
        <v>#NUM!</v>
      </c>
      <c r="F4326" s="3" t="str">
        <f>VLOOKUP(Exportacao[[#This Row],[País]],Tabela3[#All],4,FALSE)</f>
        <v>Líbano</v>
      </c>
      <c r="G4326" s="3" t="str">
        <f>VLOOKUP(Exportacao[[#This Row],[País Corrigido]],'Conversor de países_Geral_UTF8_'!$A$2:$B$223,2,FALSE)</f>
        <v>Ásia</v>
      </c>
      <c r="H43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7" spans="1:8" hidden="1">
      <c r="A4327" t="s">
        <v>132</v>
      </c>
      <c r="B4327" s="3">
        <v>1975</v>
      </c>
      <c r="C4327">
        <v>0</v>
      </c>
      <c r="D4327">
        <v>0</v>
      </c>
      <c r="E4327" s="3" t="e">
        <v>#NUM!</v>
      </c>
      <c r="F4327" s="3" t="str">
        <f>VLOOKUP(Exportacao[[#This Row],[País]],Tabela3[#All],4,FALSE)</f>
        <v>Líbano</v>
      </c>
      <c r="G4327" s="3" t="str">
        <f>VLOOKUP(Exportacao[[#This Row],[País Corrigido]],'Conversor de países_Geral_UTF8_'!$A$2:$B$223,2,FALSE)</f>
        <v>Ásia</v>
      </c>
      <c r="H43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8" spans="1:8" hidden="1">
      <c r="A4328" t="s">
        <v>132</v>
      </c>
      <c r="B4328" s="3">
        <v>1976</v>
      </c>
      <c r="C4328">
        <v>0</v>
      </c>
      <c r="D4328">
        <v>0</v>
      </c>
      <c r="E4328" s="3" t="e">
        <v>#NUM!</v>
      </c>
      <c r="F4328" s="3" t="str">
        <f>VLOOKUP(Exportacao[[#This Row],[País]],Tabela3[#All],4,FALSE)</f>
        <v>Líbano</v>
      </c>
      <c r="G4328" s="3" t="str">
        <f>VLOOKUP(Exportacao[[#This Row],[País Corrigido]],'Conversor de países_Geral_UTF8_'!$A$2:$B$223,2,FALSE)</f>
        <v>Ásia</v>
      </c>
      <c r="H43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29" spans="1:8" hidden="1">
      <c r="A4329" t="s">
        <v>132</v>
      </c>
      <c r="B4329" s="3">
        <v>1977</v>
      </c>
      <c r="C4329">
        <v>0</v>
      </c>
      <c r="D4329">
        <v>0</v>
      </c>
      <c r="E4329" s="3" t="e">
        <v>#NUM!</v>
      </c>
      <c r="F4329" s="3" t="str">
        <f>VLOOKUP(Exportacao[[#This Row],[País]],Tabela3[#All],4,FALSE)</f>
        <v>Líbano</v>
      </c>
      <c r="G4329" s="3" t="str">
        <f>VLOOKUP(Exportacao[[#This Row],[País Corrigido]],'Conversor de países_Geral_UTF8_'!$A$2:$B$223,2,FALSE)</f>
        <v>Ásia</v>
      </c>
      <c r="H43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0" spans="1:8" hidden="1">
      <c r="A4330" t="s">
        <v>132</v>
      </c>
      <c r="B4330" s="3">
        <v>1978</v>
      </c>
      <c r="C4330">
        <v>0</v>
      </c>
      <c r="D4330">
        <v>0</v>
      </c>
      <c r="E4330" s="3" t="e">
        <v>#NUM!</v>
      </c>
      <c r="F4330" s="3" t="str">
        <f>VLOOKUP(Exportacao[[#This Row],[País]],Tabela3[#All],4,FALSE)</f>
        <v>Líbano</v>
      </c>
      <c r="G4330" s="3" t="str">
        <f>VLOOKUP(Exportacao[[#This Row],[País Corrigido]],'Conversor de países_Geral_UTF8_'!$A$2:$B$223,2,FALSE)</f>
        <v>Ásia</v>
      </c>
      <c r="H43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1" spans="1:8" hidden="1">
      <c r="A4331" t="s">
        <v>132</v>
      </c>
      <c r="B4331" s="3">
        <v>1979</v>
      </c>
      <c r="C4331">
        <v>0</v>
      </c>
      <c r="D4331">
        <v>0</v>
      </c>
      <c r="E4331" s="3" t="e">
        <v>#NUM!</v>
      </c>
      <c r="F4331" s="3" t="str">
        <f>VLOOKUP(Exportacao[[#This Row],[País]],Tabela3[#All],4,FALSE)</f>
        <v>Líbano</v>
      </c>
      <c r="G4331" s="3" t="str">
        <f>VLOOKUP(Exportacao[[#This Row],[País Corrigido]],'Conversor de países_Geral_UTF8_'!$A$2:$B$223,2,FALSE)</f>
        <v>Ásia</v>
      </c>
      <c r="H43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2" spans="1:8" hidden="1">
      <c r="A4332" t="s">
        <v>132</v>
      </c>
      <c r="B4332" s="3">
        <v>1980</v>
      </c>
      <c r="C4332">
        <v>0</v>
      </c>
      <c r="D4332">
        <v>0</v>
      </c>
      <c r="E4332" s="3" t="e">
        <v>#NUM!</v>
      </c>
      <c r="F4332" s="3" t="str">
        <f>VLOOKUP(Exportacao[[#This Row],[País]],Tabela3[#All],4,FALSE)</f>
        <v>Líbano</v>
      </c>
      <c r="G4332" s="3" t="str">
        <f>VLOOKUP(Exportacao[[#This Row],[País Corrigido]],'Conversor de países_Geral_UTF8_'!$A$2:$B$223,2,FALSE)</f>
        <v>Ásia</v>
      </c>
      <c r="H43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3" spans="1:8" hidden="1">
      <c r="A4333" t="s">
        <v>132</v>
      </c>
      <c r="B4333" s="3">
        <v>1981</v>
      </c>
      <c r="C4333">
        <v>0</v>
      </c>
      <c r="D4333">
        <v>0</v>
      </c>
      <c r="E4333" s="3" t="e">
        <v>#NUM!</v>
      </c>
      <c r="F4333" s="3" t="str">
        <f>VLOOKUP(Exportacao[[#This Row],[País]],Tabela3[#All],4,FALSE)</f>
        <v>Líbano</v>
      </c>
      <c r="G4333" s="3" t="str">
        <f>VLOOKUP(Exportacao[[#This Row],[País Corrigido]],'Conversor de países_Geral_UTF8_'!$A$2:$B$223,2,FALSE)</f>
        <v>Ásia</v>
      </c>
      <c r="H43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4" spans="1:8" hidden="1">
      <c r="A4334" t="s">
        <v>132</v>
      </c>
      <c r="B4334" s="3">
        <v>1982</v>
      </c>
      <c r="C4334">
        <v>0</v>
      </c>
      <c r="D4334">
        <v>0</v>
      </c>
      <c r="E4334" s="3" t="e">
        <v>#NUM!</v>
      </c>
      <c r="F4334" s="3" t="str">
        <f>VLOOKUP(Exportacao[[#This Row],[País]],Tabela3[#All],4,FALSE)</f>
        <v>Líbano</v>
      </c>
      <c r="G4334" s="3" t="str">
        <f>VLOOKUP(Exportacao[[#This Row],[País Corrigido]],'Conversor de países_Geral_UTF8_'!$A$2:$B$223,2,FALSE)</f>
        <v>Ásia</v>
      </c>
      <c r="H43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5" spans="1:8" hidden="1">
      <c r="A4335" t="s">
        <v>132</v>
      </c>
      <c r="B4335" s="3">
        <v>1983</v>
      </c>
      <c r="C4335">
        <v>0</v>
      </c>
      <c r="D4335">
        <v>0</v>
      </c>
      <c r="E4335" s="3" t="e">
        <v>#NUM!</v>
      </c>
      <c r="F4335" s="3" t="str">
        <f>VLOOKUP(Exportacao[[#This Row],[País]],Tabela3[#All],4,FALSE)</f>
        <v>Líbano</v>
      </c>
      <c r="G4335" s="3" t="str">
        <f>VLOOKUP(Exportacao[[#This Row],[País Corrigido]],'Conversor de países_Geral_UTF8_'!$A$2:$B$223,2,FALSE)</f>
        <v>Ásia</v>
      </c>
      <c r="H43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6" spans="1:8" hidden="1">
      <c r="A4336" t="s">
        <v>132</v>
      </c>
      <c r="B4336" s="3">
        <v>1984</v>
      </c>
      <c r="C4336">
        <v>0</v>
      </c>
      <c r="D4336">
        <v>0</v>
      </c>
      <c r="E4336" s="3" t="e">
        <v>#NUM!</v>
      </c>
      <c r="F4336" s="3" t="str">
        <f>VLOOKUP(Exportacao[[#This Row],[País]],Tabela3[#All],4,FALSE)</f>
        <v>Líbano</v>
      </c>
      <c r="G4336" s="3" t="str">
        <f>VLOOKUP(Exportacao[[#This Row],[País Corrigido]],'Conversor de países_Geral_UTF8_'!$A$2:$B$223,2,FALSE)</f>
        <v>Ásia</v>
      </c>
      <c r="H43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7" spans="1:8" hidden="1">
      <c r="A4337" t="s">
        <v>132</v>
      </c>
      <c r="B4337" s="3">
        <v>1985</v>
      </c>
      <c r="C4337">
        <v>0</v>
      </c>
      <c r="D4337">
        <v>0</v>
      </c>
      <c r="E4337" s="3" t="e">
        <v>#NUM!</v>
      </c>
      <c r="F4337" s="3" t="str">
        <f>VLOOKUP(Exportacao[[#This Row],[País]],Tabela3[#All],4,FALSE)</f>
        <v>Líbano</v>
      </c>
      <c r="G4337" s="3" t="str">
        <f>VLOOKUP(Exportacao[[#This Row],[País Corrigido]],'Conversor de países_Geral_UTF8_'!$A$2:$B$223,2,FALSE)</f>
        <v>Ásia</v>
      </c>
      <c r="H43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8" spans="1:8" hidden="1">
      <c r="A4338" t="s">
        <v>132</v>
      </c>
      <c r="B4338" s="3">
        <v>1986</v>
      </c>
      <c r="C4338">
        <v>0</v>
      </c>
      <c r="D4338">
        <v>0</v>
      </c>
      <c r="E4338" s="3" t="e">
        <v>#NUM!</v>
      </c>
      <c r="F4338" s="3" t="str">
        <f>VLOOKUP(Exportacao[[#This Row],[País]],Tabela3[#All],4,FALSE)</f>
        <v>Líbano</v>
      </c>
      <c r="G4338" s="3" t="str">
        <f>VLOOKUP(Exportacao[[#This Row],[País Corrigido]],'Conversor de países_Geral_UTF8_'!$A$2:$B$223,2,FALSE)</f>
        <v>Ásia</v>
      </c>
      <c r="H43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39" spans="1:8" hidden="1">
      <c r="A4339" t="s">
        <v>132</v>
      </c>
      <c r="B4339" s="3">
        <v>1987</v>
      </c>
      <c r="C4339">
        <v>4698</v>
      </c>
      <c r="D4339">
        <v>2409</v>
      </c>
      <c r="E4339" s="3">
        <v>0.51277139208173694</v>
      </c>
      <c r="F4339" s="3" t="str">
        <f>VLOOKUP(Exportacao[[#This Row],[País]],Tabela3[#All],4,FALSE)</f>
        <v>Líbano</v>
      </c>
      <c r="G4339" s="3" t="str">
        <f>VLOOKUP(Exportacao[[#This Row],[País Corrigido]],'Conversor de países_Geral_UTF8_'!$A$2:$B$223,2,FALSE)</f>
        <v>Ásia</v>
      </c>
      <c r="H43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340" spans="1:8" hidden="1">
      <c r="A4340" t="s">
        <v>132</v>
      </c>
      <c r="B4340" s="3">
        <v>1988</v>
      </c>
      <c r="C4340">
        <v>16906</v>
      </c>
      <c r="D4340">
        <v>9673</v>
      </c>
      <c r="E4340" s="3">
        <v>0.5721637288536614</v>
      </c>
      <c r="F4340" s="3" t="str">
        <f>VLOOKUP(Exportacao[[#This Row],[País]],Tabela3[#All],4,FALSE)</f>
        <v>Líbano</v>
      </c>
      <c r="G4340" s="3" t="str">
        <f>VLOOKUP(Exportacao[[#This Row],[País Corrigido]],'Conversor de países_Geral_UTF8_'!$A$2:$B$223,2,FALSE)</f>
        <v>Ásia</v>
      </c>
      <c r="H43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341" spans="1:8" hidden="1">
      <c r="A4341" t="s">
        <v>132</v>
      </c>
      <c r="B4341" s="3">
        <v>1989</v>
      </c>
      <c r="C4341">
        <v>0</v>
      </c>
      <c r="D4341">
        <v>0</v>
      </c>
      <c r="E4341" s="3" t="e">
        <v>#NUM!</v>
      </c>
      <c r="F4341" s="3" t="str">
        <f>VLOOKUP(Exportacao[[#This Row],[País]],Tabela3[#All],4,FALSE)</f>
        <v>Líbano</v>
      </c>
      <c r="G4341" s="3" t="str">
        <f>VLOOKUP(Exportacao[[#This Row],[País Corrigido]],'Conversor de países_Geral_UTF8_'!$A$2:$B$223,2,FALSE)</f>
        <v>Ásia</v>
      </c>
      <c r="H43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42" spans="1:8" hidden="1">
      <c r="A4342" t="s">
        <v>132</v>
      </c>
      <c r="B4342" s="3">
        <v>1990</v>
      </c>
      <c r="C4342">
        <v>0</v>
      </c>
      <c r="D4342">
        <v>0</v>
      </c>
      <c r="E4342" s="3" t="e">
        <v>#NUM!</v>
      </c>
      <c r="F4342" s="3" t="str">
        <f>VLOOKUP(Exportacao[[#This Row],[País]],Tabela3[#All],4,FALSE)</f>
        <v>Líbano</v>
      </c>
      <c r="G4342" s="3" t="str">
        <f>VLOOKUP(Exportacao[[#This Row],[País Corrigido]],'Conversor de países_Geral_UTF8_'!$A$2:$B$223,2,FALSE)</f>
        <v>Ásia</v>
      </c>
      <c r="H43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43" spans="1:8" hidden="1">
      <c r="A4343" t="s">
        <v>132</v>
      </c>
      <c r="B4343" s="3">
        <v>1991</v>
      </c>
      <c r="C4343">
        <v>0</v>
      </c>
      <c r="D4343">
        <v>0</v>
      </c>
      <c r="E4343" s="3" t="e">
        <v>#NUM!</v>
      </c>
      <c r="F4343" s="3" t="str">
        <f>VLOOKUP(Exportacao[[#This Row],[País]],Tabela3[#All],4,FALSE)</f>
        <v>Líbano</v>
      </c>
      <c r="G4343" s="3" t="str">
        <f>VLOOKUP(Exportacao[[#This Row],[País Corrigido]],'Conversor de países_Geral_UTF8_'!$A$2:$B$223,2,FALSE)</f>
        <v>Ásia</v>
      </c>
      <c r="H43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44" spans="1:8" hidden="1">
      <c r="A4344" t="s">
        <v>132</v>
      </c>
      <c r="B4344" s="3">
        <v>1992</v>
      </c>
      <c r="C4344">
        <v>1350</v>
      </c>
      <c r="D4344">
        <v>6400</v>
      </c>
      <c r="E4344" s="3">
        <v>4.7407407407407405</v>
      </c>
      <c r="F4344" s="3" t="str">
        <f>VLOOKUP(Exportacao[[#This Row],[País]],Tabela3[#All],4,FALSE)</f>
        <v>Líbano</v>
      </c>
      <c r="G4344" s="3" t="str">
        <f>VLOOKUP(Exportacao[[#This Row],[País Corrigido]],'Conversor de países_Geral_UTF8_'!$A$2:$B$223,2,FALSE)</f>
        <v>Ásia</v>
      </c>
      <c r="H43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345" spans="1:8" hidden="1">
      <c r="A4345" t="s">
        <v>132</v>
      </c>
      <c r="B4345" s="3">
        <v>1993</v>
      </c>
      <c r="C4345">
        <v>0</v>
      </c>
      <c r="D4345">
        <v>0</v>
      </c>
      <c r="E4345" s="3" t="e">
        <v>#NUM!</v>
      </c>
      <c r="F4345" s="3" t="str">
        <f>VLOOKUP(Exportacao[[#This Row],[País]],Tabela3[#All],4,FALSE)</f>
        <v>Líbano</v>
      </c>
      <c r="G4345" s="3" t="str">
        <f>VLOOKUP(Exportacao[[#This Row],[País Corrigido]],'Conversor de países_Geral_UTF8_'!$A$2:$B$223,2,FALSE)</f>
        <v>Ásia</v>
      </c>
      <c r="H43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46" spans="1:8" hidden="1">
      <c r="A4346" t="s">
        <v>132</v>
      </c>
      <c r="B4346" s="3">
        <v>1994</v>
      </c>
      <c r="C4346">
        <v>0</v>
      </c>
      <c r="D4346">
        <v>0</v>
      </c>
      <c r="E4346" s="3" t="e">
        <v>#NUM!</v>
      </c>
      <c r="F4346" s="3" t="str">
        <f>VLOOKUP(Exportacao[[#This Row],[País]],Tabela3[#All],4,FALSE)</f>
        <v>Líbano</v>
      </c>
      <c r="G4346" s="3" t="str">
        <f>VLOOKUP(Exportacao[[#This Row],[País Corrigido]],'Conversor de países_Geral_UTF8_'!$A$2:$B$223,2,FALSE)</f>
        <v>Ásia</v>
      </c>
      <c r="H43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47" spans="1:8" hidden="1">
      <c r="A4347" t="s">
        <v>132</v>
      </c>
      <c r="B4347" s="3">
        <v>1995</v>
      </c>
      <c r="C4347">
        <v>0</v>
      </c>
      <c r="D4347">
        <v>0</v>
      </c>
      <c r="E4347" s="3" t="e">
        <v>#NUM!</v>
      </c>
      <c r="F4347" s="3" t="str">
        <f>VLOOKUP(Exportacao[[#This Row],[País]],Tabela3[#All],4,FALSE)</f>
        <v>Líbano</v>
      </c>
      <c r="G4347" s="3" t="str">
        <f>VLOOKUP(Exportacao[[#This Row],[País Corrigido]],'Conversor de países_Geral_UTF8_'!$A$2:$B$223,2,FALSE)</f>
        <v>Ásia</v>
      </c>
      <c r="H43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48" spans="1:8" hidden="1">
      <c r="A4348" t="s">
        <v>132</v>
      </c>
      <c r="B4348" s="3">
        <v>1996</v>
      </c>
      <c r="C4348">
        <v>0</v>
      </c>
      <c r="D4348">
        <v>0</v>
      </c>
      <c r="E4348" s="3" t="e">
        <v>#NUM!</v>
      </c>
      <c r="F4348" s="3" t="str">
        <f>VLOOKUP(Exportacao[[#This Row],[País]],Tabela3[#All],4,FALSE)</f>
        <v>Líbano</v>
      </c>
      <c r="G4348" s="3" t="str">
        <f>VLOOKUP(Exportacao[[#This Row],[País Corrigido]],'Conversor de países_Geral_UTF8_'!$A$2:$B$223,2,FALSE)</f>
        <v>Ásia</v>
      </c>
      <c r="H43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49" spans="1:8" hidden="1">
      <c r="A4349" t="s">
        <v>132</v>
      </c>
      <c r="B4349" s="3">
        <v>1997</v>
      </c>
      <c r="C4349">
        <v>0</v>
      </c>
      <c r="D4349">
        <v>0</v>
      </c>
      <c r="E4349" s="3" t="e">
        <v>#NUM!</v>
      </c>
      <c r="F4349" s="3" t="str">
        <f>VLOOKUP(Exportacao[[#This Row],[País]],Tabela3[#All],4,FALSE)</f>
        <v>Líbano</v>
      </c>
      <c r="G4349" s="3" t="str">
        <f>VLOOKUP(Exportacao[[#This Row],[País Corrigido]],'Conversor de países_Geral_UTF8_'!$A$2:$B$223,2,FALSE)</f>
        <v>Ásia</v>
      </c>
      <c r="H43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0" spans="1:8" hidden="1">
      <c r="A4350" t="s">
        <v>132</v>
      </c>
      <c r="B4350" s="3">
        <v>1998</v>
      </c>
      <c r="C4350">
        <v>0</v>
      </c>
      <c r="D4350">
        <v>0</v>
      </c>
      <c r="E4350" s="3" t="e">
        <v>#NUM!</v>
      </c>
      <c r="F4350" s="3" t="str">
        <f>VLOOKUP(Exportacao[[#This Row],[País]],Tabela3[#All],4,FALSE)</f>
        <v>Líbano</v>
      </c>
      <c r="G4350" s="3" t="str">
        <f>VLOOKUP(Exportacao[[#This Row],[País Corrigido]],'Conversor de países_Geral_UTF8_'!$A$2:$B$223,2,FALSE)</f>
        <v>Ásia</v>
      </c>
      <c r="H43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1" spans="1:8" hidden="1">
      <c r="A4351" t="s">
        <v>132</v>
      </c>
      <c r="B4351" s="3">
        <v>1999</v>
      </c>
      <c r="C4351">
        <v>0</v>
      </c>
      <c r="D4351">
        <v>0</v>
      </c>
      <c r="E4351" s="3" t="e">
        <v>#NUM!</v>
      </c>
      <c r="F4351" s="3" t="str">
        <f>VLOOKUP(Exportacao[[#This Row],[País]],Tabela3[#All],4,FALSE)</f>
        <v>Líbano</v>
      </c>
      <c r="G4351" s="3" t="str">
        <f>VLOOKUP(Exportacao[[#This Row],[País Corrigido]],'Conversor de países_Geral_UTF8_'!$A$2:$B$223,2,FALSE)</f>
        <v>Ásia</v>
      </c>
      <c r="H43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2" spans="1:8" hidden="1">
      <c r="A4352" t="s">
        <v>132</v>
      </c>
      <c r="B4352" s="3">
        <v>2000</v>
      </c>
      <c r="C4352">
        <v>0</v>
      </c>
      <c r="D4352">
        <v>0</v>
      </c>
      <c r="E4352" s="3" t="e">
        <v>#NUM!</v>
      </c>
      <c r="F4352" s="3" t="str">
        <f>VLOOKUP(Exportacao[[#This Row],[País]],Tabela3[#All],4,FALSE)</f>
        <v>Líbano</v>
      </c>
      <c r="G4352" s="3" t="str">
        <f>VLOOKUP(Exportacao[[#This Row],[País Corrigido]],'Conversor de países_Geral_UTF8_'!$A$2:$B$223,2,FALSE)</f>
        <v>Ásia</v>
      </c>
      <c r="H43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3" spans="1:8" hidden="1">
      <c r="A4353" t="s">
        <v>132</v>
      </c>
      <c r="B4353" s="3">
        <v>2001</v>
      </c>
      <c r="C4353">
        <v>0</v>
      </c>
      <c r="D4353">
        <v>0</v>
      </c>
      <c r="E4353" s="3" t="e">
        <v>#NUM!</v>
      </c>
      <c r="F4353" s="3" t="str">
        <f>VLOOKUP(Exportacao[[#This Row],[País]],Tabela3[#All],4,FALSE)</f>
        <v>Líbano</v>
      </c>
      <c r="G4353" s="3" t="str">
        <f>VLOOKUP(Exportacao[[#This Row],[País Corrigido]],'Conversor de países_Geral_UTF8_'!$A$2:$B$223,2,FALSE)</f>
        <v>Ásia</v>
      </c>
      <c r="H43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4" spans="1:8" hidden="1">
      <c r="A4354" t="s">
        <v>132</v>
      </c>
      <c r="B4354" s="3">
        <v>2002</v>
      </c>
      <c r="C4354">
        <v>0</v>
      </c>
      <c r="D4354">
        <v>0</v>
      </c>
      <c r="E4354" s="3" t="e">
        <v>#NUM!</v>
      </c>
      <c r="F4354" s="3" t="str">
        <f>VLOOKUP(Exportacao[[#This Row],[País]],Tabela3[#All],4,FALSE)</f>
        <v>Líbano</v>
      </c>
      <c r="G4354" s="3" t="str">
        <f>VLOOKUP(Exportacao[[#This Row],[País Corrigido]],'Conversor de países_Geral_UTF8_'!$A$2:$B$223,2,FALSE)</f>
        <v>Ásia</v>
      </c>
      <c r="H43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5" spans="1:8" hidden="1">
      <c r="A4355" t="s">
        <v>132</v>
      </c>
      <c r="B4355" s="3">
        <v>2003</v>
      </c>
      <c r="C4355">
        <v>0</v>
      </c>
      <c r="D4355">
        <v>0</v>
      </c>
      <c r="E4355" s="3" t="e">
        <v>#NUM!</v>
      </c>
      <c r="F4355" s="3" t="str">
        <f>VLOOKUP(Exportacao[[#This Row],[País]],Tabela3[#All],4,FALSE)</f>
        <v>Líbano</v>
      </c>
      <c r="G4355" s="3" t="str">
        <f>VLOOKUP(Exportacao[[#This Row],[País Corrigido]],'Conversor de países_Geral_UTF8_'!$A$2:$B$223,2,FALSE)</f>
        <v>Ásia</v>
      </c>
      <c r="H43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6" spans="1:8" hidden="1">
      <c r="A4356" t="s">
        <v>132</v>
      </c>
      <c r="B4356" s="3">
        <v>2004</v>
      </c>
      <c r="C4356">
        <v>0</v>
      </c>
      <c r="D4356">
        <v>0</v>
      </c>
      <c r="E4356" s="3" t="e">
        <v>#NUM!</v>
      </c>
      <c r="F4356" s="3" t="str">
        <f>VLOOKUP(Exportacao[[#This Row],[País]],Tabela3[#All],4,FALSE)</f>
        <v>Líbano</v>
      </c>
      <c r="G4356" s="3" t="str">
        <f>VLOOKUP(Exportacao[[#This Row],[País Corrigido]],'Conversor de países_Geral_UTF8_'!$A$2:$B$223,2,FALSE)</f>
        <v>Ásia</v>
      </c>
      <c r="H43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7" spans="1:8" hidden="1">
      <c r="A4357" t="s">
        <v>132</v>
      </c>
      <c r="B4357" s="3">
        <v>2005</v>
      </c>
      <c r="C4357">
        <v>0</v>
      </c>
      <c r="D4357">
        <v>0</v>
      </c>
      <c r="E4357" s="3" t="e">
        <v>#NUM!</v>
      </c>
      <c r="F4357" s="3" t="str">
        <f>VLOOKUP(Exportacao[[#This Row],[País]],Tabela3[#All],4,FALSE)</f>
        <v>Líbano</v>
      </c>
      <c r="G4357" s="3" t="str">
        <f>VLOOKUP(Exportacao[[#This Row],[País Corrigido]],'Conversor de países_Geral_UTF8_'!$A$2:$B$223,2,FALSE)</f>
        <v>Ásia</v>
      </c>
      <c r="H43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8" spans="1:8" hidden="1">
      <c r="A4358" t="s">
        <v>132</v>
      </c>
      <c r="B4358" s="3">
        <v>2006</v>
      </c>
      <c r="C4358">
        <v>0</v>
      </c>
      <c r="D4358">
        <v>0</v>
      </c>
      <c r="E4358" s="3" t="e">
        <v>#NUM!</v>
      </c>
      <c r="F4358" s="3" t="str">
        <f>VLOOKUP(Exportacao[[#This Row],[País]],Tabela3[#All],4,FALSE)</f>
        <v>Líbano</v>
      </c>
      <c r="G4358" s="3" t="str">
        <f>VLOOKUP(Exportacao[[#This Row],[País Corrigido]],'Conversor de países_Geral_UTF8_'!$A$2:$B$223,2,FALSE)</f>
        <v>Ásia</v>
      </c>
      <c r="H43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59" spans="1:8" hidden="1">
      <c r="A4359" t="s">
        <v>132</v>
      </c>
      <c r="B4359" s="3">
        <v>2007</v>
      </c>
      <c r="C4359">
        <v>0</v>
      </c>
      <c r="D4359">
        <v>0</v>
      </c>
      <c r="E4359" s="3" t="e">
        <v>#NUM!</v>
      </c>
      <c r="F4359" s="3" t="str">
        <f>VLOOKUP(Exportacao[[#This Row],[País]],Tabela3[#All],4,FALSE)</f>
        <v>Líbano</v>
      </c>
      <c r="G4359" s="3" t="str">
        <f>VLOOKUP(Exportacao[[#This Row],[País Corrigido]],'Conversor de países_Geral_UTF8_'!$A$2:$B$223,2,FALSE)</f>
        <v>Ásia</v>
      </c>
      <c r="H43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0" spans="1:8" hidden="1">
      <c r="A4360" t="s">
        <v>132</v>
      </c>
      <c r="B4360" s="3">
        <v>2008</v>
      </c>
      <c r="C4360">
        <v>0</v>
      </c>
      <c r="D4360">
        <v>0</v>
      </c>
      <c r="E4360" s="3" t="e">
        <v>#NUM!</v>
      </c>
      <c r="F4360" s="3" t="str">
        <f>VLOOKUP(Exportacao[[#This Row],[País]],Tabela3[#All],4,FALSE)</f>
        <v>Líbano</v>
      </c>
      <c r="G4360" s="3" t="str">
        <f>VLOOKUP(Exportacao[[#This Row],[País Corrigido]],'Conversor de países_Geral_UTF8_'!$A$2:$B$223,2,FALSE)</f>
        <v>Ásia</v>
      </c>
      <c r="H43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1" spans="1:8" hidden="1">
      <c r="A4361" t="s">
        <v>132</v>
      </c>
      <c r="B4361" s="3">
        <v>2009</v>
      </c>
      <c r="C4361">
        <v>0</v>
      </c>
      <c r="D4361">
        <v>0</v>
      </c>
      <c r="E4361" s="3" t="e">
        <v>#NUM!</v>
      </c>
      <c r="F4361" s="3" t="str">
        <f>VLOOKUP(Exportacao[[#This Row],[País]],Tabela3[#All],4,FALSE)</f>
        <v>Líbano</v>
      </c>
      <c r="G4361" s="3" t="str">
        <f>VLOOKUP(Exportacao[[#This Row],[País Corrigido]],'Conversor de países_Geral_UTF8_'!$A$2:$B$223,2,FALSE)</f>
        <v>Ásia</v>
      </c>
      <c r="H43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2" spans="1:8" hidden="1">
      <c r="A4362" t="s">
        <v>132</v>
      </c>
      <c r="B4362" s="3">
        <v>2010</v>
      </c>
      <c r="C4362">
        <v>0</v>
      </c>
      <c r="D4362">
        <v>0</v>
      </c>
      <c r="E4362" s="3" t="e">
        <v>#NUM!</v>
      </c>
      <c r="F4362" s="3" t="str">
        <f>VLOOKUP(Exportacao[[#This Row],[País]],Tabela3[#All],4,FALSE)</f>
        <v>Líbano</v>
      </c>
      <c r="G4362" s="3" t="str">
        <f>VLOOKUP(Exportacao[[#This Row],[País Corrigido]],'Conversor de países_Geral_UTF8_'!$A$2:$B$223,2,FALSE)</f>
        <v>Ásia</v>
      </c>
      <c r="H43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3" spans="1:8" hidden="1">
      <c r="A4363" t="s">
        <v>132</v>
      </c>
      <c r="B4363" s="3">
        <v>2011</v>
      </c>
      <c r="C4363">
        <v>0</v>
      </c>
      <c r="D4363">
        <v>0</v>
      </c>
      <c r="E4363" s="3" t="e">
        <v>#NUM!</v>
      </c>
      <c r="F4363" s="3" t="str">
        <f>VLOOKUP(Exportacao[[#This Row],[País]],Tabela3[#All],4,FALSE)</f>
        <v>Líbano</v>
      </c>
      <c r="G4363" s="3" t="str">
        <f>VLOOKUP(Exportacao[[#This Row],[País Corrigido]],'Conversor de países_Geral_UTF8_'!$A$2:$B$223,2,FALSE)</f>
        <v>Ásia</v>
      </c>
      <c r="H43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4" spans="1:8" hidden="1">
      <c r="A4364" t="s">
        <v>132</v>
      </c>
      <c r="B4364" s="3">
        <v>2012</v>
      </c>
      <c r="C4364">
        <v>0</v>
      </c>
      <c r="D4364">
        <v>0</v>
      </c>
      <c r="E4364" s="3" t="e">
        <v>#NUM!</v>
      </c>
      <c r="F4364" s="3" t="str">
        <f>VLOOKUP(Exportacao[[#This Row],[País]],Tabela3[#All],4,FALSE)</f>
        <v>Líbano</v>
      </c>
      <c r="G4364" s="3" t="str">
        <f>VLOOKUP(Exportacao[[#This Row],[País Corrigido]],'Conversor de países_Geral_UTF8_'!$A$2:$B$223,2,FALSE)</f>
        <v>Ásia</v>
      </c>
      <c r="H43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5" spans="1:8" hidden="1">
      <c r="A4365" t="s">
        <v>132</v>
      </c>
      <c r="B4365" s="3">
        <v>2013</v>
      </c>
      <c r="C4365">
        <v>0</v>
      </c>
      <c r="D4365">
        <v>0</v>
      </c>
      <c r="E4365" s="3" t="e">
        <v>#NUM!</v>
      </c>
      <c r="F4365" s="3" t="str">
        <f>VLOOKUP(Exportacao[[#This Row],[País]],Tabela3[#All],4,FALSE)</f>
        <v>Líbano</v>
      </c>
      <c r="G4365" s="3" t="str">
        <f>VLOOKUP(Exportacao[[#This Row],[País Corrigido]],'Conversor de países_Geral_UTF8_'!$A$2:$B$223,2,FALSE)</f>
        <v>Ásia</v>
      </c>
      <c r="H43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6" spans="1:8" hidden="1">
      <c r="A4366" t="s">
        <v>132</v>
      </c>
      <c r="B4366" s="3">
        <v>2014</v>
      </c>
      <c r="C4366">
        <v>0</v>
      </c>
      <c r="D4366">
        <v>0</v>
      </c>
      <c r="E4366" s="3" t="e">
        <v>#NUM!</v>
      </c>
      <c r="F4366" s="3" t="str">
        <f>VLOOKUP(Exportacao[[#This Row],[País]],Tabela3[#All],4,FALSE)</f>
        <v>Líbano</v>
      </c>
      <c r="G4366" s="3" t="str">
        <f>VLOOKUP(Exportacao[[#This Row],[País Corrigido]],'Conversor de países_Geral_UTF8_'!$A$2:$B$223,2,FALSE)</f>
        <v>Ásia</v>
      </c>
      <c r="H43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7" spans="1:8" hidden="1">
      <c r="A4367" t="s">
        <v>132</v>
      </c>
      <c r="B4367" s="3">
        <v>2015</v>
      </c>
      <c r="C4367">
        <v>0</v>
      </c>
      <c r="D4367">
        <v>0</v>
      </c>
      <c r="E4367" s="3" t="e">
        <v>#NUM!</v>
      </c>
      <c r="F4367" s="3" t="str">
        <f>VLOOKUP(Exportacao[[#This Row],[País]],Tabela3[#All],4,FALSE)</f>
        <v>Líbano</v>
      </c>
      <c r="G4367" s="3" t="str">
        <f>VLOOKUP(Exportacao[[#This Row],[País Corrigido]],'Conversor de países_Geral_UTF8_'!$A$2:$B$223,2,FALSE)</f>
        <v>Ásia</v>
      </c>
      <c r="H43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8" spans="1:8" hidden="1">
      <c r="A4368" t="s">
        <v>132</v>
      </c>
      <c r="B4368" s="3">
        <v>2016</v>
      </c>
      <c r="C4368">
        <v>0</v>
      </c>
      <c r="D4368">
        <v>0</v>
      </c>
      <c r="E4368" s="3" t="e">
        <v>#NUM!</v>
      </c>
      <c r="F4368" s="3" t="str">
        <f>VLOOKUP(Exportacao[[#This Row],[País]],Tabela3[#All],4,FALSE)</f>
        <v>Líbano</v>
      </c>
      <c r="G4368" s="3" t="str">
        <f>VLOOKUP(Exportacao[[#This Row],[País Corrigido]],'Conversor de países_Geral_UTF8_'!$A$2:$B$223,2,FALSE)</f>
        <v>Ásia</v>
      </c>
      <c r="H43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69" spans="1:8" hidden="1">
      <c r="A4369" t="s">
        <v>132</v>
      </c>
      <c r="B4369" s="3">
        <v>2017</v>
      </c>
      <c r="C4369">
        <v>0</v>
      </c>
      <c r="D4369">
        <v>0</v>
      </c>
      <c r="E4369" s="3" t="e">
        <v>#NUM!</v>
      </c>
      <c r="F4369" s="3" t="str">
        <f>VLOOKUP(Exportacao[[#This Row],[País]],Tabela3[#All],4,FALSE)</f>
        <v>Líbano</v>
      </c>
      <c r="G4369" s="3" t="str">
        <f>VLOOKUP(Exportacao[[#This Row],[País Corrigido]],'Conversor de países_Geral_UTF8_'!$A$2:$B$223,2,FALSE)</f>
        <v>Ásia</v>
      </c>
      <c r="H43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0" spans="1:8" hidden="1">
      <c r="A4370" t="s">
        <v>132</v>
      </c>
      <c r="B4370" s="3">
        <v>2018</v>
      </c>
      <c r="C4370">
        <v>0</v>
      </c>
      <c r="D4370">
        <v>0</v>
      </c>
      <c r="E4370" s="3" t="e">
        <v>#NUM!</v>
      </c>
      <c r="F4370" s="3" t="str">
        <f>VLOOKUP(Exportacao[[#This Row],[País]],Tabela3[#All],4,FALSE)</f>
        <v>Líbano</v>
      </c>
      <c r="G4370" s="3" t="str">
        <f>VLOOKUP(Exportacao[[#This Row],[País Corrigido]],'Conversor de países_Geral_UTF8_'!$A$2:$B$223,2,FALSE)</f>
        <v>Ásia</v>
      </c>
      <c r="H43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1" spans="1:8" hidden="1">
      <c r="A4371" t="s">
        <v>132</v>
      </c>
      <c r="B4371" s="3">
        <v>2019</v>
      </c>
      <c r="C4371">
        <v>0</v>
      </c>
      <c r="D4371">
        <v>0</v>
      </c>
      <c r="E4371" s="3" t="e">
        <v>#NUM!</v>
      </c>
      <c r="F4371" s="3" t="str">
        <f>VLOOKUP(Exportacao[[#This Row],[País]],Tabela3[#All],4,FALSE)</f>
        <v>Líbano</v>
      </c>
      <c r="G4371" s="3" t="str">
        <f>VLOOKUP(Exportacao[[#This Row],[País Corrigido]],'Conversor de países_Geral_UTF8_'!$A$2:$B$223,2,FALSE)</f>
        <v>Ásia</v>
      </c>
      <c r="H43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2" spans="1:8" hidden="1">
      <c r="A4372" t="s">
        <v>132</v>
      </c>
      <c r="B4372" s="3">
        <v>2020</v>
      </c>
      <c r="C4372">
        <v>0</v>
      </c>
      <c r="D4372">
        <v>0</v>
      </c>
      <c r="E4372" s="3" t="e">
        <v>#NUM!</v>
      </c>
      <c r="F4372" s="3" t="str">
        <f>VLOOKUP(Exportacao[[#This Row],[País]],Tabela3[#All],4,FALSE)</f>
        <v>Líbano</v>
      </c>
      <c r="G4372" s="3" t="str">
        <f>VLOOKUP(Exportacao[[#This Row],[País Corrigido]],'Conversor de países_Geral_UTF8_'!$A$2:$B$223,2,FALSE)</f>
        <v>Ásia</v>
      </c>
      <c r="H43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3" spans="1:8" hidden="1">
      <c r="A4373" t="s">
        <v>132</v>
      </c>
      <c r="B4373" s="3">
        <v>2021</v>
      </c>
      <c r="C4373">
        <v>0</v>
      </c>
      <c r="D4373">
        <v>0</v>
      </c>
      <c r="E4373" s="3" t="e">
        <v>#NUM!</v>
      </c>
      <c r="F4373" s="3" t="str">
        <f>VLOOKUP(Exportacao[[#This Row],[País]],Tabela3[#All],4,FALSE)</f>
        <v>Líbano</v>
      </c>
      <c r="G4373" s="3" t="str">
        <f>VLOOKUP(Exportacao[[#This Row],[País Corrigido]],'Conversor de países_Geral_UTF8_'!$A$2:$B$223,2,FALSE)</f>
        <v>Ásia</v>
      </c>
      <c r="H43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4" spans="1:8" hidden="1">
      <c r="A4374" t="s">
        <v>132</v>
      </c>
      <c r="B4374" s="3">
        <v>2022</v>
      </c>
      <c r="C4374">
        <v>0</v>
      </c>
      <c r="D4374">
        <v>0</v>
      </c>
      <c r="E4374" s="3" t="e">
        <v>#NUM!</v>
      </c>
      <c r="F4374" s="3" t="str">
        <f>VLOOKUP(Exportacao[[#This Row],[País]],Tabela3[#All],4,FALSE)</f>
        <v>Líbano</v>
      </c>
      <c r="G4374" s="3" t="str">
        <f>VLOOKUP(Exportacao[[#This Row],[País Corrigido]],'Conversor de países_Geral_UTF8_'!$A$2:$B$223,2,FALSE)</f>
        <v>Ásia</v>
      </c>
      <c r="H43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5" spans="1:8" hidden="1">
      <c r="A4375" t="s">
        <v>132</v>
      </c>
      <c r="B4375" s="3">
        <v>2023</v>
      </c>
      <c r="C4375">
        <v>0</v>
      </c>
      <c r="D4375">
        <v>0</v>
      </c>
      <c r="E4375" s="3" t="e">
        <v>#NUM!</v>
      </c>
      <c r="F4375" s="3" t="str">
        <f>VLOOKUP(Exportacao[[#This Row],[País]],Tabela3[#All],4,FALSE)</f>
        <v>Líbano</v>
      </c>
      <c r="G4375" s="3" t="str">
        <f>VLOOKUP(Exportacao[[#This Row],[País Corrigido]],'Conversor de países_Geral_UTF8_'!$A$2:$B$223,2,FALSE)</f>
        <v>Ásia</v>
      </c>
      <c r="H43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6" spans="1:8" hidden="1">
      <c r="A4376" t="s">
        <v>133</v>
      </c>
      <c r="B4376" s="3">
        <v>1970</v>
      </c>
      <c r="C4376">
        <v>4160</v>
      </c>
      <c r="D4376">
        <v>1190</v>
      </c>
      <c r="E4376" s="3">
        <v>0.28605769230769229</v>
      </c>
      <c r="F4376" s="3" t="str">
        <f>VLOOKUP(Exportacao[[#This Row],[País]],Tabela3[#All],4,FALSE)</f>
        <v>Libéria</v>
      </c>
      <c r="G4376" s="3" t="str">
        <f>VLOOKUP(Exportacao[[#This Row],[País Corrigido]],'Conversor de países_Geral_UTF8_'!$A$2:$B$223,2,FALSE)</f>
        <v>África</v>
      </c>
      <c r="H43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377" spans="1:8" hidden="1">
      <c r="A4377" t="s">
        <v>133</v>
      </c>
      <c r="B4377" s="3">
        <v>1971</v>
      </c>
      <c r="C4377">
        <v>0</v>
      </c>
      <c r="D4377">
        <v>0</v>
      </c>
      <c r="E4377" s="3" t="e">
        <v>#NUM!</v>
      </c>
      <c r="F4377" s="3" t="str">
        <f>VLOOKUP(Exportacao[[#This Row],[País]],Tabela3[#All],4,FALSE)</f>
        <v>Libéria</v>
      </c>
      <c r="G4377" s="3" t="str">
        <f>VLOOKUP(Exportacao[[#This Row],[País Corrigido]],'Conversor de países_Geral_UTF8_'!$A$2:$B$223,2,FALSE)</f>
        <v>África</v>
      </c>
      <c r="H43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8" spans="1:8" hidden="1">
      <c r="A4378" t="s">
        <v>133</v>
      </c>
      <c r="B4378" s="3">
        <v>1972</v>
      </c>
      <c r="C4378">
        <v>0</v>
      </c>
      <c r="D4378">
        <v>0</v>
      </c>
      <c r="E4378" s="3" t="e">
        <v>#NUM!</v>
      </c>
      <c r="F4378" s="3" t="str">
        <f>VLOOKUP(Exportacao[[#This Row],[País]],Tabela3[#All],4,FALSE)</f>
        <v>Libéria</v>
      </c>
      <c r="G4378" s="3" t="str">
        <f>VLOOKUP(Exportacao[[#This Row],[País Corrigido]],'Conversor de países_Geral_UTF8_'!$A$2:$B$223,2,FALSE)</f>
        <v>África</v>
      </c>
      <c r="H43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79" spans="1:8" hidden="1">
      <c r="A4379" t="s">
        <v>133</v>
      </c>
      <c r="B4379" s="3">
        <v>1973</v>
      </c>
      <c r="C4379">
        <v>0</v>
      </c>
      <c r="D4379">
        <v>0</v>
      </c>
      <c r="E4379" s="3" t="e">
        <v>#NUM!</v>
      </c>
      <c r="F4379" s="3" t="str">
        <f>VLOOKUP(Exportacao[[#This Row],[País]],Tabela3[#All],4,FALSE)</f>
        <v>Libéria</v>
      </c>
      <c r="G4379" s="3" t="str">
        <f>VLOOKUP(Exportacao[[#This Row],[País Corrigido]],'Conversor de países_Geral_UTF8_'!$A$2:$B$223,2,FALSE)</f>
        <v>África</v>
      </c>
      <c r="H43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0" spans="1:8" hidden="1">
      <c r="A4380" t="s">
        <v>133</v>
      </c>
      <c r="B4380" s="3">
        <v>1974</v>
      </c>
      <c r="C4380">
        <v>0</v>
      </c>
      <c r="D4380">
        <v>0</v>
      </c>
      <c r="E4380" s="3" t="e">
        <v>#NUM!</v>
      </c>
      <c r="F4380" s="3" t="str">
        <f>VLOOKUP(Exportacao[[#This Row],[País]],Tabela3[#All],4,FALSE)</f>
        <v>Libéria</v>
      </c>
      <c r="G4380" s="3" t="str">
        <f>VLOOKUP(Exportacao[[#This Row],[País Corrigido]],'Conversor de países_Geral_UTF8_'!$A$2:$B$223,2,FALSE)</f>
        <v>África</v>
      </c>
      <c r="H43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1" spans="1:8" hidden="1">
      <c r="A4381" t="s">
        <v>133</v>
      </c>
      <c r="B4381" s="3">
        <v>1975</v>
      </c>
      <c r="C4381">
        <v>0</v>
      </c>
      <c r="D4381">
        <v>0</v>
      </c>
      <c r="E4381" s="3" t="e">
        <v>#NUM!</v>
      </c>
      <c r="F4381" s="3" t="str">
        <f>VLOOKUP(Exportacao[[#This Row],[País]],Tabela3[#All],4,FALSE)</f>
        <v>Libéria</v>
      </c>
      <c r="G4381" s="3" t="str">
        <f>VLOOKUP(Exportacao[[#This Row],[País Corrigido]],'Conversor de países_Geral_UTF8_'!$A$2:$B$223,2,FALSE)</f>
        <v>África</v>
      </c>
      <c r="H43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2" spans="1:8" hidden="1">
      <c r="A4382" t="s">
        <v>133</v>
      </c>
      <c r="B4382" s="3">
        <v>1976</v>
      </c>
      <c r="C4382">
        <v>0</v>
      </c>
      <c r="D4382">
        <v>0</v>
      </c>
      <c r="E4382" s="3" t="e">
        <v>#NUM!</v>
      </c>
      <c r="F4382" s="3" t="str">
        <f>VLOOKUP(Exportacao[[#This Row],[País]],Tabela3[#All],4,FALSE)</f>
        <v>Libéria</v>
      </c>
      <c r="G4382" s="3" t="str">
        <f>VLOOKUP(Exportacao[[#This Row],[País Corrigido]],'Conversor de países_Geral_UTF8_'!$A$2:$B$223,2,FALSE)</f>
        <v>África</v>
      </c>
      <c r="H43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3" spans="1:8" hidden="1">
      <c r="A4383" t="s">
        <v>133</v>
      </c>
      <c r="B4383" s="3">
        <v>1977</v>
      </c>
      <c r="C4383">
        <v>0</v>
      </c>
      <c r="D4383">
        <v>0</v>
      </c>
      <c r="E4383" s="3" t="e">
        <v>#NUM!</v>
      </c>
      <c r="F4383" s="3" t="str">
        <f>VLOOKUP(Exportacao[[#This Row],[País]],Tabela3[#All],4,FALSE)</f>
        <v>Libéria</v>
      </c>
      <c r="G4383" s="3" t="str">
        <f>VLOOKUP(Exportacao[[#This Row],[País Corrigido]],'Conversor de países_Geral_UTF8_'!$A$2:$B$223,2,FALSE)</f>
        <v>África</v>
      </c>
      <c r="H43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4" spans="1:8" hidden="1">
      <c r="A4384" t="s">
        <v>133</v>
      </c>
      <c r="B4384" s="3">
        <v>1978</v>
      </c>
      <c r="C4384">
        <v>0</v>
      </c>
      <c r="D4384">
        <v>0</v>
      </c>
      <c r="E4384" s="3" t="e">
        <v>#NUM!</v>
      </c>
      <c r="F4384" s="3" t="str">
        <f>VLOOKUP(Exportacao[[#This Row],[País]],Tabela3[#All],4,FALSE)</f>
        <v>Libéria</v>
      </c>
      <c r="G4384" s="3" t="str">
        <f>VLOOKUP(Exportacao[[#This Row],[País Corrigido]],'Conversor de países_Geral_UTF8_'!$A$2:$B$223,2,FALSE)</f>
        <v>África</v>
      </c>
      <c r="H43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5" spans="1:8" hidden="1">
      <c r="A4385" t="s">
        <v>133</v>
      </c>
      <c r="B4385" s="3">
        <v>1979</v>
      </c>
      <c r="C4385">
        <v>0</v>
      </c>
      <c r="D4385">
        <v>0</v>
      </c>
      <c r="E4385" s="3" t="e">
        <v>#NUM!</v>
      </c>
      <c r="F4385" s="3" t="str">
        <f>VLOOKUP(Exportacao[[#This Row],[País]],Tabela3[#All],4,FALSE)</f>
        <v>Libéria</v>
      </c>
      <c r="G4385" s="3" t="str">
        <f>VLOOKUP(Exportacao[[#This Row],[País Corrigido]],'Conversor de países_Geral_UTF8_'!$A$2:$B$223,2,FALSE)</f>
        <v>África</v>
      </c>
      <c r="H43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6" spans="1:8" hidden="1">
      <c r="A4386" t="s">
        <v>133</v>
      </c>
      <c r="B4386" s="3">
        <v>1980</v>
      </c>
      <c r="C4386">
        <v>0</v>
      </c>
      <c r="D4386">
        <v>0</v>
      </c>
      <c r="E4386" s="3" t="e">
        <v>#NUM!</v>
      </c>
      <c r="F4386" s="3" t="str">
        <f>VLOOKUP(Exportacao[[#This Row],[País]],Tabela3[#All],4,FALSE)</f>
        <v>Libéria</v>
      </c>
      <c r="G4386" s="3" t="str">
        <f>VLOOKUP(Exportacao[[#This Row],[País Corrigido]],'Conversor de países_Geral_UTF8_'!$A$2:$B$223,2,FALSE)</f>
        <v>África</v>
      </c>
      <c r="H43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7" spans="1:8" hidden="1">
      <c r="A4387" t="s">
        <v>133</v>
      </c>
      <c r="B4387" s="3">
        <v>1981</v>
      </c>
      <c r="C4387">
        <v>4083</v>
      </c>
      <c r="D4387">
        <v>5640</v>
      </c>
      <c r="E4387" s="3">
        <v>1.3813372520205731</v>
      </c>
      <c r="F4387" s="3" t="str">
        <f>VLOOKUP(Exportacao[[#This Row],[País]],Tabela3[#All],4,FALSE)</f>
        <v>Libéria</v>
      </c>
      <c r="G4387" s="3" t="str">
        <f>VLOOKUP(Exportacao[[#This Row],[País Corrigido]],'Conversor de países_Geral_UTF8_'!$A$2:$B$223,2,FALSE)</f>
        <v>África</v>
      </c>
      <c r="H43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388" spans="1:8" hidden="1">
      <c r="A4388" t="s">
        <v>133</v>
      </c>
      <c r="B4388" s="3">
        <v>1982</v>
      </c>
      <c r="C4388">
        <v>0</v>
      </c>
      <c r="D4388">
        <v>0</v>
      </c>
      <c r="E4388" s="3" t="e">
        <v>#NUM!</v>
      </c>
      <c r="F4388" s="3" t="str">
        <f>VLOOKUP(Exportacao[[#This Row],[País]],Tabela3[#All],4,FALSE)</f>
        <v>Libéria</v>
      </c>
      <c r="G4388" s="3" t="str">
        <f>VLOOKUP(Exportacao[[#This Row],[País Corrigido]],'Conversor de países_Geral_UTF8_'!$A$2:$B$223,2,FALSE)</f>
        <v>África</v>
      </c>
      <c r="H43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89" spans="1:8" hidden="1">
      <c r="A4389" t="s">
        <v>133</v>
      </c>
      <c r="B4389" s="3">
        <v>1983</v>
      </c>
      <c r="C4389">
        <v>0</v>
      </c>
      <c r="D4389">
        <v>0</v>
      </c>
      <c r="E4389" s="3" t="e">
        <v>#NUM!</v>
      </c>
      <c r="F4389" s="3" t="str">
        <f>VLOOKUP(Exportacao[[#This Row],[País]],Tabela3[#All],4,FALSE)</f>
        <v>Libéria</v>
      </c>
      <c r="G4389" s="3" t="str">
        <f>VLOOKUP(Exportacao[[#This Row],[País Corrigido]],'Conversor de países_Geral_UTF8_'!$A$2:$B$223,2,FALSE)</f>
        <v>África</v>
      </c>
      <c r="H43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0" spans="1:8" hidden="1">
      <c r="A4390" t="s">
        <v>133</v>
      </c>
      <c r="B4390" s="3">
        <v>1984</v>
      </c>
      <c r="C4390">
        <v>0</v>
      </c>
      <c r="D4390">
        <v>0</v>
      </c>
      <c r="E4390" s="3" t="e">
        <v>#NUM!</v>
      </c>
      <c r="F4390" s="3" t="str">
        <f>VLOOKUP(Exportacao[[#This Row],[País]],Tabela3[#All],4,FALSE)</f>
        <v>Libéria</v>
      </c>
      <c r="G4390" s="3" t="str">
        <f>VLOOKUP(Exportacao[[#This Row],[País Corrigido]],'Conversor de países_Geral_UTF8_'!$A$2:$B$223,2,FALSE)</f>
        <v>África</v>
      </c>
      <c r="H43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1" spans="1:8" hidden="1">
      <c r="A4391" t="s">
        <v>133</v>
      </c>
      <c r="B4391" s="3">
        <v>1985</v>
      </c>
      <c r="C4391">
        <v>0</v>
      </c>
      <c r="D4391">
        <v>0</v>
      </c>
      <c r="E4391" s="3" t="e">
        <v>#NUM!</v>
      </c>
      <c r="F4391" s="3" t="str">
        <f>VLOOKUP(Exportacao[[#This Row],[País]],Tabela3[#All],4,FALSE)</f>
        <v>Libéria</v>
      </c>
      <c r="G4391" s="3" t="str">
        <f>VLOOKUP(Exportacao[[#This Row],[País Corrigido]],'Conversor de países_Geral_UTF8_'!$A$2:$B$223,2,FALSE)</f>
        <v>África</v>
      </c>
      <c r="H43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2" spans="1:8" hidden="1">
      <c r="A4392" t="s">
        <v>133</v>
      </c>
      <c r="B4392" s="3">
        <v>1986</v>
      </c>
      <c r="C4392">
        <v>0</v>
      </c>
      <c r="D4392">
        <v>0</v>
      </c>
      <c r="E4392" s="3" t="e">
        <v>#NUM!</v>
      </c>
      <c r="F4392" s="3" t="str">
        <f>VLOOKUP(Exportacao[[#This Row],[País]],Tabela3[#All],4,FALSE)</f>
        <v>Libéria</v>
      </c>
      <c r="G4392" s="3" t="str">
        <f>VLOOKUP(Exportacao[[#This Row],[País Corrigido]],'Conversor de países_Geral_UTF8_'!$A$2:$B$223,2,FALSE)</f>
        <v>África</v>
      </c>
      <c r="H43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3" spans="1:8" hidden="1">
      <c r="A4393" t="s">
        <v>133</v>
      </c>
      <c r="B4393" s="3">
        <v>1987</v>
      </c>
      <c r="C4393">
        <v>0</v>
      </c>
      <c r="D4393">
        <v>0</v>
      </c>
      <c r="E4393" s="3" t="e">
        <v>#NUM!</v>
      </c>
      <c r="F4393" s="3" t="str">
        <f>VLOOKUP(Exportacao[[#This Row],[País]],Tabela3[#All],4,FALSE)</f>
        <v>Libéria</v>
      </c>
      <c r="G4393" s="3" t="str">
        <f>VLOOKUP(Exportacao[[#This Row],[País Corrigido]],'Conversor de países_Geral_UTF8_'!$A$2:$B$223,2,FALSE)</f>
        <v>África</v>
      </c>
      <c r="H43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4" spans="1:8" hidden="1">
      <c r="A4394" t="s">
        <v>133</v>
      </c>
      <c r="B4394" s="3">
        <v>1988</v>
      </c>
      <c r="C4394">
        <v>0</v>
      </c>
      <c r="D4394">
        <v>0</v>
      </c>
      <c r="E4394" s="3" t="e">
        <v>#NUM!</v>
      </c>
      <c r="F4394" s="3" t="str">
        <f>VLOOKUP(Exportacao[[#This Row],[País]],Tabela3[#All],4,FALSE)</f>
        <v>Libéria</v>
      </c>
      <c r="G4394" s="3" t="str">
        <f>VLOOKUP(Exportacao[[#This Row],[País Corrigido]],'Conversor de países_Geral_UTF8_'!$A$2:$B$223,2,FALSE)</f>
        <v>África</v>
      </c>
      <c r="H43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5" spans="1:8" hidden="1">
      <c r="A4395" t="s">
        <v>133</v>
      </c>
      <c r="B4395" s="3">
        <v>1989</v>
      </c>
      <c r="C4395">
        <v>0</v>
      </c>
      <c r="D4395">
        <v>0</v>
      </c>
      <c r="E4395" s="3" t="e">
        <v>#NUM!</v>
      </c>
      <c r="F4395" s="3" t="str">
        <f>VLOOKUP(Exportacao[[#This Row],[País]],Tabela3[#All],4,FALSE)</f>
        <v>Libéria</v>
      </c>
      <c r="G4395" s="3" t="str">
        <f>VLOOKUP(Exportacao[[#This Row],[País Corrigido]],'Conversor de países_Geral_UTF8_'!$A$2:$B$223,2,FALSE)</f>
        <v>África</v>
      </c>
      <c r="H43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6" spans="1:8" hidden="1">
      <c r="A4396" t="s">
        <v>133</v>
      </c>
      <c r="B4396" s="3">
        <v>1990</v>
      </c>
      <c r="C4396">
        <v>0</v>
      </c>
      <c r="D4396">
        <v>0</v>
      </c>
      <c r="E4396" s="3" t="e">
        <v>#NUM!</v>
      </c>
      <c r="F4396" s="3" t="str">
        <f>VLOOKUP(Exportacao[[#This Row],[País]],Tabela3[#All],4,FALSE)</f>
        <v>Libéria</v>
      </c>
      <c r="G4396" s="3" t="str">
        <f>VLOOKUP(Exportacao[[#This Row],[País Corrigido]],'Conversor de países_Geral_UTF8_'!$A$2:$B$223,2,FALSE)</f>
        <v>África</v>
      </c>
      <c r="H43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7" spans="1:8" hidden="1">
      <c r="A4397" t="s">
        <v>133</v>
      </c>
      <c r="B4397" s="3">
        <v>1991</v>
      </c>
      <c r="C4397">
        <v>0</v>
      </c>
      <c r="D4397">
        <v>0</v>
      </c>
      <c r="E4397" s="3" t="e">
        <v>#NUM!</v>
      </c>
      <c r="F4397" s="3" t="str">
        <f>VLOOKUP(Exportacao[[#This Row],[País]],Tabela3[#All],4,FALSE)</f>
        <v>Libéria</v>
      </c>
      <c r="G4397" s="3" t="str">
        <f>VLOOKUP(Exportacao[[#This Row],[País Corrigido]],'Conversor de países_Geral_UTF8_'!$A$2:$B$223,2,FALSE)</f>
        <v>África</v>
      </c>
      <c r="H43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8" spans="1:8" hidden="1">
      <c r="A4398" t="s">
        <v>133</v>
      </c>
      <c r="B4398" s="3">
        <v>1992</v>
      </c>
      <c r="C4398">
        <v>0</v>
      </c>
      <c r="D4398">
        <v>0</v>
      </c>
      <c r="E4398" s="3" t="e">
        <v>#NUM!</v>
      </c>
      <c r="F4398" s="3" t="str">
        <f>VLOOKUP(Exportacao[[#This Row],[País]],Tabela3[#All],4,FALSE)</f>
        <v>Libéria</v>
      </c>
      <c r="G4398" s="3" t="str">
        <f>VLOOKUP(Exportacao[[#This Row],[País Corrigido]],'Conversor de países_Geral_UTF8_'!$A$2:$B$223,2,FALSE)</f>
        <v>África</v>
      </c>
      <c r="H43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399" spans="1:8" hidden="1">
      <c r="A4399" t="s">
        <v>133</v>
      </c>
      <c r="B4399" s="3">
        <v>1993</v>
      </c>
      <c r="C4399">
        <v>0</v>
      </c>
      <c r="D4399">
        <v>0</v>
      </c>
      <c r="E4399" s="3" t="e">
        <v>#NUM!</v>
      </c>
      <c r="F4399" s="3" t="str">
        <f>VLOOKUP(Exportacao[[#This Row],[País]],Tabela3[#All],4,FALSE)</f>
        <v>Libéria</v>
      </c>
      <c r="G4399" s="3" t="str">
        <f>VLOOKUP(Exportacao[[#This Row],[País Corrigido]],'Conversor de países_Geral_UTF8_'!$A$2:$B$223,2,FALSE)</f>
        <v>África</v>
      </c>
      <c r="H43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0" spans="1:8" hidden="1">
      <c r="A4400" t="s">
        <v>133</v>
      </c>
      <c r="B4400" s="3">
        <v>1994</v>
      </c>
      <c r="C4400">
        <v>0</v>
      </c>
      <c r="D4400">
        <v>0</v>
      </c>
      <c r="E4400" s="3" t="e">
        <v>#NUM!</v>
      </c>
      <c r="F4400" s="3" t="str">
        <f>VLOOKUP(Exportacao[[#This Row],[País]],Tabela3[#All],4,FALSE)</f>
        <v>Libéria</v>
      </c>
      <c r="G4400" s="3" t="str">
        <f>VLOOKUP(Exportacao[[#This Row],[País Corrigido]],'Conversor de países_Geral_UTF8_'!$A$2:$B$223,2,FALSE)</f>
        <v>África</v>
      </c>
      <c r="H44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1" spans="1:8" hidden="1">
      <c r="A4401" t="s">
        <v>133</v>
      </c>
      <c r="B4401" s="3">
        <v>1995</v>
      </c>
      <c r="C4401">
        <v>0</v>
      </c>
      <c r="D4401">
        <v>0</v>
      </c>
      <c r="E4401" s="3" t="e">
        <v>#NUM!</v>
      </c>
      <c r="F4401" s="3" t="str">
        <f>VLOOKUP(Exportacao[[#This Row],[País]],Tabela3[#All],4,FALSE)</f>
        <v>Libéria</v>
      </c>
      <c r="G4401" s="3" t="str">
        <f>VLOOKUP(Exportacao[[#This Row],[País Corrigido]],'Conversor de países_Geral_UTF8_'!$A$2:$B$223,2,FALSE)</f>
        <v>África</v>
      </c>
      <c r="H44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2" spans="1:8" hidden="1">
      <c r="A4402" t="s">
        <v>133</v>
      </c>
      <c r="B4402" s="3">
        <v>1996</v>
      </c>
      <c r="C4402">
        <v>0</v>
      </c>
      <c r="D4402">
        <v>0</v>
      </c>
      <c r="E4402" s="3" t="e">
        <v>#NUM!</v>
      </c>
      <c r="F4402" s="3" t="str">
        <f>VLOOKUP(Exportacao[[#This Row],[País]],Tabela3[#All],4,FALSE)</f>
        <v>Libéria</v>
      </c>
      <c r="G4402" s="3" t="str">
        <f>VLOOKUP(Exportacao[[#This Row],[País Corrigido]],'Conversor de países_Geral_UTF8_'!$A$2:$B$223,2,FALSE)</f>
        <v>África</v>
      </c>
      <c r="H44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3" spans="1:8" hidden="1">
      <c r="A4403" t="s">
        <v>133</v>
      </c>
      <c r="B4403" s="3">
        <v>1997</v>
      </c>
      <c r="C4403">
        <v>0</v>
      </c>
      <c r="D4403">
        <v>0</v>
      </c>
      <c r="E4403" s="3" t="e">
        <v>#NUM!</v>
      </c>
      <c r="F4403" s="3" t="str">
        <f>VLOOKUP(Exportacao[[#This Row],[País]],Tabela3[#All],4,FALSE)</f>
        <v>Libéria</v>
      </c>
      <c r="G4403" s="3" t="str">
        <f>VLOOKUP(Exportacao[[#This Row],[País Corrigido]],'Conversor de países_Geral_UTF8_'!$A$2:$B$223,2,FALSE)</f>
        <v>África</v>
      </c>
      <c r="H44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4" spans="1:8" hidden="1">
      <c r="A4404" t="s">
        <v>133</v>
      </c>
      <c r="B4404" s="3">
        <v>1998</v>
      </c>
      <c r="C4404">
        <v>0</v>
      </c>
      <c r="D4404">
        <v>0</v>
      </c>
      <c r="E4404" s="3" t="e">
        <v>#NUM!</v>
      </c>
      <c r="F4404" s="3" t="str">
        <f>VLOOKUP(Exportacao[[#This Row],[País]],Tabela3[#All],4,FALSE)</f>
        <v>Libéria</v>
      </c>
      <c r="G4404" s="3" t="str">
        <f>VLOOKUP(Exportacao[[#This Row],[País Corrigido]],'Conversor de países_Geral_UTF8_'!$A$2:$B$223,2,FALSE)</f>
        <v>África</v>
      </c>
      <c r="H44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5" spans="1:8" hidden="1">
      <c r="A4405" t="s">
        <v>133</v>
      </c>
      <c r="B4405" s="3">
        <v>1999</v>
      </c>
      <c r="C4405">
        <v>0</v>
      </c>
      <c r="D4405">
        <v>0</v>
      </c>
      <c r="E4405" s="3" t="e">
        <v>#NUM!</v>
      </c>
      <c r="F4405" s="3" t="str">
        <f>VLOOKUP(Exportacao[[#This Row],[País]],Tabela3[#All],4,FALSE)</f>
        <v>Libéria</v>
      </c>
      <c r="G4405" s="3" t="str">
        <f>VLOOKUP(Exportacao[[#This Row],[País Corrigido]],'Conversor de países_Geral_UTF8_'!$A$2:$B$223,2,FALSE)</f>
        <v>África</v>
      </c>
      <c r="H44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6" spans="1:8" hidden="1">
      <c r="A4406" t="s">
        <v>133</v>
      </c>
      <c r="B4406" s="3">
        <v>2000</v>
      </c>
      <c r="C4406">
        <v>0</v>
      </c>
      <c r="D4406">
        <v>0</v>
      </c>
      <c r="E4406" s="3" t="e">
        <v>#NUM!</v>
      </c>
      <c r="F4406" s="3" t="str">
        <f>VLOOKUP(Exportacao[[#This Row],[País]],Tabela3[#All],4,FALSE)</f>
        <v>Libéria</v>
      </c>
      <c r="G4406" s="3" t="str">
        <f>VLOOKUP(Exportacao[[#This Row],[País Corrigido]],'Conversor de países_Geral_UTF8_'!$A$2:$B$223,2,FALSE)</f>
        <v>África</v>
      </c>
      <c r="H44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7" spans="1:8" hidden="1">
      <c r="A4407" t="s">
        <v>133</v>
      </c>
      <c r="B4407" s="3">
        <v>2001</v>
      </c>
      <c r="C4407">
        <v>0</v>
      </c>
      <c r="D4407">
        <v>0</v>
      </c>
      <c r="E4407" s="3" t="e">
        <v>#NUM!</v>
      </c>
      <c r="F4407" s="3" t="str">
        <f>VLOOKUP(Exportacao[[#This Row],[País]],Tabela3[#All],4,FALSE)</f>
        <v>Libéria</v>
      </c>
      <c r="G4407" s="3" t="str">
        <f>VLOOKUP(Exportacao[[#This Row],[País Corrigido]],'Conversor de países_Geral_UTF8_'!$A$2:$B$223,2,FALSE)</f>
        <v>África</v>
      </c>
      <c r="H44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8" spans="1:8" hidden="1">
      <c r="A4408" t="s">
        <v>133</v>
      </c>
      <c r="B4408" s="3">
        <v>2002</v>
      </c>
      <c r="C4408">
        <v>0</v>
      </c>
      <c r="D4408">
        <v>0</v>
      </c>
      <c r="E4408" s="3" t="e">
        <v>#NUM!</v>
      </c>
      <c r="F4408" s="3" t="str">
        <f>VLOOKUP(Exportacao[[#This Row],[País]],Tabela3[#All],4,FALSE)</f>
        <v>Libéria</v>
      </c>
      <c r="G4408" s="3" t="str">
        <f>VLOOKUP(Exportacao[[#This Row],[País Corrigido]],'Conversor de países_Geral_UTF8_'!$A$2:$B$223,2,FALSE)</f>
        <v>África</v>
      </c>
      <c r="H44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09" spans="1:8" hidden="1">
      <c r="A4409" t="s">
        <v>133</v>
      </c>
      <c r="B4409" s="3">
        <v>2003</v>
      </c>
      <c r="C4409">
        <v>0</v>
      </c>
      <c r="D4409">
        <v>0</v>
      </c>
      <c r="E4409" s="3" t="e">
        <v>#NUM!</v>
      </c>
      <c r="F4409" s="3" t="str">
        <f>VLOOKUP(Exportacao[[#This Row],[País]],Tabela3[#All],4,FALSE)</f>
        <v>Libéria</v>
      </c>
      <c r="G4409" s="3" t="str">
        <f>VLOOKUP(Exportacao[[#This Row],[País Corrigido]],'Conversor de países_Geral_UTF8_'!$A$2:$B$223,2,FALSE)</f>
        <v>África</v>
      </c>
      <c r="H44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0" spans="1:8" hidden="1">
      <c r="A4410" t="s">
        <v>133</v>
      </c>
      <c r="B4410" s="3">
        <v>2004</v>
      </c>
      <c r="C4410">
        <v>0</v>
      </c>
      <c r="D4410">
        <v>0</v>
      </c>
      <c r="E4410" s="3" t="e">
        <v>#NUM!</v>
      </c>
      <c r="F4410" s="3" t="str">
        <f>VLOOKUP(Exportacao[[#This Row],[País]],Tabela3[#All],4,FALSE)</f>
        <v>Libéria</v>
      </c>
      <c r="G4410" s="3" t="str">
        <f>VLOOKUP(Exportacao[[#This Row],[País Corrigido]],'Conversor de países_Geral_UTF8_'!$A$2:$B$223,2,FALSE)</f>
        <v>África</v>
      </c>
      <c r="H44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1" spans="1:8" hidden="1">
      <c r="A4411" t="s">
        <v>133</v>
      </c>
      <c r="B4411" s="3">
        <v>2005</v>
      </c>
      <c r="C4411">
        <v>0</v>
      </c>
      <c r="D4411">
        <v>0</v>
      </c>
      <c r="E4411" s="3" t="e">
        <v>#NUM!</v>
      </c>
      <c r="F4411" s="3" t="str">
        <f>VLOOKUP(Exportacao[[#This Row],[País]],Tabela3[#All],4,FALSE)</f>
        <v>Libéria</v>
      </c>
      <c r="G4411" s="3" t="str">
        <f>VLOOKUP(Exportacao[[#This Row],[País Corrigido]],'Conversor de países_Geral_UTF8_'!$A$2:$B$223,2,FALSE)</f>
        <v>África</v>
      </c>
      <c r="H44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2" spans="1:8" hidden="1">
      <c r="A4412" t="s">
        <v>133</v>
      </c>
      <c r="B4412" s="3">
        <v>2006</v>
      </c>
      <c r="C4412">
        <v>0</v>
      </c>
      <c r="D4412">
        <v>0</v>
      </c>
      <c r="E4412" s="3" t="e">
        <v>#NUM!</v>
      </c>
      <c r="F4412" s="3" t="str">
        <f>VLOOKUP(Exportacao[[#This Row],[País]],Tabela3[#All],4,FALSE)</f>
        <v>Libéria</v>
      </c>
      <c r="G4412" s="3" t="str">
        <f>VLOOKUP(Exportacao[[#This Row],[País Corrigido]],'Conversor de países_Geral_UTF8_'!$A$2:$B$223,2,FALSE)</f>
        <v>África</v>
      </c>
      <c r="H44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3" spans="1:8" hidden="1">
      <c r="A4413" t="s">
        <v>133</v>
      </c>
      <c r="B4413" s="3">
        <v>2007</v>
      </c>
      <c r="C4413">
        <v>0</v>
      </c>
      <c r="D4413">
        <v>0</v>
      </c>
      <c r="E4413" s="3" t="e">
        <v>#NUM!</v>
      </c>
      <c r="F4413" s="3" t="str">
        <f>VLOOKUP(Exportacao[[#This Row],[País]],Tabela3[#All],4,FALSE)</f>
        <v>Libéria</v>
      </c>
      <c r="G4413" s="3" t="str">
        <f>VLOOKUP(Exportacao[[#This Row],[País Corrigido]],'Conversor de países_Geral_UTF8_'!$A$2:$B$223,2,FALSE)</f>
        <v>África</v>
      </c>
      <c r="H44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4" spans="1:8" hidden="1">
      <c r="A4414" t="s">
        <v>133</v>
      </c>
      <c r="B4414" s="3">
        <v>2008</v>
      </c>
      <c r="C4414">
        <v>0</v>
      </c>
      <c r="D4414">
        <v>0</v>
      </c>
      <c r="E4414" s="3" t="e">
        <v>#NUM!</v>
      </c>
      <c r="F4414" s="3" t="str">
        <f>VLOOKUP(Exportacao[[#This Row],[País]],Tabela3[#All],4,FALSE)</f>
        <v>Libéria</v>
      </c>
      <c r="G4414" s="3" t="str">
        <f>VLOOKUP(Exportacao[[#This Row],[País Corrigido]],'Conversor de países_Geral_UTF8_'!$A$2:$B$223,2,FALSE)</f>
        <v>África</v>
      </c>
      <c r="H44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5" spans="1:8" hidden="1">
      <c r="A4415" t="s">
        <v>133</v>
      </c>
      <c r="B4415" s="3">
        <v>2009</v>
      </c>
      <c r="C4415">
        <v>0</v>
      </c>
      <c r="D4415">
        <v>0</v>
      </c>
      <c r="E4415" s="3" t="e">
        <v>#NUM!</v>
      </c>
      <c r="F4415" s="3" t="str">
        <f>VLOOKUP(Exportacao[[#This Row],[País]],Tabela3[#All],4,FALSE)</f>
        <v>Libéria</v>
      </c>
      <c r="G4415" s="3" t="str">
        <f>VLOOKUP(Exportacao[[#This Row],[País Corrigido]],'Conversor de países_Geral_UTF8_'!$A$2:$B$223,2,FALSE)</f>
        <v>África</v>
      </c>
      <c r="H44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6" spans="1:8" hidden="1">
      <c r="A4416" t="s">
        <v>133</v>
      </c>
      <c r="B4416" s="3">
        <v>2010</v>
      </c>
      <c r="C4416">
        <v>0</v>
      </c>
      <c r="D4416">
        <v>0</v>
      </c>
      <c r="E4416" s="3" t="e">
        <v>#NUM!</v>
      </c>
      <c r="F4416" s="3" t="str">
        <f>VLOOKUP(Exportacao[[#This Row],[País]],Tabela3[#All],4,FALSE)</f>
        <v>Libéria</v>
      </c>
      <c r="G4416" s="3" t="str">
        <f>VLOOKUP(Exportacao[[#This Row],[País Corrigido]],'Conversor de países_Geral_UTF8_'!$A$2:$B$223,2,FALSE)</f>
        <v>África</v>
      </c>
      <c r="H44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7" spans="1:8" hidden="1">
      <c r="A4417" t="s">
        <v>133</v>
      </c>
      <c r="B4417" s="3">
        <v>2011</v>
      </c>
      <c r="C4417">
        <v>0</v>
      </c>
      <c r="D4417">
        <v>0</v>
      </c>
      <c r="E4417" s="3" t="e">
        <v>#NUM!</v>
      </c>
      <c r="F4417" s="3" t="str">
        <f>VLOOKUP(Exportacao[[#This Row],[País]],Tabela3[#All],4,FALSE)</f>
        <v>Libéria</v>
      </c>
      <c r="G4417" s="3" t="str">
        <f>VLOOKUP(Exportacao[[#This Row],[País Corrigido]],'Conversor de países_Geral_UTF8_'!$A$2:$B$223,2,FALSE)</f>
        <v>África</v>
      </c>
      <c r="H44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8" spans="1:8" hidden="1">
      <c r="A4418" t="s">
        <v>133</v>
      </c>
      <c r="B4418" s="3">
        <v>2012</v>
      </c>
      <c r="C4418">
        <v>0</v>
      </c>
      <c r="D4418">
        <v>0</v>
      </c>
      <c r="E4418" s="3" t="e">
        <v>#NUM!</v>
      </c>
      <c r="F4418" s="3" t="str">
        <f>VLOOKUP(Exportacao[[#This Row],[País]],Tabela3[#All],4,FALSE)</f>
        <v>Libéria</v>
      </c>
      <c r="G4418" s="3" t="str">
        <f>VLOOKUP(Exportacao[[#This Row],[País Corrigido]],'Conversor de países_Geral_UTF8_'!$A$2:$B$223,2,FALSE)</f>
        <v>África</v>
      </c>
      <c r="H44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19" spans="1:8" hidden="1">
      <c r="A4419" t="s">
        <v>133</v>
      </c>
      <c r="B4419" s="3">
        <v>2013</v>
      </c>
      <c r="C4419">
        <v>0</v>
      </c>
      <c r="D4419">
        <v>0</v>
      </c>
      <c r="E4419" s="3" t="e">
        <v>#NUM!</v>
      </c>
      <c r="F4419" s="3" t="str">
        <f>VLOOKUP(Exportacao[[#This Row],[País]],Tabela3[#All],4,FALSE)</f>
        <v>Libéria</v>
      </c>
      <c r="G4419" s="3" t="str">
        <f>VLOOKUP(Exportacao[[#This Row],[País Corrigido]],'Conversor de países_Geral_UTF8_'!$A$2:$B$223,2,FALSE)</f>
        <v>África</v>
      </c>
      <c r="H44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20" spans="1:8" hidden="1">
      <c r="A4420" t="s">
        <v>133</v>
      </c>
      <c r="B4420" s="3">
        <v>2014</v>
      </c>
      <c r="C4420">
        <v>0</v>
      </c>
      <c r="D4420">
        <v>0</v>
      </c>
      <c r="E4420" s="3" t="e">
        <v>#NUM!</v>
      </c>
      <c r="F4420" s="3" t="str">
        <f>VLOOKUP(Exportacao[[#This Row],[País]],Tabela3[#All],4,FALSE)</f>
        <v>Libéria</v>
      </c>
      <c r="G4420" s="3" t="str">
        <f>VLOOKUP(Exportacao[[#This Row],[País Corrigido]],'Conversor de países_Geral_UTF8_'!$A$2:$B$223,2,FALSE)</f>
        <v>África</v>
      </c>
      <c r="H44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21" spans="1:8" hidden="1">
      <c r="A4421" t="s">
        <v>133</v>
      </c>
      <c r="B4421" s="3">
        <v>2015</v>
      </c>
      <c r="C4421">
        <v>0</v>
      </c>
      <c r="D4421">
        <v>0</v>
      </c>
      <c r="E4421" s="3" t="e">
        <v>#NUM!</v>
      </c>
      <c r="F4421" s="3" t="str">
        <f>VLOOKUP(Exportacao[[#This Row],[País]],Tabela3[#All],4,FALSE)</f>
        <v>Libéria</v>
      </c>
      <c r="G4421" s="3" t="str">
        <f>VLOOKUP(Exportacao[[#This Row],[País Corrigido]],'Conversor de países_Geral_UTF8_'!$A$2:$B$223,2,FALSE)</f>
        <v>África</v>
      </c>
      <c r="H44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22" spans="1:8" hidden="1">
      <c r="A4422" t="s">
        <v>133</v>
      </c>
      <c r="B4422" s="3">
        <v>2016</v>
      </c>
      <c r="C4422">
        <v>0</v>
      </c>
      <c r="D4422">
        <v>0</v>
      </c>
      <c r="E4422" s="3" t="e">
        <v>#NUM!</v>
      </c>
      <c r="F4422" s="3" t="str">
        <f>VLOOKUP(Exportacao[[#This Row],[País]],Tabela3[#All],4,FALSE)</f>
        <v>Libéria</v>
      </c>
      <c r="G4422" s="3" t="str">
        <f>VLOOKUP(Exportacao[[#This Row],[País Corrigido]],'Conversor de países_Geral_UTF8_'!$A$2:$B$223,2,FALSE)</f>
        <v>África</v>
      </c>
      <c r="H44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23" spans="1:8" hidden="1">
      <c r="A4423" t="s">
        <v>133</v>
      </c>
      <c r="B4423" s="3">
        <v>2017</v>
      </c>
      <c r="C4423">
        <v>0</v>
      </c>
      <c r="D4423">
        <v>0</v>
      </c>
      <c r="E4423" s="3" t="e">
        <v>#NUM!</v>
      </c>
      <c r="F4423" s="3" t="str">
        <f>VLOOKUP(Exportacao[[#This Row],[País]],Tabela3[#All],4,FALSE)</f>
        <v>Libéria</v>
      </c>
      <c r="G4423" s="3" t="str">
        <f>VLOOKUP(Exportacao[[#This Row],[País Corrigido]],'Conversor de países_Geral_UTF8_'!$A$2:$B$223,2,FALSE)</f>
        <v>África</v>
      </c>
      <c r="H44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24" spans="1:8" hidden="1">
      <c r="A4424" t="s">
        <v>133</v>
      </c>
      <c r="B4424" s="3">
        <v>2018</v>
      </c>
      <c r="C4424">
        <v>658</v>
      </c>
      <c r="D4424">
        <v>3100</v>
      </c>
      <c r="E4424" s="3">
        <v>4.7112462006079028</v>
      </c>
      <c r="F4424" s="3" t="str">
        <f>VLOOKUP(Exportacao[[#This Row],[País]],Tabela3[#All],4,FALSE)</f>
        <v>Libéria</v>
      </c>
      <c r="G4424" s="3" t="str">
        <f>VLOOKUP(Exportacao[[#This Row],[País Corrigido]],'Conversor de países_Geral_UTF8_'!$A$2:$B$223,2,FALSE)</f>
        <v>África</v>
      </c>
      <c r="H44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25" spans="1:8" hidden="1">
      <c r="A4425" t="s">
        <v>133</v>
      </c>
      <c r="B4425" s="3">
        <v>2019</v>
      </c>
      <c r="C4425">
        <v>4441</v>
      </c>
      <c r="D4425">
        <v>20068</v>
      </c>
      <c r="E4425" s="3">
        <v>4.518802071605494</v>
      </c>
      <c r="F4425" s="3" t="str">
        <f>VLOOKUP(Exportacao[[#This Row],[País]],Tabela3[#All],4,FALSE)</f>
        <v>Libéria</v>
      </c>
      <c r="G4425" s="3" t="str">
        <f>VLOOKUP(Exportacao[[#This Row],[País Corrigido]],'Conversor de países_Geral_UTF8_'!$A$2:$B$223,2,FALSE)</f>
        <v>África</v>
      </c>
      <c r="H44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26" spans="1:8" hidden="1">
      <c r="A4426" t="s">
        <v>133</v>
      </c>
      <c r="B4426" s="3">
        <v>2020</v>
      </c>
      <c r="C4426">
        <v>5155</v>
      </c>
      <c r="D4426">
        <v>17624</v>
      </c>
      <c r="E4426" s="3">
        <v>3.4188166828322015</v>
      </c>
      <c r="F4426" s="3" t="str">
        <f>VLOOKUP(Exportacao[[#This Row],[País]],Tabela3[#All],4,FALSE)</f>
        <v>Libéria</v>
      </c>
      <c r="G4426" s="3" t="str">
        <f>VLOOKUP(Exportacao[[#This Row],[País Corrigido]],'Conversor de países_Geral_UTF8_'!$A$2:$B$223,2,FALSE)</f>
        <v>África</v>
      </c>
      <c r="H44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27" spans="1:8" hidden="1">
      <c r="A4427" t="s">
        <v>133</v>
      </c>
      <c r="B4427" s="3">
        <v>2021</v>
      </c>
      <c r="C4427">
        <v>7554</v>
      </c>
      <c r="D4427">
        <v>23060</v>
      </c>
      <c r="E4427" s="3">
        <v>3.0526873179772305</v>
      </c>
      <c r="F4427" s="3" t="str">
        <f>VLOOKUP(Exportacao[[#This Row],[País]],Tabela3[#All],4,FALSE)</f>
        <v>Libéria</v>
      </c>
      <c r="G4427" s="3" t="str">
        <f>VLOOKUP(Exportacao[[#This Row],[País Corrigido]],'Conversor de países_Geral_UTF8_'!$A$2:$B$223,2,FALSE)</f>
        <v>África</v>
      </c>
      <c r="H44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28" spans="1:8" hidden="1">
      <c r="A4428" t="s">
        <v>133</v>
      </c>
      <c r="B4428" s="3">
        <v>2022</v>
      </c>
      <c r="C4428">
        <v>9145</v>
      </c>
      <c r="D4428">
        <v>34815</v>
      </c>
      <c r="E4428" s="3">
        <v>3.8069983597594312</v>
      </c>
      <c r="F4428" s="3" t="str">
        <f>VLOOKUP(Exportacao[[#This Row],[País]],Tabela3[#All],4,FALSE)</f>
        <v>Libéria</v>
      </c>
      <c r="G4428" s="3" t="str">
        <f>VLOOKUP(Exportacao[[#This Row],[País Corrigido]],'Conversor de países_Geral_UTF8_'!$A$2:$B$223,2,FALSE)</f>
        <v>África</v>
      </c>
      <c r="H44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29" spans="1:8" hidden="1">
      <c r="A4429" t="s">
        <v>133</v>
      </c>
      <c r="B4429" s="3">
        <v>2023</v>
      </c>
      <c r="C4429">
        <v>39784</v>
      </c>
      <c r="D4429">
        <v>42463</v>
      </c>
      <c r="E4429" s="3">
        <v>1.0673386285944098</v>
      </c>
      <c r="F4429" s="3" t="str">
        <f>VLOOKUP(Exportacao[[#This Row],[País]],Tabela3[#All],4,FALSE)</f>
        <v>Libéria</v>
      </c>
      <c r="G4429" s="3" t="str">
        <f>VLOOKUP(Exportacao[[#This Row],[País Corrigido]],'Conversor de países_Geral_UTF8_'!$A$2:$B$223,2,FALSE)</f>
        <v>África</v>
      </c>
      <c r="H44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30" spans="1:8">
      <c r="A4430" t="s">
        <v>137</v>
      </c>
      <c r="B4430" s="3">
        <v>1970</v>
      </c>
      <c r="C4430">
        <v>0</v>
      </c>
      <c r="D4430">
        <v>0</v>
      </c>
      <c r="E4430" s="3" t="e">
        <v>#NUM!</v>
      </c>
      <c r="F4430" s="3" t="str">
        <f>VLOOKUP(Exportacao[[#This Row],[País]],Tabela3[#All],4,FALSE)</f>
        <v>Luxemburgo</v>
      </c>
      <c r="G4430" s="3" t="str">
        <f>VLOOKUP(Exportacao[[#This Row],[País Corrigido]],'Conversor de países_Geral_UTF8_'!$A$2:$B$223,2,FALSE)</f>
        <v>Europa</v>
      </c>
      <c r="H44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1" spans="1:8">
      <c r="A4431" t="s">
        <v>137</v>
      </c>
      <c r="B4431" s="3">
        <v>1971</v>
      </c>
      <c r="C4431">
        <v>0</v>
      </c>
      <c r="D4431">
        <v>0</v>
      </c>
      <c r="E4431" s="3" t="e">
        <v>#NUM!</v>
      </c>
      <c r="F4431" s="3" t="str">
        <f>VLOOKUP(Exportacao[[#This Row],[País]],Tabela3[#All],4,FALSE)</f>
        <v>Luxemburgo</v>
      </c>
      <c r="G4431" s="3" t="str">
        <f>VLOOKUP(Exportacao[[#This Row],[País Corrigido]],'Conversor de países_Geral_UTF8_'!$A$2:$B$223,2,FALSE)</f>
        <v>Europa</v>
      </c>
      <c r="H44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2" spans="1:8">
      <c r="A4432" t="s">
        <v>137</v>
      </c>
      <c r="B4432" s="3">
        <v>1972</v>
      </c>
      <c r="C4432">
        <v>0</v>
      </c>
      <c r="D4432">
        <v>0</v>
      </c>
      <c r="E4432" s="3" t="e">
        <v>#NUM!</v>
      </c>
      <c r="F4432" s="3" t="str">
        <f>VLOOKUP(Exportacao[[#This Row],[País]],Tabela3[#All],4,FALSE)</f>
        <v>Luxemburgo</v>
      </c>
      <c r="G4432" s="3" t="str">
        <f>VLOOKUP(Exportacao[[#This Row],[País Corrigido]],'Conversor de países_Geral_UTF8_'!$A$2:$B$223,2,FALSE)</f>
        <v>Europa</v>
      </c>
      <c r="H44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3" spans="1:8">
      <c r="A4433" t="s">
        <v>137</v>
      </c>
      <c r="B4433" s="3">
        <v>1973</v>
      </c>
      <c r="C4433">
        <v>0</v>
      </c>
      <c r="D4433">
        <v>0</v>
      </c>
      <c r="E4433" s="3" t="e">
        <v>#NUM!</v>
      </c>
      <c r="F4433" s="3" t="str">
        <f>VLOOKUP(Exportacao[[#This Row],[País]],Tabela3[#All],4,FALSE)</f>
        <v>Luxemburgo</v>
      </c>
      <c r="G4433" s="3" t="str">
        <f>VLOOKUP(Exportacao[[#This Row],[País Corrigido]],'Conversor de países_Geral_UTF8_'!$A$2:$B$223,2,FALSE)</f>
        <v>Europa</v>
      </c>
      <c r="H44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4" spans="1:8">
      <c r="A4434" t="s">
        <v>137</v>
      </c>
      <c r="B4434" s="3">
        <v>1974</v>
      </c>
      <c r="C4434">
        <v>0</v>
      </c>
      <c r="D4434">
        <v>0</v>
      </c>
      <c r="E4434" s="3" t="e">
        <v>#NUM!</v>
      </c>
      <c r="F4434" s="3" t="str">
        <f>VLOOKUP(Exportacao[[#This Row],[País]],Tabela3[#All],4,FALSE)</f>
        <v>Luxemburgo</v>
      </c>
      <c r="G4434" s="3" t="str">
        <f>VLOOKUP(Exportacao[[#This Row],[País Corrigido]],'Conversor de países_Geral_UTF8_'!$A$2:$B$223,2,FALSE)</f>
        <v>Europa</v>
      </c>
      <c r="H44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5" spans="1:8">
      <c r="A4435" t="s">
        <v>137</v>
      </c>
      <c r="B4435" s="3">
        <v>1975</v>
      </c>
      <c r="C4435">
        <v>0</v>
      </c>
      <c r="D4435">
        <v>0</v>
      </c>
      <c r="E4435" s="3" t="e">
        <v>#NUM!</v>
      </c>
      <c r="F4435" s="3" t="str">
        <f>VLOOKUP(Exportacao[[#This Row],[País]],Tabela3[#All],4,FALSE)</f>
        <v>Luxemburgo</v>
      </c>
      <c r="G4435" s="3" t="str">
        <f>VLOOKUP(Exportacao[[#This Row],[País Corrigido]],'Conversor de países_Geral_UTF8_'!$A$2:$B$223,2,FALSE)</f>
        <v>Europa</v>
      </c>
      <c r="H44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6" spans="1:8">
      <c r="A4436" t="s">
        <v>137</v>
      </c>
      <c r="B4436" s="3">
        <v>1976</v>
      </c>
      <c r="C4436">
        <v>0</v>
      </c>
      <c r="D4436">
        <v>0</v>
      </c>
      <c r="E4436" s="3" t="e">
        <v>#NUM!</v>
      </c>
      <c r="F4436" s="3" t="str">
        <f>VLOOKUP(Exportacao[[#This Row],[País]],Tabela3[#All],4,FALSE)</f>
        <v>Luxemburgo</v>
      </c>
      <c r="G4436" s="3" t="str">
        <f>VLOOKUP(Exportacao[[#This Row],[País Corrigido]],'Conversor de países_Geral_UTF8_'!$A$2:$B$223,2,FALSE)</f>
        <v>Europa</v>
      </c>
      <c r="H44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7" spans="1:8">
      <c r="A4437" t="s">
        <v>137</v>
      </c>
      <c r="B4437" s="3">
        <v>1977</v>
      </c>
      <c r="C4437">
        <v>0</v>
      </c>
      <c r="D4437">
        <v>0</v>
      </c>
      <c r="E4437" s="3" t="e">
        <v>#NUM!</v>
      </c>
      <c r="F4437" s="3" t="str">
        <f>VLOOKUP(Exportacao[[#This Row],[País]],Tabela3[#All],4,FALSE)</f>
        <v>Luxemburgo</v>
      </c>
      <c r="G4437" s="3" t="str">
        <f>VLOOKUP(Exportacao[[#This Row],[País Corrigido]],'Conversor de países_Geral_UTF8_'!$A$2:$B$223,2,FALSE)</f>
        <v>Europa</v>
      </c>
      <c r="H44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8" spans="1:8">
      <c r="A4438" t="s">
        <v>137</v>
      </c>
      <c r="B4438" s="3">
        <v>1978</v>
      </c>
      <c r="C4438">
        <v>0</v>
      </c>
      <c r="D4438">
        <v>0</v>
      </c>
      <c r="E4438" s="3" t="e">
        <v>#NUM!</v>
      </c>
      <c r="F4438" s="3" t="str">
        <f>VLOOKUP(Exportacao[[#This Row],[País]],Tabela3[#All],4,FALSE)</f>
        <v>Luxemburgo</v>
      </c>
      <c r="G4438" s="3" t="str">
        <f>VLOOKUP(Exportacao[[#This Row],[País Corrigido]],'Conversor de países_Geral_UTF8_'!$A$2:$B$223,2,FALSE)</f>
        <v>Europa</v>
      </c>
      <c r="H44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39" spans="1:8">
      <c r="A4439" t="s">
        <v>137</v>
      </c>
      <c r="B4439" s="3">
        <v>1979</v>
      </c>
      <c r="C4439">
        <v>0</v>
      </c>
      <c r="D4439">
        <v>0</v>
      </c>
      <c r="E4439" s="3" t="e">
        <v>#NUM!</v>
      </c>
      <c r="F4439" s="3" t="str">
        <f>VLOOKUP(Exportacao[[#This Row],[País]],Tabela3[#All],4,FALSE)</f>
        <v>Luxemburgo</v>
      </c>
      <c r="G4439" s="3" t="str">
        <f>VLOOKUP(Exportacao[[#This Row],[País Corrigido]],'Conversor de países_Geral_UTF8_'!$A$2:$B$223,2,FALSE)</f>
        <v>Europa</v>
      </c>
      <c r="H44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0" spans="1:8">
      <c r="A4440" t="s">
        <v>137</v>
      </c>
      <c r="B4440" s="3">
        <v>1980</v>
      </c>
      <c r="C4440">
        <v>0</v>
      </c>
      <c r="D4440">
        <v>0</v>
      </c>
      <c r="E4440" s="3" t="e">
        <v>#NUM!</v>
      </c>
      <c r="F4440" s="3" t="str">
        <f>VLOOKUP(Exportacao[[#This Row],[País]],Tabela3[#All],4,FALSE)</f>
        <v>Luxemburgo</v>
      </c>
      <c r="G4440" s="3" t="str">
        <f>VLOOKUP(Exportacao[[#This Row],[País Corrigido]],'Conversor de países_Geral_UTF8_'!$A$2:$B$223,2,FALSE)</f>
        <v>Europa</v>
      </c>
      <c r="H44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1" spans="1:8">
      <c r="A4441" t="s">
        <v>137</v>
      </c>
      <c r="B4441" s="3">
        <v>1981</v>
      </c>
      <c r="C4441">
        <v>0</v>
      </c>
      <c r="D4441">
        <v>0</v>
      </c>
      <c r="E4441" s="3" t="e">
        <v>#NUM!</v>
      </c>
      <c r="F4441" s="3" t="str">
        <f>VLOOKUP(Exportacao[[#This Row],[País]],Tabela3[#All],4,FALSE)</f>
        <v>Luxemburgo</v>
      </c>
      <c r="G4441" s="3" t="str">
        <f>VLOOKUP(Exportacao[[#This Row],[País Corrigido]],'Conversor de países_Geral_UTF8_'!$A$2:$B$223,2,FALSE)</f>
        <v>Europa</v>
      </c>
      <c r="H44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2" spans="1:8">
      <c r="A4442" t="s">
        <v>137</v>
      </c>
      <c r="B4442" s="3">
        <v>1982</v>
      </c>
      <c r="C4442">
        <v>0</v>
      </c>
      <c r="D4442">
        <v>0</v>
      </c>
      <c r="E4442" s="3" t="e">
        <v>#NUM!</v>
      </c>
      <c r="F4442" s="3" t="str">
        <f>VLOOKUP(Exportacao[[#This Row],[País]],Tabela3[#All],4,FALSE)</f>
        <v>Luxemburgo</v>
      </c>
      <c r="G4442" s="3" t="str">
        <f>VLOOKUP(Exportacao[[#This Row],[País Corrigido]],'Conversor de países_Geral_UTF8_'!$A$2:$B$223,2,FALSE)</f>
        <v>Europa</v>
      </c>
      <c r="H44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3" spans="1:8">
      <c r="A4443" t="s">
        <v>137</v>
      </c>
      <c r="B4443" s="3">
        <v>1983</v>
      </c>
      <c r="C4443">
        <v>0</v>
      </c>
      <c r="D4443">
        <v>0</v>
      </c>
      <c r="E4443" s="3" t="e">
        <v>#NUM!</v>
      </c>
      <c r="F4443" s="3" t="str">
        <f>VLOOKUP(Exportacao[[#This Row],[País]],Tabela3[#All],4,FALSE)</f>
        <v>Luxemburgo</v>
      </c>
      <c r="G4443" s="3" t="str">
        <f>VLOOKUP(Exportacao[[#This Row],[País Corrigido]],'Conversor de países_Geral_UTF8_'!$A$2:$B$223,2,FALSE)</f>
        <v>Europa</v>
      </c>
      <c r="H44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4" spans="1:8">
      <c r="A4444" t="s">
        <v>137</v>
      </c>
      <c r="B4444" s="3">
        <v>1984</v>
      </c>
      <c r="C4444">
        <v>0</v>
      </c>
      <c r="D4444">
        <v>0</v>
      </c>
      <c r="E4444" s="3" t="e">
        <v>#NUM!</v>
      </c>
      <c r="F4444" s="3" t="str">
        <f>VLOOKUP(Exportacao[[#This Row],[País]],Tabela3[#All],4,FALSE)</f>
        <v>Luxemburgo</v>
      </c>
      <c r="G4444" s="3" t="str">
        <f>VLOOKUP(Exportacao[[#This Row],[País Corrigido]],'Conversor de países_Geral_UTF8_'!$A$2:$B$223,2,FALSE)</f>
        <v>Europa</v>
      </c>
      <c r="H44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5" spans="1:8">
      <c r="A4445" t="s">
        <v>137</v>
      </c>
      <c r="B4445" s="3">
        <v>1985</v>
      </c>
      <c r="C4445">
        <v>0</v>
      </c>
      <c r="D4445">
        <v>0</v>
      </c>
      <c r="E4445" s="3" t="e">
        <v>#NUM!</v>
      </c>
      <c r="F4445" s="3" t="str">
        <f>VLOOKUP(Exportacao[[#This Row],[País]],Tabela3[#All],4,FALSE)</f>
        <v>Luxemburgo</v>
      </c>
      <c r="G4445" s="3" t="str">
        <f>VLOOKUP(Exportacao[[#This Row],[País Corrigido]],'Conversor de países_Geral_UTF8_'!$A$2:$B$223,2,FALSE)</f>
        <v>Europa</v>
      </c>
      <c r="H44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6" spans="1:8">
      <c r="A4446" t="s">
        <v>137</v>
      </c>
      <c r="B4446" s="3">
        <v>1986</v>
      </c>
      <c r="C4446">
        <v>0</v>
      </c>
      <c r="D4446">
        <v>0</v>
      </c>
      <c r="E4446" s="3" t="e">
        <v>#NUM!</v>
      </c>
      <c r="F4446" s="3" t="str">
        <f>VLOOKUP(Exportacao[[#This Row],[País]],Tabela3[#All],4,FALSE)</f>
        <v>Luxemburgo</v>
      </c>
      <c r="G4446" s="3" t="str">
        <f>VLOOKUP(Exportacao[[#This Row],[País Corrigido]],'Conversor de países_Geral_UTF8_'!$A$2:$B$223,2,FALSE)</f>
        <v>Europa</v>
      </c>
      <c r="H44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7" spans="1:8">
      <c r="A4447" t="s">
        <v>137</v>
      </c>
      <c r="B4447" s="3">
        <v>1987</v>
      </c>
      <c r="C4447">
        <v>0</v>
      </c>
      <c r="D4447">
        <v>0</v>
      </c>
      <c r="E4447" s="3" t="e">
        <v>#NUM!</v>
      </c>
      <c r="F4447" s="3" t="str">
        <f>VLOOKUP(Exportacao[[#This Row],[País]],Tabela3[#All],4,FALSE)</f>
        <v>Luxemburgo</v>
      </c>
      <c r="G4447" s="3" t="str">
        <f>VLOOKUP(Exportacao[[#This Row],[País Corrigido]],'Conversor de países_Geral_UTF8_'!$A$2:$B$223,2,FALSE)</f>
        <v>Europa</v>
      </c>
      <c r="H44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8" spans="1:8">
      <c r="A4448" t="s">
        <v>137</v>
      </c>
      <c r="B4448" s="3">
        <v>1988</v>
      </c>
      <c r="C4448">
        <v>0</v>
      </c>
      <c r="D4448">
        <v>0</v>
      </c>
      <c r="E4448" s="3" t="e">
        <v>#NUM!</v>
      </c>
      <c r="F4448" s="3" t="str">
        <f>VLOOKUP(Exportacao[[#This Row],[País]],Tabela3[#All],4,FALSE)</f>
        <v>Luxemburgo</v>
      </c>
      <c r="G4448" s="3" t="str">
        <f>VLOOKUP(Exportacao[[#This Row],[País Corrigido]],'Conversor de países_Geral_UTF8_'!$A$2:$B$223,2,FALSE)</f>
        <v>Europa</v>
      </c>
      <c r="H44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49" spans="1:8">
      <c r="A4449" t="s">
        <v>137</v>
      </c>
      <c r="B4449" s="3">
        <v>1989</v>
      </c>
      <c r="C4449">
        <v>0</v>
      </c>
      <c r="D4449">
        <v>0</v>
      </c>
      <c r="E4449" s="3" t="e">
        <v>#NUM!</v>
      </c>
      <c r="F4449" s="3" t="str">
        <f>VLOOKUP(Exportacao[[#This Row],[País]],Tabela3[#All],4,FALSE)</f>
        <v>Luxemburgo</v>
      </c>
      <c r="G4449" s="3" t="str">
        <f>VLOOKUP(Exportacao[[#This Row],[País Corrigido]],'Conversor de países_Geral_UTF8_'!$A$2:$B$223,2,FALSE)</f>
        <v>Europa</v>
      </c>
      <c r="H44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0" spans="1:8">
      <c r="A4450" t="s">
        <v>137</v>
      </c>
      <c r="B4450" s="3">
        <v>1990</v>
      </c>
      <c r="C4450">
        <v>0</v>
      </c>
      <c r="D4450">
        <v>0</v>
      </c>
      <c r="E4450" s="3" t="e">
        <v>#NUM!</v>
      </c>
      <c r="F4450" s="3" t="str">
        <f>VLOOKUP(Exportacao[[#This Row],[País]],Tabela3[#All],4,FALSE)</f>
        <v>Luxemburgo</v>
      </c>
      <c r="G4450" s="3" t="str">
        <f>VLOOKUP(Exportacao[[#This Row],[País Corrigido]],'Conversor de países_Geral_UTF8_'!$A$2:$B$223,2,FALSE)</f>
        <v>Europa</v>
      </c>
      <c r="H44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1" spans="1:8">
      <c r="A4451" t="s">
        <v>137</v>
      </c>
      <c r="B4451" s="3">
        <v>1991</v>
      </c>
      <c r="C4451">
        <v>0</v>
      </c>
      <c r="D4451">
        <v>0</v>
      </c>
      <c r="E4451" s="3" t="e">
        <v>#NUM!</v>
      </c>
      <c r="F4451" s="3" t="str">
        <f>VLOOKUP(Exportacao[[#This Row],[País]],Tabela3[#All],4,FALSE)</f>
        <v>Luxemburgo</v>
      </c>
      <c r="G4451" s="3" t="str">
        <f>VLOOKUP(Exportacao[[#This Row],[País Corrigido]],'Conversor de países_Geral_UTF8_'!$A$2:$B$223,2,FALSE)</f>
        <v>Europa</v>
      </c>
      <c r="H44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2" spans="1:8">
      <c r="A4452" t="s">
        <v>137</v>
      </c>
      <c r="B4452" s="3">
        <v>1992</v>
      </c>
      <c r="C4452">
        <v>0</v>
      </c>
      <c r="D4452">
        <v>0</v>
      </c>
      <c r="E4452" s="3" t="e">
        <v>#NUM!</v>
      </c>
      <c r="F4452" s="3" t="str">
        <f>VLOOKUP(Exportacao[[#This Row],[País]],Tabela3[#All],4,FALSE)</f>
        <v>Luxemburgo</v>
      </c>
      <c r="G4452" s="3" t="str">
        <f>VLOOKUP(Exportacao[[#This Row],[País Corrigido]],'Conversor de países_Geral_UTF8_'!$A$2:$B$223,2,FALSE)</f>
        <v>Europa</v>
      </c>
      <c r="H44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3" spans="1:8">
      <c r="A4453" t="s">
        <v>137</v>
      </c>
      <c r="B4453" s="3">
        <v>1993</v>
      </c>
      <c r="C4453">
        <v>0</v>
      </c>
      <c r="D4453">
        <v>0</v>
      </c>
      <c r="E4453" s="3" t="e">
        <v>#NUM!</v>
      </c>
      <c r="F4453" s="3" t="str">
        <f>VLOOKUP(Exportacao[[#This Row],[País]],Tabela3[#All],4,FALSE)</f>
        <v>Luxemburgo</v>
      </c>
      <c r="G4453" s="3" t="str">
        <f>VLOOKUP(Exportacao[[#This Row],[País Corrigido]],'Conversor de países_Geral_UTF8_'!$A$2:$B$223,2,FALSE)</f>
        <v>Europa</v>
      </c>
      <c r="H44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4" spans="1:8">
      <c r="A4454" t="s">
        <v>137</v>
      </c>
      <c r="B4454" s="3">
        <v>1994</v>
      </c>
      <c r="C4454">
        <v>0</v>
      </c>
      <c r="D4454">
        <v>0</v>
      </c>
      <c r="E4454" s="3" t="e">
        <v>#NUM!</v>
      </c>
      <c r="F4454" s="3" t="str">
        <f>VLOOKUP(Exportacao[[#This Row],[País]],Tabela3[#All],4,FALSE)</f>
        <v>Luxemburgo</v>
      </c>
      <c r="G4454" s="3" t="str">
        <f>VLOOKUP(Exportacao[[#This Row],[País Corrigido]],'Conversor de países_Geral_UTF8_'!$A$2:$B$223,2,FALSE)</f>
        <v>Europa</v>
      </c>
      <c r="H44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5" spans="1:8">
      <c r="A4455" t="s">
        <v>137</v>
      </c>
      <c r="B4455" s="3">
        <v>1995</v>
      </c>
      <c r="C4455">
        <v>0</v>
      </c>
      <c r="D4455">
        <v>0</v>
      </c>
      <c r="E4455" s="3" t="e">
        <v>#NUM!</v>
      </c>
      <c r="F4455" s="3" t="str">
        <f>VLOOKUP(Exportacao[[#This Row],[País]],Tabela3[#All],4,FALSE)</f>
        <v>Luxemburgo</v>
      </c>
      <c r="G4455" s="3" t="str">
        <f>VLOOKUP(Exportacao[[#This Row],[País Corrigido]],'Conversor de países_Geral_UTF8_'!$A$2:$B$223,2,FALSE)</f>
        <v>Europa</v>
      </c>
      <c r="H44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6" spans="1:8">
      <c r="A4456" t="s">
        <v>137</v>
      </c>
      <c r="B4456" s="3">
        <v>1996</v>
      </c>
      <c r="C4456">
        <v>0</v>
      </c>
      <c r="D4456">
        <v>0</v>
      </c>
      <c r="E4456" s="3" t="e">
        <v>#NUM!</v>
      </c>
      <c r="F4456" s="3" t="str">
        <f>VLOOKUP(Exportacao[[#This Row],[País]],Tabela3[#All],4,FALSE)</f>
        <v>Luxemburgo</v>
      </c>
      <c r="G4456" s="3" t="str">
        <f>VLOOKUP(Exportacao[[#This Row],[País Corrigido]],'Conversor de países_Geral_UTF8_'!$A$2:$B$223,2,FALSE)</f>
        <v>Europa</v>
      </c>
      <c r="H44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7" spans="1:8">
      <c r="A4457" t="s">
        <v>137</v>
      </c>
      <c r="B4457" s="3">
        <v>1997</v>
      </c>
      <c r="C4457">
        <v>0</v>
      </c>
      <c r="D4457">
        <v>0</v>
      </c>
      <c r="E4457" s="3" t="e">
        <v>#NUM!</v>
      </c>
      <c r="F4457" s="3" t="str">
        <f>VLOOKUP(Exportacao[[#This Row],[País]],Tabela3[#All],4,FALSE)</f>
        <v>Luxemburgo</v>
      </c>
      <c r="G4457" s="3" t="str">
        <f>VLOOKUP(Exportacao[[#This Row],[País Corrigido]],'Conversor de países_Geral_UTF8_'!$A$2:$B$223,2,FALSE)</f>
        <v>Europa</v>
      </c>
      <c r="H44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8" spans="1:8">
      <c r="A4458" t="s">
        <v>137</v>
      </c>
      <c r="B4458" s="3">
        <v>1998</v>
      </c>
      <c r="C4458">
        <v>0</v>
      </c>
      <c r="D4458">
        <v>0</v>
      </c>
      <c r="E4458" s="3" t="e">
        <v>#NUM!</v>
      </c>
      <c r="F4458" s="3" t="str">
        <f>VLOOKUP(Exportacao[[#This Row],[País]],Tabela3[#All],4,FALSE)</f>
        <v>Luxemburgo</v>
      </c>
      <c r="G4458" s="3" t="str">
        <f>VLOOKUP(Exportacao[[#This Row],[País Corrigido]],'Conversor de países_Geral_UTF8_'!$A$2:$B$223,2,FALSE)</f>
        <v>Europa</v>
      </c>
      <c r="H44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59" spans="1:8">
      <c r="A4459" t="s">
        <v>137</v>
      </c>
      <c r="B4459" s="3">
        <v>1999</v>
      </c>
      <c r="C4459">
        <v>0</v>
      </c>
      <c r="D4459">
        <v>0</v>
      </c>
      <c r="E4459" s="3" t="e">
        <v>#NUM!</v>
      </c>
      <c r="F4459" s="3" t="str">
        <f>VLOOKUP(Exportacao[[#This Row],[País]],Tabela3[#All],4,FALSE)</f>
        <v>Luxemburgo</v>
      </c>
      <c r="G4459" s="3" t="str">
        <f>VLOOKUP(Exportacao[[#This Row],[País Corrigido]],'Conversor de países_Geral_UTF8_'!$A$2:$B$223,2,FALSE)</f>
        <v>Europa</v>
      </c>
      <c r="H44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60" spans="1:8">
      <c r="A4460" t="s">
        <v>137</v>
      </c>
      <c r="B4460" s="3">
        <v>2000</v>
      </c>
      <c r="C4460">
        <v>0</v>
      </c>
      <c r="D4460">
        <v>0</v>
      </c>
      <c r="E4460" s="3" t="e">
        <v>#NUM!</v>
      </c>
      <c r="F4460" s="3" t="str">
        <f>VLOOKUP(Exportacao[[#This Row],[País]],Tabela3[#All],4,FALSE)</f>
        <v>Luxemburgo</v>
      </c>
      <c r="G4460" s="3" t="str">
        <f>VLOOKUP(Exportacao[[#This Row],[País Corrigido]],'Conversor de países_Geral_UTF8_'!$A$2:$B$223,2,FALSE)</f>
        <v>Europa</v>
      </c>
      <c r="H44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61" spans="1:8">
      <c r="A4461" t="s">
        <v>137</v>
      </c>
      <c r="B4461" s="3">
        <v>2001</v>
      </c>
      <c r="C4461">
        <v>0</v>
      </c>
      <c r="D4461">
        <v>0</v>
      </c>
      <c r="E4461" s="3" t="e">
        <v>#NUM!</v>
      </c>
      <c r="F4461" s="3" t="str">
        <f>VLOOKUP(Exportacao[[#This Row],[País]],Tabela3[#All],4,FALSE)</f>
        <v>Luxemburgo</v>
      </c>
      <c r="G4461" s="3" t="str">
        <f>VLOOKUP(Exportacao[[#This Row],[País Corrigido]],'Conversor de países_Geral_UTF8_'!$A$2:$B$223,2,FALSE)</f>
        <v>Europa</v>
      </c>
      <c r="H44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62" spans="1:8">
      <c r="A4462" t="s">
        <v>137</v>
      </c>
      <c r="B4462" s="3">
        <v>2002</v>
      </c>
      <c r="C4462">
        <v>0</v>
      </c>
      <c r="D4462">
        <v>0</v>
      </c>
      <c r="E4462" s="3" t="e">
        <v>#NUM!</v>
      </c>
      <c r="F4462" s="3" t="str">
        <f>VLOOKUP(Exportacao[[#This Row],[País]],Tabela3[#All],4,FALSE)</f>
        <v>Luxemburgo</v>
      </c>
      <c r="G4462" s="3" t="str">
        <f>VLOOKUP(Exportacao[[#This Row],[País Corrigido]],'Conversor de países_Geral_UTF8_'!$A$2:$B$223,2,FALSE)</f>
        <v>Europa</v>
      </c>
      <c r="H44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63" spans="1:8">
      <c r="A4463" t="s">
        <v>137</v>
      </c>
      <c r="B4463" s="3">
        <v>2003</v>
      </c>
      <c r="C4463">
        <v>0</v>
      </c>
      <c r="D4463">
        <v>0</v>
      </c>
      <c r="E4463" s="3" t="e">
        <v>#NUM!</v>
      </c>
      <c r="F4463" s="3" t="str">
        <f>VLOOKUP(Exportacao[[#This Row],[País]],Tabela3[#All],4,FALSE)</f>
        <v>Luxemburgo</v>
      </c>
      <c r="G4463" s="3" t="str">
        <f>VLOOKUP(Exportacao[[#This Row],[País Corrigido]],'Conversor de países_Geral_UTF8_'!$A$2:$B$223,2,FALSE)</f>
        <v>Europa</v>
      </c>
      <c r="H44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64" spans="1:8">
      <c r="A4464" t="s">
        <v>137</v>
      </c>
      <c r="B4464" s="3">
        <v>2004</v>
      </c>
      <c r="C4464">
        <v>4308</v>
      </c>
      <c r="D4464">
        <v>16804</v>
      </c>
      <c r="E4464" s="3">
        <v>3.9006499535747445</v>
      </c>
      <c r="F4464" s="3" t="str">
        <f>VLOOKUP(Exportacao[[#This Row],[País]],Tabela3[#All],4,FALSE)</f>
        <v>Luxemburgo</v>
      </c>
      <c r="G4464" s="3" t="str">
        <f>VLOOKUP(Exportacao[[#This Row],[País Corrigido]],'Conversor de países_Geral_UTF8_'!$A$2:$B$223,2,FALSE)</f>
        <v>Europa</v>
      </c>
      <c r="H44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65" spans="1:8">
      <c r="A4465" t="s">
        <v>137</v>
      </c>
      <c r="B4465" s="3">
        <v>2005</v>
      </c>
      <c r="C4465">
        <v>5850</v>
      </c>
      <c r="D4465">
        <v>23842</v>
      </c>
      <c r="E4465" s="3">
        <v>4.0755555555555558</v>
      </c>
      <c r="F4465" s="3" t="str">
        <f>VLOOKUP(Exportacao[[#This Row],[País]],Tabela3[#All],4,FALSE)</f>
        <v>Luxemburgo</v>
      </c>
      <c r="G4465" s="3" t="str">
        <f>VLOOKUP(Exportacao[[#This Row],[País Corrigido]],'Conversor de países_Geral_UTF8_'!$A$2:$B$223,2,FALSE)</f>
        <v>Europa</v>
      </c>
      <c r="H44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66" spans="1:8">
      <c r="A4466" t="s">
        <v>137</v>
      </c>
      <c r="B4466" s="3">
        <v>2006</v>
      </c>
      <c r="C4466">
        <v>1220</v>
      </c>
      <c r="D4466">
        <v>5354</v>
      </c>
      <c r="E4466" s="3">
        <v>4.388524590163934</v>
      </c>
      <c r="F4466" s="3" t="str">
        <f>VLOOKUP(Exportacao[[#This Row],[País]],Tabela3[#All],4,FALSE)</f>
        <v>Luxemburgo</v>
      </c>
      <c r="G4466" s="3" t="str">
        <f>VLOOKUP(Exportacao[[#This Row],[País Corrigido]],'Conversor de países_Geral_UTF8_'!$A$2:$B$223,2,FALSE)</f>
        <v>Europa</v>
      </c>
      <c r="H44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67" spans="1:8">
      <c r="A4467" t="s">
        <v>137</v>
      </c>
      <c r="B4467" s="3">
        <v>2007</v>
      </c>
      <c r="C4467">
        <v>785</v>
      </c>
      <c r="D4467">
        <v>2033</v>
      </c>
      <c r="E4467" s="3">
        <v>2.5898089171974523</v>
      </c>
      <c r="F4467" s="3" t="str">
        <f>VLOOKUP(Exportacao[[#This Row],[País]],Tabela3[#All],4,FALSE)</f>
        <v>Luxemburgo</v>
      </c>
      <c r="G4467" s="3" t="str">
        <f>VLOOKUP(Exportacao[[#This Row],[País Corrigido]],'Conversor de países_Geral_UTF8_'!$A$2:$B$223,2,FALSE)</f>
        <v>Europa</v>
      </c>
      <c r="H44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68" spans="1:8">
      <c r="A4468" t="s">
        <v>137</v>
      </c>
      <c r="B4468" s="3">
        <v>2008</v>
      </c>
      <c r="C4468">
        <v>13606</v>
      </c>
      <c r="D4468">
        <v>42341</v>
      </c>
      <c r="E4468" s="3">
        <v>3.1119359106276643</v>
      </c>
      <c r="F4468" s="3" t="str">
        <f>VLOOKUP(Exportacao[[#This Row],[País]],Tabela3[#All],4,FALSE)</f>
        <v>Luxemburgo</v>
      </c>
      <c r="G4468" s="3" t="str">
        <f>VLOOKUP(Exportacao[[#This Row],[País Corrigido]],'Conversor de países_Geral_UTF8_'!$A$2:$B$223,2,FALSE)</f>
        <v>Europa</v>
      </c>
      <c r="H44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69" spans="1:8">
      <c r="A4469" t="s">
        <v>137</v>
      </c>
      <c r="B4469" s="3">
        <v>2009</v>
      </c>
      <c r="C4469">
        <v>7845</v>
      </c>
      <c r="D4469">
        <v>42124</v>
      </c>
      <c r="E4469" s="3">
        <v>5.3695347355003182</v>
      </c>
      <c r="F4469" s="3" t="str">
        <f>VLOOKUP(Exportacao[[#This Row],[País]],Tabela3[#All],4,FALSE)</f>
        <v>Luxemburgo</v>
      </c>
      <c r="G4469" s="3" t="str">
        <f>VLOOKUP(Exportacao[[#This Row],[País Corrigido]],'Conversor de países_Geral_UTF8_'!$A$2:$B$223,2,FALSE)</f>
        <v>Europa</v>
      </c>
      <c r="H44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0" spans="1:8">
      <c r="A4470" t="s">
        <v>137</v>
      </c>
      <c r="B4470" s="3">
        <v>2010</v>
      </c>
      <c r="C4470">
        <v>7344</v>
      </c>
      <c r="D4470">
        <v>32549</v>
      </c>
      <c r="E4470" s="3">
        <v>4.4320533769063184</v>
      </c>
      <c r="F4470" s="3" t="str">
        <f>VLOOKUP(Exportacao[[#This Row],[País]],Tabela3[#All],4,FALSE)</f>
        <v>Luxemburgo</v>
      </c>
      <c r="G4470" s="3" t="str">
        <f>VLOOKUP(Exportacao[[#This Row],[País Corrigido]],'Conversor de países_Geral_UTF8_'!$A$2:$B$223,2,FALSE)</f>
        <v>Europa</v>
      </c>
      <c r="H44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1" spans="1:8">
      <c r="A4471" t="s">
        <v>137</v>
      </c>
      <c r="B4471" s="3">
        <v>2011</v>
      </c>
      <c r="C4471">
        <v>9547</v>
      </c>
      <c r="D4471">
        <v>65592</v>
      </c>
      <c r="E4471" s="3">
        <v>6.8704305017282916</v>
      </c>
      <c r="F4471" s="3" t="str">
        <f>VLOOKUP(Exportacao[[#This Row],[País]],Tabela3[#All],4,FALSE)</f>
        <v>Luxemburgo</v>
      </c>
      <c r="G4471" s="3" t="str">
        <f>VLOOKUP(Exportacao[[#This Row],[País Corrigido]],'Conversor de países_Geral_UTF8_'!$A$2:$B$223,2,FALSE)</f>
        <v>Europa</v>
      </c>
      <c r="H44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2" spans="1:8">
      <c r="A4472" t="s">
        <v>137</v>
      </c>
      <c r="B4472" s="3">
        <v>2012</v>
      </c>
      <c r="C4472">
        <v>2444</v>
      </c>
      <c r="D4472">
        <v>16547</v>
      </c>
      <c r="E4472" s="3">
        <v>6.7704582651391165</v>
      </c>
      <c r="F4472" s="3" t="str">
        <f>VLOOKUP(Exportacao[[#This Row],[País]],Tabela3[#All],4,FALSE)</f>
        <v>Luxemburgo</v>
      </c>
      <c r="G4472" s="3" t="str">
        <f>VLOOKUP(Exportacao[[#This Row],[País Corrigido]],'Conversor de países_Geral_UTF8_'!$A$2:$B$223,2,FALSE)</f>
        <v>Europa</v>
      </c>
      <c r="H44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3" spans="1:8">
      <c r="A4473" t="s">
        <v>137</v>
      </c>
      <c r="B4473" s="3">
        <v>2013</v>
      </c>
      <c r="C4473">
        <v>5135</v>
      </c>
      <c r="D4473">
        <v>29474</v>
      </c>
      <c r="E4473" s="3">
        <v>5.7398247322297955</v>
      </c>
      <c r="F4473" s="3" t="str">
        <f>VLOOKUP(Exportacao[[#This Row],[País]],Tabela3[#All],4,FALSE)</f>
        <v>Luxemburgo</v>
      </c>
      <c r="G4473" s="3" t="str">
        <f>VLOOKUP(Exportacao[[#This Row],[País Corrigido]],'Conversor de países_Geral_UTF8_'!$A$2:$B$223,2,FALSE)</f>
        <v>Europa</v>
      </c>
      <c r="H44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4" spans="1:8">
      <c r="A4474" t="s">
        <v>137</v>
      </c>
      <c r="B4474" s="3">
        <v>2014</v>
      </c>
      <c r="C4474">
        <v>8281</v>
      </c>
      <c r="D4474">
        <v>52400</v>
      </c>
      <c r="E4474" s="3">
        <v>6.3277381958700643</v>
      </c>
      <c r="F4474" s="3" t="str">
        <f>VLOOKUP(Exportacao[[#This Row],[País]],Tabela3[#All],4,FALSE)</f>
        <v>Luxemburgo</v>
      </c>
      <c r="G4474" s="3" t="str">
        <f>VLOOKUP(Exportacao[[#This Row],[País Corrigido]],'Conversor de países_Geral_UTF8_'!$A$2:$B$223,2,FALSE)</f>
        <v>Europa</v>
      </c>
      <c r="H44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5" spans="1:8">
      <c r="A4475" t="s">
        <v>137</v>
      </c>
      <c r="B4475" s="3">
        <v>2015</v>
      </c>
      <c r="C4475">
        <v>2295</v>
      </c>
      <c r="D4475">
        <v>17358</v>
      </c>
      <c r="E4475" s="3">
        <v>7.5633986928104573</v>
      </c>
      <c r="F4475" s="3" t="str">
        <f>VLOOKUP(Exportacao[[#This Row],[País]],Tabela3[#All],4,FALSE)</f>
        <v>Luxemburgo</v>
      </c>
      <c r="G4475" s="3" t="str">
        <f>VLOOKUP(Exportacao[[#This Row],[País Corrigido]],'Conversor de países_Geral_UTF8_'!$A$2:$B$223,2,FALSE)</f>
        <v>Europa</v>
      </c>
      <c r="H44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6" spans="1:8">
      <c r="A4476" t="s">
        <v>137</v>
      </c>
      <c r="B4476" s="3">
        <v>2016</v>
      </c>
      <c r="C4476">
        <v>2759</v>
      </c>
      <c r="D4476">
        <v>21426</v>
      </c>
      <c r="E4476" s="3">
        <v>7.7658571946357373</v>
      </c>
      <c r="F4476" s="3" t="str">
        <f>VLOOKUP(Exportacao[[#This Row],[País]],Tabela3[#All],4,FALSE)</f>
        <v>Luxemburgo</v>
      </c>
      <c r="G4476" s="3" t="str">
        <f>VLOOKUP(Exportacao[[#This Row],[País Corrigido]],'Conversor de países_Geral_UTF8_'!$A$2:$B$223,2,FALSE)</f>
        <v>Europa</v>
      </c>
      <c r="H44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7" spans="1:8">
      <c r="A4477" t="s">
        <v>137</v>
      </c>
      <c r="B4477" s="3">
        <v>2017</v>
      </c>
      <c r="C4477">
        <v>2719</v>
      </c>
      <c r="D4477">
        <v>21947</v>
      </c>
      <c r="E4477" s="3">
        <v>8.071717543214417</v>
      </c>
      <c r="F4477" s="3" t="str">
        <f>VLOOKUP(Exportacao[[#This Row],[País]],Tabela3[#All],4,FALSE)</f>
        <v>Luxemburgo</v>
      </c>
      <c r="G4477" s="3" t="str">
        <f>VLOOKUP(Exportacao[[#This Row],[País Corrigido]],'Conversor de países_Geral_UTF8_'!$A$2:$B$223,2,FALSE)</f>
        <v>Europa</v>
      </c>
      <c r="H44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8" spans="1:8">
      <c r="A4478" t="s">
        <v>137</v>
      </c>
      <c r="B4478" s="3">
        <v>2018</v>
      </c>
      <c r="C4478">
        <v>1778</v>
      </c>
      <c r="D4478">
        <v>11053</v>
      </c>
      <c r="E4478" s="3">
        <v>6.2165354330708658</v>
      </c>
      <c r="F4478" s="3" t="str">
        <f>VLOOKUP(Exportacao[[#This Row],[País]],Tabela3[#All],4,FALSE)</f>
        <v>Luxemburgo</v>
      </c>
      <c r="G4478" s="3" t="str">
        <f>VLOOKUP(Exportacao[[#This Row],[País Corrigido]],'Conversor de países_Geral_UTF8_'!$A$2:$B$223,2,FALSE)</f>
        <v>Europa</v>
      </c>
      <c r="H44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79" spans="1:8">
      <c r="A4479" t="s">
        <v>137</v>
      </c>
      <c r="B4479" s="3">
        <v>2019</v>
      </c>
      <c r="C4479">
        <v>1666</v>
      </c>
      <c r="D4479">
        <v>11211</v>
      </c>
      <c r="E4479" s="3">
        <v>6.7292917166866744</v>
      </c>
      <c r="F4479" s="3" t="str">
        <f>VLOOKUP(Exportacao[[#This Row],[País]],Tabela3[#All],4,FALSE)</f>
        <v>Luxemburgo</v>
      </c>
      <c r="G4479" s="3" t="str">
        <f>VLOOKUP(Exportacao[[#This Row],[País Corrigido]],'Conversor de países_Geral_UTF8_'!$A$2:$B$223,2,FALSE)</f>
        <v>Europa</v>
      </c>
      <c r="H44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80" spans="1:8">
      <c r="A4480" t="s">
        <v>137</v>
      </c>
      <c r="B4480" s="3">
        <v>2020</v>
      </c>
      <c r="C4480">
        <v>1086</v>
      </c>
      <c r="D4480">
        <v>5110</v>
      </c>
      <c r="E4480" s="3">
        <v>4.7053406998158378</v>
      </c>
      <c r="F4480" s="3" t="str">
        <f>VLOOKUP(Exportacao[[#This Row],[País]],Tabela3[#All],4,FALSE)</f>
        <v>Luxemburgo</v>
      </c>
      <c r="G4480" s="3" t="str">
        <f>VLOOKUP(Exportacao[[#This Row],[País Corrigido]],'Conversor de países_Geral_UTF8_'!$A$2:$B$223,2,FALSE)</f>
        <v>Europa</v>
      </c>
      <c r="H44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81" spans="1:8">
      <c r="A4481" t="s">
        <v>137</v>
      </c>
      <c r="B4481" s="3">
        <v>2021</v>
      </c>
      <c r="C4481">
        <v>0</v>
      </c>
      <c r="D4481">
        <v>0</v>
      </c>
      <c r="E4481" s="3" t="e">
        <v>#NUM!</v>
      </c>
      <c r="F4481" s="3" t="str">
        <f>VLOOKUP(Exportacao[[#This Row],[País]],Tabela3[#All],4,FALSE)</f>
        <v>Luxemburgo</v>
      </c>
      <c r="G4481" s="3" t="str">
        <f>VLOOKUP(Exportacao[[#This Row],[País Corrigido]],'Conversor de países_Geral_UTF8_'!$A$2:$B$223,2,FALSE)</f>
        <v>Europa</v>
      </c>
      <c r="H44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82" spans="1:8">
      <c r="A4482" t="s">
        <v>137</v>
      </c>
      <c r="B4482" s="3">
        <v>2022</v>
      </c>
      <c r="C4482">
        <v>36</v>
      </c>
      <c r="D4482">
        <v>802</v>
      </c>
      <c r="E4482" s="3">
        <v>22.277777777777779</v>
      </c>
      <c r="F4482" s="3" t="str">
        <f>VLOOKUP(Exportacao[[#This Row],[País]],Tabela3[#All],4,FALSE)</f>
        <v>Luxemburgo</v>
      </c>
      <c r="G4482" s="3" t="str">
        <f>VLOOKUP(Exportacao[[#This Row],[País Corrigido]],'Conversor de países_Geral_UTF8_'!$A$2:$B$223,2,FALSE)</f>
        <v>Europa</v>
      </c>
      <c r="H44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83" spans="1:8">
      <c r="A4483" t="s">
        <v>137</v>
      </c>
      <c r="B4483" s="3">
        <v>2023</v>
      </c>
      <c r="C4483">
        <v>581</v>
      </c>
      <c r="D4483">
        <v>7048</v>
      </c>
      <c r="E4483" s="3">
        <v>12.130808950086058</v>
      </c>
      <c r="F4483" s="3" t="str">
        <f>VLOOKUP(Exportacao[[#This Row],[País]],Tabela3[#All],4,FALSE)</f>
        <v>Luxemburgo</v>
      </c>
      <c r="G4483" s="3" t="str">
        <f>VLOOKUP(Exportacao[[#This Row],[País Corrigido]],'Conversor de países_Geral_UTF8_'!$A$2:$B$223,2,FALSE)</f>
        <v>Europa</v>
      </c>
      <c r="H44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484" spans="1:8" hidden="1">
      <c r="A4484" t="s">
        <v>138</v>
      </c>
      <c r="B4484" s="3">
        <v>1970</v>
      </c>
      <c r="C4484">
        <v>0</v>
      </c>
      <c r="D4484">
        <v>0</v>
      </c>
      <c r="E4484" s="3" t="e">
        <v>#NUM!</v>
      </c>
      <c r="F4484" s="3" t="str">
        <f>VLOOKUP(Exportacao[[#This Row],[País]],Tabela3[#All],4,FALSE)</f>
        <v>Macau</v>
      </c>
      <c r="G4484" s="3" t="str">
        <f>VLOOKUP(Exportacao[[#This Row],[País Corrigido]],'Conversor de países_Geral_UTF8_'!$A$2:$B$223,2,FALSE)</f>
        <v>Ásia</v>
      </c>
      <c r="H44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85" spans="1:8" hidden="1">
      <c r="A4485" t="s">
        <v>138</v>
      </c>
      <c r="B4485" s="3">
        <v>1971</v>
      </c>
      <c r="C4485">
        <v>0</v>
      </c>
      <c r="D4485">
        <v>0</v>
      </c>
      <c r="E4485" s="3" t="e">
        <v>#NUM!</v>
      </c>
      <c r="F4485" s="3" t="str">
        <f>VLOOKUP(Exportacao[[#This Row],[País]],Tabela3[#All],4,FALSE)</f>
        <v>Macau</v>
      </c>
      <c r="G4485" s="3" t="str">
        <f>VLOOKUP(Exportacao[[#This Row],[País Corrigido]],'Conversor de países_Geral_UTF8_'!$A$2:$B$223,2,FALSE)</f>
        <v>Ásia</v>
      </c>
      <c r="H44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86" spans="1:8" hidden="1">
      <c r="A4486" t="s">
        <v>138</v>
      </c>
      <c r="B4486" s="3">
        <v>1972</v>
      </c>
      <c r="C4486">
        <v>0</v>
      </c>
      <c r="D4486">
        <v>0</v>
      </c>
      <c r="E4486" s="3" t="e">
        <v>#NUM!</v>
      </c>
      <c r="F4486" s="3" t="str">
        <f>VLOOKUP(Exportacao[[#This Row],[País]],Tabela3[#All],4,FALSE)</f>
        <v>Macau</v>
      </c>
      <c r="G4486" s="3" t="str">
        <f>VLOOKUP(Exportacao[[#This Row],[País Corrigido]],'Conversor de países_Geral_UTF8_'!$A$2:$B$223,2,FALSE)</f>
        <v>Ásia</v>
      </c>
      <c r="H44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87" spans="1:8" hidden="1">
      <c r="A4487" t="s">
        <v>138</v>
      </c>
      <c r="B4487" s="3">
        <v>1973</v>
      </c>
      <c r="C4487">
        <v>0</v>
      </c>
      <c r="D4487">
        <v>0</v>
      </c>
      <c r="E4487" s="3" t="e">
        <v>#NUM!</v>
      </c>
      <c r="F4487" s="3" t="str">
        <f>VLOOKUP(Exportacao[[#This Row],[País]],Tabela3[#All],4,FALSE)</f>
        <v>Macau</v>
      </c>
      <c r="G4487" s="3" t="str">
        <f>VLOOKUP(Exportacao[[#This Row],[País Corrigido]],'Conversor de países_Geral_UTF8_'!$A$2:$B$223,2,FALSE)</f>
        <v>Ásia</v>
      </c>
      <c r="H44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88" spans="1:8" hidden="1">
      <c r="A4488" t="s">
        <v>138</v>
      </c>
      <c r="B4488" s="3">
        <v>1974</v>
      </c>
      <c r="C4488">
        <v>0</v>
      </c>
      <c r="D4488">
        <v>0</v>
      </c>
      <c r="E4488" s="3" t="e">
        <v>#NUM!</v>
      </c>
      <c r="F4488" s="3" t="str">
        <f>VLOOKUP(Exportacao[[#This Row],[País]],Tabela3[#All],4,FALSE)</f>
        <v>Macau</v>
      </c>
      <c r="G4488" s="3" t="str">
        <f>VLOOKUP(Exportacao[[#This Row],[País Corrigido]],'Conversor de países_Geral_UTF8_'!$A$2:$B$223,2,FALSE)</f>
        <v>Ásia</v>
      </c>
      <c r="H44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89" spans="1:8" hidden="1">
      <c r="A4489" t="s">
        <v>138</v>
      </c>
      <c r="B4489" s="3">
        <v>1975</v>
      </c>
      <c r="C4489">
        <v>0</v>
      </c>
      <c r="D4489">
        <v>0</v>
      </c>
      <c r="E4489" s="3" t="e">
        <v>#NUM!</v>
      </c>
      <c r="F4489" s="3" t="str">
        <f>VLOOKUP(Exportacao[[#This Row],[País]],Tabela3[#All],4,FALSE)</f>
        <v>Macau</v>
      </c>
      <c r="G4489" s="3" t="str">
        <f>VLOOKUP(Exportacao[[#This Row],[País Corrigido]],'Conversor de países_Geral_UTF8_'!$A$2:$B$223,2,FALSE)</f>
        <v>Ásia</v>
      </c>
      <c r="H44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0" spans="1:8" hidden="1">
      <c r="A4490" t="s">
        <v>138</v>
      </c>
      <c r="B4490" s="3">
        <v>1976</v>
      </c>
      <c r="C4490">
        <v>0</v>
      </c>
      <c r="D4490">
        <v>0</v>
      </c>
      <c r="E4490" s="3" t="e">
        <v>#NUM!</v>
      </c>
      <c r="F4490" s="3" t="str">
        <f>VLOOKUP(Exportacao[[#This Row],[País]],Tabela3[#All],4,FALSE)</f>
        <v>Macau</v>
      </c>
      <c r="G4490" s="3" t="str">
        <f>VLOOKUP(Exportacao[[#This Row],[País Corrigido]],'Conversor de países_Geral_UTF8_'!$A$2:$B$223,2,FALSE)</f>
        <v>Ásia</v>
      </c>
      <c r="H44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1" spans="1:8" hidden="1">
      <c r="A4491" t="s">
        <v>138</v>
      </c>
      <c r="B4491" s="3">
        <v>1977</v>
      </c>
      <c r="C4491">
        <v>0</v>
      </c>
      <c r="D4491">
        <v>0</v>
      </c>
      <c r="E4491" s="3" t="e">
        <v>#NUM!</v>
      </c>
      <c r="F4491" s="3" t="str">
        <f>VLOOKUP(Exportacao[[#This Row],[País]],Tabela3[#All],4,FALSE)</f>
        <v>Macau</v>
      </c>
      <c r="G4491" s="3" t="str">
        <f>VLOOKUP(Exportacao[[#This Row],[País Corrigido]],'Conversor de países_Geral_UTF8_'!$A$2:$B$223,2,FALSE)</f>
        <v>Ásia</v>
      </c>
      <c r="H44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2" spans="1:8" hidden="1">
      <c r="A4492" t="s">
        <v>138</v>
      </c>
      <c r="B4492" s="3">
        <v>1978</v>
      </c>
      <c r="C4492">
        <v>0</v>
      </c>
      <c r="D4492">
        <v>0</v>
      </c>
      <c r="E4492" s="3" t="e">
        <v>#NUM!</v>
      </c>
      <c r="F4492" s="3" t="str">
        <f>VLOOKUP(Exportacao[[#This Row],[País]],Tabela3[#All],4,FALSE)</f>
        <v>Macau</v>
      </c>
      <c r="G4492" s="3" t="str">
        <f>VLOOKUP(Exportacao[[#This Row],[País Corrigido]],'Conversor de países_Geral_UTF8_'!$A$2:$B$223,2,FALSE)</f>
        <v>Ásia</v>
      </c>
      <c r="H44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3" spans="1:8" hidden="1">
      <c r="A4493" t="s">
        <v>138</v>
      </c>
      <c r="B4493" s="3">
        <v>1979</v>
      </c>
      <c r="C4493">
        <v>0</v>
      </c>
      <c r="D4493">
        <v>0</v>
      </c>
      <c r="E4493" s="3" t="e">
        <v>#NUM!</v>
      </c>
      <c r="F4493" s="3" t="str">
        <f>VLOOKUP(Exportacao[[#This Row],[País]],Tabela3[#All],4,FALSE)</f>
        <v>Macau</v>
      </c>
      <c r="G4493" s="3" t="str">
        <f>VLOOKUP(Exportacao[[#This Row],[País Corrigido]],'Conversor de países_Geral_UTF8_'!$A$2:$B$223,2,FALSE)</f>
        <v>Ásia</v>
      </c>
      <c r="H44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4" spans="1:8" hidden="1">
      <c r="A4494" t="s">
        <v>138</v>
      </c>
      <c r="B4494" s="3">
        <v>1980</v>
      </c>
      <c r="C4494">
        <v>0</v>
      </c>
      <c r="D4494">
        <v>0</v>
      </c>
      <c r="E4494" s="3" t="e">
        <v>#NUM!</v>
      </c>
      <c r="F4494" s="3" t="str">
        <f>VLOOKUP(Exportacao[[#This Row],[País]],Tabela3[#All],4,FALSE)</f>
        <v>Macau</v>
      </c>
      <c r="G4494" s="3" t="str">
        <f>VLOOKUP(Exportacao[[#This Row],[País Corrigido]],'Conversor de países_Geral_UTF8_'!$A$2:$B$223,2,FALSE)</f>
        <v>Ásia</v>
      </c>
      <c r="H44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5" spans="1:8" hidden="1">
      <c r="A4495" t="s">
        <v>138</v>
      </c>
      <c r="B4495" s="3">
        <v>1981</v>
      </c>
      <c r="C4495">
        <v>0</v>
      </c>
      <c r="D4495">
        <v>0</v>
      </c>
      <c r="E4495" s="3" t="e">
        <v>#NUM!</v>
      </c>
      <c r="F4495" s="3" t="str">
        <f>VLOOKUP(Exportacao[[#This Row],[País]],Tabela3[#All],4,FALSE)</f>
        <v>Macau</v>
      </c>
      <c r="G4495" s="3" t="str">
        <f>VLOOKUP(Exportacao[[#This Row],[País Corrigido]],'Conversor de países_Geral_UTF8_'!$A$2:$B$223,2,FALSE)</f>
        <v>Ásia</v>
      </c>
      <c r="H44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6" spans="1:8" hidden="1">
      <c r="A4496" t="s">
        <v>138</v>
      </c>
      <c r="B4496" s="3">
        <v>1982</v>
      </c>
      <c r="C4496">
        <v>0</v>
      </c>
      <c r="D4496">
        <v>0</v>
      </c>
      <c r="E4496" s="3" t="e">
        <v>#NUM!</v>
      </c>
      <c r="F4496" s="3" t="str">
        <f>VLOOKUP(Exportacao[[#This Row],[País]],Tabela3[#All],4,FALSE)</f>
        <v>Macau</v>
      </c>
      <c r="G4496" s="3" t="str">
        <f>VLOOKUP(Exportacao[[#This Row],[País Corrigido]],'Conversor de países_Geral_UTF8_'!$A$2:$B$223,2,FALSE)</f>
        <v>Ásia</v>
      </c>
      <c r="H44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7" spans="1:8" hidden="1">
      <c r="A4497" t="s">
        <v>138</v>
      </c>
      <c r="B4497" s="3">
        <v>1983</v>
      </c>
      <c r="C4497">
        <v>0</v>
      </c>
      <c r="D4497">
        <v>0</v>
      </c>
      <c r="E4497" s="3" t="e">
        <v>#NUM!</v>
      </c>
      <c r="F4497" s="3" t="str">
        <f>VLOOKUP(Exportacao[[#This Row],[País]],Tabela3[#All],4,FALSE)</f>
        <v>Macau</v>
      </c>
      <c r="G4497" s="3" t="str">
        <f>VLOOKUP(Exportacao[[#This Row],[País Corrigido]],'Conversor de países_Geral_UTF8_'!$A$2:$B$223,2,FALSE)</f>
        <v>Ásia</v>
      </c>
      <c r="H44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8" spans="1:8" hidden="1">
      <c r="A4498" t="s">
        <v>138</v>
      </c>
      <c r="B4498" s="3">
        <v>1984</v>
      </c>
      <c r="C4498">
        <v>0</v>
      </c>
      <c r="D4498">
        <v>0</v>
      </c>
      <c r="E4498" s="3" t="e">
        <v>#NUM!</v>
      </c>
      <c r="F4498" s="3" t="str">
        <f>VLOOKUP(Exportacao[[#This Row],[País]],Tabela3[#All],4,FALSE)</f>
        <v>Macau</v>
      </c>
      <c r="G4498" s="3" t="str">
        <f>VLOOKUP(Exportacao[[#This Row],[País Corrigido]],'Conversor de países_Geral_UTF8_'!$A$2:$B$223,2,FALSE)</f>
        <v>Ásia</v>
      </c>
      <c r="H44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499" spans="1:8" hidden="1">
      <c r="A4499" t="s">
        <v>138</v>
      </c>
      <c r="B4499" s="3">
        <v>1985</v>
      </c>
      <c r="C4499">
        <v>0</v>
      </c>
      <c r="D4499">
        <v>0</v>
      </c>
      <c r="E4499" s="3" t="e">
        <v>#NUM!</v>
      </c>
      <c r="F4499" s="3" t="str">
        <f>VLOOKUP(Exportacao[[#This Row],[País]],Tabela3[#All],4,FALSE)</f>
        <v>Macau</v>
      </c>
      <c r="G4499" s="3" t="str">
        <f>VLOOKUP(Exportacao[[#This Row],[País Corrigido]],'Conversor de países_Geral_UTF8_'!$A$2:$B$223,2,FALSE)</f>
        <v>Ásia</v>
      </c>
      <c r="H44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0" spans="1:8" hidden="1">
      <c r="A4500" t="s">
        <v>138</v>
      </c>
      <c r="B4500" s="3">
        <v>1986</v>
      </c>
      <c r="C4500">
        <v>0</v>
      </c>
      <c r="D4500">
        <v>0</v>
      </c>
      <c r="E4500" s="3" t="e">
        <v>#NUM!</v>
      </c>
      <c r="F4500" s="3" t="str">
        <f>VLOOKUP(Exportacao[[#This Row],[País]],Tabela3[#All],4,FALSE)</f>
        <v>Macau</v>
      </c>
      <c r="G4500" s="3" t="str">
        <f>VLOOKUP(Exportacao[[#This Row],[País Corrigido]],'Conversor de países_Geral_UTF8_'!$A$2:$B$223,2,FALSE)</f>
        <v>Ásia</v>
      </c>
      <c r="H45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1" spans="1:8" hidden="1">
      <c r="A4501" t="s">
        <v>138</v>
      </c>
      <c r="B4501" s="3">
        <v>1987</v>
      </c>
      <c r="C4501">
        <v>0</v>
      </c>
      <c r="D4501">
        <v>0</v>
      </c>
      <c r="E4501" s="3" t="e">
        <v>#NUM!</v>
      </c>
      <c r="F4501" s="3" t="str">
        <f>VLOOKUP(Exportacao[[#This Row],[País]],Tabela3[#All],4,FALSE)</f>
        <v>Macau</v>
      </c>
      <c r="G4501" s="3" t="str">
        <f>VLOOKUP(Exportacao[[#This Row],[País Corrigido]],'Conversor de países_Geral_UTF8_'!$A$2:$B$223,2,FALSE)</f>
        <v>Ásia</v>
      </c>
      <c r="H45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2" spans="1:8" hidden="1">
      <c r="A4502" t="s">
        <v>138</v>
      </c>
      <c r="B4502" s="3">
        <v>1988</v>
      </c>
      <c r="C4502">
        <v>0</v>
      </c>
      <c r="D4502">
        <v>0</v>
      </c>
      <c r="E4502" s="3" t="e">
        <v>#NUM!</v>
      </c>
      <c r="F4502" s="3" t="str">
        <f>VLOOKUP(Exportacao[[#This Row],[País]],Tabela3[#All],4,FALSE)</f>
        <v>Macau</v>
      </c>
      <c r="G4502" s="3" t="str">
        <f>VLOOKUP(Exportacao[[#This Row],[País Corrigido]],'Conversor de países_Geral_UTF8_'!$A$2:$B$223,2,FALSE)</f>
        <v>Ásia</v>
      </c>
      <c r="H45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3" spans="1:8" hidden="1">
      <c r="A4503" t="s">
        <v>138</v>
      </c>
      <c r="B4503" s="3">
        <v>1989</v>
      </c>
      <c r="C4503">
        <v>0</v>
      </c>
      <c r="D4503">
        <v>0</v>
      </c>
      <c r="E4503" s="3" t="e">
        <v>#NUM!</v>
      </c>
      <c r="F4503" s="3" t="str">
        <f>VLOOKUP(Exportacao[[#This Row],[País]],Tabela3[#All],4,FALSE)</f>
        <v>Macau</v>
      </c>
      <c r="G4503" s="3" t="str">
        <f>VLOOKUP(Exportacao[[#This Row],[País Corrigido]],'Conversor de países_Geral_UTF8_'!$A$2:$B$223,2,FALSE)</f>
        <v>Ásia</v>
      </c>
      <c r="H45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4" spans="1:8" hidden="1">
      <c r="A4504" t="s">
        <v>138</v>
      </c>
      <c r="B4504" s="3">
        <v>1990</v>
      </c>
      <c r="C4504">
        <v>0</v>
      </c>
      <c r="D4504">
        <v>0</v>
      </c>
      <c r="E4504" s="3" t="e">
        <v>#NUM!</v>
      </c>
      <c r="F4504" s="3" t="str">
        <f>VLOOKUP(Exportacao[[#This Row],[País]],Tabela3[#All],4,FALSE)</f>
        <v>Macau</v>
      </c>
      <c r="G4504" s="3" t="str">
        <f>VLOOKUP(Exportacao[[#This Row],[País Corrigido]],'Conversor de países_Geral_UTF8_'!$A$2:$B$223,2,FALSE)</f>
        <v>Ásia</v>
      </c>
      <c r="H45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5" spans="1:8" hidden="1">
      <c r="A4505" t="s">
        <v>138</v>
      </c>
      <c r="B4505" s="3">
        <v>1991</v>
      </c>
      <c r="C4505">
        <v>0</v>
      </c>
      <c r="D4505">
        <v>0</v>
      </c>
      <c r="E4505" s="3" t="e">
        <v>#NUM!</v>
      </c>
      <c r="F4505" s="3" t="str">
        <f>VLOOKUP(Exportacao[[#This Row],[País]],Tabela3[#All],4,FALSE)</f>
        <v>Macau</v>
      </c>
      <c r="G4505" s="3" t="str">
        <f>VLOOKUP(Exportacao[[#This Row],[País Corrigido]],'Conversor de países_Geral_UTF8_'!$A$2:$B$223,2,FALSE)</f>
        <v>Ásia</v>
      </c>
      <c r="H45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6" spans="1:8" hidden="1">
      <c r="A4506" t="s">
        <v>138</v>
      </c>
      <c r="B4506" s="3">
        <v>1992</v>
      </c>
      <c r="C4506">
        <v>0</v>
      </c>
      <c r="D4506">
        <v>0</v>
      </c>
      <c r="E4506" s="3" t="e">
        <v>#NUM!</v>
      </c>
      <c r="F4506" s="3" t="str">
        <f>VLOOKUP(Exportacao[[#This Row],[País]],Tabela3[#All],4,FALSE)</f>
        <v>Macau</v>
      </c>
      <c r="G4506" s="3" t="str">
        <f>VLOOKUP(Exportacao[[#This Row],[País Corrigido]],'Conversor de países_Geral_UTF8_'!$A$2:$B$223,2,FALSE)</f>
        <v>Ásia</v>
      </c>
      <c r="H45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7" spans="1:8" hidden="1">
      <c r="A4507" t="s">
        <v>138</v>
      </c>
      <c r="B4507" s="3">
        <v>1993</v>
      </c>
      <c r="C4507">
        <v>0</v>
      </c>
      <c r="D4507">
        <v>0</v>
      </c>
      <c r="E4507" s="3" t="e">
        <v>#NUM!</v>
      </c>
      <c r="F4507" s="3" t="str">
        <f>VLOOKUP(Exportacao[[#This Row],[País]],Tabela3[#All],4,FALSE)</f>
        <v>Macau</v>
      </c>
      <c r="G4507" s="3" t="str">
        <f>VLOOKUP(Exportacao[[#This Row],[País Corrigido]],'Conversor de países_Geral_UTF8_'!$A$2:$B$223,2,FALSE)</f>
        <v>Ásia</v>
      </c>
      <c r="H45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8" spans="1:8" hidden="1">
      <c r="A4508" t="s">
        <v>138</v>
      </c>
      <c r="B4508" s="3">
        <v>1994</v>
      </c>
      <c r="C4508">
        <v>0</v>
      </c>
      <c r="D4508">
        <v>0</v>
      </c>
      <c r="E4508" s="3" t="e">
        <v>#NUM!</v>
      </c>
      <c r="F4508" s="3" t="str">
        <f>VLOOKUP(Exportacao[[#This Row],[País]],Tabela3[#All],4,FALSE)</f>
        <v>Macau</v>
      </c>
      <c r="G4508" s="3" t="str">
        <f>VLOOKUP(Exportacao[[#This Row],[País Corrigido]],'Conversor de países_Geral_UTF8_'!$A$2:$B$223,2,FALSE)</f>
        <v>Ásia</v>
      </c>
      <c r="H45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09" spans="1:8" hidden="1">
      <c r="A4509" t="s">
        <v>138</v>
      </c>
      <c r="B4509" s="3">
        <v>1995</v>
      </c>
      <c r="C4509">
        <v>0</v>
      </c>
      <c r="D4509">
        <v>0</v>
      </c>
      <c r="E4509" s="3" t="e">
        <v>#NUM!</v>
      </c>
      <c r="F4509" s="3" t="str">
        <f>VLOOKUP(Exportacao[[#This Row],[País]],Tabela3[#All],4,FALSE)</f>
        <v>Macau</v>
      </c>
      <c r="G4509" s="3" t="str">
        <f>VLOOKUP(Exportacao[[#This Row],[País Corrigido]],'Conversor de países_Geral_UTF8_'!$A$2:$B$223,2,FALSE)</f>
        <v>Ásia</v>
      </c>
      <c r="H45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0" spans="1:8" hidden="1">
      <c r="A4510" t="s">
        <v>138</v>
      </c>
      <c r="B4510" s="3">
        <v>1996</v>
      </c>
      <c r="C4510">
        <v>0</v>
      </c>
      <c r="D4510">
        <v>0</v>
      </c>
      <c r="E4510" s="3" t="e">
        <v>#NUM!</v>
      </c>
      <c r="F4510" s="3" t="str">
        <f>VLOOKUP(Exportacao[[#This Row],[País]],Tabela3[#All],4,FALSE)</f>
        <v>Macau</v>
      </c>
      <c r="G4510" s="3" t="str">
        <f>VLOOKUP(Exportacao[[#This Row],[País Corrigido]],'Conversor de países_Geral_UTF8_'!$A$2:$B$223,2,FALSE)</f>
        <v>Ásia</v>
      </c>
      <c r="H45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1" spans="1:8" hidden="1">
      <c r="A4511" t="s">
        <v>138</v>
      </c>
      <c r="B4511" s="3">
        <v>1997</v>
      </c>
      <c r="C4511">
        <v>0</v>
      </c>
      <c r="D4511">
        <v>0</v>
      </c>
      <c r="E4511" s="3" t="e">
        <v>#NUM!</v>
      </c>
      <c r="F4511" s="3" t="str">
        <f>VLOOKUP(Exportacao[[#This Row],[País]],Tabela3[#All],4,FALSE)</f>
        <v>Macau</v>
      </c>
      <c r="G4511" s="3" t="str">
        <f>VLOOKUP(Exportacao[[#This Row],[País Corrigido]],'Conversor de países_Geral_UTF8_'!$A$2:$B$223,2,FALSE)</f>
        <v>Ásia</v>
      </c>
      <c r="H45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2" spans="1:8" hidden="1">
      <c r="A4512" t="s">
        <v>138</v>
      </c>
      <c r="B4512" s="3">
        <v>1998</v>
      </c>
      <c r="C4512">
        <v>0</v>
      </c>
      <c r="D4512">
        <v>0</v>
      </c>
      <c r="E4512" s="3" t="e">
        <v>#NUM!</v>
      </c>
      <c r="F4512" s="3" t="str">
        <f>VLOOKUP(Exportacao[[#This Row],[País]],Tabela3[#All],4,FALSE)</f>
        <v>Macau</v>
      </c>
      <c r="G4512" s="3" t="str">
        <f>VLOOKUP(Exportacao[[#This Row],[País Corrigido]],'Conversor de países_Geral_UTF8_'!$A$2:$B$223,2,FALSE)</f>
        <v>Ásia</v>
      </c>
      <c r="H45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3" spans="1:8" hidden="1">
      <c r="A4513" t="s">
        <v>138</v>
      </c>
      <c r="B4513" s="3">
        <v>1999</v>
      </c>
      <c r="C4513">
        <v>0</v>
      </c>
      <c r="D4513">
        <v>0</v>
      </c>
      <c r="E4513" s="3" t="e">
        <v>#NUM!</v>
      </c>
      <c r="F4513" s="3" t="str">
        <f>VLOOKUP(Exportacao[[#This Row],[País]],Tabela3[#All],4,FALSE)</f>
        <v>Macau</v>
      </c>
      <c r="G4513" s="3" t="str">
        <f>VLOOKUP(Exportacao[[#This Row],[País Corrigido]],'Conversor de países_Geral_UTF8_'!$A$2:$B$223,2,FALSE)</f>
        <v>Ásia</v>
      </c>
      <c r="H45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4" spans="1:8" hidden="1">
      <c r="A4514" t="s">
        <v>138</v>
      </c>
      <c r="B4514" s="3">
        <v>2000</v>
      </c>
      <c r="C4514">
        <v>0</v>
      </c>
      <c r="D4514">
        <v>0</v>
      </c>
      <c r="E4514" s="3" t="e">
        <v>#NUM!</v>
      </c>
      <c r="F4514" s="3" t="str">
        <f>VLOOKUP(Exportacao[[#This Row],[País]],Tabela3[#All],4,FALSE)</f>
        <v>Macau</v>
      </c>
      <c r="G4514" s="3" t="str">
        <f>VLOOKUP(Exportacao[[#This Row],[País Corrigido]],'Conversor de países_Geral_UTF8_'!$A$2:$B$223,2,FALSE)</f>
        <v>Ásia</v>
      </c>
      <c r="H45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5" spans="1:8" hidden="1">
      <c r="A4515" t="s">
        <v>138</v>
      </c>
      <c r="B4515" s="3">
        <v>2001</v>
      </c>
      <c r="C4515">
        <v>0</v>
      </c>
      <c r="D4515">
        <v>0</v>
      </c>
      <c r="E4515" s="3" t="e">
        <v>#NUM!</v>
      </c>
      <c r="F4515" s="3" t="str">
        <f>VLOOKUP(Exportacao[[#This Row],[País]],Tabela3[#All],4,FALSE)</f>
        <v>Macau</v>
      </c>
      <c r="G4515" s="3" t="str">
        <f>VLOOKUP(Exportacao[[#This Row],[País Corrigido]],'Conversor de países_Geral_UTF8_'!$A$2:$B$223,2,FALSE)</f>
        <v>Ásia</v>
      </c>
      <c r="H45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6" spans="1:8" hidden="1">
      <c r="A4516" t="s">
        <v>138</v>
      </c>
      <c r="B4516" s="3">
        <v>2002</v>
      </c>
      <c r="C4516">
        <v>0</v>
      </c>
      <c r="D4516">
        <v>0</v>
      </c>
      <c r="E4516" s="3" t="e">
        <v>#NUM!</v>
      </c>
      <c r="F4516" s="3" t="str">
        <f>VLOOKUP(Exportacao[[#This Row],[País]],Tabela3[#All],4,FALSE)</f>
        <v>Macau</v>
      </c>
      <c r="G4516" s="3" t="str">
        <f>VLOOKUP(Exportacao[[#This Row],[País Corrigido]],'Conversor de países_Geral_UTF8_'!$A$2:$B$223,2,FALSE)</f>
        <v>Ásia</v>
      </c>
      <c r="H45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7" spans="1:8" hidden="1">
      <c r="A4517" t="s">
        <v>138</v>
      </c>
      <c r="B4517" s="3">
        <v>2003</v>
      </c>
      <c r="C4517">
        <v>0</v>
      </c>
      <c r="D4517">
        <v>0</v>
      </c>
      <c r="E4517" s="3" t="e">
        <v>#NUM!</v>
      </c>
      <c r="F4517" s="3" t="str">
        <f>VLOOKUP(Exportacao[[#This Row],[País]],Tabela3[#All],4,FALSE)</f>
        <v>Macau</v>
      </c>
      <c r="G4517" s="3" t="str">
        <f>VLOOKUP(Exportacao[[#This Row],[País Corrigido]],'Conversor de países_Geral_UTF8_'!$A$2:$B$223,2,FALSE)</f>
        <v>Ásia</v>
      </c>
      <c r="H45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8" spans="1:8" hidden="1">
      <c r="A4518" t="s">
        <v>138</v>
      </c>
      <c r="B4518" s="3">
        <v>2004</v>
      </c>
      <c r="C4518">
        <v>0</v>
      </c>
      <c r="D4518">
        <v>0</v>
      </c>
      <c r="E4518" s="3" t="e">
        <v>#NUM!</v>
      </c>
      <c r="F4518" s="3" t="str">
        <f>VLOOKUP(Exportacao[[#This Row],[País]],Tabela3[#All],4,FALSE)</f>
        <v>Macau</v>
      </c>
      <c r="G4518" s="3" t="str">
        <f>VLOOKUP(Exportacao[[#This Row],[País Corrigido]],'Conversor de países_Geral_UTF8_'!$A$2:$B$223,2,FALSE)</f>
        <v>Ásia</v>
      </c>
      <c r="H45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19" spans="1:8" hidden="1">
      <c r="A4519" t="s">
        <v>138</v>
      </c>
      <c r="B4519" s="3">
        <v>2005</v>
      </c>
      <c r="C4519">
        <v>0</v>
      </c>
      <c r="D4519">
        <v>0</v>
      </c>
      <c r="E4519" s="3" t="e">
        <v>#NUM!</v>
      </c>
      <c r="F4519" s="3" t="str">
        <f>VLOOKUP(Exportacao[[#This Row],[País]],Tabela3[#All],4,FALSE)</f>
        <v>Macau</v>
      </c>
      <c r="G4519" s="3" t="str">
        <f>VLOOKUP(Exportacao[[#This Row],[País Corrigido]],'Conversor de países_Geral_UTF8_'!$A$2:$B$223,2,FALSE)</f>
        <v>Ásia</v>
      </c>
      <c r="H45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0" spans="1:8" hidden="1">
      <c r="A4520" t="s">
        <v>138</v>
      </c>
      <c r="B4520" s="3">
        <v>2006</v>
      </c>
      <c r="C4520">
        <v>0</v>
      </c>
      <c r="D4520">
        <v>0</v>
      </c>
      <c r="E4520" s="3" t="e">
        <v>#NUM!</v>
      </c>
      <c r="F4520" s="3" t="str">
        <f>VLOOKUP(Exportacao[[#This Row],[País]],Tabela3[#All],4,FALSE)</f>
        <v>Macau</v>
      </c>
      <c r="G4520" s="3" t="str">
        <f>VLOOKUP(Exportacao[[#This Row],[País Corrigido]],'Conversor de países_Geral_UTF8_'!$A$2:$B$223,2,FALSE)</f>
        <v>Ásia</v>
      </c>
      <c r="H45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1" spans="1:8" hidden="1">
      <c r="A4521" t="s">
        <v>138</v>
      </c>
      <c r="B4521" s="3">
        <v>2007</v>
      </c>
      <c r="C4521">
        <v>0</v>
      </c>
      <c r="D4521">
        <v>0</v>
      </c>
      <c r="E4521" s="3" t="e">
        <v>#NUM!</v>
      </c>
      <c r="F4521" s="3" t="str">
        <f>VLOOKUP(Exportacao[[#This Row],[País]],Tabela3[#All],4,FALSE)</f>
        <v>Macau</v>
      </c>
      <c r="G4521" s="3" t="str">
        <f>VLOOKUP(Exportacao[[#This Row],[País Corrigido]],'Conversor de países_Geral_UTF8_'!$A$2:$B$223,2,FALSE)</f>
        <v>Ásia</v>
      </c>
      <c r="H45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2" spans="1:8" hidden="1">
      <c r="A4522" t="s">
        <v>138</v>
      </c>
      <c r="B4522" s="3">
        <v>2008</v>
      </c>
      <c r="C4522">
        <v>0</v>
      </c>
      <c r="D4522">
        <v>0</v>
      </c>
      <c r="E4522" s="3" t="e">
        <v>#NUM!</v>
      </c>
      <c r="F4522" s="3" t="str">
        <f>VLOOKUP(Exportacao[[#This Row],[País]],Tabela3[#All],4,FALSE)</f>
        <v>Macau</v>
      </c>
      <c r="G4522" s="3" t="str">
        <f>VLOOKUP(Exportacao[[#This Row],[País Corrigido]],'Conversor de países_Geral_UTF8_'!$A$2:$B$223,2,FALSE)</f>
        <v>Ásia</v>
      </c>
      <c r="H45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3" spans="1:8" hidden="1">
      <c r="A4523" t="s">
        <v>138</v>
      </c>
      <c r="B4523" s="3">
        <v>2009</v>
      </c>
      <c r="C4523">
        <v>0</v>
      </c>
      <c r="D4523">
        <v>0</v>
      </c>
      <c r="E4523" s="3" t="e">
        <v>#NUM!</v>
      </c>
      <c r="F4523" s="3" t="str">
        <f>VLOOKUP(Exportacao[[#This Row],[País]],Tabela3[#All],4,FALSE)</f>
        <v>Macau</v>
      </c>
      <c r="G4523" s="3" t="str">
        <f>VLOOKUP(Exportacao[[#This Row],[País Corrigido]],'Conversor de países_Geral_UTF8_'!$A$2:$B$223,2,FALSE)</f>
        <v>Ásia</v>
      </c>
      <c r="H45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4" spans="1:8" hidden="1">
      <c r="A4524" t="s">
        <v>138</v>
      </c>
      <c r="B4524" s="3">
        <v>2010</v>
      </c>
      <c r="C4524">
        <v>0</v>
      </c>
      <c r="D4524">
        <v>0</v>
      </c>
      <c r="E4524" s="3" t="e">
        <v>#NUM!</v>
      </c>
      <c r="F4524" s="3" t="str">
        <f>VLOOKUP(Exportacao[[#This Row],[País]],Tabela3[#All],4,FALSE)</f>
        <v>Macau</v>
      </c>
      <c r="G4524" s="3" t="str">
        <f>VLOOKUP(Exportacao[[#This Row],[País Corrigido]],'Conversor de países_Geral_UTF8_'!$A$2:$B$223,2,FALSE)</f>
        <v>Ásia</v>
      </c>
      <c r="H45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5" spans="1:8" hidden="1">
      <c r="A4525" t="s">
        <v>138</v>
      </c>
      <c r="B4525" s="3">
        <v>2011</v>
      </c>
      <c r="C4525">
        <v>0</v>
      </c>
      <c r="D4525">
        <v>0</v>
      </c>
      <c r="E4525" s="3" t="e">
        <v>#NUM!</v>
      </c>
      <c r="F4525" s="3" t="str">
        <f>VLOOKUP(Exportacao[[#This Row],[País]],Tabela3[#All],4,FALSE)</f>
        <v>Macau</v>
      </c>
      <c r="G4525" s="3" t="str">
        <f>VLOOKUP(Exportacao[[#This Row],[País Corrigido]],'Conversor de países_Geral_UTF8_'!$A$2:$B$223,2,FALSE)</f>
        <v>Ásia</v>
      </c>
      <c r="H45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6" spans="1:8" hidden="1">
      <c r="A4526" t="s">
        <v>138</v>
      </c>
      <c r="B4526" s="3">
        <v>2012</v>
      </c>
      <c r="C4526">
        <v>0</v>
      </c>
      <c r="D4526">
        <v>0</v>
      </c>
      <c r="E4526" s="3" t="e">
        <v>#NUM!</v>
      </c>
      <c r="F4526" s="3" t="str">
        <f>VLOOKUP(Exportacao[[#This Row],[País]],Tabela3[#All],4,FALSE)</f>
        <v>Macau</v>
      </c>
      <c r="G4526" s="3" t="str">
        <f>VLOOKUP(Exportacao[[#This Row],[País Corrigido]],'Conversor de países_Geral_UTF8_'!$A$2:$B$223,2,FALSE)</f>
        <v>Ásia</v>
      </c>
      <c r="H45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7" spans="1:8" hidden="1">
      <c r="A4527" t="s">
        <v>138</v>
      </c>
      <c r="B4527" s="3">
        <v>2013</v>
      </c>
      <c r="C4527">
        <v>0</v>
      </c>
      <c r="D4527">
        <v>0</v>
      </c>
      <c r="E4527" s="3" t="e">
        <v>#NUM!</v>
      </c>
      <c r="F4527" s="3" t="str">
        <f>VLOOKUP(Exportacao[[#This Row],[País]],Tabela3[#All],4,FALSE)</f>
        <v>Macau</v>
      </c>
      <c r="G4527" s="3" t="str">
        <f>VLOOKUP(Exportacao[[#This Row],[País Corrigido]],'Conversor de países_Geral_UTF8_'!$A$2:$B$223,2,FALSE)</f>
        <v>Ásia</v>
      </c>
      <c r="H45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8" spans="1:8" hidden="1">
      <c r="A4528" t="s">
        <v>138</v>
      </c>
      <c r="B4528" s="3">
        <v>2014</v>
      </c>
      <c r="C4528">
        <v>0</v>
      </c>
      <c r="D4528">
        <v>0</v>
      </c>
      <c r="E4528" s="3" t="e">
        <v>#NUM!</v>
      </c>
      <c r="F4528" s="3" t="str">
        <f>VLOOKUP(Exportacao[[#This Row],[País]],Tabela3[#All],4,FALSE)</f>
        <v>Macau</v>
      </c>
      <c r="G4528" s="3" t="str">
        <f>VLOOKUP(Exportacao[[#This Row],[País Corrigido]],'Conversor de países_Geral_UTF8_'!$A$2:$B$223,2,FALSE)</f>
        <v>Ásia</v>
      </c>
      <c r="H45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29" spans="1:8" hidden="1">
      <c r="A4529" t="s">
        <v>138</v>
      </c>
      <c r="B4529" s="3">
        <v>2015</v>
      </c>
      <c r="C4529">
        <v>0</v>
      </c>
      <c r="D4529">
        <v>0</v>
      </c>
      <c r="E4529" s="3" t="e">
        <v>#NUM!</v>
      </c>
      <c r="F4529" s="3" t="str">
        <f>VLOOKUP(Exportacao[[#This Row],[País]],Tabela3[#All],4,FALSE)</f>
        <v>Macau</v>
      </c>
      <c r="G4529" s="3" t="str">
        <f>VLOOKUP(Exportacao[[#This Row],[País Corrigido]],'Conversor de países_Geral_UTF8_'!$A$2:$B$223,2,FALSE)</f>
        <v>Ásia</v>
      </c>
      <c r="H45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30" spans="1:8" hidden="1">
      <c r="A4530" t="s">
        <v>138</v>
      </c>
      <c r="B4530" s="3">
        <v>2016</v>
      </c>
      <c r="C4530">
        <v>0</v>
      </c>
      <c r="D4530">
        <v>0</v>
      </c>
      <c r="E4530" s="3" t="e">
        <v>#NUM!</v>
      </c>
      <c r="F4530" s="3" t="str">
        <f>VLOOKUP(Exportacao[[#This Row],[País]],Tabela3[#All],4,FALSE)</f>
        <v>Macau</v>
      </c>
      <c r="G4530" s="3" t="str">
        <f>VLOOKUP(Exportacao[[#This Row],[País Corrigido]],'Conversor de países_Geral_UTF8_'!$A$2:$B$223,2,FALSE)</f>
        <v>Ásia</v>
      </c>
      <c r="H45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31" spans="1:8" hidden="1">
      <c r="A4531" t="s">
        <v>138</v>
      </c>
      <c r="B4531" s="3">
        <v>2017</v>
      </c>
      <c r="C4531">
        <v>0</v>
      </c>
      <c r="D4531">
        <v>0</v>
      </c>
      <c r="E4531" s="3" t="e">
        <v>#NUM!</v>
      </c>
      <c r="F4531" s="3" t="str">
        <f>VLOOKUP(Exportacao[[#This Row],[País]],Tabela3[#All],4,FALSE)</f>
        <v>Macau</v>
      </c>
      <c r="G4531" s="3" t="str">
        <f>VLOOKUP(Exportacao[[#This Row],[País Corrigido]],'Conversor de países_Geral_UTF8_'!$A$2:$B$223,2,FALSE)</f>
        <v>Ásia</v>
      </c>
      <c r="H45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32" spans="1:8" hidden="1">
      <c r="A4532" t="s">
        <v>138</v>
      </c>
      <c r="B4532" s="3">
        <v>2018</v>
      </c>
      <c r="C4532">
        <v>0</v>
      </c>
      <c r="D4532">
        <v>0</v>
      </c>
      <c r="E4532" s="3" t="e">
        <v>#NUM!</v>
      </c>
      <c r="F4532" s="3" t="str">
        <f>VLOOKUP(Exportacao[[#This Row],[País]],Tabela3[#All],4,FALSE)</f>
        <v>Macau</v>
      </c>
      <c r="G4532" s="3" t="str">
        <f>VLOOKUP(Exportacao[[#This Row],[País Corrigido]],'Conversor de países_Geral_UTF8_'!$A$2:$B$223,2,FALSE)</f>
        <v>Ásia</v>
      </c>
      <c r="H45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33" spans="1:8" hidden="1">
      <c r="A4533" t="s">
        <v>138</v>
      </c>
      <c r="B4533" s="3">
        <v>2019</v>
      </c>
      <c r="C4533">
        <v>0</v>
      </c>
      <c r="D4533">
        <v>0</v>
      </c>
      <c r="E4533" s="3" t="e">
        <v>#NUM!</v>
      </c>
      <c r="F4533" s="3" t="str">
        <f>VLOOKUP(Exportacao[[#This Row],[País]],Tabela3[#All],4,FALSE)</f>
        <v>Macau</v>
      </c>
      <c r="G4533" s="3" t="str">
        <f>VLOOKUP(Exportacao[[#This Row],[País Corrigido]],'Conversor de países_Geral_UTF8_'!$A$2:$B$223,2,FALSE)</f>
        <v>Ásia</v>
      </c>
      <c r="H45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34" spans="1:8" hidden="1">
      <c r="A4534" t="s">
        <v>138</v>
      </c>
      <c r="B4534" s="3">
        <v>2020</v>
      </c>
      <c r="C4534">
        <v>0</v>
      </c>
      <c r="D4534">
        <v>0</v>
      </c>
      <c r="E4534" s="3" t="e">
        <v>#NUM!</v>
      </c>
      <c r="F4534" s="3" t="str">
        <f>VLOOKUP(Exportacao[[#This Row],[País]],Tabela3[#All],4,FALSE)</f>
        <v>Macau</v>
      </c>
      <c r="G4534" s="3" t="str">
        <f>VLOOKUP(Exportacao[[#This Row],[País Corrigido]],'Conversor de países_Geral_UTF8_'!$A$2:$B$223,2,FALSE)</f>
        <v>Ásia</v>
      </c>
      <c r="H45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35" spans="1:8" hidden="1">
      <c r="A4535" t="s">
        <v>138</v>
      </c>
      <c r="B4535" s="3">
        <v>2021</v>
      </c>
      <c r="C4535">
        <v>0</v>
      </c>
      <c r="D4535">
        <v>0</v>
      </c>
      <c r="E4535" s="3" t="e">
        <v>#NUM!</v>
      </c>
      <c r="F4535" s="3" t="str">
        <f>VLOOKUP(Exportacao[[#This Row],[País]],Tabela3[#All],4,FALSE)</f>
        <v>Macau</v>
      </c>
      <c r="G4535" s="3" t="str">
        <f>VLOOKUP(Exportacao[[#This Row],[País Corrigido]],'Conversor de países_Geral_UTF8_'!$A$2:$B$223,2,FALSE)</f>
        <v>Ásia</v>
      </c>
      <c r="H45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36" spans="1:8" hidden="1">
      <c r="A4536" t="s">
        <v>138</v>
      </c>
      <c r="B4536" s="3">
        <v>2022</v>
      </c>
      <c r="C4536">
        <v>0</v>
      </c>
      <c r="D4536">
        <v>0</v>
      </c>
      <c r="E4536" s="3" t="e">
        <v>#NUM!</v>
      </c>
      <c r="F4536" s="3" t="str">
        <f>VLOOKUP(Exportacao[[#This Row],[País]],Tabela3[#All],4,FALSE)</f>
        <v>Macau</v>
      </c>
      <c r="G4536" s="3" t="str">
        <f>VLOOKUP(Exportacao[[#This Row],[País Corrigido]],'Conversor de países_Geral_UTF8_'!$A$2:$B$223,2,FALSE)</f>
        <v>Ásia</v>
      </c>
      <c r="H45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37" spans="1:8" hidden="1">
      <c r="A4537" t="s">
        <v>138</v>
      </c>
      <c r="B4537" s="3">
        <v>2023</v>
      </c>
      <c r="C4537">
        <v>7</v>
      </c>
      <c r="D4537">
        <v>6</v>
      </c>
      <c r="E4537" s="3">
        <v>0.8571428571428571</v>
      </c>
      <c r="F4537" s="3" t="str">
        <f>VLOOKUP(Exportacao[[#This Row],[País]],Tabela3[#All],4,FALSE)</f>
        <v>Macau</v>
      </c>
      <c r="G4537" s="3" t="str">
        <f>VLOOKUP(Exportacao[[#This Row],[País Corrigido]],'Conversor de países_Geral_UTF8_'!$A$2:$B$223,2,FALSE)</f>
        <v>Ásia</v>
      </c>
      <c r="H45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538" spans="1:8" hidden="1">
      <c r="A4538" t="s">
        <v>141</v>
      </c>
      <c r="B4538" s="3">
        <v>1970</v>
      </c>
      <c r="C4538">
        <v>0</v>
      </c>
      <c r="D4538">
        <v>0</v>
      </c>
      <c r="E4538" s="3" t="e">
        <v>#NUM!</v>
      </c>
      <c r="F4538" s="3" t="str">
        <f>VLOOKUP(Exportacao[[#This Row],[País]],Tabela3[#All],4,FALSE)</f>
        <v>Malásia</v>
      </c>
      <c r="G4538" s="3" t="str">
        <f>VLOOKUP(Exportacao[[#This Row],[País Corrigido]],'Conversor de países_Geral_UTF8_'!$A$2:$B$223,2,FALSE)</f>
        <v>Ásia</v>
      </c>
      <c r="H45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39" spans="1:8" hidden="1">
      <c r="A4539" t="s">
        <v>141</v>
      </c>
      <c r="B4539" s="3">
        <v>1971</v>
      </c>
      <c r="C4539">
        <v>0</v>
      </c>
      <c r="D4539">
        <v>0</v>
      </c>
      <c r="E4539" s="3" t="e">
        <v>#NUM!</v>
      </c>
      <c r="F4539" s="3" t="str">
        <f>VLOOKUP(Exportacao[[#This Row],[País]],Tabela3[#All],4,FALSE)</f>
        <v>Malásia</v>
      </c>
      <c r="G4539" s="3" t="str">
        <f>VLOOKUP(Exportacao[[#This Row],[País Corrigido]],'Conversor de países_Geral_UTF8_'!$A$2:$B$223,2,FALSE)</f>
        <v>Ásia</v>
      </c>
      <c r="H45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0" spans="1:8" hidden="1">
      <c r="A4540" t="s">
        <v>141</v>
      </c>
      <c r="B4540" s="3">
        <v>1972</v>
      </c>
      <c r="C4540">
        <v>0</v>
      </c>
      <c r="D4540">
        <v>0</v>
      </c>
      <c r="E4540" s="3" t="e">
        <v>#NUM!</v>
      </c>
      <c r="F4540" s="3" t="str">
        <f>VLOOKUP(Exportacao[[#This Row],[País]],Tabela3[#All],4,FALSE)</f>
        <v>Malásia</v>
      </c>
      <c r="G4540" s="3" t="str">
        <f>VLOOKUP(Exportacao[[#This Row],[País Corrigido]],'Conversor de países_Geral_UTF8_'!$A$2:$B$223,2,FALSE)</f>
        <v>Ásia</v>
      </c>
      <c r="H45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1" spans="1:8" hidden="1">
      <c r="A4541" t="s">
        <v>141</v>
      </c>
      <c r="B4541" s="3">
        <v>1973</v>
      </c>
      <c r="C4541">
        <v>0</v>
      </c>
      <c r="D4541">
        <v>0</v>
      </c>
      <c r="E4541" s="3" t="e">
        <v>#NUM!</v>
      </c>
      <c r="F4541" s="3" t="str">
        <f>VLOOKUP(Exportacao[[#This Row],[País]],Tabela3[#All],4,FALSE)</f>
        <v>Malásia</v>
      </c>
      <c r="G4541" s="3" t="str">
        <f>VLOOKUP(Exportacao[[#This Row],[País Corrigido]],'Conversor de países_Geral_UTF8_'!$A$2:$B$223,2,FALSE)</f>
        <v>Ásia</v>
      </c>
      <c r="H45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2" spans="1:8" hidden="1">
      <c r="A4542" t="s">
        <v>141</v>
      </c>
      <c r="B4542" s="3">
        <v>1974</v>
      </c>
      <c r="C4542">
        <v>0</v>
      </c>
      <c r="D4542">
        <v>0</v>
      </c>
      <c r="E4542" s="3" t="e">
        <v>#NUM!</v>
      </c>
      <c r="F4542" s="3" t="str">
        <f>VLOOKUP(Exportacao[[#This Row],[País]],Tabela3[#All],4,FALSE)</f>
        <v>Malásia</v>
      </c>
      <c r="G4542" s="3" t="str">
        <f>VLOOKUP(Exportacao[[#This Row],[País Corrigido]],'Conversor de países_Geral_UTF8_'!$A$2:$B$223,2,FALSE)</f>
        <v>Ásia</v>
      </c>
      <c r="H45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3" spans="1:8" hidden="1">
      <c r="A4543" t="s">
        <v>141</v>
      </c>
      <c r="B4543" s="3">
        <v>1975</v>
      </c>
      <c r="C4543">
        <v>0</v>
      </c>
      <c r="D4543">
        <v>0</v>
      </c>
      <c r="E4543" s="3" t="e">
        <v>#NUM!</v>
      </c>
      <c r="F4543" s="3" t="str">
        <f>VLOOKUP(Exportacao[[#This Row],[País]],Tabela3[#All],4,FALSE)</f>
        <v>Malásia</v>
      </c>
      <c r="G4543" s="3" t="str">
        <f>VLOOKUP(Exportacao[[#This Row],[País Corrigido]],'Conversor de países_Geral_UTF8_'!$A$2:$B$223,2,FALSE)</f>
        <v>Ásia</v>
      </c>
      <c r="H45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4" spans="1:8" hidden="1">
      <c r="A4544" t="s">
        <v>141</v>
      </c>
      <c r="B4544" s="3">
        <v>1976</v>
      </c>
      <c r="C4544">
        <v>0</v>
      </c>
      <c r="D4544">
        <v>0</v>
      </c>
      <c r="E4544" s="3" t="e">
        <v>#NUM!</v>
      </c>
      <c r="F4544" s="3" t="str">
        <f>VLOOKUP(Exportacao[[#This Row],[País]],Tabela3[#All],4,FALSE)</f>
        <v>Malásia</v>
      </c>
      <c r="G4544" s="3" t="str">
        <f>VLOOKUP(Exportacao[[#This Row],[País Corrigido]],'Conversor de países_Geral_UTF8_'!$A$2:$B$223,2,FALSE)</f>
        <v>Ásia</v>
      </c>
      <c r="H45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5" spans="1:8" hidden="1">
      <c r="A4545" t="s">
        <v>141</v>
      </c>
      <c r="B4545" s="3">
        <v>1977</v>
      </c>
      <c r="C4545">
        <v>0</v>
      </c>
      <c r="D4545">
        <v>0</v>
      </c>
      <c r="E4545" s="3" t="e">
        <v>#NUM!</v>
      </c>
      <c r="F4545" s="3" t="str">
        <f>VLOOKUP(Exportacao[[#This Row],[País]],Tabela3[#All],4,FALSE)</f>
        <v>Malásia</v>
      </c>
      <c r="G4545" s="3" t="str">
        <f>VLOOKUP(Exportacao[[#This Row],[País Corrigido]],'Conversor de países_Geral_UTF8_'!$A$2:$B$223,2,FALSE)</f>
        <v>Ásia</v>
      </c>
      <c r="H45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6" spans="1:8" hidden="1">
      <c r="A4546" t="s">
        <v>141</v>
      </c>
      <c r="B4546" s="3">
        <v>1978</v>
      </c>
      <c r="C4546">
        <v>0</v>
      </c>
      <c r="D4546">
        <v>0</v>
      </c>
      <c r="E4546" s="3" t="e">
        <v>#NUM!</v>
      </c>
      <c r="F4546" s="3" t="str">
        <f>VLOOKUP(Exportacao[[#This Row],[País]],Tabela3[#All],4,FALSE)</f>
        <v>Malásia</v>
      </c>
      <c r="G4546" s="3" t="str">
        <f>VLOOKUP(Exportacao[[#This Row],[País Corrigido]],'Conversor de países_Geral_UTF8_'!$A$2:$B$223,2,FALSE)</f>
        <v>Ásia</v>
      </c>
      <c r="H45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7" spans="1:8" hidden="1">
      <c r="A4547" t="s">
        <v>141</v>
      </c>
      <c r="B4547" s="3">
        <v>1979</v>
      </c>
      <c r="C4547">
        <v>0</v>
      </c>
      <c r="D4547">
        <v>0</v>
      </c>
      <c r="E4547" s="3" t="e">
        <v>#NUM!</v>
      </c>
      <c r="F4547" s="3" t="str">
        <f>VLOOKUP(Exportacao[[#This Row],[País]],Tabela3[#All],4,FALSE)</f>
        <v>Malásia</v>
      </c>
      <c r="G4547" s="3" t="str">
        <f>VLOOKUP(Exportacao[[#This Row],[País Corrigido]],'Conversor de países_Geral_UTF8_'!$A$2:$B$223,2,FALSE)</f>
        <v>Ásia</v>
      </c>
      <c r="H45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8" spans="1:8" hidden="1">
      <c r="A4548" t="s">
        <v>141</v>
      </c>
      <c r="B4548" s="3">
        <v>1980</v>
      </c>
      <c r="C4548">
        <v>0</v>
      </c>
      <c r="D4548">
        <v>0</v>
      </c>
      <c r="E4548" s="3" t="e">
        <v>#NUM!</v>
      </c>
      <c r="F4548" s="3" t="str">
        <f>VLOOKUP(Exportacao[[#This Row],[País]],Tabela3[#All],4,FALSE)</f>
        <v>Malásia</v>
      </c>
      <c r="G4548" s="3" t="str">
        <f>VLOOKUP(Exportacao[[#This Row],[País Corrigido]],'Conversor de países_Geral_UTF8_'!$A$2:$B$223,2,FALSE)</f>
        <v>Ásia</v>
      </c>
      <c r="H45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49" spans="1:8" hidden="1">
      <c r="A4549" t="s">
        <v>141</v>
      </c>
      <c r="B4549" s="3">
        <v>1981</v>
      </c>
      <c r="C4549">
        <v>0</v>
      </c>
      <c r="D4549">
        <v>0</v>
      </c>
      <c r="E4549" s="3" t="e">
        <v>#NUM!</v>
      </c>
      <c r="F4549" s="3" t="str">
        <f>VLOOKUP(Exportacao[[#This Row],[País]],Tabela3[#All],4,FALSE)</f>
        <v>Malásia</v>
      </c>
      <c r="G4549" s="3" t="str">
        <f>VLOOKUP(Exportacao[[#This Row],[País Corrigido]],'Conversor de países_Geral_UTF8_'!$A$2:$B$223,2,FALSE)</f>
        <v>Ásia</v>
      </c>
      <c r="H45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0" spans="1:8" hidden="1">
      <c r="A4550" t="s">
        <v>141</v>
      </c>
      <c r="B4550" s="3">
        <v>1982</v>
      </c>
      <c r="C4550">
        <v>0</v>
      </c>
      <c r="D4550">
        <v>0</v>
      </c>
      <c r="E4550" s="3" t="e">
        <v>#NUM!</v>
      </c>
      <c r="F4550" s="3" t="str">
        <f>VLOOKUP(Exportacao[[#This Row],[País]],Tabela3[#All],4,FALSE)</f>
        <v>Malásia</v>
      </c>
      <c r="G4550" s="3" t="str">
        <f>VLOOKUP(Exportacao[[#This Row],[País Corrigido]],'Conversor de países_Geral_UTF8_'!$A$2:$B$223,2,FALSE)</f>
        <v>Ásia</v>
      </c>
      <c r="H45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1" spans="1:8" hidden="1">
      <c r="A4551" t="s">
        <v>141</v>
      </c>
      <c r="B4551" s="3">
        <v>1983</v>
      </c>
      <c r="C4551">
        <v>0</v>
      </c>
      <c r="D4551">
        <v>0</v>
      </c>
      <c r="E4551" s="3" t="e">
        <v>#NUM!</v>
      </c>
      <c r="F4551" s="3" t="str">
        <f>VLOOKUP(Exportacao[[#This Row],[País]],Tabela3[#All],4,FALSE)</f>
        <v>Malásia</v>
      </c>
      <c r="G4551" s="3" t="str">
        <f>VLOOKUP(Exportacao[[#This Row],[País Corrigido]],'Conversor de países_Geral_UTF8_'!$A$2:$B$223,2,FALSE)</f>
        <v>Ásia</v>
      </c>
      <c r="H45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2" spans="1:8" hidden="1">
      <c r="A4552" t="s">
        <v>141</v>
      </c>
      <c r="B4552" s="3">
        <v>1984</v>
      </c>
      <c r="C4552">
        <v>0</v>
      </c>
      <c r="D4552">
        <v>0</v>
      </c>
      <c r="E4552" s="3" t="e">
        <v>#NUM!</v>
      </c>
      <c r="F4552" s="3" t="str">
        <f>VLOOKUP(Exportacao[[#This Row],[País]],Tabela3[#All],4,FALSE)</f>
        <v>Malásia</v>
      </c>
      <c r="G4552" s="3" t="str">
        <f>VLOOKUP(Exportacao[[#This Row],[País Corrigido]],'Conversor de países_Geral_UTF8_'!$A$2:$B$223,2,FALSE)</f>
        <v>Ásia</v>
      </c>
      <c r="H45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3" spans="1:8" hidden="1">
      <c r="A4553" t="s">
        <v>141</v>
      </c>
      <c r="B4553" s="3">
        <v>1985</v>
      </c>
      <c r="C4553">
        <v>0</v>
      </c>
      <c r="D4553">
        <v>0</v>
      </c>
      <c r="E4553" s="3" t="e">
        <v>#NUM!</v>
      </c>
      <c r="F4553" s="3" t="str">
        <f>VLOOKUP(Exportacao[[#This Row],[País]],Tabela3[#All],4,FALSE)</f>
        <v>Malásia</v>
      </c>
      <c r="G4553" s="3" t="str">
        <f>VLOOKUP(Exportacao[[#This Row],[País Corrigido]],'Conversor de países_Geral_UTF8_'!$A$2:$B$223,2,FALSE)</f>
        <v>Ásia</v>
      </c>
      <c r="H45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4" spans="1:8" hidden="1">
      <c r="A4554" t="s">
        <v>141</v>
      </c>
      <c r="B4554" s="3">
        <v>1986</v>
      </c>
      <c r="C4554">
        <v>0</v>
      </c>
      <c r="D4554">
        <v>0</v>
      </c>
      <c r="E4554" s="3" t="e">
        <v>#NUM!</v>
      </c>
      <c r="F4554" s="3" t="str">
        <f>VLOOKUP(Exportacao[[#This Row],[País]],Tabela3[#All],4,FALSE)</f>
        <v>Malásia</v>
      </c>
      <c r="G4554" s="3" t="str">
        <f>VLOOKUP(Exportacao[[#This Row],[País Corrigido]],'Conversor de países_Geral_UTF8_'!$A$2:$B$223,2,FALSE)</f>
        <v>Ásia</v>
      </c>
      <c r="H45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5" spans="1:8" hidden="1">
      <c r="A4555" t="s">
        <v>141</v>
      </c>
      <c r="B4555" s="3">
        <v>1987</v>
      </c>
      <c r="C4555">
        <v>0</v>
      </c>
      <c r="D4555">
        <v>0</v>
      </c>
      <c r="E4555" s="3" t="e">
        <v>#NUM!</v>
      </c>
      <c r="F4555" s="3" t="str">
        <f>VLOOKUP(Exportacao[[#This Row],[País]],Tabela3[#All],4,FALSE)</f>
        <v>Malásia</v>
      </c>
      <c r="G4555" s="3" t="str">
        <f>VLOOKUP(Exportacao[[#This Row],[País Corrigido]],'Conversor de países_Geral_UTF8_'!$A$2:$B$223,2,FALSE)</f>
        <v>Ásia</v>
      </c>
      <c r="H45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6" spans="1:8" hidden="1">
      <c r="A4556" t="s">
        <v>141</v>
      </c>
      <c r="B4556" s="3">
        <v>1988</v>
      </c>
      <c r="C4556">
        <v>0</v>
      </c>
      <c r="D4556">
        <v>0</v>
      </c>
      <c r="E4556" s="3" t="e">
        <v>#NUM!</v>
      </c>
      <c r="F4556" s="3" t="str">
        <f>VLOOKUP(Exportacao[[#This Row],[País]],Tabela3[#All],4,FALSE)</f>
        <v>Malásia</v>
      </c>
      <c r="G4556" s="3" t="str">
        <f>VLOOKUP(Exportacao[[#This Row],[País Corrigido]],'Conversor de países_Geral_UTF8_'!$A$2:$B$223,2,FALSE)</f>
        <v>Ásia</v>
      </c>
      <c r="H45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7" spans="1:8" hidden="1">
      <c r="A4557" t="s">
        <v>141</v>
      </c>
      <c r="B4557" s="3">
        <v>1989</v>
      </c>
      <c r="C4557">
        <v>0</v>
      </c>
      <c r="D4557">
        <v>0</v>
      </c>
      <c r="E4557" s="3" t="e">
        <v>#NUM!</v>
      </c>
      <c r="F4557" s="3" t="str">
        <f>VLOOKUP(Exportacao[[#This Row],[País]],Tabela3[#All],4,FALSE)</f>
        <v>Malásia</v>
      </c>
      <c r="G4557" s="3" t="str">
        <f>VLOOKUP(Exportacao[[#This Row],[País Corrigido]],'Conversor de países_Geral_UTF8_'!$A$2:$B$223,2,FALSE)</f>
        <v>Ásia</v>
      </c>
      <c r="H45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8" spans="1:8" hidden="1">
      <c r="A4558" t="s">
        <v>141</v>
      </c>
      <c r="B4558" s="3">
        <v>1990</v>
      </c>
      <c r="C4558">
        <v>0</v>
      </c>
      <c r="D4558">
        <v>0</v>
      </c>
      <c r="E4558" s="3" t="e">
        <v>#NUM!</v>
      </c>
      <c r="F4558" s="3" t="str">
        <f>VLOOKUP(Exportacao[[#This Row],[País]],Tabela3[#All],4,FALSE)</f>
        <v>Malásia</v>
      </c>
      <c r="G4558" s="3" t="str">
        <f>VLOOKUP(Exportacao[[#This Row],[País Corrigido]],'Conversor de países_Geral_UTF8_'!$A$2:$B$223,2,FALSE)</f>
        <v>Ásia</v>
      </c>
      <c r="H45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59" spans="1:8" hidden="1">
      <c r="A4559" t="s">
        <v>141</v>
      </c>
      <c r="B4559" s="3">
        <v>1991</v>
      </c>
      <c r="C4559">
        <v>0</v>
      </c>
      <c r="D4559">
        <v>0</v>
      </c>
      <c r="E4559" s="3" t="e">
        <v>#NUM!</v>
      </c>
      <c r="F4559" s="3" t="str">
        <f>VLOOKUP(Exportacao[[#This Row],[País]],Tabela3[#All],4,FALSE)</f>
        <v>Malásia</v>
      </c>
      <c r="G4559" s="3" t="str">
        <f>VLOOKUP(Exportacao[[#This Row],[País Corrigido]],'Conversor de países_Geral_UTF8_'!$A$2:$B$223,2,FALSE)</f>
        <v>Ásia</v>
      </c>
      <c r="H45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0" spans="1:8" hidden="1">
      <c r="A4560" t="s">
        <v>141</v>
      </c>
      <c r="B4560" s="3">
        <v>1992</v>
      </c>
      <c r="C4560">
        <v>0</v>
      </c>
      <c r="D4560">
        <v>0</v>
      </c>
      <c r="E4560" s="3" t="e">
        <v>#NUM!</v>
      </c>
      <c r="F4560" s="3" t="str">
        <f>VLOOKUP(Exportacao[[#This Row],[País]],Tabela3[#All],4,FALSE)</f>
        <v>Malásia</v>
      </c>
      <c r="G4560" s="3" t="str">
        <f>VLOOKUP(Exportacao[[#This Row],[País Corrigido]],'Conversor de países_Geral_UTF8_'!$A$2:$B$223,2,FALSE)</f>
        <v>Ásia</v>
      </c>
      <c r="H45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1" spans="1:8" hidden="1">
      <c r="A4561" t="s">
        <v>141</v>
      </c>
      <c r="B4561" s="3">
        <v>1993</v>
      </c>
      <c r="C4561">
        <v>0</v>
      </c>
      <c r="D4561">
        <v>0</v>
      </c>
      <c r="E4561" s="3" t="e">
        <v>#NUM!</v>
      </c>
      <c r="F4561" s="3" t="str">
        <f>VLOOKUP(Exportacao[[#This Row],[País]],Tabela3[#All],4,FALSE)</f>
        <v>Malásia</v>
      </c>
      <c r="G4561" s="3" t="str">
        <f>VLOOKUP(Exportacao[[#This Row],[País Corrigido]],'Conversor de países_Geral_UTF8_'!$A$2:$B$223,2,FALSE)</f>
        <v>Ásia</v>
      </c>
      <c r="H45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2" spans="1:8" hidden="1">
      <c r="A4562" t="s">
        <v>141</v>
      </c>
      <c r="B4562" s="3">
        <v>1994</v>
      </c>
      <c r="C4562">
        <v>0</v>
      </c>
      <c r="D4562">
        <v>0</v>
      </c>
      <c r="E4562" s="3" t="e">
        <v>#NUM!</v>
      </c>
      <c r="F4562" s="3" t="str">
        <f>VLOOKUP(Exportacao[[#This Row],[País]],Tabela3[#All],4,FALSE)</f>
        <v>Malásia</v>
      </c>
      <c r="G4562" s="3" t="str">
        <f>VLOOKUP(Exportacao[[#This Row],[País Corrigido]],'Conversor de países_Geral_UTF8_'!$A$2:$B$223,2,FALSE)</f>
        <v>Ásia</v>
      </c>
      <c r="H45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3" spans="1:8" hidden="1">
      <c r="A4563" t="s">
        <v>141</v>
      </c>
      <c r="B4563" s="3">
        <v>1995</v>
      </c>
      <c r="C4563">
        <v>0</v>
      </c>
      <c r="D4563">
        <v>0</v>
      </c>
      <c r="E4563" s="3" t="e">
        <v>#NUM!</v>
      </c>
      <c r="F4563" s="3" t="str">
        <f>VLOOKUP(Exportacao[[#This Row],[País]],Tabela3[#All],4,FALSE)</f>
        <v>Malásia</v>
      </c>
      <c r="G4563" s="3" t="str">
        <f>VLOOKUP(Exportacao[[#This Row],[País Corrigido]],'Conversor de países_Geral_UTF8_'!$A$2:$B$223,2,FALSE)</f>
        <v>Ásia</v>
      </c>
      <c r="H45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4" spans="1:8" hidden="1">
      <c r="A4564" t="s">
        <v>141</v>
      </c>
      <c r="B4564" s="3">
        <v>1996</v>
      </c>
      <c r="C4564">
        <v>0</v>
      </c>
      <c r="D4564">
        <v>0</v>
      </c>
      <c r="E4564" s="3" t="e">
        <v>#NUM!</v>
      </c>
      <c r="F4564" s="3" t="str">
        <f>VLOOKUP(Exportacao[[#This Row],[País]],Tabela3[#All],4,FALSE)</f>
        <v>Malásia</v>
      </c>
      <c r="G4564" s="3" t="str">
        <f>VLOOKUP(Exportacao[[#This Row],[País Corrigido]],'Conversor de países_Geral_UTF8_'!$A$2:$B$223,2,FALSE)</f>
        <v>Ásia</v>
      </c>
      <c r="H45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5" spans="1:8" hidden="1">
      <c r="A4565" t="s">
        <v>141</v>
      </c>
      <c r="B4565" s="3">
        <v>1997</v>
      </c>
      <c r="C4565">
        <v>0</v>
      </c>
      <c r="D4565">
        <v>0</v>
      </c>
      <c r="E4565" s="3" t="e">
        <v>#NUM!</v>
      </c>
      <c r="F4565" s="3" t="str">
        <f>VLOOKUP(Exportacao[[#This Row],[País]],Tabela3[#All],4,FALSE)</f>
        <v>Malásia</v>
      </c>
      <c r="G4565" s="3" t="str">
        <f>VLOOKUP(Exportacao[[#This Row],[País Corrigido]],'Conversor de países_Geral_UTF8_'!$A$2:$B$223,2,FALSE)</f>
        <v>Ásia</v>
      </c>
      <c r="H45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6" spans="1:8" hidden="1">
      <c r="A4566" t="s">
        <v>141</v>
      </c>
      <c r="B4566" s="3">
        <v>1998</v>
      </c>
      <c r="C4566">
        <v>0</v>
      </c>
      <c r="D4566">
        <v>0</v>
      </c>
      <c r="E4566" s="3" t="e">
        <v>#NUM!</v>
      </c>
      <c r="F4566" s="3" t="str">
        <f>VLOOKUP(Exportacao[[#This Row],[País]],Tabela3[#All],4,FALSE)</f>
        <v>Malásia</v>
      </c>
      <c r="G4566" s="3" t="str">
        <f>VLOOKUP(Exportacao[[#This Row],[País Corrigido]],'Conversor de países_Geral_UTF8_'!$A$2:$B$223,2,FALSE)</f>
        <v>Ásia</v>
      </c>
      <c r="H45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7" spans="1:8" hidden="1">
      <c r="A4567" t="s">
        <v>141</v>
      </c>
      <c r="B4567" s="3">
        <v>1999</v>
      </c>
      <c r="C4567">
        <v>0</v>
      </c>
      <c r="D4567">
        <v>0</v>
      </c>
      <c r="E4567" s="3" t="e">
        <v>#NUM!</v>
      </c>
      <c r="F4567" s="3" t="str">
        <f>VLOOKUP(Exportacao[[#This Row],[País]],Tabela3[#All],4,FALSE)</f>
        <v>Malásia</v>
      </c>
      <c r="G4567" s="3" t="str">
        <f>VLOOKUP(Exportacao[[#This Row],[País Corrigido]],'Conversor de países_Geral_UTF8_'!$A$2:$B$223,2,FALSE)</f>
        <v>Ásia</v>
      </c>
      <c r="H45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8" spans="1:8" hidden="1">
      <c r="A4568" t="s">
        <v>141</v>
      </c>
      <c r="B4568" s="3">
        <v>2000</v>
      </c>
      <c r="C4568">
        <v>0</v>
      </c>
      <c r="D4568">
        <v>0</v>
      </c>
      <c r="E4568" s="3" t="e">
        <v>#NUM!</v>
      </c>
      <c r="F4568" s="3" t="str">
        <f>VLOOKUP(Exportacao[[#This Row],[País]],Tabela3[#All],4,FALSE)</f>
        <v>Malásia</v>
      </c>
      <c r="G4568" s="3" t="str">
        <f>VLOOKUP(Exportacao[[#This Row],[País Corrigido]],'Conversor de países_Geral_UTF8_'!$A$2:$B$223,2,FALSE)</f>
        <v>Ásia</v>
      </c>
      <c r="H45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69" spans="1:8" hidden="1">
      <c r="A4569" t="s">
        <v>141</v>
      </c>
      <c r="B4569" s="3">
        <v>2001</v>
      </c>
      <c r="C4569">
        <v>0</v>
      </c>
      <c r="D4569">
        <v>0</v>
      </c>
      <c r="E4569" s="3" t="e">
        <v>#NUM!</v>
      </c>
      <c r="F4569" s="3" t="str">
        <f>VLOOKUP(Exportacao[[#This Row],[País]],Tabela3[#All],4,FALSE)</f>
        <v>Malásia</v>
      </c>
      <c r="G4569" s="3" t="str">
        <f>VLOOKUP(Exportacao[[#This Row],[País Corrigido]],'Conversor de países_Geral_UTF8_'!$A$2:$B$223,2,FALSE)</f>
        <v>Ásia</v>
      </c>
      <c r="H45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0" spans="1:8" hidden="1">
      <c r="A4570" t="s">
        <v>141</v>
      </c>
      <c r="B4570" s="3">
        <v>2002</v>
      </c>
      <c r="C4570">
        <v>0</v>
      </c>
      <c r="D4570">
        <v>0</v>
      </c>
      <c r="E4570" s="3" t="e">
        <v>#NUM!</v>
      </c>
      <c r="F4570" s="3" t="str">
        <f>VLOOKUP(Exportacao[[#This Row],[País]],Tabela3[#All],4,FALSE)</f>
        <v>Malásia</v>
      </c>
      <c r="G4570" s="3" t="str">
        <f>VLOOKUP(Exportacao[[#This Row],[País Corrigido]],'Conversor de países_Geral_UTF8_'!$A$2:$B$223,2,FALSE)</f>
        <v>Ásia</v>
      </c>
      <c r="H45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1" spans="1:8" hidden="1">
      <c r="A4571" t="s">
        <v>141</v>
      </c>
      <c r="B4571" s="3">
        <v>2003</v>
      </c>
      <c r="C4571">
        <v>0</v>
      </c>
      <c r="D4571">
        <v>0</v>
      </c>
      <c r="E4571" s="3" t="e">
        <v>#NUM!</v>
      </c>
      <c r="F4571" s="3" t="str">
        <f>VLOOKUP(Exportacao[[#This Row],[País]],Tabela3[#All],4,FALSE)</f>
        <v>Malásia</v>
      </c>
      <c r="G4571" s="3" t="str">
        <f>VLOOKUP(Exportacao[[#This Row],[País Corrigido]],'Conversor de países_Geral_UTF8_'!$A$2:$B$223,2,FALSE)</f>
        <v>Ásia</v>
      </c>
      <c r="H45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2" spans="1:8" hidden="1">
      <c r="A4572" t="s">
        <v>141</v>
      </c>
      <c r="B4572" s="3">
        <v>2004</v>
      </c>
      <c r="C4572">
        <v>0</v>
      </c>
      <c r="D4572">
        <v>0</v>
      </c>
      <c r="E4572" s="3" t="e">
        <v>#NUM!</v>
      </c>
      <c r="F4572" s="3" t="str">
        <f>VLOOKUP(Exportacao[[#This Row],[País]],Tabela3[#All],4,FALSE)</f>
        <v>Malásia</v>
      </c>
      <c r="G4572" s="3" t="str">
        <f>VLOOKUP(Exportacao[[#This Row],[País Corrigido]],'Conversor de países_Geral_UTF8_'!$A$2:$B$223,2,FALSE)</f>
        <v>Ásia</v>
      </c>
      <c r="H45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3" spans="1:8" hidden="1">
      <c r="A4573" t="s">
        <v>141</v>
      </c>
      <c r="B4573" s="3">
        <v>2005</v>
      </c>
      <c r="C4573">
        <v>0</v>
      </c>
      <c r="D4573">
        <v>0</v>
      </c>
      <c r="E4573" s="3" t="e">
        <v>#NUM!</v>
      </c>
      <c r="F4573" s="3" t="str">
        <f>VLOOKUP(Exportacao[[#This Row],[País]],Tabela3[#All],4,FALSE)</f>
        <v>Malásia</v>
      </c>
      <c r="G4573" s="3" t="str">
        <f>VLOOKUP(Exportacao[[#This Row],[País Corrigido]],'Conversor de países_Geral_UTF8_'!$A$2:$B$223,2,FALSE)</f>
        <v>Ásia</v>
      </c>
      <c r="H45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4" spans="1:8" hidden="1">
      <c r="A4574" t="s">
        <v>141</v>
      </c>
      <c r="B4574" s="3">
        <v>2006</v>
      </c>
      <c r="C4574">
        <v>0</v>
      </c>
      <c r="D4574">
        <v>0</v>
      </c>
      <c r="E4574" s="3" t="e">
        <v>#NUM!</v>
      </c>
      <c r="F4574" s="3" t="str">
        <f>VLOOKUP(Exportacao[[#This Row],[País]],Tabela3[#All],4,FALSE)</f>
        <v>Malásia</v>
      </c>
      <c r="G4574" s="3" t="str">
        <f>VLOOKUP(Exportacao[[#This Row],[País Corrigido]],'Conversor de países_Geral_UTF8_'!$A$2:$B$223,2,FALSE)</f>
        <v>Ásia</v>
      </c>
      <c r="H45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5" spans="1:8" hidden="1">
      <c r="A4575" t="s">
        <v>141</v>
      </c>
      <c r="B4575" s="3">
        <v>2007</v>
      </c>
      <c r="C4575">
        <v>0</v>
      </c>
      <c r="D4575">
        <v>0</v>
      </c>
      <c r="E4575" s="3" t="e">
        <v>#NUM!</v>
      </c>
      <c r="F4575" s="3" t="str">
        <f>VLOOKUP(Exportacao[[#This Row],[País]],Tabela3[#All],4,FALSE)</f>
        <v>Malásia</v>
      </c>
      <c r="G4575" s="3" t="str">
        <f>VLOOKUP(Exportacao[[#This Row],[País Corrigido]],'Conversor de países_Geral_UTF8_'!$A$2:$B$223,2,FALSE)</f>
        <v>Ásia</v>
      </c>
      <c r="H45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6" spans="1:8" hidden="1">
      <c r="A4576" t="s">
        <v>141</v>
      </c>
      <c r="B4576" s="3">
        <v>2008</v>
      </c>
      <c r="C4576">
        <v>0</v>
      </c>
      <c r="D4576">
        <v>0</v>
      </c>
      <c r="E4576" s="3" t="e">
        <v>#NUM!</v>
      </c>
      <c r="F4576" s="3" t="str">
        <f>VLOOKUP(Exportacao[[#This Row],[País]],Tabela3[#All],4,FALSE)</f>
        <v>Malásia</v>
      </c>
      <c r="G4576" s="3" t="str">
        <f>VLOOKUP(Exportacao[[#This Row],[País Corrigido]],'Conversor de países_Geral_UTF8_'!$A$2:$B$223,2,FALSE)</f>
        <v>Ásia</v>
      </c>
      <c r="H45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7" spans="1:8" hidden="1">
      <c r="A4577" t="s">
        <v>141</v>
      </c>
      <c r="B4577" s="3">
        <v>2009</v>
      </c>
      <c r="C4577">
        <v>0</v>
      </c>
      <c r="D4577">
        <v>0</v>
      </c>
      <c r="E4577" s="3" t="e">
        <v>#NUM!</v>
      </c>
      <c r="F4577" s="3" t="str">
        <f>VLOOKUP(Exportacao[[#This Row],[País]],Tabela3[#All],4,FALSE)</f>
        <v>Malásia</v>
      </c>
      <c r="G4577" s="3" t="str">
        <f>VLOOKUP(Exportacao[[#This Row],[País Corrigido]],'Conversor de países_Geral_UTF8_'!$A$2:$B$223,2,FALSE)</f>
        <v>Ásia</v>
      </c>
      <c r="H45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8" spans="1:8" hidden="1">
      <c r="A4578" t="s">
        <v>141</v>
      </c>
      <c r="B4578" s="3">
        <v>2010</v>
      </c>
      <c r="C4578">
        <v>0</v>
      </c>
      <c r="D4578">
        <v>0</v>
      </c>
      <c r="E4578" s="3" t="e">
        <v>#NUM!</v>
      </c>
      <c r="F4578" s="3" t="str">
        <f>VLOOKUP(Exportacao[[#This Row],[País]],Tabela3[#All],4,FALSE)</f>
        <v>Malásia</v>
      </c>
      <c r="G4578" s="3" t="str">
        <f>VLOOKUP(Exportacao[[#This Row],[País Corrigido]],'Conversor de países_Geral_UTF8_'!$A$2:$B$223,2,FALSE)</f>
        <v>Ásia</v>
      </c>
      <c r="H45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79" spans="1:8" hidden="1">
      <c r="A4579" t="s">
        <v>141</v>
      </c>
      <c r="B4579" s="3">
        <v>2011</v>
      </c>
      <c r="C4579">
        <v>0</v>
      </c>
      <c r="D4579">
        <v>0</v>
      </c>
      <c r="E4579" s="3" t="e">
        <v>#NUM!</v>
      </c>
      <c r="F4579" s="3" t="str">
        <f>VLOOKUP(Exportacao[[#This Row],[País]],Tabela3[#All],4,FALSE)</f>
        <v>Malásia</v>
      </c>
      <c r="G4579" s="3" t="str">
        <f>VLOOKUP(Exportacao[[#This Row],[País Corrigido]],'Conversor de países_Geral_UTF8_'!$A$2:$B$223,2,FALSE)</f>
        <v>Ásia</v>
      </c>
      <c r="H45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80" spans="1:8" hidden="1">
      <c r="A4580" t="s">
        <v>141</v>
      </c>
      <c r="B4580" s="3">
        <v>2012</v>
      </c>
      <c r="C4580">
        <v>0</v>
      </c>
      <c r="D4580">
        <v>0</v>
      </c>
      <c r="E4580" s="3" t="e">
        <v>#NUM!</v>
      </c>
      <c r="F4580" s="3" t="str">
        <f>VLOOKUP(Exportacao[[#This Row],[País]],Tabela3[#All],4,FALSE)</f>
        <v>Malásia</v>
      </c>
      <c r="G4580" s="3" t="str">
        <f>VLOOKUP(Exportacao[[#This Row],[País Corrigido]],'Conversor de países_Geral_UTF8_'!$A$2:$B$223,2,FALSE)</f>
        <v>Ásia</v>
      </c>
      <c r="H45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81" spans="1:8" hidden="1">
      <c r="A4581" t="s">
        <v>141</v>
      </c>
      <c r="B4581" s="3">
        <v>2013</v>
      </c>
      <c r="C4581">
        <v>0</v>
      </c>
      <c r="D4581">
        <v>0</v>
      </c>
      <c r="E4581" s="3" t="e">
        <v>#NUM!</v>
      </c>
      <c r="F4581" s="3" t="str">
        <f>VLOOKUP(Exportacao[[#This Row],[País]],Tabela3[#All],4,FALSE)</f>
        <v>Malásia</v>
      </c>
      <c r="G4581" s="3" t="str">
        <f>VLOOKUP(Exportacao[[#This Row],[País Corrigido]],'Conversor de países_Geral_UTF8_'!$A$2:$B$223,2,FALSE)</f>
        <v>Ásia</v>
      </c>
      <c r="H45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82" spans="1:8" hidden="1">
      <c r="A4582" t="s">
        <v>141</v>
      </c>
      <c r="B4582" s="3">
        <v>2014</v>
      </c>
      <c r="C4582">
        <v>0</v>
      </c>
      <c r="D4582">
        <v>0</v>
      </c>
      <c r="E4582" s="3" t="e">
        <v>#NUM!</v>
      </c>
      <c r="F4582" s="3" t="str">
        <f>VLOOKUP(Exportacao[[#This Row],[País]],Tabela3[#All],4,FALSE)</f>
        <v>Malásia</v>
      </c>
      <c r="G4582" s="3" t="str">
        <f>VLOOKUP(Exportacao[[#This Row],[País Corrigido]],'Conversor de países_Geral_UTF8_'!$A$2:$B$223,2,FALSE)</f>
        <v>Ásia</v>
      </c>
      <c r="H45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83" spans="1:8" hidden="1">
      <c r="A4583" t="s">
        <v>141</v>
      </c>
      <c r="B4583" s="3">
        <v>2015</v>
      </c>
      <c r="C4583">
        <v>0</v>
      </c>
      <c r="D4583">
        <v>0</v>
      </c>
      <c r="E4583" s="3" t="e">
        <v>#NUM!</v>
      </c>
      <c r="F4583" s="3" t="str">
        <f>VLOOKUP(Exportacao[[#This Row],[País]],Tabela3[#All],4,FALSE)</f>
        <v>Malásia</v>
      </c>
      <c r="G4583" s="3" t="str">
        <f>VLOOKUP(Exportacao[[#This Row],[País Corrigido]],'Conversor de países_Geral_UTF8_'!$A$2:$B$223,2,FALSE)</f>
        <v>Ásia</v>
      </c>
      <c r="H45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84" spans="1:8" hidden="1">
      <c r="A4584" t="s">
        <v>141</v>
      </c>
      <c r="B4584" s="3">
        <v>2016</v>
      </c>
      <c r="C4584">
        <v>0</v>
      </c>
      <c r="D4584">
        <v>0</v>
      </c>
      <c r="E4584" s="3" t="e">
        <v>#NUM!</v>
      </c>
      <c r="F4584" s="3" t="str">
        <f>VLOOKUP(Exportacao[[#This Row],[País]],Tabela3[#All],4,FALSE)</f>
        <v>Malásia</v>
      </c>
      <c r="G4584" s="3" t="str">
        <f>VLOOKUP(Exportacao[[#This Row],[País Corrigido]],'Conversor de países_Geral_UTF8_'!$A$2:$B$223,2,FALSE)</f>
        <v>Ásia</v>
      </c>
      <c r="H45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85" spans="1:8" hidden="1">
      <c r="A4585" t="s">
        <v>141</v>
      </c>
      <c r="B4585" s="3">
        <v>2017</v>
      </c>
      <c r="C4585">
        <v>0</v>
      </c>
      <c r="D4585">
        <v>0</v>
      </c>
      <c r="E4585" s="3" t="e">
        <v>#NUM!</v>
      </c>
      <c r="F4585" s="3" t="str">
        <f>VLOOKUP(Exportacao[[#This Row],[País]],Tabela3[#All],4,FALSE)</f>
        <v>Malásia</v>
      </c>
      <c r="G4585" s="3" t="str">
        <f>VLOOKUP(Exportacao[[#This Row],[País Corrigido]],'Conversor de países_Geral_UTF8_'!$A$2:$B$223,2,FALSE)</f>
        <v>Ásia</v>
      </c>
      <c r="H45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86" spans="1:8" hidden="1">
      <c r="A4586" t="s">
        <v>141</v>
      </c>
      <c r="B4586" s="3">
        <v>2018</v>
      </c>
      <c r="C4586">
        <v>15</v>
      </c>
      <c r="D4586">
        <v>33</v>
      </c>
      <c r="E4586" s="3">
        <v>2.2000000000000002</v>
      </c>
      <c r="F4586" s="3" t="str">
        <f>VLOOKUP(Exportacao[[#This Row],[País]],Tabela3[#All],4,FALSE)</f>
        <v>Malásia</v>
      </c>
      <c r="G4586" s="3" t="str">
        <f>VLOOKUP(Exportacao[[#This Row],[País Corrigido]],'Conversor de países_Geral_UTF8_'!$A$2:$B$223,2,FALSE)</f>
        <v>Ásia</v>
      </c>
      <c r="H45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587" spans="1:8" hidden="1">
      <c r="A4587" t="s">
        <v>141</v>
      </c>
      <c r="B4587" s="3">
        <v>2019</v>
      </c>
      <c r="C4587">
        <v>48</v>
      </c>
      <c r="D4587">
        <v>110</v>
      </c>
      <c r="E4587" s="3">
        <v>2.2916666666666665</v>
      </c>
      <c r="F4587" s="3" t="str">
        <f>VLOOKUP(Exportacao[[#This Row],[País]],Tabela3[#All],4,FALSE)</f>
        <v>Malásia</v>
      </c>
      <c r="G4587" s="3" t="str">
        <f>VLOOKUP(Exportacao[[#This Row],[País Corrigido]],'Conversor de países_Geral_UTF8_'!$A$2:$B$223,2,FALSE)</f>
        <v>Ásia</v>
      </c>
      <c r="H45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588" spans="1:8" hidden="1">
      <c r="A4588" t="s">
        <v>141</v>
      </c>
      <c r="B4588" s="3">
        <v>2020</v>
      </c>
      <c r="C4588">
        <v>0</v>
      </c>
      <c r="D4588">
        <v>0</v>
      </c>
      <c r="E4588" s="3" t="e">
        <v>#NUM!</v>
      </c>
      <c r="F4588" s="3" t="str">
        <f>VLOOKUP(Exportacao[[#This Row],[País]],Tabela3[#All],4,FALSE)</f>
        <v>Malásia</v>
      </c>
      <c r="G4588" s="3" t="str">
        <f>VLOOKUP(Exportacao[[#This Row],[País Corrigido]],'Conversor de países_Geral_UTF8_'!$A$2:$B$223,2,FALSE)</f>
        <v>Ásia</v>
      </c>
      <c r="H45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89" spans="1:8" hidden="1">
      <c r="A4589" t="s">
        <v>141</v>
      </c>
      <c r="B4589" s="3">
        <v>2021</v>
      </c>
      <c r="C4589">
        <v>0</v>
      </c>
      <c r="D4589">
        <v>0</v>
      </c>
      <c r="E4589" s="3" t="e">
        <v>#NUM!</v>
      </c>
      <c r="F4589" s="3" t="str">
        <f>VLOOKUP(Exportacao[[#This Row],[País]],Tabela3[#All],4,FALSE)</f>
        <v>Malásia</v>
      </c>
      <c r="G4589" s="3" t="str">
        <f>VLOOKUP(Exportacao[[#This Row],[País Corrigido]],'Conversor de países_Geral_UTF8_'!$A$2:$B$223,2,FALSE)</f>
        <v>Ásia</v>
      </c>
      <c r="H45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0" spans="1:8" hidden="1">
      <c r="A4590" t="s">
        <v>141</v>
      </c>
      <c r="B4590" s="3">
        <v>2022</v>
      </c>
      <c r="C4590">
        <v>0</v>
      </c>
      <c r="D4590">
        <v>0</v>
      </c>
      <c r="E4590" s="3" t="e">
        <v>#NUM!</v>
      </c>
      <c r="F4590" s="3" t="str">
        <f>VLOOKUP(Exportacao[[#This Row],[País]],Tabela3[#All],4,FALSE)</f>
        <v>Malásia</v>
      </c>
      <c r="G4590" s="3" t="str">
        <f>VLOOKUP(Exportacao[[#This Row],[País Corrigido]],'Conversor de países_Geral_UTF8_'!$A$2:$B$223,2,FALSE)</f>
        <v>Ásia</v>
      </c>
      <c r="H45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1" spans="1:8" hidden="1">
      <c r="A4591" t="s">
        <v>141</v>
      </c>
      <c r="B4591" s="3">
        <v>2023</v>
      </c>
      <c r="C4591">
        <v>0</v>
      </c>
      <c r="D4591">
        <v>0</v>
      </c>
      <c r="E4591" s="3" t="e">
        <v>#NUM!</v>
      </c>
      <c r="F4591" s="3" t="str">
        <f>VLOOKUP(Exportacao[[#This Row],[País]],Tabela3[#All],4,FALSE)</f>
        <v>Malásia</v>
      </c>
      <c r="G4591" s="3" t="str">
        <f>VLOOKUP(Exportacao[[#This Row],[País Corrigido]],'Conversor de países_Geral_UTF8_'!$A$2:$B$223,2,FALSE)</f>
        <v>Ásia</v>
      </c>
      <c r="H45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2" spans="1:8" hidden="1">
      <c r="A4592" t="s">
        <v>280</v>
      </c>
      <c r="B4592" s="3">
        <v>1970</v>
      </c>
      <c r="C4592">
        <v>0</v>
      </c>
      <c r="D4592">
        <v>0</v>
      </c>
      <c r="E4592" s="3" t="e">
        <v>#NUM!</v>
      </c>
      <c r="F4592" s="3" t="str">
        <f>VLOOKUP(Exportacao[[#This Row],[País]],Tabela3[#All],4,FALSE)</f>
        <v>Malawi</v>
      </c>
      <c r="G4592" s="3" t="str">
        <f>VLOOKUP(Exportacao[[#This Row],[País Corrigido]],'Conversor de países_Geral_UTF8_'!$A$2:$B$223,2,FALSE)</f>
        <v>África</v>
      </c>
      <c r="H45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3" spans="1:8" hidden="1">
      <c r="A4593" t="s">
        <v>280</v>
      </c>
      <c r="B4593" s="3">
        <v>1971</v>
      </c>
      <c r="C4593">
        <v>0</v>
      </c>
      <c r="D4593">
        <v>0</v>
      </c>
      <c r="E4593" s="3" t="e">
        <v>#NUM!</v>
      </c>
      <c r="F4593" s="3" t="str">
        <f>VLOOKUP(Exportacao[[#This Row],[País]],Tabela3[#All],4,FALSE)</f>
        <v>Malawi</v>
      </c>
      <c r="G4593" s="3" t="str">
        <f>VLOOKUP(Exportacao[[#This Row],[País Corrigido]],'Conversor de países_Geral_UTF8_'!$A$2:$B$223,2,FALSE)</f>
        <v>África</v>
      </c>
      <c r="H45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4" spans="1:8" hidden="1">
      <c r="A4594" t="s">
        <v>280</v>
      </c>
      <c r="B4594" s="3">
        <v>1972</v>
      </c>
      <c r="C4594">
        <v>0</v>
      </c>
      <c r="D4594">
        <v>0</v>
      </c>
      <c r="E4594" s="3" t="e">
        <v>#NUM!</v>
      </c>
      <c r="F4594" s="3" t="str">
        <f>VLOOKUP(Exportacao[[#This Row],[País]],Tabela3[#All],4,FALSE)</f>
        <v>Malawi</v>
      </c>
      <c r="G4594" s="3" t="str">
        <f>VLOOKUP(Exportacao[[#This Row],[País Corrigido]],'Conversor de países_Geral_UTF8_'!$A$2:$B$223,2,FALSE)</f>
        <v>África</v>
      </c>
      <c r="H45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5" spans="1:8" hidden="1">
      <c r="A4595" t="s">
        <v>280</v>
      </c>
      <c r="B4595" s="3">
        <v>1973</v>
      </c>
      <c r="C4595">
        <v>0</v>
      </c>
      <c r="D4595">
        <v>0</v>
      </c>
      <c r="E4595" s="3" t="e">
        <v>#NUM!</v>
      </c>
      <c r="F4595" s="3" t="str">
        <f>VLOOKUP(Exportacao[[#This Row],[País]],Tabela3[#All],4,FALSE)</f>
        <v>Malawi</v>
      </c>
      <c r="G4595" s="3" t="str">
        <f>VLOOKUP(Exportacao[[#This Row],[País Corrigido]],'Conversor de países_Geral_UTF8_'!$A$2:$B$223,2,FALSE)</f>
        <v>África</v>
      </c>
      <c r="H45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6" spans="1:8" hidden="1">
      <c r="A4596" t="s">
        <v>280</v>
      </c>
      <c r="B4596" s="3">
        <v>1974</v>
      </c>
      <c r="C4596">
        <v>0</v>
      </c>
      <c r="D4596">
        <v>0</v>
      </c>
      <c r="E4596" s="3" t="e">
        <v>#NUM!</v>
      </c>
      <c r="F4596" s="3" t="str">
        <f>VLOOKUP(Exportacao[[#This Row],[País]],Tabela3[#All],4,FALSE)</f>
        <v>Malawi</v>
      </c>
      <c r="G4596" s="3" t="str">
        <f>VLOOKUP(Exportacao[[#This Row],[País Corrigido]],'Conversor de países_Geral_UTF8_'!$A$2:$B$223,2,FALSE)</f>
        <v>África</v>
      </c>
      <c r="H45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7" spans="1:8" hidden="1">
      <c r="A4597" t="s">
        <v>280</v>
      </c>
      <c r="B4597" s="3">
        <v>1975</v>
      </c>
      <c r="C4597">
        <v>0</v>
      </c>
      <c r="D4597">
        <v>0</v>
      </c>
      <c r="E4597" s="3" t="e">
        <v>#NUM!</v>
      </c>
      <c r="F4597" s="3" t="str">
        <f>VLOOKUP(Exportacao[[#This Row],[País]],Tabela3[#All],4,FALSE)</f>
        <v>Malawi</v>
      </c>
      <c r="G4597" s="3" t="str">
        <f>VLOOKUP(Exportacao[[#This Row],[País Corrigido]],'Conversor de países_Geral_UTF8_'!$A$2:$B$223,2,FALSE)</f>
        <v>África</v>
      </c>
      <c r="H45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8" spans="1:8" hidden="1">
      <c r="A4598" t="s">
        <v>280</v>
      </c>
      <c r="B4598" s="3">
        <v>1976</v>
      </c>
      <c r="C4598">
        <v>0</v>
      </c>
      <c r="D4598">
        <v>0</v>
      </c>
      <c r="E4598" s="3" t="e">
        <v>#NUM!</v>
      </c>
      <c r="F4598" s="3" t="str">
        <f>VLOOKUP(Exportacao[[#This Row],[País]],Tabela3[#All],4,FALSE)</f>
        <v>Malawi</v>
      </c>
      <c r="G4598" s="3" t="str">
        <f>VLOOKUP(Exportacao[[#This Row],[País Corrigido]],'Conversor de países_Geral_UTF8_'!$A$2:$B$223,2,FALSE)</f>
        <v>África</v>
      </c>
      <c r="H45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599" spans="1:8" hidden="1">
      <c r="A4599" t="s">
        <v>280</v>
      </c>
      <c r="B4599" s="3">
        <v>1977</v>
      </c>
      <c r="C4599">
        <v>0</v>
      </c>
      <c r="D4599">
        <v>0</v>
      </c>
      <c r="E4599" s="3" t="e">
        <v>#NUM!</v>
      </c>
      <c r="F4599" s="3" t="str">
        <f>VLOOKUP(Exportacao[[#This Row],[País]],Tabela3[#All],4,FALSE)</f>
        <v>Malawi</v>
      </c>
      <c r="G4599" s="3" t="str">
        <f>VLOOKUP(Exportacao[[#This Row],[País Corrigido]],'Conversor de países_Geral_UTF8_'!$A$2:$B$223,2,FALSE)</f>
        <v>África</v>
      </c>
      <c r="H45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0" spans="1:8" hidden="1">
      <c r="A4600" t="s">
        <v>280</v>
      </c>
      <c r="B4600" s="3">
        <v>1978</v>
      </c>
      <c r="C4600">
        <v>0</v>
      </c>
      <c r="D4600">
        <v>0</v>
      </c>
      <c r="E4600" s="3" t="e">
        <v>#NUM!</v>
      </c>
      <c r="F4600" s="3" t="str">
        <f>VLOOKUP(Exportacao[[#This Row],[País]],Tabela3[#All],4,FALSE)</f>
        <v>Malawi</v>
      </c>
      <c r="G4600" s="3" t="str">
        <f>VLOOKUP(Exportacao[[#This Row],[País Corrigido]],'Conversor de países_Geral_UTF8_'!$A$2:$B$223,2,FALSE)</f>
        <v>África</v>
      </c>
      <c r="H46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1" spans="1:8" hidden="1">
      <c r="A4601" t="s">
        <v>280</v>
      </c>
      <c r="B4601" s="3">
        <v>1979</v>
      </c>
      <c r="C4601">
        <v>0</v>
      </c>
      <c r="D4601">
        <v>0</v>
      </c>
      <c r="E4601" s="3" t="e">
        <v>#NUM!</v>
      </c>
      <c r="F4601" s="3" t="str">
        <f>VLOOKUP(Exportacao[[#This Row],[País]],Tabela3[#All],4,FALSE)</f>
        <v>Malawi</v>
      </c>
      <c r="G4601" s="3" t="str">
        <f>VLOOKUP(Exportacao[[#This Row],[País Corrigido]],'Conversor de países_Geral_UTF8_'!$A$2:$B$223,2,FALSE)</f>
        <v>África</v>
      </c>
      <c r="H46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2" spans="1:8" hidden="1">
      <c r="A4602" t="s">
        <v>280</v>
      </c>
      <c r="B4602" s="3">
        <v>1980</v>
      </c>
      <c r="C4602">
        <v>0</v>
      </c>
      <c r="D4602">
        <v>0</v>
      </c>
      <c r="E4602" s="3" t="e">
        <v>#NUM!</v>
      </c>
      <c r="F4602" s="3" t="str">
        <f>VLOOKUP(Exportacao[[#This Row],[País]],Tabela3[#All],4,FALSE)</f>
        <v>Malawi</v>
      </c>
      <c r="G4602" s="3" t="str">
        <f>VLOOKUP(Exportacao[[#This Row],[País Corrigido]],'Conversor de países_Geral_UTF8_'!$A$2:$B$223,2,FALSE)</f>
        <v>África</v>
      </c>
      <c r="H46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3" spans="1:8" hidden="1">
      <c r="A4603" t="s">
        <v>280</v>
      </c>
      <c r="B4603" s="3">
        <v>1981</v>
      </c>
      <c r="C4603">
        <v>0</v>
      </c>
      <c r="D4603">
        <v>0</v>
      </c>
      <c r="E4603" s="3" t="e">
        <v>#NUM!</v>
      </c>
      <c r="F4603" s="3" t="str">
        <f>VLOOKUP(Exportacao[[#This Row],[País]],Tabela3[#All],4,FALSE)</f>
        <v>Malawi</v>
      </c>
      <c r="G4603" s="3" t="str">
        <f>VLOOKUP(Exportacao[[#This Row],[País Corrigido]],'Conversor de países_Geral_UTF8_'!$A$2:$B$223,2,FALSE)</f>
        <v>África</v>
      </c>
      <c r="H46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4" spans="1:8" hidden="1">
      <c r="A4604" t="s">
        <v>280</v>
      </c>
      <c r="B4604" s="3">
        <v>1982</v>
      </c>
      <c r="C4604">
        <v>0</v>
      </c>
      <c r="D4604">
        <v>0</v>
      </c>
      <c r="E4604" s="3" t="e">
        <v>#NUM!</v>
      </c>
      <c r="F4604" s="3" t="str">
        <f>VLOOKUP(Exportacao[[#This Row],[País]],Tabela3[#All],4,FALSE)</f>
        <v>Malawi</v>
      </c>
      <c r="G4604" s="3" t="str">
        <f>VLOOKUP(Exportacao[[#This Row],[País Corrigido]],'Conversor de países_Geral_UTF8_'!$A$2:$B$223,2,FALSE)</f>
        <v>África</v>
      </c>
      <c r="H46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5" spans="1:8" hidden="1">
      <c r="A4605" t="s">
        <v>280</v>
      </c>
      <c r="B4605" s="3">
        <v>1983</v>
      </c>
      <c r="C4605">
        <v>0</v>
      </c>
      <c r="D4605">
        <v>0</v>
      </c>
      <c r="E4605" s="3" t="e">
        <v>#NUM!</v>
      </c>
      <c r="F4605" s="3" t="str">
        <f>VLOOKUP(Exportacao[[#This Row],[País]],Tabela3[#All],4,FALSE)</f>
        <v>Malawi</v>
      </c>
      <c r="G4605" s="3" t="str">
        <f>VLOOKUP(Exportacao[[#This Row],[País Corrigido]],'Conversor de países_Geral_UTF8_'!$A$2:$B$223,2,FALSE)</f>
        <v>África</v>
      </c>
      <c r="H46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6" spans="1:8" hidden="1">
      <c r="A4606" t="s">
        <v>280</v>
      </c>
      <c r="B4606" s="3">
        <v>1984</v>
      </c>
      <c r="C4606">
        <v>0</v>
      </c>
      <c r="D4606">
        <v>0</v>
      </c>
      <c r="E4606" s="3" t="e">
        <v>#NUM!</v>
      </c>
      <c r="F4606" s="3" t="str">
        <f>VLOOKUP(Exportacao[[#This Row],[País]],Tabela3[#All],4,FALSE)</f>
        <v>Malawi</v>
      </c>
      <c r="G4606" s="3" t="str">
        <f>VLOOKUP(Exportacao[[#This Row],[País Corrigido]],'Conversor de países_Geral_UTF8_'!$A$2:$B$223,2,FALSE)</f>
        <v>África</v>
      </c>
      <c r="H46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7" spans="1:8" hidden="1">
      <c r="A4607" t="s">
        <v>280</v>
      </c>
      <c r="B4607" s="3">
        <v>1985</v>
      </c>
      <c r="C4607">
        <v>0</v>
      </c>
      <c r="D4607">
        <v>0</v>
      </c>
      <c r="E4607" s="3" t="e">
        <v>#NUM!</v>
      </c>
      <c r="F4607" s="3" t="str">
        <f>VLOOKUP(Exportacao[[#This Row],[País]],Tabela3[#All],4,FALSE)</f>
        <v>Malawi</v>
      </c>
      <c r="G4607" s="3" t="str">
        <f>VLOOKUP(Exportacao[[#This Row],[País Corrigido]],'Conversor de países_Geral_UTF8_'!$A$2:$B$223,2,FALSE)</f>
        <v>África</v>
      </c>
      <c r="H46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8" spans="1:8" hidden="1">
      <c r="A4608" t="s">
        <v>280</v>
      </c>
      <c r="B4608" s="3">
        <v>1986</v>
      </c>
      <c r="C4608">
        <v>0</v>
      </c>
      <c r="D4608">
        <v>0</v>
      </c>
      <c r="E4608" s="3" t="e">
        <v>#NUM!</v>
      </c>
      <c r="F4608" s="3" t="str">
        <f>VLOOKUP(Exportacao[[#This Row],[País]],Tabela3[#All],4,FALSE)</f>
        <v>Malawi</v>
      </c>
      <c r="G4608" s="3" t="str">
        <f>VLOOKUP(Exportacao[[#This Row],[País Corrigido]],'Conversor de países_Geral_UTF8_'!$A$2:$B$223,2,FALSE)</f>
        <v>África</v>
      </c>
      <c r="H46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09" spans="1:8" hidden="1">
      <c r="A4609" t="s">
        <v>280</v>
      </c>
      <c r="B4609" s="3">
        <v>1987</v>
      </c>
      <c r="C4609">
        <v>0</v>
      </c>
      <c r="D4609">
        <v>0</v>
      </c>
      <c r="E4609" s="3" t="e">
        <v>#NUM!</v>
      </c>
      <c r="F4609" s="3" t="str">
        <f>VLOOKUP(Exportacao[[#This Row],[País]],Tabela3[#All],4,FALSE)</f>
        <v>Malawi</v>
      </c>
      <c r="G4609" s="3" t="str">
        <f>VLOOKUP(Exportacao[[#This Row],[País Corrigido]],'Conversor de países_Geral_UTF8_'!$A$2:$B$223,2,FALSE)</f>
        <v>África</v>
      </c>
      <c r="H46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0" spans="1:8" hidden="1">
      <c r="A4610" t="s">
        <v>280</v>
      </c>
      <c r="B4610" s="3">
        <v>1988</v>
      </c>
      <c r="C4610">
        <v>0</v>
      </c>
      <c r="D4610">
        <v>0</v>
      </c>
      <c r="E4610" s="3" t="e">
        <v>#NUM!</v>
      </c>
      <c r="F4610" s="3" t="str">
        <f>VLOOKUP(Exportacao[[#This Row],[País]],Tabela3[#All],4,FALSE)</f>
        <v>Malawi</v>
      </c>
      <c r="G4610" s="3" t="str">
        <f>VLOOKUP(Exportacao[[#This Row],[País Corrigido]],'Conversor de países_Geral_UTF8_'!$A$2:$B$223,2,FALSE)</f>
        <v>África</v>
      </c>
      <c r="H46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1" spans="1:8" hidden="1">
      <c r="A4611" t="s">
        <v>280</v>
      </c>
      <c r="B4611" s="3">
        <v>1989</v>
      </c>
      <c r="C4611">
        <v>0</v>
      </c>
      <c r="D4611">
        <v>0</v>
      </c>
      <c r="E4611" s="3" t="e">
        <v>#NUM!</v>
      </c>
      <c r="F4611" s="3" t="str">
        <f>VLOOKUP(Exportacao[[#This Row],[País]],Tabela3[#All],4,FALSE)</f>
        <v>Malawi</v>
      </c>
      <c r="G4611" s="3" t="str">
        <f>VLOOKUP(Exportacao[[#This Row],[País Corrigido]],'Conversor de países_Geral_UTF8_'!$A$2:$B$223,2,FALSE)</f>
        <v>África</v>
      </c>
      <c r="H46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2" spans="1:8" hidden="1">
      <c r="A4612" t="s">
        <v>280</v>
      </c>
      <c r="B4612" s="3">
        <v>1990</v>
      </c>
      <c r="C4612">
        <v>0</v>
      </c>
      <c r="D4612">
        <v>0</v>
      </c>
      <c r="E4612" s="3" t="e">
        <v>#NUM!</v>
      </c>
      <c r="F4612" s="3" t="str">
        <f>VLOOKUP(Exportacao[[#This Row],[País]],Tabela3[#All],4,FALSE)</f>
        <v>Malawi</v>
      </c>
      <c r="G4612" s="3" t="str">
        <f>VLOOKUP(Exportacao[[#This Row],[País Corrigido]],'Conversor de países_Geral_UTF8_'!$A$2:$B$223,2,FALSE)</f>
        <v>África</v>
      </c>
      <c r="H46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3" spans="1:8" hidden="1">
      <c r="A4613" t="s">
        <v>280</v>
      </c>
      <c r="B4613" s="3">
        <v>1991</v>
      </c>
      <c r="C4613">
        <v>0</v>
      </c>
      <c r="D4613">
        <v>0</v>
      </c>
      <c r="E4613" s="3" t="e">
        <v>#NUM!</v>
      </c>
      <c r="F4613" s="3" t="str">
        <f>VLOOKUP(Exportacao[[#This Row],[País]],Tabela3[#All],4,FALSE)</f>
        <v>Malawi</v>
      </c>
      <c r="G4613" s="3" t="str">
        <f>VLOOKUP(Exportacao[[#This Row],[País Corrigido]],'Conversor de países_Geral_UTF8_'!$A$2:$B$223,2,FALSE)</f>
        <v>África</v>
      </c>
      <c r="H46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4" spans="1:8" hidden="1">
      <c r="A4614" t="s">
        <v>280</v>
      </c>
      <c r="B4614" s="3">
        <v>1992</v>
      </c>
      <c r="C4614">
        <v>0</v>
      </c>
      <c r="D4614">
        <v>0</v>
      </c>
      <c r="E4614" s="3" t="e">
        <v>#NUM!</v>
      </c>
      <c r="F4614" s="3" t="str">
        <f>VLOOKUP(Exportacao[[#This Row],[País]],Tabela3[#All],4,FALSE)</f>
        <v>Malawi</v>
      </c>
      <c r="G4614" s="3" t="str">
        <f>VLOOKUP(Exportacao[[#This Row],[País Corrigido]],'Conversor de países_Geral_UTF8_'!$A$2:$B$223,2,FALSE)</f>
        <v>África</v>
      </c>
      <c r="H46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5" spans="1:8" hidden="1">
      <c r="A4615" t="s">
        <v>280</v>
      </c>
      <c r="B4615" s="3">
        <v>1993</v>
      </c>
      <c r="C4615">
        <v>0</v>
      </c>
      <c r="D4615">
        <v>0</v>
      </c>
      <c r="E4615" s="3" t="e">
        <v>#NUM!</v>
      </c>
      <c r="F4615" s="3" t="str">
        <f>VLOOKUP(Exportacao[[#This Row],[País]],Tabela3[#All],4,FALSE)</f>
        <v>Malawi</v>
      </c>
      <c r="G4615" s="3" t="str">
        <f>VLOOKUP(Exportacao[[#This Row],[País Corrigido]],'Conversor de países_Geral_UTF8_'!$A$2:$B$223,2,FALSE)</f>
        <v>África</v>
      </c>
      <c r="H46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6" spans="1:8" hidden="1">
      <c r="A4616" t="s">
        <v>280</v>
      </c>
      <c r="B4616" s="3">
        <v>1994</v>
      </c>
      <c r="C4616">
        <v>0</v>
      </c>
      <c r="D4616">
        <v>0</v>
      </c>
      <c r="E4616" s="3" t="e">
        <v>#NUM!</v>
      </c>
      <c r="F4616" s="3" t="str">
        <f>VLOOKUP(Exportacao[[#This Row],[País]],Tabela3[#All],4,FALSE)</f>
        <v>Malawi</v>
      </c>
      <c r="G4616" s="3" t="str">
        <f>VLOOKUP(Exportacao[[#This Row],[País Corrigido]],'Conversor de países_Geral_UTF8_'!$A$2:$B$223,2,FALSE)</f>
        <v>África</v>
      </c>
      <c r="H46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7" spans="1:8" hidden="1">
      <c r="A4617" t="s">
        <v>280</v>
      </c>
      <c r="B4617" s="3">
        <v>1995</v>
      </c>
      <c r="C4617">
        <v>0</v>
      </c>
      <c r="D4617">
        <v>0</v>
      </c>
      <c r="E4617" s="3" t="e">
        <v>#NUM!</v>
      </c>
      <c r="F4617" s="3" t="str">
        <f>VLOOKUP(Exportacao[[#This Row],[País]],Tabela3[#All],4,FALSE)</f>
        <v>Malawi</v>
      </c>
      <c r="G4617" s="3" t="str">
        <f>VLOOKUP(Exportacao[[#This Row],[País Corrigido]],'Conversor de países_Geral_UTF8_'!$A$2:$B$223,2,FALSE)</f>
        <v>África</v>
      </c>
      <c r="H46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8" spans="1:8" hidden="1">
      <c r="A4618" t="s">
        <v>280</v>
      </c>
      <c r="B4618" s="3">
        <v>1996</v>
      </c>
      <c r="C4618">
        <v>0</v>
      </c>
      <c r="D4618">
        <v>0</v>
      </c>
      <c r="E4618" s="3" t="e">
        <v>#NUM!</v>
      </c>
      <c r="F4618" s="3" t="str">
        <f>VLOOKUP(Exportacao[[#This Row],[País]],Tabela3[#All],4,FALSE)</f>
        <v>Malawi</v>
      </c>
      <c r="G4618" s="3" t="str">
        <f>VLOOKUP(Exportacao[[#This Row],[País Corrigido]],'Conversor de países_Geral_UTF8_'!$A$2:$B$223,2,FALSE)</f>
        <v>África</v>
      </c>
      <c r="H46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19" spans="1:8" hidden="1">
      <c r="A4619" t="s">
        <v>280</v>
      </c>
      <c r="B4619" s="3">
        <v>1997</v>
      </c>
      <c r="C4619">
        <v>0</v>
      </c>
      <c r="D4619">
        <v>0</v>
      </c>
      <c r="E4619" s="3" t="e">
        <v>#NUM!</v>
      </c>
      <c r="F4619" s="3" t="str">
        <f>VLOOKUP(Exportacao[[#This Row],[País]],Tabela3[#All],4,FALSE)</f>
        <v>Malawi</v>
      </c>
      <c r="G4619" s="3" t="str">
        <f>VLOOKUP(Exportacao[[#This Row],[País Corrigido]],'Conversor de países_Geral_UTF8_'!$A$2:$B$223,2,FALSE)</f>
        <v>África</v>
      </c>
      <c r="H46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0" spans="1:8" hidden="1">
      <c r="A4620" t="s">
        <v>280</v>
      </c>
      <c r="B4620" s="3">
        <v>1998</v>
      </c>
      <c r="C4620">
        <v>0</v>
      </c>
      <c r="D4620">
        <v>0</v>
      </c>
      <c r="E4620" s="3" t="e">
        <v>#NUM!</v>
      </c>
      <c r="F4620" s="3" t="str">
        <f>VLOOKUP(Exportacao[[#This Row],[País]],Tabela3[#All],4,FALSE)</f>
        <v>Malawi</v>
      </c>
      <c r="G4620" s="3" t="str">
        <f>VLOOKUP(Exportacao[[#This Row],[País Corrigido]],'Conversor de países_Geral_UTF8_'!$A$2:$B$223,2,FALSE)</f>
        <v>África</v>
      </c>
      <c r="H46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1" spans="1:8" hidden="1">
      <c r="A4621" t="s">
        <v>280</v>
      </c>
      <c r="B4621" s="3">
        <v>1999</v>
      </c>
      <c r="C4621">
        <v>0</v>
      </c>
      <c r="D4621">
        <v>0</v>
      </c>
      <c r="E4621" s="3" t="e">
        <v>#NUM!</v>
      </c>
      <c r="F4621" s="3" t="str">
        <f>VLOOKUP(Exportacao[[#This Row],[País]],Tabela3[#All],4,FALSE)</f>
        <v>Malawi</v>
      </c>
      <c r="G4621" s="3" t="str">
        <f>VLOOKUP(Exportacao[[#This Row],[País Corrigido]],'Conversor de países_Geral_UTF8_'!$A$2:$B$223,2,FALSE)</f>
        <v>África</v>
      </c>
      <c r="H46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2" spans="1:8" hidden="1">
      <c r="A4622" t="s">
        <v>280</v>
      </c>
      <c r="B4622" s="3">
        <v>2000</v>
      </c>
      <c r="C4622">
        <v>0</v>
      </c>
      <c r="D4622">
        <v>0</v>
      </c>
      <c r="E4622" s="3" t="e">
        <v>#NUM!</v>
      </c>
      <c r="F4622" s="3" t="str">
        <f>VLOOKUP(Exportacao[[#This Row],[País]],Tabela3[#All],4,FALSE)</f>
        <v>Malawi</v>
      </c>
      <c r="G4622" s="3" t="str">
        <f>VLOOKUP(Exportacao[[#This Row],[País Corrigido]],'Conversor de países_Geral_UTF8_'!$A$2:$B$223,2,FALSE)</f>
        <v>África</v>
      </c>
      <c r="H46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3" spans="1:8" hidden="1">
      <c r="A4623" t="s">
        <v>280</v>
      </c>
      <c r="B4623" s="3">
        <v>2001</v>
      </c>
      <c r="C4623">
        <v>0</v>
      </c>
      <c r="D4623">
        <v>0</v>
      </c>
      <c r="E4623" s="3" t="e">
        <v>#NUM!</v>
      </c>
      <c r="F4623" s="3" t="str">
        <f>VLOOKUP(Exportacao[[#This Row],[País]],Tabela3[#All],4,FALSE)</f>
        <v>Malawi</v>
      </c>
      <c r="G4623" s="3" t="str">
        <f>VLOOKUP(Exportacao[[#This Row],[País Corrigido]],'Conversor de países_Geral_UTF8_'!$A$2:$B$223,2,FALSE)</f>
        <v>África</v>
      </c>
      <c r="H46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4" spans="1:8" hidden="1">
      <c r="A4624" t="s">
        <v>280</v>
      </c>
      <c r="B4624" s="3">
        <v>2002</v>
      </c>
      <c r="C4624">
        <v>0</v>
      </c>
      <c r="D4624">
        <v>0</v>
      </c>
      <c r="E4624" s="3" t="e">
        <v>#NUM!</v>
      </c>
      <c r="F4624" s="3" t="str">
        <f>VLOOKUP(Exportacao[[#This Row],[País]],Tabela3[#All],4,FALSE)</f>
        <v>Malawi</v>
      </c>
      <c r="G4624" s="3" t="str">
        <f>VLOOKUP(Exportacao[[#This Row],[País Corrigido]],'Conversor de países_Geral_UTF8_'!$A$2:$B$223,2,FALSE)</f>
        <v>África</v>
      </c>
      <c r="H46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5" spans="1:8" hidden="1">
      <c r="A4625" t="s">
        <v>280</v>
      </c>
      <c r="B4625" s="3">
        <v>2003</v>
      </c>
      <c r="C4625">
        <v>0</v>
      </c>
      <c r="D4625">
        <v>0</v>
      </c>
      <c r="E4625" s="3" t="e">
        <v>#NUM!</v>
      </c>
      <c r="F4625" s="3" t="str">
        <f>VLOOKUP(Exportacao[[#This Row],[País]],Tabela3[#All],4,FALSE)</f>
        <v>Malawi</v>
      </c>
      <c r="G4625" s="3" t="str">
        <f>VLOOKUP(Exportacao[[#This Row],[País Corrigido]],'Conversor de países_Geral_UTF8_'!$A$2:$B$223,2,FALSE)</f>
        <v>África</v>
      </c>
      <c r="H46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6" spans="1:8" hidden="1">
      <c r="A4626" t="s">
        <v>280</v>
      </c>
      <c r="B4626" s="3">
        <v>2004</v>
      </c>
      <c r="C4626">
        <v>0</v>
      </c>
      <c r="D4626">
        <v>0</v>
      </c>
      <c r="E4626" s="3" t="e">
        <v>#NUM!</v>
      </c>
      <c r="F4626" s="3" t="str">
        <f>VLOOKUP(Exportacao[[#This Row],[País]],Tabela3[#All],4,FALSE)</f>
        <v>Malawi</v>
      </c>
      <c r="G4626" s="3" t="str">
        <f>VLOOKUP(Exportacao[[#This Row],[País Corrigido]],'Conversor de países_Geral_UTF8_'!$A$2:$B$223,2,FALSE)</f>
        <v>África</v>
      </c>
      <c r="H46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7" spans="1:8" hidden="1">
      <c r="A4627" t="s">
        <v>280</v>
      </c>
      <c r="B4627" s="3">
        <v>2005</v>
      </c>
      <c r="C4627">
        <v>0</v>
      </c>
      <c r="D4627">
        <v>0</v>
      </c>
      <c r="E4627" s="3" t="e">
        <v>#NUM!</v>
      </c>
      <c r="F4627" s="3" t="str">
        <f>VLOOKUP(Exportacao[[#This Row],[País]],Tabela3[#All],4,FALSE)</f>
        <v>Malawi</v>
      </c>
      <c r="G4627" s="3" t="str">
        <f>VLOOKUP(Exportacao[[#This Row],[País Corrigido]],'Conversor de países_Geral_UTF8_'!$A$2:$B$223,2,FALSE)</f>
        <v>África</v>
      </c>
      <c r="H46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8" spans="1:8" hidden="1">
      <c r="A4628" t="s">
        <v>280</v>
      </c>
      <c r="B4628" s="3">
        <v>2006</v>
      </c>
      <c r="C4628">
        <v>0</v>
      </c>
      <c r="D4628">
        <v>0</v>
      </c>
      <c r="E4628" s="3" t="e">
        <v>#NUM!</v>
      </c>
      <c r="F4628" s="3" t="str">
        <f>VLOOKUP(Exportacao[[#This Row],[País]],Tabela3[#All],4,FALSE)</f>
        <v>Malawi</v>
      </c>
      <c r="G4628" s="3" t="str">
        <f>VLOOKUP(Exportacao[[#This Row],[País Corrigido]],'Conversor de países_Geral_UTF8_'!$A$2:$B$223,2,FALSE)</f>
        <v>África</v>
      </c>
      <c r="H46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29" spans="1:8" hidden="1">
      <c r="A4629" t="s">
        <v>280</v>
      </c>
      <c r="B4629" s="3">
        <v>2007</v>
      </c>
      <c r="C4629">
        <v>0</v>
      </c>
      <c r="D4629">
        <v>0</v>
      </c>
      <c r="E4629" s="3" t="e">
        <v>#NUM!</v>
      </c>
      <c r="F4629" s="3" t="str">
        <f>VLOOKUP(Exportacao[[#This Row],[País]],Tabela3[#All],4,FALSE)</f>
        <v>Malawi</v>
      </c>
      <c r="G4629" s="3" t="str">
        <f>VLOOKUP(Exportacao[[#This Row],[País Corrigido]],'Conversor de países_Geral_UTF8_'!$A$2:$B$223,2,FALSE)</f>
        <v>África</v>
      </c>
      <c r="H46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0" spans="1:8" hidden="1">
      <c r="A4630" t="s">
        <v>280</v>
      </c>
      <c r="B4630" s="3">
        <v>2008</v>
      </c>
      <c r="C4630">
        <v>0</v>
      </c>
      <c r="D4630">
        <v>0</v>
      </c>
      <c r="E4630" s="3" t="e">
        <v>#NUM!</v>
      </c>
      <c r="F4630" s="3" t="str">
        <f>VLOOKUP(Exportacao[[#This Row],[País]],Tabela3[#All],4,FALSE)</f>
        <v>Malawi</v>
      </c>
      <c r="G4630" s="3" t="str">
        <f>VLOOKUP(Exportacao[[#This Row],[País Corrigido]],'Conversor de países_Geral_UTF8_'!$A$2:$B$223,2,FALSE)</f>
        <v>África</v>
      </c>
      <c r="H46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1" spans="1:8" hidden="1">
      <c r="A4631" t="s">
        <v>280</v>
      </c>
      <c r="B4631" s="3">
        <v>2009</v>
      </c>
      <c r="C4631">
        <v>0</v>
      </c>
      <c r="D4631">
        <v>0</v>
      </c>
      <c r="E4631" s="3" t="e">
        <v>#NUM!</v>
      </c>
      <c r="F4631" s="3" t="str">
        <f>VLOOKUP(Exportacao[[#This Row],[País]],Tabela3[#All],4,FALSE)</f>
        <v>Malawi</v>
      </c>
      <c r="G4631" s="3" t="str">
        <f>VLOOKUP(Exportacao[[#This Row],[País Corrigido]],'Conversor de países_Geral_UTF8_'!$A$2:$B$223,2,FALSE)</f>
        <v>África</v>
      </c>
      <c r="H46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2" spans="1:8" hidden="1">
      <c r="A4632" t="s">
        <v>280</v>
      </c>
      <c r="B4632" s="3">
        <v>2010</v>
      </c>
      <c r="C4632">
        <v>0</v>
      </c>
      <c r="D4632">
        <v>0</v>
      </c>
      <c r="E4632" s="3" t="e">
        <v>#NUM!</v>
      </c>
      <c r="F4632" s="3" t="str">
        <f>VLOOKUP(Exportacao[[#This Row],[País]],Tabela3[#All],4,FALSE)</f>
        <v>Malawi</v>
      </c>
      <c r="G4632" s="3" t="str">
        <f>VLOOKUP(Exportacao[[#This Row],[País Corrigido]],'Conversor de países_Geral_UTF8_'!$A$2:$B$223,2,FALSE)</f>
        <v>África</v>
      </c>
      <c r="H46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3" spans="1:8" hidden="1">
      <c r="A4633" t="s">
        <v>280</v>
      </c>
      <c r="B4633" s="3">
        <v>2011</v>
      </c>
      <c r="C4633">
        <v>0</v>
      </c>
      <c r="D4633">
        <v>0</v>
      </c>
      <c r="E4633" s="3" t="e">
        <v>#NUM!</v>
      </c>
      <c r="F4633" s="3" t="str">
        <f>VLOOKUP(Exportacao[[#This Row],[País]],Tabela3[#All],4,FALSE)</f>
        <v>Malawi</v>
      </c>
      <c r="G4633" s="3" t="str">
        <f>VLOOKUP(Exportacao[[#This Row],[País Corrigido]],'Conversor de países_Geral_UTF8_'!$A$2:$B$223,2,FALSE)</f>
        <v>África</v>
      </c>
      <c r="H46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4" spans="1:8" hidden="1">
      <c r="A4634" t="s">
        <v>280</v>
      </c>
      <c r="B4634" s="3">
        <v>2012</v>
      </c>
      <c r="C4634">
        <v>0</v>
      </c>
      <c r="D4634">
        <v>0</v>
      </c>
      <c r="E4634" s="3" t="e">
        <v>#NUM!</v>
      </c>
      <c r="F4634" s="3" t="str">
        <f>VLOOKUP(Exportacao[[#This Row],[País]],Tabela3[#All],4,FALSE)</f>
        <v>Malawi</v>
      </c>
      <c r="G4634" s="3" t="str">
        <f>VLOOKUP(Exportacao[[#This Row],[País Corrigido]],'Conversor de países_Geral_UTF8_'!$A$2:$B$223,2,FALSE)</f>
        <v>África</v>
      </c>
      <c r="H46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5" spans="1:8" hidden="1">
      <c r="A4635" t="s">
        <v>280</v>
      </c>
      <c r="B4635" s="3">
        <v>2013</v>
      </c>
      <c r="C4635">
        <v>0</v>
      </c>
      <c r="D4635">
        <v>0</v>
      </c>
      <c r="E4635" s="3" t="e">
        <v>#NUM!</v>
      </c>
      <c r="F4635" s="3" t="str">
        <f>VLOOKUP(Exportacao[[#This Row],[País]],Tabela3[#All],4,FALSE)</f>
        <v>Malawi</v>
      </c>
      <c r="G4635" s="3" t="str">
        <f>VLOOKUP(Exportacao[[#This Row],[País Corrigido]],'Conversor de países_Geral_UTF8_'!$A$2:$B$223,2,FALSE)</f>
        <v>África</v>
      </c>
      <c r="H46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6" spans="1:8" hidden="1">
      <c r="A4636" t="s">
        <v>280</v>
      </c>
      <c r="B4636" s="3">
        <v>2014</v>
      </c>
      <c r="C4636">
        <v>0</v>
      </c>
      <c r="D4636">
        <v>0</v>
      </c>
      <c r="E4636" s="3" t="e">
        <v>#NUM!</v>
      </c>
      <c r="F4636" s="3" t="str">
        <f>VLOOKUP(Exportacao[[#This Row],[País]],Tabela3[#All],4,FALSE)</f>
        <v>Malawi</v>
      </c>
      <c r="G4636" s="3" t="str">
        <f>VLOOKUP(Exportacao[[#This Row],[País Corrigido]],'Conversor de países_Geral_UTF8_'!$A$2:$B$223,2,FALSE)</f>
        <v>África</v>
      </c>
      <c r="H46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7" spans="1:8" hidden="1">
      <c r="A4637" t="s">
        <v>280</v>
      </c>
      <c r="B4637" s="3">
        <v>2015</v>
      </c>
      <c r="C4637">
        <v>0</v>
      </c>
      <c r="D4637">
        <v>0</v>
      </c>
      <c r="E4637" s="3" t="e">
        <v>#NUM!</v>
      </c>
      <c r="F4637" s="3" t="str">
        <f>VLOOKUP(Exportacao[[#This Row],[País]],Tabela3[#All],4,FALSE)</f>
        <v>Malawi</v>
      </c>
      <c r="G4637" s="3" t="str">
        <f>VLOOKUP(Exportacao[[#This Row],[País Corrigido]],'Conversor de países_Geral_UTF8_'!$A$2:$B$223,2,FALSE)</f>
        <v>África</v>
      </c>
      <c r="H46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8" spans="1:8" hidden="1">
      <c r="A4638" t="s">
        <v>280</v>
      </c>
      <c r="B4638" s="3">
        <v>2016</v>
      </c>
      <c r="C4638">
        <v>0</v>
      </c>
      <c r="D4638">
        <v>0</v>
      </c>
      <c r="E4638" s="3" t="e">
        <v>#NUM!</v>
      </c>
      <c r="F4638" s="3" t="str">
        <f>VLOOKUP(Exportacao[[#This Row],[País]],Tabela3[#All],4,FALSE)</f>
        <v>Malawi</v>
      </c>
      <c r="G4638" s="3" t="str">
        <f>VLOOKUP(Exportacao[[#This Row],[País Corrigido]],'Conversor de países_Geral_UTF8_'!$A$2:$B$223,2,FALSE)</f>
        <v>África</v>
      </c>
      <c r="H46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39" spans="1:8" hidden="1">
      <c r="A4639" t="s">
        <v>280</v>
      </c>
      <c r="B4639" s="3">
        <v>2017</v>
      </c>
      <c r="C4639">
        <v>0</v>
      </c>
      <c r="D4639">
        <v>0</v>
      </c>
      <c r="E4639" s="3" t="e">
        <v>#NUM!</v>
      </c>
      <c r="F4639" s="3" t="str">
        <f>VLOOKUP(Exportacao[[#This Row],[País]],Tabela3[#All],4,FALSE)</f>
        <v>Malawi</v>
      </c>
      <c r="G4639" s="3" t="str">
        <f>VLOOKUP(Exportacao[[#This Row],[País Corrigido]],'Conversor de países_Geral_UTF8_'!$A$2:$B$223,2,FALSE)</f>
        <v>África</v>
      </c>
      <c r="H46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0" spans="1:8" hidden="1">
      <c r="A4640" t="s">
        <v>280</v>
      </c>
      <c r="B4640" s="3">
        <v>2018</v>
      </c>
      <c r="C4640">
        <v>0</v>
      </c>
      <c r="D4640">
        <v>0</v>
      </c>
      <c r="E4640" s="3" t="e">
        <v>#NUM!</v>
      </c>
      <c r="F4640" s="3" t="str">
        <f>VLOOKUP(Exportacao[[#This Row],[País]],Tabela3[#All],4,FALSE)</f>
        <v>Malawi</v>
      </c>
      <c r="G4640" s="3" t="str">
        <f>VLOOKUP(Exportacao[[#This Row],[País Corrigido]],'Conversor de países_Geral_UTF8_'!$A$2:$B$223,2,FALSE)</f>
        <v>África</v>
      </c>
      <c r="H46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1" spans="1:8" hidden="1">
      <c r="A4641" t="s">
        <v>280</v>
      </c>
      <c r="B4641" s="3">
        <v>2019</v>
      </c>
      <c r="C4641">
        <v>0</v>
      </c>
      <c r="D4641">
        <v>0</v>
      </c>
      <c r="E4641" s="3" t="e">
        <v>#NUM!</v>
      </c>
      <c r="F4641" s="3" t="str">
        <f>VLOOKUP(Exportacao[[#This Row],[País]],Tabela3[#All],4,FALSE)</f>
        <v>Malawi</v>
      </c>
      <c r="G4641" s="3" t="str">
        <f>VLOOKUP(Exportacao[[#This Row],[País Corrigido]],'Conversor de países_Geral_UTF8_'!$A$2:$B$223,2,FALSE)</f>
        <v>África</v>
      </c>
      <c r="H46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2" spans="1:8" hidden="1">
      <c r="A4642" t="s">
        <v>280</v>
      </c>
      <c r="B4642" s="3">
        <v>2020</v>
      </c>
      <c r="C4642">
        <v>0</v>
      </c>
      <c r="D4642">
        <v>0</v>
      </c>
      <c r="E4642" s="3" t="e">
        <v>#NUM!</v>
      </c>
      <c r="F4642" s="3" t="str">
        <f>VLOOKUP(Exportacao[[#This Row],[País]],Tabela3[#All],4,FALSE)</f>
        <v>Malawi</v>
      </c>
      <c r="G4642" s="3" t="str">
        <f>VLOOKUP(Exportacao[[#This Row],[País Corrigido]],'Conversor de países_Geral_UTF8_'!$A$2:$B$223,2,FALSE)</f>
        <v>África</v>
      </c>
      <c r="H46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3" spans="1:8" hidden="1">
      <c r="A4643" t="s">
        <v>280</v>
      </c>
      <c r="B4643" s="3">
        <v>2021</v>
      </c>
      <c r="C4643">
        <v>0</v>
      </c>
      <c r="D4643">
        <v>0</v>
      </c>
      <c r="E4643" s="3" t="e">
        <v>#NUM!</v>
      </c>
      <c r="F4643" s="3" t="str">
        <f>VLOOKUP(Exportacao[[#This Row],[País]],Tabela3[#All],4,FALSE)</f>
        <v>Malawi</v>
      </c>
      <c r="G4643" s="3" t="str">
        <f>VLOOKUP(Exportacao[[#This Row],[País Corrigido]],'Conversor de países_Geral_UTF8_'!$A$2:$B$223,2,FALSE)</f>
        <v>África</v>
      </c>
      <c r="H46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4" spans="1:8" hidden="1">
      <c r="A4644" t="s">
        <v>280</v>
      </c>
      <c r="B4644" s="3">
        <v>2022</v>
      </c>
      <c r="C4644">
        <v>0</v>
      </c>
      <c r="D4644">
        <v>0</v>
      </c>
      <c r="E4644" s="3" t="e">
        <v>#NUM!</v>
      </c>
      <c r="F4644" s="3" t="str">
        <f>VLOOKUP(Exportacao[[#This Row],[País]],Tabela3[#All],4,FALSE)</f>
        <v>Malawi</v>
      </c>
      <c r="G4644" s="3" t="str">
        <f>VLOOKUP(Exportacao[[#This Row],[País Corrigido]],'Conversor de países_Geral_UTF8_'!$A$2:$B$223,2,FALSE)</f>
        <v>África</v>
      </c>
      <c r="H46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5" spans="1:8" hidden="1">
      <c r="A4645" t="s">
        <v>280</v>
      </c>
      <c r="B4645" s="3">
        <v>2023</v>
      </c>
      <c r="C4645">
        <v>3660</v>
      </c>
      <c r="D4645">
        <v>6252</v>
      </c>
      <c r="E4645" s="3">
        <v>1.7081967213114755</v>
      </c>
      <c r="F4645" s="3" t="str">
        <f>VLOOKUP(Exportacao[[#This Row],[País]],Tabela3[#All],4,FALSE)</f>
        <v>Malawi</v>
      </c>
      <c r="G4645" s="3" t="str">
        <f>VLOOKUP(Exportacao[[#This Row],[País Corrigido]],'Conversor de países_Geral_UTF8_'!$A$2:$B$223,2,FALSE)</f>
        <v>África</v>
      </c>
      <c r="H46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46" spans="1:8">
      <c r="A4646" t="s">
        <v>145</v>
      </c>
      <c r="B4646" s="3">
        <v>1970</v>
      </c>
      <c r="C4646">
        <v>0</v>
      </c>
      <c r="D4646">
        <v>0</v>
      </c>
      <c r="E4646" s="3" t="e">
        <v>#NUM!</v>
      </c>
      <c r="F4646" s="3" t="str">
        <f>VLOOKUP(Exportacao[[#This Row],[País]],Tabela3[#All],4,FALSE)</f>
        <v>Malta</v>
      </c>
      <c r="G4646" s="3" t="str">
        <f>VLOOKUP(Exportacao[[#This Row],[País Corrigido]],'Conversor de países_Geral_UTF8_'!$A$2:$B$223,2,FALSE)</f>
        <v>Europa</v>
      </c>
      <c r="H46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7" spans="1:8">
      <c r="A4647" t="s">
        <v>145</v>
      </c>
      <c r="B4647" s="3">
        <v>1971</v>
      </c>
      <c r="C4647">
        <v>0</v>
      </c>
      <c r="D4647">
        <v>0</v>
      </c>
      <c r="E4647" s="3" t="e">
        <v>#NUM!</v>
      </c>
      <c r="F4647" s="3" t="str">
        <f>VLOOKUP(Exportacao[[#This Row],[País]],Tabela3[#All],4,FALSE)</f>
        <v>Malta</v>
      </c>
      <c r="G4647" s="3" t="str">
        <f>VLOOKUP(Exportacao[[#This Row],[País Corrigido]],'Conversor de países_Geral_UTF8_'!$A$2:$B$223,2,FALSE)</f>
        <v>Europa</v>
      </c>
      <c r="H46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8" spans="1:8">
      <c r="A4648" t="s">
        <v>145</v>
      </c>
      <c r="B4648" s="3">
        <v>1972</v>
      </c>
      <c r="C4648">
        <v>0</v>
      </c>
      <c r="D4648">
        <v>0</v>
      </c>
      <c r="E4648" s="3" t="e">
        <v>#NUM!</v>
      </c>
      <c r="F4648" s="3" t="str">
        <f>VLOOKUP(Exportacao[[#This Row],[País]],Tabela3[#All],4,FALSE)</f>
        <v>Malta</v>
      </c>
      <c r="G4648" s="3" t="str">
        <f>VLOOKUP(Exportacao[[#This Row],[País Corrigido]],'Conversor de países_Geral_UTF8_'!$A$2:$B$223,2,FALSE)</f>
        <v>Europa</v>
      </c>
      <c r="H46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49" spans="1:8">
      <c r="A4649" t="s">
        <v>145</v>
      </c>
      <c r="B4649" s="3">
        <v>1973</v>
      </c>
      <c r="C4649">
        <v>0</v>
      </c>
      <c r="D4649">
        <v>0</v>
      </c>
      <c r="E4649" s="3" t="e">
        <v>#NUM!</v>
      </c>
      <c r="F4649" s="3" t="str">
        <f>VLOOKUP(Exportacao[[#This Row],[País]],Tabela3[#All],4,FALSE)</f>
        <v>Malta</v>
      </c>
      <c r="G4649" s="3" t="str">
        <f>VLOOKUP(Exportacao[[#This Row],[País Corrigido]],'Conversor de países_Geral_UTF8_'!$A$2:$B$223,2,FALSE)</f>
        <v>Europa</v>
      </c>
      <c r="H46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0" spans="1:8">
      <c r="A4650" t="s">
        <v>145</v>
      </c>
      <c r="B4650" s="3">
        <v>1974</v>
      </c>
      <c r="C4650">
        <v>0</v>
      </c>
      <c r="D4650">
        <v>0</v>
      </c>
      <c r="E4650" s="3" t="e">
        <v>#NUM!</v>
      </c>
      <c r="F4650" s="3" t="str">
        <f>VLOOKUP(Exportacao[[#This Row],[País]],Tabela3[#All],4,FALSE)</f>
        <v>Malta</v>
      </c>
      <c r="G4650" s="3" t="str">
        <f>VLOOKUP(Exportacao[[#This Row],[País Corrigido]],'Conversor de países_Geral_UTF8_'!$A$2:$B$223,2,FALSE)</f>
        <v>Europa</v>
      </c>
      <c r="H46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1" spans="1:8">
      <c r="A4651" t="s">
        <v>145</v>
      </c>
      <c r="B4651" s="3">
        <v>1975</v>
      </c>
      <c r="C4651">
        <v>0</v>
      </c>
      <c r="D4651">
        <v>0</v>
      </c>
      <c r="E4651" s="3" t="e">
        <v>#NUM!</v>
      </c>
      <c r="F4651" s="3" t="str">
        <f>VLOOKUP(Exportacao[[#This Row],[País]],Tabela3[#All],4,FALSE)</f>
        <v>Malta</v>
      </c>
      <c r="G4651" s="3" t="str">
        <f>VLOOKUP(Exportacao[[#This Row],[País Corrigido]],'Conversor de países_Geral_UTF8_'!$A$2:$B$223,2,FALSE)</f>
        <v>Europa</v>
      </c>
      <c r="H46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2" spans="1:8">
      <c r="A4652" t="s">
        <v>145</v>
      </c>
      <c r="B4652" s="3">
        <v>1976</v>
      </c>
      <c r="C4652">
        <v>0</v>
      </c>
      <c r="D4652">
        <v>0</v>
      </c>
      <c r="E4652" s="3" t="e">
        <v>#NUM!</v>
      </c>
      <c r="F4652" s="3" t="str">
        <f>VLOOKUP(Exportacao[[#This Row],[País]],Tabela3[#All],4,FALSE)</f>
        <v>Malta</v>
      </c>
      <c r="G4652" s="3" t="str">
        <f>VLOOKUP(Exportacao[[#This Row],[País Corrigido]],'Conversor de países_Geral_UTF8_'!$A$2:$B$223,2,FALSE)</f>
        <v>Europa</v>
      </c>
      <c r="H46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3" spans="1:8">
      <c r="A4653" t="s">
        <v>145</v>
      </c>
      <c r="B4653" s="3">
        <v>1977</v>
      </c>
      <c r="C4653">
        <v>0</v>
      </c>
      <c r="D4653">
        <v>0</v>
      </c>
      <c r="E4653" s="3" t="e">
        <v>#NUM!</v>
      </c>
      <c r="F4653" s="3" t="str">
        <f>VLOOKUP(Exportacao[[#This Row],[País]],Tabela3[#All],4,FALSE)</f>
        <v>Malta</v>
      </c>
      <c r="G4653" s="3" t="str">
        <f>VLOOKUP(Exportacao[[#This Row],[País Corrigido]],'Conversor de países_Geral_UTF8_'!$A$2:$B$223,2,FALSE)</f>
        <v>Europa</v>
      </c>
      <c r="H46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4" spans="1:8">
      <c r="A4654" t="s">
        <v>145</v>
      </c>
      <c r="B4654" s="3">
        <v>1978</v>
      </c>
      <c r="C4654">
        <v>0</v>
      </c>
      <c r="D4654">
        <v>0</v>
      </c>
      <c r="E4654" s="3" t="e">
        <v>#NUM!</v>
      </c>
      <c r="F4654" s="3" t="str">
        <f>VLOOKUP(Exportacao[[#This Row],[País]],Tabela3[#All],4,FALSE)</f>
        <v>Malta</v>
      </c>
      <c r="G4654" s="3" t="str">
        <f>VLOOKUP(Exportacao[[#This Row],[País Corrigido]],'Conversor de países_Geral_UTF8_'!$A$2:$B$223,2,FALSE)</f>
        <v>Europa</v>
      </c>
      <c r="H46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5" spans="1:8">
      <c r="A4655" t="s">
        <v>145</v>
      </c>
      <c r="B4655" s="3">
        <v>1979</v>
      </c>
      <c r="C4655">
        <v>0</v>
      </c>
      <c r="D4655">
        <v>0</v>
      </c>
      <c r="E4655" s="3" t="e">
        <v>#NUM!</v>
      </c>
      <c r="F4655" s="3" t="str">
        <f>VLOOKUP(Exportacao[[#This Row],[País]],Tabela3[#All],4,FALSE)</f>
        <v>Malta</v>
      </c>
      <c r="G4655" s="3" t="str">
        <f>VLOOKUP(Exportacao[[#This Row],[País Corrigido]],'Conversor de países_Geral_UTF8_'!$A$2:$B$223,2,FALSE)</f>
        <v>Europa</v>
      </c>
      <c r="H46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6" spans="1:8">
      <c r="A4656" t="s">
        <v>145</v>
      </c>
      <c r="B4656" s="3">
        <v>1980</v>
      </c>
      <c r="C4656">
        <v>0</v>
      </c>
      <c r="D4656">
        <v>0</v>
      </c>
      <c r="E4656" s="3" t="e">
        <v>#NUM!</v>
      </c>
      <c r="F4656" s="3" t="str">
        <f>VLOOKUP(Exportacao[[#This Row],[País]],Tabela3[#All],4,FALSE)</f>
        <v>Malta</v>
      </c>
      <c r="G4656" s="3" t="str">
        <f>VLOOKUP(Exportacao[[#This Row],[País Corrigido]],'Conversor de países_Geral_UTF8_'!$A$2:$B$223,2,FALSE)</f>
        <v>Europa</v>
      </c>
      <c r="H46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7" spans="1:8">
      <c r="A4657" t="s">
        <v>145</v>
      </c>
      <c r="B4657" s="3">
        <v>1981</v>
      </c>
      <c r="C4657">
        <v>0</v>
      </c>
      <c r="D4657">
        <v>0</v>
      </c>
      <c r="E4657" s="3" t="e">
        <v>#NUM!</v>
      </c>
      <c r="F4657" s="3" t="str">
        <f>VLOOKUP(Exportacao[[#This Row],[País]],Tabela3[#All],4,FALSE)</f>
        <v>Malta</v>
      </c>
      <c r="G4657" s="3" t="str">
        <f>VLOOKUP(Exportacao[[#This Row],[País Corrigido]],'Conversor de países_Geral_UTF8_'!$A$2:$B$223,2,FALSE)</f>
        <v>Europa</v>
      </c>
      <c r="H46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8" spans="1:8">
      <c r="A4658" t="s">
        <v>145</v>
      </c>
      <c r="B4658" s="3">
        <v>1982</v>
      </c>
      <c r="C4658">
        <v>0</v>
      </c>
      <c r="D4658">
        <v>0</v>
      </c>
      <c r="E4658" s="3" t="e">
        <v>#NUM!</v>
      </c>
      <c r="F4658" s="3" t="str">
        <f>VLOOKUP(Exportacao[[#This Row],[País]],Tabela3[#All],4,FALSE)</f>
        <v>Malta</v>
      </c>
      <c r="G4658" s="3" t="str">
        <f>VLOOKUP(Exportacao[[#This Row],[País Corrigido]],'Conversor de países_Geral_UTF8_'!$A$2:$B$223,2,FALSE)</f>
        <v>Europa</v>
      </c>
      <c r="H46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59" spans="1:8">
      <c r="A4659" t="s">
        <v>145</v>
      </c>
      <c r="B4659" s="3">
        <v>1983</v>
      </c>
      <c r="C4659">
        <v>0</v>
      </c>
      <c r="D4659">
        <v>0</v>
      </c>
      <c r="E4659" s="3" t="e">
        <v>#NUM!</v>
      </c>
      <c r="F4659" s="3" t="str">
        <f>VLOOKUP(Exportacao[[#This Row],[País]],Tabela3[#All],4,FALSE)</f>
        <v>Malta</v>
      </c>
      <c r="G4659" s="3" t="str">
        <f>VLOOKUP(Exportacao[[#This Row],[País Corrigido]],'Conversor de países_Geral_UTF8_'!$A$2:$B$223,2,FALSE)</f>
        <v>Europa</v>
      </c>
      <c r="H46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0" spans="1:8">
      <c r="A4660" t="s">
        <v>145</v>
      </c>
      <c r="B4660" s="3">
        <v>1984</v>
      </c>
      <c r="C4660">
        <v>0</v>
      </c>
      <c r="D4660">
        <v>0</v>
      </c>
      <c r="E4660" s="3" t="e">
        <v>#NUM!</v>
      </c>
      <c r="F4660" s="3" t="str">
        <f>VLOOKUP(Exportacao[[#This Row],[País]],Tabela3[#All],4,FALSE)</f>
        <v>Malta</v>
      </c>
      <c r="G4660" s="3" t="str">
        <f>VLOOKUP(Exportacao[[#This Row],[País Corrigido]],'Conversor de países_Geral_UTF8_'!$A$2:$B$223,2,FALSE)</f>
        <v>Europa</v>
      </c>
      <c r="H46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1" spans="1:8">
      <c r="A4661" t="s">
        <v>145</v>
      </c>
      <c r="B4661" s="3">
        <v>1985</v>
      </c>
      <c r="C4661">
        <v>0</v>
      </c>
      <c r="D4661">
        <v>0</v>
      </c>
      <c r="E4661" s="3" t="e">
        <v>#NUM!</v>
      </c>
      <c r="F4661" s="3" t="str">
        <f>VLOOKUP(Exportacao[[#This Row],[País]],Tabela3[#All],4,FALSE)</f>
        <v>Malta</v>
      </c>
      <c r="G4661" s="3" t="str">
        <f>VLOOKUP(Exportacao[[#This Row],[País Corrigido]],'Conversor de países_Geral_UTF8_'!$A$2:$B$223,2,FALSE)</f>
        <v>Europa</v>
      </c>
      <c r="H46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2" spans="1:8">
      <c r="A4662" t="s">
        <v>145</v>
      </c>
      <c r="B4662" s="3">
        <v>1986</v>
      </c>
      <c r="C4662">
        <v>0</v>
      </c>
      <c r="D4662">
        <v>0</v>
      </c>
      <c r="E4662" s="3" t="e">
        <v>#NUM!</v>
      </c>
      <c r="F4662" s="3" t="str">
        <f>VLOOKUP(Exportacao[[#This Row],[País]],Tabela3[#All],4,FALSE)</f>
        <v>Malta</v>
      </c>
      <c r="G4662" s="3" t="str">
        <f>VLOOKUP(Exportacao[[#This Row],[País Corrigido]],'Conversor de países_Geral_UTF8_'!$A$2:$B$223,2,FALSE)</f>
        <v>Europa</v>
      </c>
      <c r="H46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3" spans="1:8">
      <c r="A4663" t="s">
        <v>145</v>
      </c>
      <c r="B4663" s="3">
        <v>1987</v>
      </c>
      <c r="C4663">
        <v>0</v>
      </c>
      <c r="D4663">
        <v>0</v>
      </c>
      <c r="E4663" s="3" t="e">
        <v>#NUM!</v>
      </c>
      <c r="F4663" s="3" t="str">
        <f>VLOOKUP(Exportacao[[#This Row],[País]],Tabela3[#All],4,FALSE)</f>
        <v>Malta</v>
      </c>
      <c r="G4663" s="3" t="str">
        <f>VLOOKUP(Exportacao[[#This Row],[País Corrigido]],'Conversor de países_Geral_UTF8_'!$A$2:$B$223,2,FALSE)</f>
        <v>Europa</v>
      </c>
      <c r="H46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4" spans="1:8">
      <c r="A4664" t="s">
        <v>145</v>
      </c>
      <c r="B4664" s="3">
        <v>1988</v>
      </c>
      <c r="C4664">
        <v>0</v>
      </c>
      <c r="D4664">
        <v>0</v>
      </c>
      <c r="E4664" s="3" t="e">
        <v>#NUM!</v>
      </c>
      <c r="F4664" s="3" t="str">
        <f>VLOOKUP(Exportacao[[#This Row],[País]],Tabela3[#All],4,FALSE)</f>
        <v>Malta</v>
      </c>
      <c r="G4664" s="3" t="str">
        <f>VLOOKUP(Exportacao[[#This Row],[País Corrigido]],'Conversor de países_Geral_UTF8_'!$A$2:$B$223,2,FALSE)</f>
        <v>Europa</v>
      </c>
      <c r="H46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5" spans="1:8">
      <c r="A4665" t="s">
        <v>145</v>
      </c>
      <c r="B4665" s="3">
        <v>1989</v>
      </c>
      <c r="C4665">
        <v>0</v>
      </c>
      <c r="D4665">
        <v>0</v>
      </c>
      <c r="E4665" s="3" t="e">
        <v>#NUM!</v>
      </c>
      <c r="F4665" s="3" t="str">
        <f>VLOOKUP(Exportacao[[#This Row],[País]],Tabela3[#All],4,FALSE)</f>
        <v>Malta</v>
      </c>
      <c r="G4665" s="3" t="str">
        <f>VLOOKUP(Exportacao[[#This Row],[País Corrigido]],'Conversor de países_Geral_UTF8_'!$A$2:$B$223,2,FALSE)</f>
        <v>Europa</v>
      </c>
      <c r="H46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6" spans="1:8">
      <c r="A4666" t="s">
        <v>145</v>
      </c>
      <c r="B4666" s="3">
        <v>1990</v>
      </c>
      <c r="C4666">
        <v>0</v>
      </c>
      <c r="D4666">
        <v>0</v>
      </c>
      <c r="E4666" s="3" t="e">
        <v>#NUM!</v>
      </c>
      <c r="F4666" s="3" t="str">
        <f>VLOOKUP(Exportacao[[#This Row],[País]],Tabela3[#All],4,FALSE)</f>
        <v>Malta</v>
      </c>
      <c r="G4666" s="3" t="str">
        <f>VLOOKUP(Exportacao[[#This Row],[País Corrigido]],'Conversor de países_Geral_UTF8_'!$A$2:$B$223,2,FALSE)</f>
        <v>Europa</v>
      </c>
      <c r="H46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7" spans="1:8">
      <c r="A4667" t="s">
        <v>145</v>
      </c>
      <c r="B4667" s="3">
        <v>1991</v>
      </c>
      <c r="C4667">
        <v>0</v>
      </c>
      <c r="D4667">
        <v>0</v>
      </c>
      <c r="E4667" s="3" t="e">
        <v>#NUM!</v>
      </c>
      <c r="F4667" s="3" t="str">
        <f>VLOOKUP(Exportacao[[#This Row],[País]],Tabela3[#All],4,FALSE)</f>
        <v>Malta</v>
      </c>
      <c r="G4667" s="3" t="str">
        <f>VLOOKUP(Exportacao[[#This Row],[País Corrigido]],'Conversor de países_Geral_UTF8_'!$A$2:$B$223,2,FALSE)</f>
        <v>Europa</v>
      </c>
      <c r="H46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8" spans="1:8">
      <c r="A4668" t="s">
        <v>145</v>
      </c>
      <c r="B4668" s="3">
        <v>1992</v>
      </c>
      <c r="C4668">
        <v>0</v>
      </c>
      <c r="D4668">
        <v>0</v>
      </c>
      <c r="E4668" s="3" t="e">
        <v>#NUM!</v>
      </c>
      <c r="F4668" s="3" t="str">
        <f>VLOOKUP(Exportacao[[#This Row],[País]],Tabela3[#All],4,FALSE)</f>
        <v>Malta</v>
      </c>
      <c r="G4668" s="3" t="str">
        <f>VLOOKUP(Exportacao[[#This Row],[País Corrigido]],'Conversor de países_Geral_UTF8_'!$A$2:$B$223,2,FALSE)</f>
        <v>Europa</v>
      </c>
      <c r="H46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69" spans="1:8">
      <c r="A4669" t="s">
        <v>145</v>
      </c>
      <c r="B4669" s="3">
        <v>1993</v>
      </c>
      <c r="C4669">
        <v>0</v>
      </c>
      <c r="D4669">
        <v>0</v>
      </c>
      <c r="E4669" s="3" t="e">
        <v>#NUM!</v>
      </c>
      <c r="F4669" s="3" t="str">
        <f>VLOOKUP(Exportacao[[#This Row],[País]],Tabela3[#All],4,FALSE)</f>
        <v>Malta</v>
      </c>
      <c r="G4669" s="3" t="str">
        <f>VLOOKUP(Exportacao[[#This Row],[País Corrigido]],'Conversor de países_Geral_UTF8_'!$A$2:$B$223,2,FALSE)</f>
        <v>Europa</v>
      </c>
      <c r="H46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0" spans="1:8">
      <c r="A4670" t="s">
        <v>145</v>
      </c>
      <c r="B4670" s="3">
        <v>1994</v>
      </c>
      <c r="C4670">
        <v>0</v>
      </c>
      <c r="D4670">
        <v>0</v>
      </c>
      <c r="E4670" s="3" t="e">
        <v>#NUM!</v>
      </c>
      <c r="F4670" s="3" t="str">
        <f>VLOOKUP(Exportacao[[#This Row],[País]],Tabela3[#All],4,FALSE)</f>
        <v>Malta</v>
      </c>
      <c r="G4670" s="3" t="str">
        <f>VLOOKUP(Exportacao[[#This Row],[País Corrigido]],'Conversor de países_Geral_UTF8_'!$A$2:$B$223,2,FALSE)</f>
        <v>Europa</v>
      </c>
      <c r="H46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1" spans="1:8">
      <c r="A4671" t="s">
        <v>145</v>
      </c>
      <c r="B4671" s="3">
        <v>1995</v>
      </c>
      <c r="C4671">
        <v>0</v>
      </c>
      <c r="D4671">
        <v>0</v>
      </c>
      <c r="E4671" s="3" t="e">
        <v>#NUM!</v>
      </c>
      <c r="F4671" s="3" t="str">
        <f>VLOOKUP(Exportacao[[#This Row],[País]],Tabela3[#All],4,FALSE)</f>
        <v>Malta</v>
      </c>
      <c r="G4671" s="3" t="str">
        <f>VLOOKUP(Exportacao[[#This Row],[País Corrigido]],'Conversor de países_Geral_UTF8_'!$A$2:$B$223,2,FALSE)</f>
        <v>Europa</v>
      </c>
      <c r="H46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2" spans="1:8">
      <c r="A4672" t="s">
        <v>145</v>
      </c>
      <c r="B4672" s="3">
        <v>1996</v>
      </c>
      <c r="C4672">
        <v>0</v>
      </c>
      <c r="D4672">
        <v>0</v>
      </c>
      <c r="E4672" s="3" t="e">
        <v>#NUM!</v>
      </c>
      <c r="F4672" s="3" t="str">
        <f>VLOOKUP(Exportacao[[#This Row],[País]],Tabela3[#All],4,FALSE)</f>
        <v>Malta</v>
      </c>
      <c r="G4672" s="3" t="str">
        <f>VLOOKUP(Exportacao[[#This Row],[País Corrigido]],'Conversor de países_Geral_UTF8_'!$A$2:$B$223,2,FALSE)</f>
        <v>Europa</v>
      </c>
      <c r="H46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3" spans="1:8">
      <c r="A4673" t="s">
        <v>145</v>
      </c>
      <c r="B4673" s="3">
        <v>1997</v>
      </c>
      <c r="C4673">
        <v>0</v>
      </c>
      <c r="D4673">
        <v>0</v>
      </c>
      <c r="E4673" s="3" t="e">
        <v>#NUM!</v>
      </c>
      <c r="F4673" s="3" t="str">
        <f>VLOOKUP(Exportacao[[#This Row],[País]],Tabela3[#All],4,FALSE)</f>
        <v>Malta</v>
      </c>
      <c r="G4673" s="3" t="str">
        <f>VLOOKUP(Exportacao[[#This Row],[País Corrigido]],'Conversor de países_Geral_UTF8_'!$A$2:$B$223,2,FALSE)</f>
        <v>Europa</v>
      </c>
      <c r="H46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4" spans="1:8">
      <c r="A4674" t="s">
        <v>145</v>
      </c>
      <c r="B4674" s="3">
        <v>1998</v>
      </c>
      <c r="C4674">
        <v>0</v>
      </c>
      <c r="D4674">
        <v>0</v>
      </c>
      <c r="E4674" s="3" t="e">
        <v>#NUM!</v>
      </c>
      <c r="F4674" s="3" t="str">
        <f>VLOOKUP(Exportacao[[#This Row],[País]],Tabela3[#All],4,FALSE)</f>
        <v>Malta</v>
      </c>
      <c r="G4674" s="3" t="str">
        <f>VLOOKUP(Exportacao[[#This Row],[País Corrigido]],'Conversor de países_Geral_UTF8_'!$A$2:$B$223,2,FALSE)</f>
        <v>Europa</v>
      </c>
      <c r="H46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5" spans="1:8">
      <c r="A4675" t="s">
        <v>145</v>
      </c>
      <c r="B4675" s="3">
        <v>1999</v>
      </c>
      <c r="C4675">
        <v>0</v>
      </c>
      <c r="D4675">
        <v>0</v>
      </c>
      <c r="E4675" s="3" t="e">
        <v>#NUM!</v>
      </c>
      <c r="F4675" s="3" t="str">
        <f>VLOOKUP(Exportacao[[#This Row],[País]],Tabela3[#All],4,FALSE)</f>
        <v>Malta</v>
      </c>
      <c r="G4675" s="3" t="str">
        <f>VLOOKUP(Exportacao[[#This Row],[País Corrigido]],'Conversor de países_Geral_UTF8_'!$A$2:$B$223,2,FALSE)</f>
        <v>Europa</v>
      </c>
      <c r="H46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6" spans="1:8">
      <c r="A4676" t="s">
        <v>145</v>
      </c>
      <c r="B4676" s="3">
        <v>2000</v>
      </c>
      <c r="C4676">
        <v>0</v>
      </c>
      <c r="D4676">
        <v>0</v>
      </c>
      <c r="E4676" s="3" t="e">
        <v>#NUM!</v>
      </c>
      <c r="F4676" s="3" t="str">
        <f>VLOOKUP(Exportacao[[#This Row],[País]],Tabela3[#All],4,FALSE)</f>
        <v>Malta</v>
      </c>
      <c r="G4676" s="3" t="str">
        <f>VLOOKUP(Exportacao[[#This Row],[País Corrigido]],'Conversor de países_Geral_UTF8_'!$A$2:$B$223,2,FALSE)</f>
        <v>Europa</v>
      </c>
      <c r="H46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7" spans="1:8">
      <c r="A4677" t="s">
        <v>145</v>
      </c>
      <c r="B4677" s="3">
        <v>2001</v>
      </c>
      <c r="C4677">
        <v>0</v>
      </c>
      <c r="D4677">
        <v>0</v>
      </c>
      <c r="E4677" s="3" t="e">
        <v>#NUM!</v>
      </c>
      <c r="F4677" s="3" t="str">
        <f>VLOOKUP(Exportacao[[#This Row],[País]],Tabela3[#All],4,FALSE)</f>
        <v>Malta</v>
      </c>
      <c r="G4677" s="3" t="str">
        <f>VLOOKUP(Exportacao[[#This Row],[País Corrigido]],'Conversor de países_Geral_UTF8_'!$A$2:$B$223,2,FALSE)</f>
        <v>Europa</v>
      </c>
      <c r="H46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8" spans="1:8">
      <c r="A4678" t="s">
        <v>145</v>
      </c>
      <c r="B4678" s="3">
        <v>2002</v>
      </c>
      <c r="C4678">
        <v>0</v>
      </c>
      <c r="D4678">
        <v>0</v>
      </c>
      <c r="E4678" s="3" t="e">
        <v>#NUM!</v>
      </c>
      <c r="F4678" s="3" t="str">
        <f>VLOOKUP(Exportacao[[#This Row],[País]],Tabela3[#All],4,FALSE)</f>
        <v>Malta</v>
      </c>
      <c r="G4678" s="3" t="str">
        <f>VLOOKUP(Exportacao[[#This Row],[País Corrigido]],'Conversor de países_Geral_UTF8_'!$A$2:$B$223,2,FALSE)</f>
        <v>Europa</v>
      </c>
      <c r="H46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79" spans="1:8">
      <c r="A4679" t="s">
        <v>145</v>
      </c>
      <c r="B4679" s="3">
        <v>2003</v>
      </c>
      <c r="C4679">
        <v>0</v>
      </c>
      <c r="D4679">
        <v>0</v>
      </c>
      <c r="E4679" s="3" t="e">
        <v>#NUM!</v>
      </c>
      <c r="F4679" s="3" t="str">
        <f>VLOOKUP(Exportacao[[#This Row],[País]],Tabela3[#All],4,FALSE)</f>
        <v>Malta</v>
      </c>
      <c r="G4679" s="3" t="str">
        <f>VLOOKUP(Exportacao[[#This Row],[País Corrigido]],'Conversor de países_Geral_UTF8_'!$A$2:$B$223,2,FALSE)</f>
        <v>Europa</v>
      </c>
      <c r="H46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0" spans="1:8">
      <c r="A4680" t="s">
        <v>145</v>
      </c>
      <c r="B4680" s="3">
        <v>2004</v>
      </c>
      <c r="C4680">
        <v>0</v>
      </c>
      <c r="D4680">
        <v>0</v>
      </c>
      <c r="E4680" s="3" t="e">
        <v>#NUM!</v>
      </c>
      <c r="F4680" s="3" t="str">
        <f>VLOOKUP(Exportacao[[#This Row],[País]],Tabela3[#All],4,FALSE)</f>
        <v>Malta</v>
      </c>
      <c r="G4680" s="3" t="str">
        <f>VLOOKUP(Exportacao[[#This Row],[País Corrigido]],'Conversor de países_Geral_UTF8_'!$A$2:$B$223,2,FALSE)</f>
        <v>Europa</v>
      </c>
      <c r="H46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1" spans="1:8">
      <c r="A4681" t="s">
        <v>145</v>
      </c>
      <c r="B4681" s="3">
        <v>2005</v>
      </c>
      <c r="C4681">
        <v>0</v>
      </c>
      <c r="D4681">
        <v>0</v>
      </c>
      <c r="E4681" s="3" t="e">
        <v>#NUM!</v>
      </c>
      <c r="F4681" s="3" t="str">
        <f>VLOOKUP(Exportacao[[#This Row],[País]],Tabela3[#All],4,FALSE)</f>
        <v>Malta</v>
      </c>
      <c r="G4681" s="3" t="str">
        <f>VLOOKUP(Exportacao[[#This Row],[País Corrigido]],'Conversor de países_Geral_UTF8_'!$A$2:$B$223,2,FALSE)</f>
        <v>Europa</v>
      </c>
      <c r="H46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2" spans="1:8">
      <c r="A4682" t="s">
        <v>145</v>
      </c>
      <c r="B4682" s="3">
        <v>2006</v>
      </c>
      <c r="C4682">
        <v>0</v>
      </c>
      <c r="D4682">
        <v>0</v>
      </c>
      <c r="E4682" s="3" t="e">
        <v>#NUM!</v>
      </c>
      <c r="F4682" s="3" t="str">
        <f>VLOOKUP(Exportacao[[#This Row],[País]],Tabela3[#All],4,FALSE)</f>
        <v>Malta</v>
      </c>
      <c r="G4682" s="3" t="str">
        <f>VLOOKUP(Exportacao[[#This Row],[País Corrigido]],'Conversor de países_Geral_UTF8_'!$A$2:$B$223,2,FALSE)</f>
        <v>Europa</v>
      </c>
      <c r="H46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3" spans="1:8">
      <c r="A4683" t="s">
        <v>145</v>
      </c>
      <c r="B4683" s="3">
        <v>2007</v>
      </c>
      <c r="C4683">
        <v>0</v>
      </c>
      <c r="D4683">
        <v>0</v>
      </c>
      <c r="E4683" s="3" t="e">
        <v>#NUM!</v>
      </c>
      <c r="F4683" s="3" t="str">
        <f>VLOOKUP(Exportacao[[#This Row],[País]],Tabela3[#All],4,FALSE)</f>
        <v>Malta</v>
      </c>
      <c r="G4683" s="3" t="str">
        <f>VLOOKUP(Exportacao[[#This Row],[País Corrigido]],'Conversor de países_Geral_UTF8_'!$A$2:$B$223,2,FALSE)</f>
        <v>Europa</v>
      </c>
      <c r="H46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4" spans="1:8">
      <c r="A4684" t="s">
        <v>145</v>
      </c>
      <c r="B4684" s="3">
        <v>2008</v>
      </c>
      <c r="C4684">
        <v>0</v>
      </c>
      <c r="D4684">
        <v>0</v>
      </c>
      <c r="E4684" s="3" t="e">
        <v>#NUM!</v>
      </c>
      <c r="F4684" s="3" t="str">
        <f>VLOOKUP(Exportacao[[#This Row],[País]],Tabela3[#All],4,FALSE)</f>
        <v>Malta</v>
      </c>
      <c r="G4684" s="3" t="str">
        <f>VLOOKUP(Exportacao[[#This Row],[País Corrigido]],'Conversor de países_Geral_UTF8_'!$A$2:$B$223,2,FALSE)</f>
        <v>Europa</v>
      </c>
      <c r="H46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5" spans="1:8">
      <c r="A4685" t="s">
        <v>145</v>
      </c>
      <c r="B4685" s="3">
        <v>2009</v>
      </c>
      <c r="C4685">
        <v>0</v>
      </c>
      <c r="D4685">
        <v>0</v>
      </c>
      <c r="E4685" s="3" t="e">
        <v>#NUM!</v>
      </c>
      <c r="F4685" s="3" t="str">
        <f>VLOOKUP(Exportacao[[#This Row],[País]],Tabela3[#All],4,FALSE)</f>
        <v>Malta</v>
      </c>
      <c r="G4685" s="3" t="str">
        <f>VLOOKUP(Exportacao[[#This Row],[País Corrigido]],'Conversor de países_Geral_UTF8_'!$A$2:$B$223,2,FALSE)</f>
        <v>Europa</v>
      </c>
      <c r="H46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6" spans="1:8">
      <c r="A4686" t="s">
        <v>145</v>
      </c>
      <c r="B4686" s="3">
        <v>2010</v>
      </c>
      <c r="C4686">
        <v>0</v>
      </c>
      <c r="D4686">
        <v>0</v>
      </c>
      <c r="E4686" s="3" t="e">
        <v>#NUM!</v>
      </c>
      <c r="F4686" s="3" t="str">
        <f>VLOOKUP(Exportacao[[#This Row],[País]],Tabela3[#All],4,FALSE)</f>
        <v>Malta</v>
      </c>
      <c r="G4686" s="3" t="str">
        <f>VLOOKUP(Exportacao[[#This Row],[País Corrigido]],'Conversor de países_Geral_UTF8_'!$A$2:$B$223,2,FALSE)</f>
        <v>Europa</v>
      </c>
      <c r="H46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7" spans="1:8">
      <c r="A4687" t="s">
        <v>145</v>
      </c>
      <c r="B4687" s="3">
        <v>2011</v>
      </c>
      <c r="C4687">
        <v>0</v>
      </c>
      <c r="D4687">
        <v>0</v>
      </c>
      <c r="E4687" s="3" t="e">
        <v>#NUM!</v>
      </c>
      <c r="F4687" s="3" t="str">
        <f>VLOOKUP(Exportacao[[#This Row],[País]],Tabela3[#All],4,FALSE)</f>
        <v>Malta</v>
      </c>
      <c r="G4687" s="3" t="str">
        <f>VLOOKUP(Exportacao[[#This Row],[País Corrigido]],'Conversor de países_Geral_UTF8_'!$A$2:$B$223,2,FALSE)</f>
        <v>Europa</v>
      </c>
      <c r="H46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8" spans="1:8">
      <c r="A4688" t="s">
        <v>145</v>
      </c>
      <c r="B4688" s="3">
        <v>2012</v>
      </c>
      <c r="C4688">
        <v>0</v>
      </c>
      <c r="D4688">
        <v>0</v>
      </c>
      <c r="E4688" s="3" t="e">
        <v>#NUM!</v>
      </c>
      <c r="F4688" s="3" t="str">
        <f>VLOOKUP(Exportacao[[#This Row],[País]],Tabela3[#All],4,FALSE)</f>
        <v>Malta</v>
      </c>
      <c r="G4688" s="3" t="str">
        <f>VLOOKUP(Exportacao[[#This Row],[País Corrigido]],'Conversor de países_Geral_UTF8_'!$A$2:$B$223,2,FALSE)</f>
        <v>Europa</v>
      </c>
      <c r="H46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89" spans="1:8">
      <c r="A4689" t="s">
        <v>145</v>
      </c>
      <c r="B4689" s="3">
        <v>2013</v>
      </c>
      <c r="C4689">
        <v>0</v>
      </c>
      <c r="D4689">
        <v>0</v>
      </c>
      <c r="E4689" s="3" t="e">
        <v>#NUM!</v>
      </c>
      <c r="F4689" s="3" t="str">
        <f>VLOOKUP(Exportacao[[#This Row],[País]],Tabela3[#All],4,FALSE)</f>
        <v>Malta</v>
      </c>
      <c r="G4689" s="3" t="str">
        <f>VLOOKUP(Exportacao[[#This Row],[País Corrigido]],'Conversor de países_Geral_UTF8_'!$A$2:$B$223,2,FALSE)</f>
        <v>Europa</v>
      </c>
      <c r="H46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90" spans="1:8">
      <c r="A4690" t="s">
        <v>145</v>
      </c>
      <c r="B4690" s="3">
        <v>2014</v>
      </c>
      <c r="C4690">
        <v>0</v>
      </c>
      <c r="D4690">
        <v>0</v>
      </c>
      <c r="E4690" s="3" t="e">
        <v>#NUM!</v>
      </c>
      <c r="F4690" s="3" t="str">
        <f>VLOOKUP(Exportacao[[#This Row],[País]],Tabela3[#All],4,FALSE)</f>
        <v>Malta</v>
      </c>
      <c r="G4690" s="3" t="str">
        <f>VLOOKUP(Exportacao[[#This Row],[País Corrigido]],'Conversor de países_Geral_UTF8_'!$A$2:$B$223,2,FALSE)</f>
        <v>Europa</v>
      </c>
      <c r="H46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91" spans="1:8">
      <c r="A4691" t="s">
        <v>145</v>
      </c>
      <c r="B4691" s="3">
        <v>2015</v>
      </c>
      <c r="C4691">
        <v>0</v>
      </c>
      <c r="D4691">
        <v>0</v>
      </c>
      <c r="E4691" s="3" t="e">
        <v>#NUM!</v>
      </c>
      <c r="F4691" s="3" t="str">
        <f>VLOOKUP(Exportacao[[#This Row],[País]],Tabela3[#All],4,FALSE)</f>
        <v>Malta</v>
      </c>
      <c r="G4691" s="3" t="str">
        <f>VLOOKUP(Exportacao[[#This Row],[País Corrigido]],'Conversor de países_Geral_UTF8_'!$A$2:$B$223,2,FALSE)</f>
        <v>Europa</v>
      </c>
      <c r="H46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92" spans="1:8">
      <c r="A4692" t="s">
        <v>145</v>
      </c>
      <c r="B4692" s="3">
        <v>2016</v>
      </c>
      <c r="C4692">
        <v>0</v>
      </c>
      <c r="D4692">
        <v>0</v>
      </c>
      <c r="E4692" s="3" t="e">
        <v>#NUM!</v>
      </c>
      <c r="F4692" s="3" t="str">
        <f>VLOOKUP(Exportacao[[#This Row],[País]],Tabela3[#All],4,FALSE)</f>
        <v>Malta</v>
      </c>
      <c r="G4692" s="3" t="str">
        <f>VLOOKUP(Exportacao[[#This Row],[País Corrigido]],'Conversor de países_Geral_UTF8_'!$A$2:$B$223,2,FALSE)</f>
        <v>Europa</v>
      </c>
      <c r="H46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93" spans="1:8">
      <c r="A4693" t="s">
        <v>145</v>
      </c>
      <c r="B4693" s="3">
        <v>2017</v>
      </c>
      <c r="C4693">
        <v>0</v>
      </c>
      <c r="D4693">
        <v>0</v>
      </c>
      <c r="E4693" s="3" t="e">
        <v>#NUM!</v>
      </c>
      <c r="F4693" s="3" t="str">
        <f>VLOOKUP(Exportacao[[#This Row],[País]],Tabela3[#All],4,FALSE)</f>
        <v>Malta</v>
      </c>
      <c r="G4693" s="3" t="str">
        <f>VLOOKUP(Exportacao[[#This Row],[País Corrigido]],'Conversor de países_Geral_UTF8_'!$A$2:$B$223,2,FALSE)</f>
        <v>Europa</v>
      </c>
      <c r="H46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694" spans="1:8">
      <c r="A4694" t="s">
        <v>145</v>
      </c>
      <c r="B4694" s="3">
        <v>2018</v>
      </c>
      <c r="C4694">
        <v>503</v>
      </c>
      <c r="D4694">
        <v>1192</v>
      </c>
      <c r="E4694" s="3">
        <v>2.3697813121272366</v>
      </c>
      <c r="F4694" s="3" t="str">
        <f>VLOOKUP(Exportacao[[#This Row],[País]],Tabela3[#All],4,FALSE)</f>
        <v>Malta</v>
      </c>
      <c r="G4694" s="3" t="str">
        <f>VLOOKUP(Exportacao[[#This Row],[País Corrigido]],'Conversor de países_Geral_UTF8_'!$A$2:$B$223,2,FALSE)</f>
        <v>Europa</v>
      </c>
      <c r="H46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95" spans="1:8">
      <c r="A4695" t="s">
        <v>145</v>
      </c>
      <c r="B4695" s="3">
        <v>2019</v>
      </c>
      <c r="C4695">
        <v>3661</v>
      </c>
      <c r="D4695">
        <v>8828</v>
      </c>
      <c r="E4695" s="3">
        <v>2.4113630155695165</v>
      </c>
      <c r="F4695" s="3" t="str">
        <f>VLOOKUP(Exportacao[[#This Row],[País]],Tabela3[#All],4,FALSE)</f>
        <v>Malta</v>
      </c>
      <c r="G4695" s="3" t="str">
        <f>VLOOKUP(Exportacao[[#This Row],[País Corrigido]],'Conversor de países_Geral_UTF8_'!$A$2:$B$223,2,FALSE)</f>
        <v>Europa</v>
      </c>
      <c r="H46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96" spans="1:8">
      <c r="A4696" t="s">
        <v>145</v>
      </c>
      <c r="B4696" s="3">
        <v>2020</v>
      </c>
      <c r="C4696">
        <v>3490</v>
      </c>
      <c r="D4696">
        <v>9688</v>
      </c>
      <c r="E4696" s="3">
        <v>2.7759312320916907</v>
      </c>
      <c r="F4696" s="3" t="str">
        <f>VLOOKUP(Exportacao[[#This Row],[País]],Tabela3[#All],4,FALSE)</f>
        <v>Malta</v>
      </c>
      <c r="G4696" s="3" t="str">
        <f>VLOOKUP(Exportacao[[#This Row],[País Corrigido]],'Conversor de países_Geral_UTF8_'!$A$2:$B$223,2,FALSE)</f>
        <v>Europa</v>
      </c>
      <c r="H46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97" spans="1:8">
      <c r="A4697" t="s">
        <v>145</v>
      </c>
      <c r="B4697" s="3">
        <v>2021</v>
      </c>
      <c r="C4697">
        <v>3441</v>
      </c>
      <c r="D4697">
        <v>15454</v>
      </c>
      <c r="E4697" s="3">
        <v>4.4911362975879108</v>
      </c>
      <c r="F4697" s="3" t="str">
        <f>VLOOKUP(Exportacao[[#This Row],[País]],Tabela3[#All],4,FALSE)</f>
        <v>Malta</v>
      </c>
      <c r="G4697" s="3" t="str">
        <f>VLOOKUP(Exportacao[[#This Row],[País Corrigido]],'Conversor de países_Geral_UTF8_'!$A$2:$B$223,2,FALSE)</f>
        <v>Europa</v>
      </c>
      <c r="H46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98" spans="1:8">
      <c r="A4698" t="s">
        <v>145</v>
      </c>
      <c r="B4698" s="3">
        <v>2022</v>
      </c>
      <c r="C4698">
        <v>3127</v>
      </c>
      <c r="D4698">
        <v>15587</v>
      </c>
      <c r="E4698" s="3">
        <v>4.9846498241125676</v>
      </c>
      <c r="F4698" s="3" t="str">
        <f>VLOOKUP(Exportacao[[#This Row],[País]],Tabela3[#All],4,FALSE)</f>
        <v>Malta</v>
      </c>
      <c r="G4698" s="3" t="str">
        <f>VLOOKUP(Exportacao[[#This Row],[País Corrigido]],'Conversor de países_Geral_UTF8_'!$A$2:$B$223,2,FALSE)</f>
        <v>Europa</v>
      </c>
      <c r="H46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699" spans="1:8">
      <c r="A4699" t="s">
        <v>145</v>
      </c>
      <c r="B4699" s="3">
        <v>2023</v>
      </c>
      <c r="C4699">
        <v>6561</v>
      </c>
      <c r="D4699">
        <v>24199</v>
      </c>
      <c r="E4699" s="3">
        <v>3.6883097088858405</v>
      </c>
      <c r="F4699" s="3" t="str">
        <f>VLOOKUP(Exportacao[[#This Row],[País]],Tabela3[#All],4,FALSE)</f>
        <v>Malta</v>
      </c>
      <c r="G4699" s="3" t="str">
        <f>VLOOKUP(Exportacao[[#This Row],[País Corrigido]],'Conversor de países_Geral_UTF8_'!$A$2:$B$223,2,FALSE)</f>
        <v>Europa</v>
      </c>
      <c r="H46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00" spans="1:8" hidden="1">
      <c r="A4700" t="s">
        <v>281</v>
      </c>
      <c r="B4700" s="3">
        <v>1970</v>
      </c>
      <c r="C4700">
        <v>0</v>
      </c>
      <c r="D4700">
        <v>0</v>
      </c>
      <c r="E4700" s="3" t="e">
        <v>#NUM!</v>
      </c>
      <c r="F4700" s="3" t="str">
        <f>VLOOKUP(Exportacao[[#This Row],[País]],Tabela3[#All],4,FALSE)</f>
        <v>Ilhas Marshall</v>
      </c>
      <c r="G4700" s="3" t="str">
        <f>VLOOKUP(Exportacao[[#This Row],[País Corrigido]],'Conversor de países_Geral_UTF8_'!$A$2:$B$223,2,FALSE)</f>
        <v>Oceania</v>
      </c>
      <c r="H47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1" spans="1:8" hidden="1">
      <c r="A4701" t="s">
        <v>281</v>
      </c>
      <c r="B4701" s="3">
        <v>1971</v>
      </c>
      <c r="C4701">
        <v>0</v>
      </c>
      <c r="D4701">
        <v>0</v>
      </c>
      <c r="E4701" s="3" t="e">
        <v>#NUM!</v>
      </c>
      <c r="F4701" s="3" t="str">
        <f>VLOOKUP(Exportacao[[#This Row],[País]],Tabela3[#All],4,FALSE)</f>
        <v>Ilhas Marshall</v>
      </c>
      <c r="G4701" s="3" t="str">
        <f>VLOOKUP(Exportacao[[#This Row],[País Corrigido]],'Conversor de países_Geral_UTF8_'!$A$2:$B$223,2,FALSE)</f>
        <v>Oceania</v>
      </c>
      <c r="H47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2" spans="1:8" hidden="1">
      <c r="A4702" t="s">
        <v>281</v>
      </c>
      <c r="B4702" s="3">
        <v>1972</v>
      </c>
      <c r="C4702">
        <v>0</v>
      </c>
      <c r="D4702">
        <v>0</v>
      </c>
      <c r="E4702" s="3" t="e">
        <v>#NUM!</v>
      </c>
      <c r="F4702" s="3" t="str">
        <f>VLOOKUP(Exportacao[[#This Row],[País]],Tabela3[#All],4,FALSE)</f>
        <v>Ilhas Marshall</v>
      </c>
      <c r="G4702" s="3" t="str">
        <f>VLOOKUP(Exportacao[[#This Row],[País Corrigido]],'Conversor de países_Geral_UTF8_'!$A$2:$B$223,2,FALSE)</f>
        <v>Oceania</v>
      </c>
      <c r="H47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3" spans="1:8" hidden="1">
      <c r="A4703" t="s">
        <v>281</v>
      </c>
      <c r="B4703" s="3">
        <v>1973</v>
      </c>
      <c r="C4703">
        <v>0</v>
      </c>
      <c r="D4703">
        <v>0</v>
      </c>
      <c r="E4703" s="3" t="e">
        <v>#NUM!</v>
      </c>
      <c r="F4703" s="3" t="str">
        <f>VLOOKUP(Exportacao[[#This Row],[País]],Tabela3[#All],4,FALSE)</f>
        <v>Ilhas Marshall</v>
      </c>
      <c r="G4703" s="3" t="str">
        <f>VLOOKUP(Exportacao[[#This Row],[País Corrigido]],'Conversor de países_Geral_UTF8_'!$A$2:$B$223,2,FALSE)</f>
        <v>Oceania</v>
      </c>
      <c r="H47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4" spans="1:8" hidden="1">
      <c r="A4704" t="s">
        <v>281</v>
      </c>
      <c r="B4704" s="3">
        <v>1974</v>
      </c>
      <c r="C4704">
        <v>0</v>
      </c>
      <c r="D4704">
        <v>0</v>
      </c>
      <c r="E4704" s="3" t="e">
        <v>#NUM!</v>
      </c>
      <c r="F4704" s="3" t="str">
        <f>VLOOKUP(Exportacao[[#This Row],[País]],Tabela3[#All],4,FALSE)</f>
        <v>Ilhas Marshall</v>
      </c>
      <c r="G4704" s="3" t="str">
        <f>VLOOKUP(Exportacao[[#This Row],[País Corrigido]],'Conversor de países_Geral_UTF8_'!$A$2:$B$223,2,FALSE)</f>
        <v>Oceania</v>
      </c>
      <c r="H47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5" spans="1:8" hidden="1">
      <c r="A4705" t="s">
        <v>281</v>
      </c>
      <c r="B4705" s="3">
        <v>1975</v>
      </c>
      <c r="C4705">
        <v>0</v>
      </c>
      <c r="D4705">
        <v>0</v>
      </c>
      <c r="E4705" s="3" t="e">
        <v>#NUM!</v>
      </c>
      <c r="F4705" s="3" t="str">
        <f>VLOOKUP(Exportacao[[#This Row],[País]],Tabela3[#All],4,FALSE)</f>
        <v>Ilhas Marshall</v>
      </c>
      <c r="G4705" s="3" t="str">
        <f>VLOOKUP(Exportacao[[#This Row],[País Corrigido]],'Conversor de países_Geral_UTF8_'!$A$2:$B$223,2,FALSE)</f>
        <v>Oceania</v>
      </c>
      <c r="H47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6" spans="1:8" hidden="1">
      <c r="A4706" t="s">
        <v>281</v>
      </c>
      <c r="B4706" s="3">
        <v>1976</v>
      </c>
      <c r="C4706">
        <v>0</v>
      </c>
      <c r="D4706">
        <v>0</v>
      </c>
      <c r="E4706" s="3" t="e">
        <v>#NUM!</v>
      </c>
      <c r="F4706" s="3" t="str">
        <f>VLOOKUP(Exportacao[[#This Row],[País]],Tabela3[#All],4,FALSE)</f>
        <v>Ilhas Marshall</v>
      </c>
      <c r="G4706" s="3" t="str">
        <f>VLOOKUP(Exportacao[[#This Row],[País Corrigido]],'Conversor de países_Geral_UTF8_'!$A$2:$B$223,2,FALSE)</f>
        <v>Oceania</v>
      </c>
      <c r="H47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7" spans="1:8" hidden="1">
      <c r="A4707" t="s">
        <v>281</v>
      </c>
      <c r="B4707" s="3">
        <v>1977</v>
      </c>
      <c r="C4707">
        <v>0</v>
      </c>
      <c r="D4707">
        <v>0</v>
      </c>
      <c r="E4707" s="3" t="e">
        <v>#NUM!</v>
      </c>
      <c r="F4707" s="3" t="str">
        <f>VLOOKUP(Exportacao[[#This Row],[País]],Tabela3[#All],4,FALSE)</f>
        <v>Ilhas Marshall</v>
      </c>
      <c r="G4707" s="3" t="str">
        <f>VLOOKUP(Exportacao[[#This Row],[País Corrigido]],'Conversor de países_Geral_UTF8_'!$A$2:$B$223,2,FALSE)</f>
        <v>Oceania</v>
      </c>
      <c r="H47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8" spans="1:8" hidden="1">
      <c r="A4708" t="s">
        <v>281</v>
      </c>
      <c r="B4708" s="3">
        <v>1978</v>
      </c>
      <c r="C4708">
        <v>0</v>
      </c>
      <c r="D4708">
        <v>0</v>
      </c>
      <c r="E4708" s="3" t="e">
        <v>#NUM!</v>
      </c>
      <c r="F4708" s="3" t="str">
        <f>VLOOKUP(Exportacao[[#This Row],[País]],Tabela3[#All],4,FALSE)</f>
        <v>Ilhas Marshall</v>
      </c>
      <c r="G4708" s="3" t="str">
        <f>VLOOKUP(Exportacao[[#This Row],[País Corrigido]],'Conversor de países_Geral_UTF8_'!$A$2:$B$223,2,FALSE)</f>
        <v>Oceania</v>
      </c>
      <c r="H47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09" spans="1:8" hidden="1">
      <c r="A4709" t="s">
        <v>281</v>
      </c>
      <c r="B4709" s="3">
        <v>1979</v>
      </c>
      <c r="C4709">
        <v>0</v>
      </c>
      <c r="D4709">
        <v>0</v>
      </c>
      <c r="E4709" s="3" t="e">
        <v>#NUM!</v>
      </c>
      <c r="F4709" s="3" t="str">
        <f>VLOOKUP(Exportacao[[#This Row],[País]],Tabela3[#All],4,FALSE)</f>
        <v>Ilhas Marshall</v>
      </c>
      <c r="G4709" s="3" t="str">
        <f>VLOOKUP(Exportacao[[#This Row],[País Corrigido]],'Conversor de países_Geral_UTF8_'!$A$2:$B$223,2,FALSE)</f>
        <v>Oceania</v>
      </c>
      <c r="H47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0" spans="1:8" hidden="1">
      <c r="A4710" t="s">
        <v>281</v>
      </c>
      <c r="B4710" s="3">
        <v>1980</v>
      </c>
      <c r="C4710">
        <v>0</v>
      </c>
      <c r="D4710">
        <v>0</v>
      </c>
      <c r="E4710" s="3" t="e">
        <v>#NUM!</v>
      </c>
      <c r="F4710" s="3" t="str">
        <f>VLOOKUP(Exportacao[[#This Row],[País]],Tabela3[#All],4,FALSE)</f>
        <v>Ilhas Marshall</v>
      </c>
      <c r="G4710" s="3" t="str">
        <f>VLOOKUP(Exportacao[[#This Row],[País Corrigido]],'Conversor de países_Geral_UTF8_'!$A$2:$B$223,2,FALSE)</f>
        <v>Oceania</v>
      </c>
      <c r="H47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1" spans="1:8" hidden="1">
      <c r="A4711" t="s">
        <v>281</v>
      </c>
      <c r="B4711" s="3">
        <v>1981</v>
      </c>
      <c r="C4711">
        <v>0</v>
      </c>
      <c r="D4711">
        <v>0</v>
      </c>
      <c r="E4711" s="3" t="e">
        <v>#NUM!</v>
      </c>
      <c r="F4711" s="3" t="str">
        <f>VLOOKUP(Exportacao[[#This Row],[País]],Tabela3[#All],4,FALSE)</f>
        <v>Ilhas Marshall</v>
      </c>
      <c r="G4711" s="3" t="str">
        <f>VLOOKUP(Exportacao[[#This Row],[País Corrigido]],'Conversor de países_Geral_UTF8_'!$A$2:$B$223,2,FALSE)</f>
        <v>Oceania</v>
      </c>
      <c r="H47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2" spans="1:8" hidden="1">
      <c r="A4712" t="s">
        <v>281</v>
      </c>
      <c r="B4712" s="3">
        <v>1982</v>
      </c>
      <c r="C4712">
        <v>0</v>
      </c>
      <c r="D4712">
        <v>0</v>
      </c>
      <c r="E4712" s="3" t="e">
        <v>#NUM!</v>
      </c>
      <c r="F4712" s="3" t="str">
        <f>VLOOKUP(Exportacao[[#This Row],[País]],Tabela3[#All],4,FALSE)</f>
        <v>Ilhas Marshall</v>
      </c>
      <c r="G4712" s="3" t="str">
        <f>VLOOKUP(Exportacao[[#This Row],[País Corrigido]],'Conversor de países_Geral_UTF8_'!$A$2:$B$223,2,FALSE)</f>
        <v>Oceania</v>
      </c>
      <c r="H47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3" spans="1:8" hidden="1">
      <c r="A4713" t="s">
        <v>281</v>
      </c>
      <c r="B4713" s="3">
        <v>1983</v>
      </c>
      <c r="C4713">
        <v>0</v>
      </c>
      <c r="D4713">
        <v>0</v>
      </c>
      <c r="E4713" s="3" t="e">
        <v>#NUM!</v>
      </c>
      <c r="F4713" s="3" t="str">
        <f>VLOOKUP(Exportacao[[#This Row],[País]],Tabela3[#All],4,FALSE)</f>
        <v>Ilhas Marshall</v>
      </c>
      <c r="G4713" s="3" t="str">
        <f>VLOOKUP(Exportacao[[#This Row],[País Corrigido]],'Conversor de países_Geral_UTF8_'!$A$2:$B$223,2,FALSE)</f>
        <v>Oceania</v>
      </c>
      <c r="H47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4" spans="1:8" hidden="1">
      <c r="A4714" t="s">
        <v>281</v>
      </c>
      <c r="B4714" s="3">
        <v>1984</v>
      </c>
      <c r="C4714">
        <v>0</v>
      </c>
      <c r="D4714">
        <v>0</v>
      </c>
      <c r="E4714" s="3" t="e">
        <v>#NUM!</v>
      </c>
      <c r="F4714" s="3" t="str">
        <f>VLOOKUP(Exportacao[[#This Row],[País]],Tabela3[#All],4,FALSE)</f>
        <v>Ilhas Marshall</v>
      </c>
      <c r="G4714" s="3" t="str">
        <f>VLOOKUP(Exportacao[[#This Row],[País Corrigido]],'Conversor de países_Geral_UTF8_'!$A$2:$B$223,2,FALSE)</f>
        <v>Oceania</v>
      </c>
      <c r="H47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5" spans="1:8" hidden="1">
      <c r="A4715" t="s">
        <v>281</v>
      </c>
      <c r="B4715" s="3">
        <v>1985</v>
      </c>
      <c r="C4715">
        <v>0</v>
      </c>
      <c r="D4715">
        <v>0</v>
      </c>
      <c r="E4715" s="3" t="e">
        <v>#NUM!</v>
      </c>
      <c r="F4715" s="3" t="str">
        <f>VLOOKUP(Exportacao[[#This Row],[País]],Tabela3[#All],4,FALSE)</f>
        <v>Ilhas Marshall</v>
      </c>
      <c r="G4715" s="3" t="str">
        <f>VLOOKUP(Exportacao[[#This Row],[País Corrigido]],'Conversor de países_Geral_UTF8_'!$A$2:$B$223,2,FALSE)</f>
        <v>Oceania</v>
      </c>
      <c r="H47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6" spans="1:8" hidden="1">
      <c r="A4716" t="s">
        <v>281</v>
      </c>
      <c r="B4716" s="3">
        <v>1986</v>
      </c>
      <c r="C4716">
        <v>0</v>
      </c>
      <c r="D4716">
        <v>0</v>
      </c>
      <c r="E4716" s="3" t="e">
        <v>#NUM!</v>
      </c>
      <c r="F4716" s="3" t="str">
        <f>VLOOKUP(Exportacao[[#This Row],[País]],Tabela3[#All],4,FALSE)</f>
        <v>Ilhas Marshall</v>
      </c>
      <c r="G4716" s="3" t="str">
        <f>VLOOKUP(Exportacao[[#This Row],[País Corrigido]],'Conversor de países_Geral_UTF8_'!$A$2:$B$223,2,FALSE)</f>
        <v>Oceania</v>
      </c>
      <c r="H47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7" spans="1:8" hidden="1">
      <c r="A4717" t="s">
        <v>281</v>
      </c>
      <c r="B4717" s="3">
        <v>1987</v>
      </c>
      <c r="C4717">
        <v>0</v>
      </c>
      <c r="D4717">
        <v>0</v>
      </c>
      <c r="E4717" s="3" t="e">
        <v>#NUM!</v>
      </c>
      <c r="F4717" s="3" t="str">
        <f>VLOOKUP(Exportacao[[#This Row],[País]],Tabela3[#All],4,FALSE)</f>
        <v>Ilhas Marshall</v>
      </c>
      <c r="G4717" s="3" t="str">
        <f>VLOOKUP(Exportacao[[#This Row],[País Corrigido]],'Conversor de países_Geral_UTF8_'!$A$2:$B$223,2,FALSE)</f>
        <v>Oceania</v>
      </c>
      <c r="H47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8" spans="1:8" hidden="1">
      <c r="A4718" t="s">
        <v>281</v>
      </c>
      <c r="B4718" s="3">
        <v>1988</v>
      </c>
      <c r="C4718">
        <v>0</v>
      </c>
      <c r="D4718">
        <v>0</v>
      </c>
      <c r="E4718" s="3" t="e">
        <v>#NUM!</v>
      </c>
      <c r="F4718" s="3" t="str">
        <f>VLOOKUP(Exportacao[[#This Row],[País]],Tabela3[#All],4,FALSE)</f>
        <v>Ilhas Marshall</v>
      </c>
      <c r="G4718" s="3" t="str">
        <f>VLOOKUP(Exportacao[[#This Row],[País Corrigido]],'Conversor de países_Geral_UTF8_'!$A$2:$B$223,2,FALSE)</f>
        <v>Oceania</v>
      </c>
      <c r="H47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19" spans="1:8" hidden="1">
      <c r="A4719" t="s">
        <v>281</v>
      </c>
      <c r="B4719" s="3">
        <v>1989</v>
      </c>
      <c r="C4719">
        <v>0</v>
      </c>
      <c r="D4719">
        <v>0</v>
      </c>
      <c r="E4719" s="3" t="e">
        <v>#NUM!</v>
      </c>
      <c r="F4719" s="3" t="str">
        <f>VLOOKUP(Exportacao[[#This Row],[País]],Tabela3[#All],4,FALSE)</f>
        <v>Ilhas Marshall</v>
      </c>
      <c r="G4719" s="3" t="str">
        <f>VLOOKUP(Exportacao[[#This Row],[País Corrigido]],'Conversor de países_Geral_UTF8_'!$A$2:$B$223,2,FALSE)</f>
        <v>Oceania</v>
      </c>
      <c r="H47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0" spans="1:8" hidden="1">
      <c r="A4720" t="s">
        <v>281</v>
      </c>
      <c r="B4720" s="3">
        <v>1990</v>
      </c>
      <c r="C4720">
        <v>0</v>
      </c>
      <c r="D4720">
        <v>0</v>
      </c>
      <c r="E4720" s="3" t="e">
        <v>#NUM!</v>
      </c>
      <c r="F4720" s="3" t="str">
        <f>VLOOKUP(Exportacao[[#This Row],[País]],Tabela3[#All],4,FALSE)</f>
        <v>Ilhas Marshall</v>
      </c>
      <c r="G4720" s="3" t="str">
        <f>VLOOKUP(Exportacao[[#This Row],[País Corrigido]],'Conversor de países_Geral_UTF8_'!$A$2:$B$223,2,FALSE)</f>
        <v>Oceania</v>
      </c>
      <c r="H47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1" spans="1:8" hidden="1">
      <c r="A4721" t="s">
        <v>281</v>
      </c>
      <c r="B4721" s="3">
        <v>1991</v>
      </c>
      <c r="C4721">
        <v>0</v>
      </c>
      <c r="D4721">
        <v>0</v>
      </c>
      <c r="E4721" s="3" t="e">
        <v>#NUM!</v>
      </c>
      <c r="F4721" s="3" t="str">
        <f>VLOOKUP(Exportacao[[#This Row],[País]],Tabela3[#All],4,FALSE)</f>
        <v>Ilhas Marshall</v>
      </c>
      <c r="G4721" s="3" t="str">
        <f>VLOOKUP(Exportacao[[#This Row],[País Corrigido]],'Conversor de países_Geral_UTF8_'!$A$2:$B$223,2,FALSE)</f>
        <v>Oceania</v>
      </c>
      <c r="H47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2" spans="1:8" hidden="1">
      <c r="A4722" t="s">
        <v>281</v>
      </c>
      <c r="B4722" s="3">
        <v>1992</v>
      </c>
      <c r="C4722">
        <v>0</v>
      </c>
      <c r="D4722">
        <v>0</v>
      </c>
      <c r="E4722" s="3" t="e">
        <v>#NUM!</v>
      </c>
      <c r="F4722" s="3" t="str">
        <f>VLOOKUP(Exportacao[[#This Row],[País]],Tabela3[#All],4,FALSE)</f>
        <v>Ilhas Marshall</v>
      </c>
      <c r="G4722" s="3" t="str">
        <f>VLOOKUP(Exportacao[[#This Row],[País Corrigido]],'Conversor de países_Geral_UTF8_'!$A$2:$B$223,2,FALSE)</f>
        <v>Oceania</v>
      </c>
      <c r="H47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3" spans="1:8" hidden="1">
      <c r="A4723" t="s">
        <v>281</v>
      </c>
      <c r="B4723" s="3">
        <v>1993</v>
      </c>
      <c r="C4723">
        <v>0</v>
      </c>
      <c r="D4723">
        <v>0</v>
      </c>
      <c r="E4723" s="3" t="e">
        <v>#NUM!</v>
      </c>
      <c r="F4723" s="3" t="str">
        <f>VLOOKUP(Exportacao[[#This Row],[País]],Tabela3[#All],4,FALSE)</f>
        <v>Ilhas Marshall</v>
      </c>
      <c r="G4723" s="3" t="str">
        <f>VLOOKUP(Exportacao[[#This Row],[País Corrigido]],'Conversor de países_Geral_UTF8_'!$A$2:$B$223,2,FALSE)</f>
        <v>Oceania</v>
      </c>
      <c r="H47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4" spans="1:8" hidden="1">
      <c r="A4724" t="s">
        <v>281</v>
      </c>
      <c r="B4724" s="3">
        <v>1994</v>
      </c>
      <c r="C4724">
        <v>0</v>
      </c>
      <c r="D4724">
        <v>0</v>
      </c>
      <c r="E4724" s="3" t="e">
        <v>#NUM!</v>
      </c>
      <c r="F4724" s="3" t="str">
        <f>VLOOKUP(Exportacao[[#This Row],[País]],Tabela3[#All],4,FALSE)</f>
        <v>Ilhas Marshall</v>
      </c>
      <c r="G4724" s="3" t="str">
        <f>VLOOKUP(Exportacao[[#This Row],[País Corrigido]],'Conversor de países_Geral_UTF8_'!$A$2:$B$223,2,FALSE)</f>
        <v>Oceania</v>
      </c>
      <c r="H47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5" spans="1:8" hidden="1">
      <c r="A4725" t="s">
        <v>281</v>
      </c>
      <c r="B4725" s="3">
        <v>1995</v>
      </c>
      <c r="C4725">
        <v>0</v>
      </c>
      <c r="D4725">
        <v>0</v>
      </c>
      <c r="E4725" s="3" t="e">
        <v>#NUM!</v>
      </c>
      <c r="F4725" s="3" t="str">
        <f>VLOOKUP(Exportacao[[#This Row],[País]],Tabela3[#All],4,FALSE)</f>
        <v>Ilhas Marshall</v>
      </c>
      <c r="G4725" s="3" t="str">
        <f>VLOOKUP(Exportacao[[#This Row],[País Corrigido]],'Conversor de países_Geral_UTF8_'!$A$2:$B$223,2,FALSE)</f>
        <v>Oceania</v>
      </c>
      <c r="H47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6" spans="1:8" hidden="1">
      <c r="A4726" t="s">
        <v>281</v>
      </c>
      <c r="B4726" s="3">
        <v>1996</v>
      </c>
      <c r="C4726">
        <v>0</v>
      </c>
      <c r="D4726">
        <v>0</v>
      </c>
      <c r="E4726" s="3" t="e">
        <v>#NUM!</v>
      </c>
      <c r="F4726" s="3" t="str">
        <f>VLOOKUP(Exportacao[[#This Row],[País]],Tabela3[#All],4,FALSE)</f>
        <v>Ilhas Marshall</v>
      </c>
      <c r="G4726" s="3" t="str">
        <f>VLOOKUP(Exportacao[[#This Row],[País Corrigido]],'Conversor de países_Geral_UTF8_'!$A$2:$B$223,2,FALSE)</f>
        <v>Oceania</v>
      </c>
      <c r="H47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7" spans="1:8" hidden="1">
      <c r="A4727" t="s">
        <v>281</v>
      </c>
      <c r="B4727" s="3">
        <v>1997</v>
      </c>
      <c r="C4727">
        <v>0</v>
      </c>
      <c r="D4727">
        <v>0</v>
      </c>
      <c r="E4727" s="3" t="e">
        <v>#NUM!</v>
      </c>
      <c r="F4727" s="3" t="str">
        <f>VLOOKUP(Exportacao[[#This Row],[País]],Tabela3[#All],4,FALSE)</f>
        <v>Ilhas Marshall</v>
      </c>
      <c r="G4727" s="3" t="str">
        <f>VLOOKUP(Exportacao[[#This Row],[País Corrigido]],'Conversor de países_Geral_UTF8_'!$A$2:$B$223,2,FALSE)</f>
        <v>Oceania</v>
      </c>
      <c r="H47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8" spans="1:8" hidden="1">
      <c r="A4728" t="s">
        <v>281</v>
      </c>
      <c r="B4728" s="3">
        <v>1998</v>
      </c>
      <c r="C4728">
        <v>0</v>
      </c>
      <c r="D4728">
        <v>0</v>
      </c>
      <c r="E4728" s="3" t="e">
        <v>#NUM!</v>
      </c>
      <c r="F4728" s="3" t="str">
        <f>VLOOKUP(Exportacao[[#This Row],[País]],Tabela3[#All],4,FALSE)</f>
        <v>Ilhas Marshall</v>
      </c>
      <c r="G4728" s="3" t="str">
        <f>VLOOKUP(Exportacao[[#This Row],[País Corrigido]],'Conversor de países_Geral_UTF8_'!$A$2:$B$223,2,FALSE)</f>
        <v>Oceania</v>
      </c>
      <c r="H47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29" spans="1:8" hidden="1">
      <c r="A4729" t="s">
        <v>281</v>
      </c>
      <c r="B4729" s="3">
        <v>1999</v>
      </c>
      <c r="C4729">
        <v>0</v>
      </c>
      <c r="D4729">
        <v>0</v>
      </c>
      <c r="E4729" s="3" t="e">
        <v>#NUM!</v>
      </c>
      <c r="F4729" s="3" t="str">
        <f>VLOOKUP(Exportacao[[#This Row],[País]],Tabela3[#All],4,FALSE)</f>
        <v>Ilhas Marshall</v>
      </c>
      <c r="G4729" s="3" t="str">
        <f>VLOOKUP(Exportacao[[#This Row],[País Corrigido]],'Conversor de países_Geral_UTF8_'!$A$2:$B$223,2,FALSE)</f>
        <v>Oceania</v>
      </c>
      <c r="H47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0" spans="1:8" hidden="1">
      <c r="A4730" t="s">
        <v>281</v>
      </c>
      <c r="B4730" s="3">
        <v>2000</v>
      </c>
      <c r="C4730">
        <v>0</v>
      </c>
      <c r="D4730">
        <v>0</v>
      </c>
      <c r="E4730" s="3" t="e">
        <v>#NUM!</v>
      </c>
      <c r="F4730" s="3" t="str">
        <f>VLOOKUP(Exportacao[[#This Row],[País]],Tabela3[#All],4,FALSE)</f>
        <v>Ilhas Marshall</v>
      </c>
      <c r="G4730" s="3" t="str">
        <f>VLOOKUP(Exportacao[[#This Row],[País Corrigido]],'Conversor de países_Geral_UTF8_'!$A$2:$B$223,2,FALSE)</f>
        <v>Oceania</v>
      </c>
      <c r="H47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1" spans="1:8" hidden="1">
      <c r="A4731" t="s">
        <v>281</v>
      </c>
      <c r="B4731" s="3">
        <v>2001</v>
      </c>
      <c r="C4731">
        <v>0</v>
      </c>
      <c r="D4731">
        <v>0</v>
      </c>
      <c r="E4731" s="3" t="e">
        <v>#NUM!</v>
      </c>
      <c r="F4731" s="3" t="str">
        <f>VLOOKUP(Exportacao[[#This Row],[País]],Tabela3[#All],4,FALSE)</f>
        <v>Ilhas Marshall</v>
      </c>
      <c r="G4731" s="3" t="str">
        <f>VLOOKUP(Exportacao[[#This Row],[País Corrigido]],'Conversor de países_Geral_UTF8_'!$A$2:$B$223,2,FALSE)</f>
        <v>Oceania</v>
      </c>
      <c r="H47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2" spans="1:8" hidden="1">
      <c r="A4732" t="s">
        <v>281</v>
      </c>
      <c r="B4732" s="3">
        <v>2002</v>
      </c>
      <c r="C4732">
        <v>0</v>
      </c>
      <c r="D4732">
        <v>0</v>
      </c>
      <c r="E4732" s="3" t="e">
        <v>#NUM!</v>
      </c>
      <c r="F4732" s="3" t="str">
        <f>VLOOKUP(Exportacao[[#This Row],[País]],Tabela3[#All],4,FALSE)</f>
        <v>Ilhas Marshall</v>
      </c>
      <c r="G4732" s="3" t="str">
        <f>VLOOKUP(Exportacao[[#This Row],[País Corrigido]],'Conversor de países_Geral_UTF8_'!$A$2:$B$223,2,FALSE)</f>
        <v>Oceania</v>
      </c>
      <c r="H47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3" spans="1:8" hidden="1">
      <c r="A4733" t="s">
        <v>281</v>
      </c>
      <c r="B4733" s="3">
        <v>2003</v>
      </c>
      <c r="C4733">
        <v>0</v>
      </c>
      <c r="D4733">
        <v>0</v>
      </c>
      <c r="E4733" s="3" t="e">
        <v>#NUM!</v>
      </c>
      <c r="F4733" s="3" t="str">
        <f>VLOOKUP(Exportacao[[#This Row],[País]],Tabela3[#All],4,FALSE)</f>
        <v>Ilhas Marshall</v>
      </c>
      <c r="G4733" s="3" t="str">
        <f>VLOOKUP(Exportacao[[#This Row],[País Corrigido]],'Conversor de países_Geral_UTF8_'!$A$2:$B$223,2,FALSE)</f>
        <v>Oceania</v>
      </c>
      <c r="H47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4" spans="1:8" hidden="1">
      <c r="A4734" t="s">
        <v>281</v>
      </c>
      <c r="B4734" s="3">
        <v>2004</v>
      </c>
      <c r="C4734">
        <v>0</v>
      </c>
      <c r="D4734">
        <v>0</v>
      </c>
      <c r="E4734" s="3" t="e">
        <v>#NUM!</v>
      </c>
      <c r="F4734" s="3" t="str">
        <f>VLOOKUP(Exportacao[[#This Row],[País]],Tabela3[#All],4,FALSE)</f>
        <v>Ilhas Marshall</v>
      </c>
      <c r="G4734" s="3" t="str">
        <f>VLOOKUP(Exportacao[[#This Row],[País Corrigido]],'Conversor de países_Geral_UTF8_'!$A$2:$B$223,2,FALSE)</f>
        <v>Oceania</v>
      </c>
      <c r="H47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5" spans="1:8" hidden="1">
      <c r="A4735" t="s">
        <v>281</v>
      </c>
      <c r="B4735" s="3">
        <v>2005</v>
      </c>
      <c r="C4735">
        <v>0</v>
      </c>
      <c r="D4735">
        <v>0</v>
      </c>
      <c r="E4735" s="3" t="e">
        <v>#NUM!</v>
      </c>
      <c r="F4735" s="3" t="str">
        <f>VLOOKUP(Exportacao[[#This Row],[País]],Tabela3[#All],4,FALSE)</f>
        <v>Ilhas Marshall</v>
      </c>
      <c r="G4735" s="3" t="str">
        <f>VLOOKUP(Exportacao[[#This Row],[País Corrigido]],'Conversor de países_Geral_UTF8_'!$A$2:$B$223,2,FALSE)</f>
        <v>Oceania</v>
      </c>
      <c r="H47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6" spans="1:8" hidden="1">
      <c r="A4736" t="s">
        <v>281</v>
      </c>
      <c r="B4736" s="3">
        <v>2006</v>
      </c>
      <c r="C4736">
        <v>0</v>
      </c>
      <c r="D4736">
        <v>0</v>
      </c>
      <c r="E4736" s="3" t="e">
        <v>#NUM!</v>
      </c>
      <c r="F4736" s="3" t="str">
        <f>VLOOKUP(Exportacao[[#This Row],[País]],Tabela3[#All],4,FALSE)</f>
        <v>Ilhas Marshall</v>
      </c>
      <c r="G4736" s="3" t="str">
        <f>VLOOKUP(Exportacao[[#This Row],[País Corrigido]],'Conversor de países_Geral_UTF8_'!$A$2:$B$223,2,FALSE)</f>
        <v>Oceania</v>
      </c>
      <c r="H47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7" spans="1:8" hidden="1">
      <c r="A4737" t="s">
        <v>281</v>
      </c>
      <c r="B4737" s="3">
        <v>2007</v>
      </c>
      <c r="C4737">
        <v>0</v>
      </c>
      <c r="D4737">
        <v>0</v>
      </c>
      <c r="E4737" s="3" t="e">
        <v>#NUM!</v>
      </c>
      <c r="F4737" s="3" t="str">
        <f>VLOOKUP(Exportacao[[#This Row],[País]],Tabela3[#All],4,FALSE)</f>
        <v>Ilhas Marshall</v>
      </c>
      <c r="G4737" s="3" t="str">
        <f>VLOOKUP(Exportacao[[#This Row],[País Corrigido]],'Conversor de países_Geral_UTF8_'!$A$2:$B$223,2,FALSE)</f>
        <v>Oceania</v>
      </c>
      <c r="H47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8" spans="1:8" hidden="1">
      <c r="A4738" t="s">
        <v>281</v>
      </c>
      <c r="B4738" s="3">
        <v>2008</v>
      </c>
      <c r="C4738">
        <v>0</v>
      </c>
      <c r="D4738">
        <v>0</v>
      </c>
      <c r="E4738" s="3" t="e">
        <v>#NUM!</v>
      </c>
      <c r="F4738" s="3" t="str">
        <f>VLOOKUP(Exportacao[[#This Row],[País]],Tabela3[#All],4,FALSE)</f>
        <v>Ilhas Marshall</v>
      </c>
      <c r="G4738" s="3" t="str">
        <f>VLOOKUP(Exportacao[[#This Row],[País Corrigido]],'Conversor de países_Geral_UTF8_'!$A$2:$B$223,2,FALSE)</f>
        <v>Oceania</v>
      </c>
      <c r="H47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39" spans="1:8" hidden="1">
      <c r="A4739" t="s">
        <v>281</v>
      </c>
      <c r="B4739" s="3">
        <v>2009</v>
      </c>
      <c r="C4739">
        <v>0</v>
      </c>
      <c r="D4739">
        <v>0</v>
      </c>
      <c r="E4739" s="3" t="e">
        <v>#NUM!</v>
      </c>
      <c r="F4739" s="3" t="str">
        <f>VLOOKUP(Exportacao[[#This Row],[País]],Tabela3[#All],4,FALSE)</f>
        <v>Ilhas Marshall</v>
      </c>
      <c r="G4739" s="3" t="str">
        <f>VLOOKUP(Exportacao[[#This Row],[País Corrigido]],'Conversor de países_Geral_UTF8_'!$A$2:$B$223,2,FALSE)</f>
        <v>Oceania</v>
      </c>
      <c r="H47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40" spans="1:8" hidden="1">
      <c r="A4740" t="s">
        <v>281</v>
      </c>
      <c r="B4740" s="3">
        <v>2010</v>
      </c>
      <c r="C4740">
        <v>0</v>
      </c>
      <c r="D4740">
        <v>0</v>
      </c>
      <c r="E4740" s="3" t="e">
        <v>#NUM!</v>
      </c>
      <c r="F4740" s="3" t="str">
        <f>VLOOKUP(Exportacao[[#This Row],[País]],Tabela3[#All],4,FALSE)</f>
        <v>Ilhas Marshall</v>
      </c>
      <c r="G4740" s="3" t="str">
        <f>VLOOKUP(Exportacao[[#This Row],[País Corrigido]],'Conversor de países_Geral_UTF8_'!$A$2:$B$223,2,FALSE)</f>
        <v>Oceania</v>
      </c>
      <c r="H47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41" spans="1:8" hidden="1">
      <c r="A4741" t="s">
        <v>281</v>
      </c>
      <c r="B4741" s="3">
        <v>2011</v>
      </c>
      <c r="C4741">
        <v>0</v>
      </c>
      <c r="D4741">
        <v>0</v>
      </c>
      <c r="E4741" s="3" t="e">
        <v>#NUM!</v>
      </c>
      <c r="F4741" s="3" t="str">
        <f>VLOOKUP(Exportacao[[#This Row],[País]],Tabela3[#All],4,FALSE)</f>
        <v>Ilhas Marshall</v>
      </c>
      <c r="G4741" s="3" t="str">
        <f>VLOOKUP(Exportacao[[#This Row],[País Corrigido]],'Conversor de países_Geral_UTF8_'!$A$2:$B$223,2,FALSE)</f>
        <v>Oceania</v>
      </c>
      <c r="H47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42" spans="1:8" hidden="1">
      <c r="A4742" t="s">
        <v>281</v>
      </c>
      <c r="B4742" s="3">
        <v>2012</v>
      </c>
      <c r="C4742">
        <v>0</v>
      </c>
      <c r="D4742">
        <v>0</v>
      </c>
      <c r="E4742" s="3" t="e">
        <v>#NUM!</v>
      </c>
      <c r="F4742" s="3" t="str">
        <f>VLOOKUP(Exportacao[[#This Row],[País]],Tabela3[#All],4,FALSE)</f>
        <v>Ilhas Marshall</v>
      </c>
      <c r="G4742" s="3" t="str">
        <f>VLOOKUP(Exportacao[[#This Row],[País Corrigido]],'Conversor de países_Geral_UTF8_'!$A$2:$B$223,2,FALSE)</f>
        <v>Oceania</v>
      </c>
      <c r="H47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43" spans="1:8" hidden="1">
      <c r="A4743" t="s">
        <v>281</v>
      </c>
      <c r="B4743" s="3">
        <v>2013</v>
      </c>
      <c r="C4743">
        <v>0</v>
      </c>
      <c r="D4743">
        <v>0</v>
      </c>
      <c r="E4743" s="3" t="e">
        <v>#NUM!</v>
      </c>
      <c r="F4743" s="3" t="str">
        <f>VLOOKUP(Exportacao[[#This Row],[País]],Tabela3[#All],4,FALSE)</f>
        <v>Ilhas Marshall</v>
      </c>
      <c r="G4743" s="3" t="str">
        <f>VLOOKUP(Exportacao[[#This Row],[País Corrigido]],'Conversor de países_Geral_UTF8_'!$A$2:$B$223,2,FALSE)</f>
        <v>Oceania</v>
      </c>
      <c r="H47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44" spans="1:8" hidden="1">
      <c r="A4744" t="s">
        <v>281</v>
      </c>
      <c r="B4744" s="3">
        <v>2014</v>
      </c>
      <c r="C4744">
        <v>0</v>
      </c>
      <c r="D4744">
        <v>0</v>
      </c>
      <c r="E4744" s="3" t="e">
        <v>#NUM!</v>
      </c>
      <c r="F4744" s="3" t="str">
        <f>VLOOKUP(Exportacao[[#This Row],[País]],Tabela3[#All],4,FALSE)</f>
        <v>Ilhas Marshall</v>
      </c>
      <c r="G4744" s="3" t="str">
        <f>VLOOKUP(Exportacao[[#This Row],[País Corrigido]],'Conversor de países_Geral_UTF8_'!$A$2:$B$223,2,FALSE)</f>
        <v>Oceania</v>
      </c>
      <c r="H47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45" spans="1:8" hidden="1">
      <c r="A4745" t="s">
        <v>281</v>
      </c>
      <c r="B4745" s="3">
        <v>2015</v>
      </c>
      <c r="C4745">
        <v>0</v>
      </c>
      <c r="D4745">
        <v>0</v>
      </c>
      <c r="E4745" s="3" t="e">
        <v>#NUM!</v>
      </c>
      <c r="F4745" s="3" t="str">
        <f>VLOOKUP(Exportacao[[#This Row],[País]],Tabela3[#All],4,FALSE)</f>
        <v>Ilhas Marshall</v>
      </c>
      <c r="G4745" s="3" t="str">
        <f>VLOOKUP(Exportacao[[#This Row],[País Corrigido]],'Conversor de países_Geral_UTF8_'!$A$2:$B$223,2,FALSE)</f>
        <v>Oceania</v>
      </c>
      <c r="H47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46" spans="1:8" hidden="1">
      <c r="A4746" t="s">
        <v>281</v>
      </c>
      <c r="B4746" s="3">
        <v>2016</v>
      </c>
      <c r="C4746">
        <v>0</v>
      </c>
      <c r="D4746">
        <v>0</v>
      </c>
      <c r="E4746" s="3" t="e">
        <v>#NUM!</v>
      </c>
      <c r="F4746" s="3" t="str">
        <f>VLOOKUP(Exportacao[[#This Row],[País]],Tabela3[#All],4,FALSE)</f>
        <v>Ilhas Marshall</v>
      </c>
      <c r="G4746" s="3" t="str">
        <f>VLOOKUP(Exportacao[[#This Row],[País Corrigido]],'Conversor de países_Geral_UTF8_'!$A$2:$B$223,2,FALSE)</f>
        <v>Oceania</v>
      </c>
      <c r="H47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47" spans="1:8" hidden="1">
      <c r="A4747" t="s">
        <v>281</v>
      </c>
      <c r="B4747" s="3">
        <v>2017</v>
      </c>
      <c r="C4747">
        <v>0</v>
      </c>
      <c r="D4747">
        <v>0</v>
      </c>
      <c r="E4747" s="3" t="e">
        <v>#NUM!</v>
      </c>
      <c r="F4747" s="3" t="str">
        <f>VLOOKUP(Exportacao[[#This Row],[País]],Tabela3[#All],4,FALSE)</f>
        <v>Ilhas Marshall</v>
      </c>
      <c r="G4747" s="3" t="str">
        <f>VLOOKUP(Exportacao[[#This Row],[País Corrigido]],'Conversor de países_Geral_UTF8_'!$A$2:$B$223,2,FALSE)</f>
        <v>Oceania</v>
      </c>
      <c r="H47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48" spans="1:8" hidden="1">
      <c r="A4748" t="s">
        <v>281</v>
      </c>
      <c r="B4748" s="3">
        <v>2018</v>
      </c>
      <c r="C4748">
        <v>923</v>
      </c>
      <c r="D4748">
        <v>2436</v>
      </c>
      <c r="E4748" s="3">
        <v>2.6392199349945829</v>
      </c>
      <c r="F4748" s="3" t="str">
        <f>VLOOKUP(Exportacao[[#This Row],[País]],Tabela3[#All],4,FALSE)</f>
        <v>Ilhas Marshall</v>
      </c>
      <c r="G4748" s="3" t="str">
        <f>VLOOKUP(Exportacao[[#This Row],[País Corrigido]],'Conversor de países_Geral_UTF8_'!$A$2:$B$223,2,FALSE)</f>
        <v>Oceania</v>
      </c>
      <c r="H47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49" spans="1:8" hidden="1">
      <c r="A4749" t="s">
        <v>281</v>
      </c>
      <c r="B4749" s="3">
        <v>2019</v>
      </c>
      <c r="C4749">
        <v>7276</v>
      </c>
      <c r="D4749">
        <v>15786</v>
      </c>
      <c r="E4749" s="3">
        <v>2.1695986805937326</v>
      </c>
      <c r="F4749" s="3" t="str">
        <f>VLOOKUP(Exportacao[[#This Row],[País]],Tabela3[#All],4,FALSE)</f>
        <v>Ilhas Marshall</v>
      </c>
      <c r="G4749" s="3" t="str">
        <f>VLOOKUP(Exportacao[[#This Row],[País Corrigido]],'Conversor de países_Geral_UTF8_'!$A$2:$B$223,2,FALSE)</f>
        <v>Oceania</v>
      </c>
      <c r="H47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50" spans="1:8" hidden="1">
      <c r="A4750" t="s">
        <v>281</v>
      </c>
      <c r="B4750" s="3">
        <v>2020</v>
      </c>
      <c r="C4750">
        <v>6270</v>
      </c>
      <c r="D4750">
        <v>19639</v>
      </c>
      <c r="E4750" s="3">
        <v>3.1322169059011165</v>
      </c>
      <c r="F4750" s="3" t="str">
        <f>VLOOKUP(Exportacao[[#This Row],[País]],Tabela3[#All],4,FALSE)</f>
        <v>Ilhas Marshall</v>
      </c>
      <c r="G4750" s="3" t="str">
        <f>VLOOKUP(Exportacao[[#This Row],[País Corrigido]],'Conversor de países_Geral_UTF8_'!$A$2:$B$223,2,FALSE)</f>
        <v>Oceania</v>
      </c>
      <c r="H47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51" spans="1:8" hidden="1">
      <c r="A4751" t="s">
        <v>281</v>
      </c>
      <c r="B4751" s="3">
        <v>2021</v>
      </c>
      <c r="C4751">
        <v>8644</v>
      </c>
      <c r="D4751">
        <v>22561</v>
      </c>
      <c r="E4751" s="3">
        <v>2.6100185099490978</v>
      </c>
      <c r="F4751" s="3" t="str">
        <f>VLOOKUP(Exportacao[[#This Row],[País]],Tabela3[#All],4,FALSE)</f>
        <v>Ilhas Marshall</v>
      </c>
      <c r="G4751" s="3" t="str">
        <f>VLOOKUP(Exportacao[[#This Row],[País Corrigido]],'Conversor de países_Geral_UTF8_'!$A$2:$B$223,2,FALSE)</f>
        <v>Oceania</v>
      </c>
      <c r="H47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52" spans="1:8" hidden="1">
      <c r="A4752" t="s">
        <v>281</v>
      </c>
      <c r="B4752" s="3">
        <v>2022</v>
      </c>
      <c r="C4752">
        <v>7240</v>
      </c>
      <c r="D4752">
        <v>27178</v>
      </c>
      <c r="E4752" s="3">
        <v>3.7538674033149171</v>
      </c>
      <c r="F4752" s="3" t="str">
        <f>VLOOKUP(Exportacao[[#This Row],[País]],Tabela3[#All],4,FALSE)</f>
        <v>Ilhas Marshall</v>
      </c>
      <c r="G4752" s="3" t="str">
        <f>VLOOKUP(Exportacao[[#This Row],[País Corrigido]],'Conversor de países_Geral_UTF8_'!$A$2:$B$223,2,FALSE)</f>
        <v>Oceania</v>
      </c>
      <c r="H47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53" spans="1:8" hidden="1">
      <c r="A4753" t="s">
        <v>281</v>
      </c>
      <c r="B4753" s="3">
        <v>2023</v>
      </c>
      <c r="C4753">
        <v>7417</v>
      </c>
      <c r="D4753">
        <v>31691</v>
      </c>
      <c r="E4753" s="3">
        <v>4.2727517864365643</v>
      </c>
      <c r="F4753" s="3" t="str">
        <f>VLOOKUP(Exportacao[[#This Row],[País]],Tabela3[#All],4,FALSE)</f>
        <v>Ilhas Marshall</v>
      </c>
      <c r="G4753" s="3" t="str">
        <f>VLOOKUP(Exportacao[[#This Row],[País Corrigido]],'Conversor de países_Geral_UTF8_'!$A$2:$B$223,2,FALSE)</f>
        <v>Oceania</v>
      </c>
      <c r="H47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754" spans="1:8" hidden="1">
      <c r="A4754" t="s">
        <v>147</v>
      </c>
      <c r="B4754" s="3">
        <v>1970</v>
      </c>
      <c r="C4754">
        <v>0</v>
      </c>
      <c r="D4754">
        <v>0</v>
      </c>
      <c r="E4754" s="3" t="e">
        <v>#NUM!</v>
      </c>
      <c r="F4754" s="3" t="str">
        <f>VLOOKUP(Exportacao[[#This Row],[País]],Tabela3[#All],4,FALSE)</f>
        <v>Martinica</v>
      </c>
      <c r="G4754" s="3" t="str">
        <f>VLOOKUP(Exportacao[[#This Row],[País Corrigido]],'Conversor de países_Geral_UTF8_'!$A$2:$B$223,2,FALSE)</f>
        <v>América Central e Caribe</v>
      </c>
      <c r="H47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55" spans="1:8" hidden="1">
      <c r="A4755" t="s">
        <v>147</v>
      </c>
      <c r="B4755" s="3">
        <v>1971</v>
      </c>
      <c r="C4755">
        <v>0</v>
      </c>
      <c r="D4755">
        <v>0</v>
      </c>
      <c r="E4755" s="3" t="e">
        <v>#NUM!</v>
      </c>
      <c r="F4755" s="3" t="str">
        <f>VLOOKUP(Exportacao[[#This Row],[País]],Tabela3[#All],4,FALSE)</f>
        <v>Martinica</v>
      </c>
      <c r="G4755" s="3" t="str">
        <f>VLOOKUP(Exportacao[[#This Row],[País Corrigido]],'Conversor de países_Geral_UTF8_'!$A$2:$B$223,2,FALSE)</f>
        <v>América Central e Caribe</v>
      </c>
      <c r="H47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56" spans="1:8" hidden="1">
      <c r="A4756" t="s">
        <v>147</v>
      </c>
      <c r="B4756" s="3">
        <v>1972</v>
      </c>
      <c r="C4756">
        <v>0</v>
      </c>
      <c r="D4756">
        <v>0</v>
      </c>
      <c r="E4756" s="3" t="e">
        <v>#NUM!</v>
      </c>
      <c r="F4756" s="3" t="str">
        <f>VLOOKUP(Exportacao[[#This Row],[País]],Tabela3[#All],4,FALSE)</f>
        <v>Martinica</v>
      </c>
      <c r="G4756" s="3" t="str">
        <f>VLOOKUP(Exportacao[[#This Row],[País Corrigido]],'Conversor de países_Geral_UTF8_'!$A$2:$B$223,2,FALSE)</f>
        <v>América Central e Caribe</v>
      </c>
      <c r="H47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57" spans="1:8" hidden="1">
      <c r="A4757" t="s">
        <v>147</v>
      </c>
      <c r="B4757" s="3">
        <v>1973</v>
      </c>
      <c r="C4757">
        <v>0</v>
      </c>
      <c r="D4757">
        <v>0</v>
      </c>
      <c r="E4757" s="3" t="e">
        <v>#NUM!</v>
      </c>
      <c r="F4757" s="3" t="str">
        <f>VLOOKUP(Exportacao[[#This Row],[País]],Tabela3[#All],4,FALSE)</f>
        <v>Martinica</v>
      </c>
      <c r="G4757" s="3" t="str">
        <f>VLOOKUP(Exportacao[[#This Row],[País Corrigido]],'Conversor de países_Geral_UTF8_'!$A$2:$B$223,2,FALSE)</f>
        <v>América Central e Caribe</v>
      </c>
      <c r="H47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58" spans="1:8" hidden="1">
      <c r="A4758" t="s">
        <v>147</v>
      </c>
      <c r="B4758" s="3">
        <v>1974</v>
      </c>
      <c r="C4758">
        <v>0</v>
      </c>
      <c r="D4758">
        <v>0</v>
      </c>
      <c r="E4758" s="3" t="e">
        <v>#NUM!</v>
      </c>
      <c r="F4758" s="3" t="str">
        <f>VLOOKUP(Exportacao[[#This Row],[País]],Tabela3[#All],4,FALSE)</f>
        <v>Martinica</v>
      </c>
      <c r="G4758" s="3" t="str">
        <f>VLOOKUP(Exportacao[[#This Row],[País Corrigido]],'Conversor de países_Geral_UTF8_'!$A$2:$B$223,2,FALSE)</f>
        <v>América Central e Caribe</v>
      </c>
      <c r="H47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59" spans="1:8" hidden="1">
      <c r="A4759" t="s">
        <v>147</v>
      </c>
      <c r="B4759" s="3">
        <v>1975</v>
      </c>
      <c r="C4759">
        <v>0</v>
      </c>
      <c r="D4759">
        <v>0</v>
      </c>
      <c r="E4759" s="3" t="e">
        <v>#NUM!</v>
      </c>
      <c r="F4759" s="3" t="str">
        <f>VLOOKUP(Exportacao[[#This Row],[País]],Tabela3[#All],4,FALSE)</f>
        <v>Martinica</v>
      </c>
      <c r="G4759" s="3" t="str">
        <f>VLOOKUP(Exportacao[[#This Row],[País Corrigido]],'Conversor de países_Geral_UTF8_'!$A$2:$B$223,2,FALSE)</f>
        <v>América Central e Caribe</v>
      </c>
      <c r="H47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0" spans="1:8" hidden="1">
      <c r="A4760" t="s">
        <v>147</v>
      </c>
      <c r="B4760" s="3">
        <v>1976</v>
      </c>
      <c r="C4760">
        <v>0</v>
      </c>
      <c r="D4760">
        <v>0</v>
      </c>
      <c r="E4760" s="3" t="e">
        <v>#NUM!</v>
      </c>
      <c r="F4760" s="3" t="str">
        <f>VLOOKUP(Exportacao[[#This Row],[País]],Tabela3[#All],4,FALSE)</f>
        <v>Martinica</v>
      </c>
      <c r="G4760" s="3" t="str">
        <f>VLOOKUP(Exportacao[[#This Row],[País Corrigido]],'Conversor de países_Geral_UTF8_'!$A$2:$B$223,2,FALSE)</f>
        <v>América Central e Caribe</v>
      </c>
      <c r="H47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1" spans="1:8" hidden="1">
      <c r="A4761" t="s">
        <v>147</v>
      </c>
      <c r="B4761" s="3">
        <v>1977</v>
      </c>
      <c r="C4761">
        <v>0</v>
      </c>
      <c r="D4761">
        <v>0</v>
      </c>
      <c r="E4761" s="3" t="e">
        <v>#NUM!</v>
      </c>
      <c r="F4761" s="3" t="str">
        <f>VLOOKUP(Exportacao[[#This Row],[País]],Tabela3[#All],4,FALSE)</f>
        <v>Martinica</v>
      </c>
      <c r="G4761" s="3" t="str">
        <f>VLOOKUP(Exportacao[[#This Row],[País Corrigido]],'Conversor de países_Geral_UTF8_'!$A$2:$B$223,2,FALSE)</f>
        <v>América Central e Caribe</v>
      </c>
      <c r="H47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2" spans="1:8" hidden="1">
      <c r="A4762" t="s">
        <v>147</v>
      </c>
      <c r="B4762" s="3">
        <v>1978</v>
      </c>
      <c r="C4762">
        <v>0</v>
      </c>
      <c r="D4762">
        <v>0</v>
      </c>
      <c r="E4762" s="3" t="e">
        <v>#NUM!</v>
      </c>
      <c r="F4762" s="3" t="str">
        <f>VLOOKUP(Exportacao[[#This Row],[País]],Tabela3[#All],4,FALSE)</f>
        <v>Martinica</v>
      </c>
      <c r="G4762" s="3" t="str">
        <f>VLOOKUP(Exportacao[[#This Row],[País Corrigido]],'Conversor de países_Geral_UTF8_'!$A$2:$B$223,2,FALSE)</f>
        <v>América Central e Caribe</v>
      </c>
      <c r="H47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3" spans="1:8" hidden="1">
      <c r="A4763" t="s">
        <v>147</v>
      </c>
      <c r="B4763" s="3">
        <v>1979</v>
      </c>
      <c r="C4763">
        <v>0</v>
      </c>
      <c r="D4763">
        <v>0</v>
      </c>
      <c r="E4763" s="3" t="e">
        <v>#NUM!</v>
      </c>
      <c r="F4763" s="3" t="str">
        <f>VLOOKUP(Exportacao[[#This Row],[País]],Tabela3[#All],4,FALSE)</f>
        <v>Martinica</v>
      </c>
      <c r="G4763" s="3" t="str">
        <f>VLOOKUP(Exportacao[[#This Row],[País Corrigido]],'Conversor de países_Geral_UTF8_'!$A$2:$B$223,2,FALSE)</f>
        <v>América Central e Caribe</v>
      </c>
      <c r="H47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4" spans="1:8" hidden="1">
      <c r="A4764" t="s">
        <v>147</v>
      </c>
      <c r="B4764" s="3">
        <v>1980</v>
      </c>
      <c r="C4764">
        <v>0</v>
      </c>
      <c r="D4764">
        <v>0</v>
      </c>
      <c r="E4764" s="3" t="e">
        <v>#NUM!</v>
      </c>
      <c r="F4764" s="3" t="str">
        <f>VLOOKUP(Exportacao[[#This Row],[País]],Tabela3[#All],4,FALSE)</f>
        <v>Martinica</v>
      </c>
      <c r="G4764" s="3" t="str">
        <f>VLOOKUP(Exportacao[[#This Row],[País Corrigido]],'Conversor de países_Geral_UTF8_'!$A$2:$B$223,2,FALSE)</f>
        <v>América Central e Caribe</v>
      </c>
      <c r="H47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5" spans="1:8" hidden="1">
      <c r="A4765" t="s">
        <v>147</v>
      </c>
      <c r="B4765" s="3">
        <v>1981</v>
      </c>
      <c r="C4765">
        <v>0</v>
      </c>
      <c r="D4765">
        <v>0</v>
      </c>
      <c r="E4765" s="3" t="e">
        <v>#NUM!</v>
      </c>
      <c r="F4765" s="3" t="str">
        <f>VLOOKUP(Exportacao[[#This Row],[País]],Tabela3[#All],4,FALSE)</f>
        <v>Martinica</v>
      </c>
      <c r="G4765" s="3" t="str">
        <f>VLOOKUP(Exportacao[[#This Row],[País Corrigido]],'Conversor de países_Geral_UTF8_'!$A$2:$B$223,2,FALSE)</f>
        <v>América Central e Caribe</v>
      </c>
      <c r="H47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6" spans="1:8" hidden="1">
      <c r="A4766" t="s">
        <v>147</v>
      </c>
      <c r="B4766" s="3">
        <v>1982</v>
      </c>
      <c r="C4766">
        <v>0</v>
      </c>
      <c r="D4766">
        <v>0</v>
      </c>
      <c r="E4766" s="3" t="e">
        <v>#NUM!</v>
      </c>
      <c r="F4766" s="3" t="str">
        <f>VLOOKUP(Exportacao[[#This Row],[País]],Tabela3[#All],4,FALSE)</f>
        <v>Martinica</v>
      </c>
      <c r="G4766" s="3" t="str">
        <f>VLOOKUP(Exportacao[[#This Row],[País Corrigido]],'Conversor de países_Geral_UTF8_'!$A$2:$B$223,2,FALSE)</f>
        <v>América Central e Caribe</v>
      </c>
      <c r="H47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7" spans="1:8" hidden="1">
      <c r="A4767" t="s">
        <v>147</v>
      </c>
      <c r="B4767" s="3">
        <v>1983</v>
      </c>
      <c r="C4767">
        <v>0</v>
      </c>
      <c r="D4767">
        <v>0</v>
      </c>
      <c r="E4767" s="3" t="e">
        <v>#NUM!</v>
      </c>
      <c r="F4767" s="3" t="str">
        <f>VLOOKUP(Exportacao[[#This Row],[País]],Tabela3[#All],4,FALSE)</f>
        <v>Martinica</v>
      </c>
      <c r="G4767" s="3" t="str">
        <f>VLOOKUP(Exportacao[[#This Row],[País Corrigido]],'Conversor de países_Geral_UTF8_'!$A$2:$B$223,2,FALSE)</f>
        <v>América Central e Caribe</v>
      </c>
      <c r="H47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8" spans="1:8" hidden="1">
      <c r="A4768" t="s">
        <v>147</v>
      </c>
      <c r="B4768" s="3">
        <v>1984</v>
      </c>
      <c r="C4768">
        <v>0</v>
      </c>
      <c r="D4768">
        <v>0</v>
      </c>
      <c r="E4768" s="3" t="e">
        <v>#NUM!</v>
      </c>
      <c r="F4768" s="3" t="str">
        <f>VLOOKUP(Exportacao[[#This Row],[País]],Tabela3[#All],4,FALSE)</f>
        <v>Martinica</v>
      </c>
      <c r="G4768" s="3" t="str">
        <f>VLOOKUP(Exportacao[[#This Row],[País Corrigido]],'Conversor de países_Geral_UTF8_'!$A$2:$B$223,2,FALSE)</f>
        <v>América Central e Caribe</v>
      </c>
      <c r="H47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69" spans="1:8" hidden="1">
      <c r="A4769" t="s">
        <v>147</v>
      </c>
      <c r="B4769" s="3">
        <v>1985</v>
      </c>
      <c r="C4769">
        <v>0</v>
      </c>
      <c r="D4769">
        <v>0</v>
      </c>
      <c r="E4769" s="3" t="e">
        <v>#NUM!</v>
      </c>
      <c r="F4769" s="3" t="str">
        <f>VLOOKUP(Exportacao[[#This Row],[País]],Tabela3[#All],4,FALSE)</f>
        <v>Martinica</v>
      </c>
      <c r="G4769" s="3" t="str">
        <f>VLOOKUP(Exportacao[[#This Row],[País Corrigido]],'Conversor de países_Geral_UTF8_'!$A$2:$B$223,2,FALSE)</f>
        <v>América Central e Caribe</v>
      </c>
      <c r="H47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0" spans="1:8" hidden="1">
      <c r="A4770" t="s">
        <v>147</v>
      </c>
      <c r="B4770" s="3">
        <v>1986</v>
      </c>
      <c r="C4770">
        <v>0</v>
      </c>
      <c r="D4770">
        <v>0</v>
      </c>
      <c r="E4770" s="3" t="e">
        <v>#NUM!</v>
      </c>
      <c r="F4770" s="3" t="str">
        <f>VLOOKUP(Exportacao[[#This Row],[País]],Tabela3[#All],4,FALSE)</f>
        <v>Martinica</v>
      </c>
      <c r="G4770" s="3" t="str">
        <f>VLOOKUP(Exportacao[[#This Row],[País Corrigido]],'Conversor de países_Geral_UTF8_'!$A$2:$B$223,2,FALSE)</f>
        <v>América Central e Caribe</v>
      </c>
      <c r="H47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1" spans="1:8" hidden="1">
      <c r="A4771" t="s">
        <v>147</v>
      </c>
      <c r="B4771" s="3">
        <v>1987</v>
      </c>
      <c r="C4771">
        <v>0</v>
      </c>
      <c r="D4771">
        <v>0</v>
      </c>
      <c r="E4771" s="3" t="e">
        <v>#NUM!</v>
      </c>
      <c r="F4771" s="3" t="str">
        <f>VLOOKUP(Exportacao[[#This Row],[País]],Tabela3[#All],4,FALSE)</f>
        <v>Martinica</v>
      </c>
      <c r="G4771" s="3" t="str">
        <f>VLOOKUP(Exportacao[[#This Row],[País Corrigido]],'Conversor de países_Geral_UTF8_'!$A$2:$B$223,2,FALSE)</f>
        <v>América Central e Caribe</v>
      </c>
      <c r="H47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2" spans="1:8" hidden="1">
      <c r="A4772" t="s">
        <v>147</v>
      </c>
      <c r="B4772" s="3">
        <v>1988</v>
      </c>
      <c r="C4772">
        <v>0</v>
      </c>
      <c r="D4772">
        <v>0</v>
      </c>
      <c r="E4772" s="3" t="e">
        <v>#NUM!</v>
      </c>
      <c r="F4772" s="3" t="str">
        <f>VLOOKUP(Exportacao[[#This Row],[País]],Tabela3[#All],4,FALSE)</f>
        <v>Martinica</v>
      </c>
      <c r="G4772" s="3" t="str">
        <f>VLOOKUP(Exportacao[[#This Row],[País Corrigido]],'Conversor de países_Geral_UTF8_'!$A$2:$B$223,2,FALSE)</f>
        <v>América Central e Caribe</v>
      </c>
      <c r="H47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3" spans="1:8" hidden="1">
      <c r="A4773" t="s">
        <v>147</v>
      </c>
      <c r="B4773" s="3">
        <v>1989</v>
      </c>
      <c r="C4773">
        <v>0</v>
      </c>
      <c r="D4773">
        <v>0</v>
      </c>
      <c r="E4773" s="3" t="e">
        <v>#NUM!</v>
      </c>
      <c r="F4773" s="3" t="str">
        <f>VLOOKUP(Exportacao[[#This Row],[País]],Tabela3[#All],4,FALSE)</f>
        <v>Martinica</v>
      </c>
      <c r="G4773" s="3" t="str">
        <f>VLOOKUP(Exportacao[[#This Row],[País Corrigido]],'Conversor de países_Geral_UTF8_'!$A$2:$B$223,2,FALSE)</f>
        <v>América Central e Caribe</v>
      </c>
      <c r="H47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4" spans="1:8" hidden="1">
      <c r="A4774" t="s">
        <v>147</v>
      </c>
      <c r="B4774" s="3">
        <v>1990</v>
      </c>
      <c r="C4774">
        <v>0</v>
      </c>
      <c r="D4774">
        <v>0</v>
      </c>
      <c r="E4774" s="3" t="e">
        <v>#NUM!</v>
      </c>
      <c r="F4774" s="3" t="str">
        <f>VLOOKUP(Exportacao[[#This Row],[País]],Tabela3[#All],4,FALSE)</f>
        <v>Martinica</v>
      </c>
      <c r="G4774" s="3" t="str">
        <f>VLOOKUP(Exportacao[[#This Row],[País Corrigido]],'Conversor de países_Geral_UTF8_'!$A$2:$B$223,2,FALSE)</f>
        <v>América Central e Caribe</v>
      </c>
      <c r="H47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5" spans="1:8" hidden="1">
      <c r="A4775" t="s">
        <v>147</v>
      </c>
      <c r="B4775" s="3">
        <v>1991</v>
      </c>
      <c r="C4775">
        <v>0</v>
      </c>
      <c r="D4775">
        <v>0</v>
      </c>
      <c r="E4775" s="3" t="e">
        <v>#NUM!</v>
      </c>
      <c r="F4775" s="3" t="str">
        <f>VLOOKUP(Exportacao[[#This Row],[País]],Tabela3[#All],4,FALSE)</f>
        <v>Martinica</v>
      </c>
      <c r="G4775" s="3" t="str">
        <f>VLOOKUP(Exportacao[[#This Row],[País Corrigido]],'Conversor de países_Geral_UTF8_'!$A$2:$B$223,2,FALSE)</f>
        <v>América Central e Caribe</v>
      </c>
      <c r="H47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6" spans="1:8" hidden="1">
      <c r="A4776" t="s">
        <v>147</v>
      </c>
      <c r="B4776" s="3">
        <v>1992</v>
      </c>
      <c r="C4776">
        <v>0</v>
      </c>
      <c r="D4776">
        <v>0</v>
      </c>
      <c r="E4776" s="3" t="e">
        <v>#NUM!</v>
      </c>
      <c r="F4776" s="3" t="str">
        <f>VLOOKUP(Exportacao[[#This Row],[País]],Tabela3[#All],4,FALSE)</f>
        <v>Martinica</v>
      </c>
      <c r="G4776" s="3" t="str">
        <f>VLOOKUP(Exportacao[[#This Row],[País Corrigido]],'Conversor de países_Geral_UTF8_'!$A$2:$B$223,2,FALSE)</f>
        <v>América Central e Caribe</v>
      </c>
      <c r="H47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7" spans="1:8" hidden="1">
      <c r="A4777" t="s">
        <v>147</v>
      </c>
      <c r="B4777" s="3">
        <v>1993</v>
      </c>
      <c r="C4777">
        <v>0</v>
      </c>
      <c r="D4777">
        <v>0</v>
      </c>
      <c r="E4777" s="3" t="e">
        <v>#NUM!</v>
      </c>
      <c r="F4777" s="3" t="str">
        <f>VLOOKUP(Exportacao[[#This Row],[País]],Tabela3[#All],4,FALSE)</f>
        <v>Martinica</v>
      </c>
      <c r="G4777" s="3" t="str">
        <f>VLOOKUP(Exportacao[[#This Row],[País Corrigido]],'Conversor de países_Geral_UTF8_'!$A$2:$B$223,2,FALSE)</f>
        <v>América Central e Caribe</v>
      </c>
      <c r="H47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8" spans="1:8" hidden="1">
      <c r="A4778" t="s">
        <v>147</v>
      </c>
      <c r="B4778" s="3">
        <v>1994</v>
      </c>
      <c r="C4778">
        <v>0</v>
      </c>
      <c r="D4778">
        <v>0</v>
      </c>
      <c r="E4778" s="3" t="e">
        <v>#NUM!</v>
      </c>
      <c r="F4778" s="3" t="str">
        <f>VLOOKUP(Exportacao[[#This Row],[País]],Tabela3[#All],4,FALSE)</f>
        <v>Martinica</v>
      </c>
      <c r="G4778" s="3" t="str">
        <f>VLOOKUP(Exportacao[[#This Row],[País Corrigido]],'Conversor de países_Geral_UTF8_'!$A$2:$B$223,2,FALSE)</f>
        <v>América Central e Caribe</v>
      </c>
      <c r="H47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79" spans="1:8" hidden="1">
      <c r="A4779" t="s">
        <v>147</v>
      </c>
      <c r="B4779" s="3">
        <v>1995</v>
      </c>
      <c r="C4779">
        <v>0</v>
      </c>
      <c r="D4779">
        <v>0</v>
      </c>
      <c r="E4779" s="3" t="e">
        <v>#NUM!</v>
      </c>
      <c r="F4779" s="3" t="str">
        <f>VLOOKUP(Exportacao[[#This Row],[País]],Tabela3[#All],4,FALSE)</f>
        <v>Martinica</v>
      </c>
      <c r="G4779" s="3" t="str">
        <f>VLOOKUP(Exportacao[[#This Row],[País Corrigido]],'Conversor de países_Geral_UTF8_'!$A$2:$B$223,2,FALSE)</f>
        <v>América Central e Caribe</v>
      </c>
      <c r="H47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0" spans="1:8" hidden="1">
      <c r="A4780" t="s">
        <v>147</v>
      </c>
      <c r="B4780" s="3">
        <v>1996</v>
      </c>
      <c r="C4780">
        <v>0</v>
      </c>
      <c r="D4780">
        <v>0</v>
      </c>
      <c r="E4780" s="3" t="e">
        <v>#NUM!</v>
      </c>
      <c r="F4780" s="3" t="str">
        <f>VLOOKUP(Exportacao[[#This Row],[País]],Tabela3[#All],4,FALSE)</f>
        <v>Martinica</v>
      </c>
      <c r="G4780" s="3" t="str">
        <f>VLOOKUP(Exportacao[[#This Row],[País Corrigido]],'Conversor de países_Geral_UTF8_'!$A$2:$B$223,2,FALSE)</f>
        <v>América Central e Caribe</v>
      </c>
      <c r="H47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1" spans="1:8" hidden="1">
      <c r="A4781" t="s">
        <v>147</v>
      </c>
      <c r="B4781" s="3">
        <v>1997</v>
      </c>
      <c r="C4781">
        <v>0</v>
      </c>
      <c r="D4781">
        <v>0</v>
      </c>
      <c r="E4781" s="3" t="e">
        <v>#NUM!</v>
      </c>
      <c r="F4781" s="3" t="str">
        <f>VLOOKUP(Exportacao[[#This Row],[País]],Tabela3[#All],4,FALSE)</f>
        <v>Martinica</v>
      </c>
      <c r="G4781" s="3" t="str">
        <f>VLOOKUP(Exportacao[[#This Row],[País Corrigido]],'Conversor de países_Geral_UTF8_'!$A$2:$B$223,2,FALSE)</f>
        <v>América Central e Caribe</v>
      </c>
      <c r="H47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2" spans="1:8" hidden="1">
      <c r="A4782" t="s">
        <v>147</v>
      </c>
      <c r="B4782" s="3">
        <v>1998</v>
      </c>
      <c r="C4782">
        <v>0</v>
      </c>
      <c r="D4782">
        <v>0</v>
      </c>
      <c r="E4782" s="3" t="e">
        <v>#NUM!</v>
      </c>
      <c r="F4782" s="3" t="str">
        <f>VLOOKUP(Exportacao[[#This Row],[País]],Tabela3[#All],4,FALSE)</f>
        <v>Martinica</v>
      </c>
      <c r="G4782" s="3" t="str">
        <f>VLOOKUP(Exportacao[[#This Row],[País Corrigido]],'Conversor de países_Geral_UTF8_'!$A$2:$B$223,2,FALSE)</f>
        <v>América Central e Caribe</v>
      </c>
      <c r="H47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3" spans="1:8" hidden="1">
      <c r="A4783" t="s">
        <v>147</v>
      </c>
      <c r="B4783" s="3">
        <v>1999</v>
      </c>
      <c r="C4783">
        <v>0</v>
      </c>
      <c r="D4783">
        <v>0</v>
      </c>
      <c r="E4783" s="3" t="e">
        <v>#NUM!</v>
      </c>
      <c r="F4783" s="3" t="str">
        <f>VLOOKUP(Exportacao[[#This Row],[País]],Tabela3[#All],4,FALSE)</f>
        <v>Martinica</v>
      </c>
      <c r="G4783" s="3" t="str">
        <f>VLOOKUP(Exportacao[[#This Row],[País Corrigido]],'Conversor de países_Geral_UTF8_'!$A$2:$B$223,2,FALSE)</f>
        <v>América Central e Caribe</v>
      </c>
      <c r="H47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4" spans="1:8" hidden="1">
      <c r="A4784" t="s">
        <v>147</v>
      </c>
      <c r="B4784" s="3">
        <v>2000</v>
      </c>
      <c r="C4784">
        <v>0</v>
      </c>
      <c r="D4784">
        <v>0</v>
      </c>
      <c r="E4784" s="3" t="e">
        <v>#NUM!</v>
      </c>
      <c r="F4784" s="3" t="str">
        <f>VLOOKUP(Exportacao[[#This Row],[País]],Tabela3[#All],4,FALSE)</f>
        <v>Martinica</v>
      </c>
      <c r="G4784" s="3" t="str">
        <f>VLOOKUP(Exportacao[[#This Row],[País Corrigido]],'Conversor de países_Geral_UTF8_'!$A$2:$B$223,2,FALSE)</f>
        <v>América Central e Caribe</v>
      </c>
      <c r="H47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5" spans="1:8" hidden="1">
      <c r="A4785" t="s">
        <v>147</v>
      </c>
      <c r="B4785" s="3">
        <v>2001</v>
      </c>
      <c r="C4785">
        <v>0</v>
      </c>
      <c r="D4785">
        <v>0</v>
      </c>
      <c r="E4785" s="3" t="e">
        <v>#NUM!</v>
      </c>
      <c r="F4785" s="3" t="str">
        <f>VLOOKUP(Exportacao[[#This Row],[País]],Tabela3[#All],4,FALSE)</f>
        <v>Martinica</v>
      </c>
      <c r="G4785" s="3" t="str">
        <f>VLOOKUP(Exportacao[[#This Row],[País Corrigido]],'Conversor de países_Geral_UTF8_'!$A$2:$B$223,2,FALSE)</f>
        <v>América Central e Caribe</v>
      </c>
      <c r="H47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6" spans="1:8" hidden="1">
      <c r="A4786" t="s">
        <v>147</v>
      </c>
      <c r="B4786" s="3">
        <v>2002</v>
      </c>
      <c r="C4786">
        <v>0</v>
      </c>
      <c r="D4786">
        <v>0</v>
      </c>
      <c r="E4786" s="3" t="e">
        <v>#NUM!</v>
      </c>
      <c r="F4786" s="3" t="str">
        <f>VLOOKUP(Exportacao[[#This Row],[País]],Tabela3[#All],4,FALSE)</f>
        <v>Martinica</v>
      </c>
      <c r="G4786" s="3" t="str">
        <f>VLOOKUP(Exportacao[[#This Row],[País Corrigido]],'Conversor de países_Geral_UTF8_'!$A$2:$B$223,2,FALSE)</f>
        <v>América Central e Caribe</v>
      </c>
      <c r="H47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7" spans="1:8" hidden="1">
      <c r="A4787" t="s">
        <v>147</v>
      </c>
      <c r="B4787" s="3">
        <v>2003</v>
      </c>
      <c r="C4787">
        <v>0</v>
      </c>
      <c r="D4787">
        <v>0</v>
      </c>
      <c r="E4787" s="3" t="e">
        <v>#NUM!</v>
      </c>
      <c r="F4787" s="3" t="str">
        <f>VLOOKUP(Exportacao[[#This Row],[País]],Tabela3[#All],4,FALSE)</f>
        <v>Martinica</v>
      </c>
      <c r="G4787" s="3" t="str">
        <f>VLOOKUP(Exportacao[[#This Row],[País Corrigido]],'Conversor de países_Geral_UTF8_'!$A$2:$B$223,2,FALSE)</f>
        <v>América Central e Caribe</v>
      </c>
      <c r="H47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8" spans="1:8" hidden="1">
      <c r="A4788" t="s">
        <v>147</v>
      </c>
      <c r="B4788" s="3">
        <v>2004</v>
      </c>
      <c r="C4788">
        <v>0</v>
      </c>
      <c r="D4788">
        <v>0</v>
      </c>
      <c r="E4788" s="3" t="e">
        <v>#NUM!</v>
      </c>
      <c r="F4788" s="3" t="str">
        <f>VLOOKUP(Exportacao[[#This Row],[País]],Tabela3[#All],4,FALSE)</f>
        <v>Martinica</v>
      </c>
      <c r="G4788" s="3" t="str">
        <f>VLOOKUP(Exportacao[[#This Row],[País Corrigido]],'Conversor de países_Geral_UTF8_'!$A$2:$B$223,2,FALSE)</f>
        <v>América Central e Caribe</v>
      </c>
      <c r="H47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89" spans="1:8" hidden="1">
      <c r="A4789" t="s">
        <v>147</v>
      </c>
      <c r="B4789" s="3">
        <v>2005</v>
      </c>
      <c r="C4789">
        <v>0</v>
      </c>
      <c r="D4789">
        <v>0</v>
      </c>
      <c r="E4789" s="3" t="e">
        <v>#NUM!</v>
      </c>
      <c r="F4789" s="3" t="str">
        <f>VLOOKUP(Exportacao[[#This Row],[País]],Tabela3[#All],4,FALSE)</f>
        <v>Martinica</v>
      </c>
      <c r="G4789" s="3" t="str">
        <f>VLOOKUP(Exportacao[[#This Row],[País Corrigido]],'Conversor de países_Geral_UTF8_'!$A$2:$B$223,2,FALSE)</f>
        <v>América Central e Caribe</v>
      </c>
      <c r="H47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0" spans="1:8" hidden="1">
      <c r="A4790" t="s">
        <v>147</v>
      </c>
      <c r="B4790" s="3">
        <v>2006</v>
      </c>
      <c r="C4790">
        <v>0</v>
      </c>
      <c r="D4790">
        <v>0</v>
      </c>
      <c r="E4790" s="3" t="e">
        <v>#NUM!</v>
      </c>
      <c r="F4790" s="3" t="str">
        <f>VLOOKUP(Exportacao[[#This Row],[País]],Tabela3[#All],4,FALSE)</f>
        <v>Martinica</v>
      </c>
      <c r="G4790" s="3" t="str">
        <f>VLOOKUP(Exportacao[[#This Row],[País Corrigido]],'Conversor de países_Geral_UTF8_'!$A$2:$B$223,2,FALSE)</f>
        <v>América Central e Caribe</v>
      </c>
      <c r="H47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1" spans="1:8" hidden="1">
      <c r="A4791" t="s">
        <v>147</v>
      </c>
      <c r="B4791" s="3">
        <v>2007</v>
      </c>
      <c r="C4791">
        <v>0</v>
      </c>
      <c r="D4791">
        <v>0</v>
      </c>
      <c r="E4791" s="3" t="e">
        <v>#NUM!</v>
      </c>
      <c r="F4791" s="3" t="str">
        <f>VLOOKUP(Exportacao[[#This Row],[País]],Tabela3[#All],4,FALSE)</f>
        <v>Martinica</v>
      </c>
      <c r="G4791" s="3" t="str">
        <f>VLOOKUP(Exportacao[[#This Row],[País Corrigido]],'Conversor de países_Geral_UTF8_'!$A$2:$B$223,2,FALSE)</f>
        <v>América Central e Caribe</v>
      </c>
      <c r="H47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2" spans="1:8" hidden="1">
      <c r="A4792" t="s">
        <v>147</v>
      </c>
      <c r="B4792" s="3">
        <v>2008</v>
      </c>
      <c r="C4792">
        <v>0</v>
      </c>
      <c r="D4792">
        <v>0</v>
      </c>
      <c r="E4792" s="3" t="e">
        <v>#NUM!</v>
      </c>
      <c r="F4792" s="3" t="str">
        <f>VLOOKUP(Exportacao[[#This Row],[País]],Tabela3[#All],4,FALSE)</f>
        <v>Martinica</v>
      </c>
      <c r="G4792" s="3" t="str">
        <f>VLOOKUP(Exportacao[[#This Row],[País Corrigido]],'Conversor de países_Geral_UTF8_'!$A$2:$B$223,2,FALSE)</f>
        <v>América Central e Caribe</v>
      </c>
      <c r="H47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3" spans="1:8" hidden="1">
      <c r="A4793" t="s">
        <v>147</v>
      </c>
      <c r="B4793" s="3">
        <v>2009</v>
      </c>
      <c r="C4793">
        <v>0</v>
      </c>
      <c r="D4793">
        <v>0</v>
      </c>
      <c r="E4793" s="3" t="e">
        <v>#NUM!</v>
      </c>
      <c r="F4793" s="3" t="str">
        <f>VLOOKUP(Exportacao[[#This Row],[País]],Tabela3[#All],4,FALSE)</f>
        <v>Martinica</v>
      </c>
      <c r="G4793" s="3" t="str">
        <f>VLOOKUP(Exportacao[[#This Row],[País Corrigido]],'Conversor de países_Geral_UTF8_'!$A$2:$B$223,2,FALSE)</f>
        <v>América Central e Caribe</v>
      </c>
      <c r="H47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4" spans="1:8" hidden="1">
      <c r="A4794" t="s">
        <v>147</v>
      </c>
      <c r="B4794" s="3">
        <v>2010</v>
      </c>
      <c r="C4794">
        <v>0</v>
      </c>
      <c r="D4794">
        <v>0</v>
      </c>
      <c r="E4794" s="3" t="e">
        <v>#NUM!</v>
      </c>
      <c r="F4794" s="3" t="str">
        <f>VLOOKUP(Exportacao[[#This Row],[País]],Tabela3[#All],4,FALSE)</f>
        <v>Martinica</v>
      </c>
      <c r="G4794" s="3" t="str">
        <f>VLOOKUP(Exportacao[[#This Row],[País Corrigido]],'Conversor de países_Geral_UTF8_'!$A$2:$B$223,2,FALSE)</f>
        <v>América Central e Caribe</v>
      </c>
      <c r="H47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5" spans="1:8" hidden="1">
      <c r="A4795" t="s">
        <v>147</v>
      </c>
      <c r="B4795" s="3">
        <v>2011</v>
      </c>
      <c r="C4795">
        <v>0</v>
      </c>
      <c r="D4795">
        <v>0</v>
      </c>
      <c r="E4795" s="3" t="e">
        <v>#NUM!</v>
      </c>
      <c r="F4795" s="3" t="str">
        <f>VLOOKUP(Exportacao[[#This Row],[País]],Tabela3[#All],4,FALSE)</f>
        <v>Martinica</v>
      </c>
      <c r="G4795" s="3" t="str">
        <f>VLOOKUP(Exportacao[[#This Row],[País Corrigido]],'Conversor de países_Geral_UTF8_'!$A$2:$B$223,2,FALSE)</f>
        <v>América Central e Caribe</v>
      </c>
      <c r="H47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6" spans="1:8" hidden="1">
      <c r="A4796" t="s">
        <v>147</v>
      </c>
      <c r="B4796" s="3">
        <v>2012</v>
      </c>
      <c r="C4796">
        <v>0</v>
      </c>
      <c r="D4796">
        <v>0</v>
      </c>
      <c r="E4796" s="3" t="e">
        <v>#NUM!</v>
      </c>
      <c r="F4796" s="3" t="str">
        <f>VLOOKUP(Exportacao[[#This Row],[País]],Tabela3[#All],4,FALSE)</f>
        <v>Martinica</v>
      </c>
      <c r="G4796" s="3" t="str">
        <f>VLOOKUP(Exportacao[[#This Row],[País Corrigido]],'Conversor de países_Geral_UTF8_'!$A$2:$B$223,2,FALSE)</f>
        <v>América Central e Caribe</v>
      </c>
      <c r="H47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7" spans="1:8" hidden="1">
      <c r="A4797" t="s">
        <v>147</v>
      </c>
      <c r="B4797" s="3">
        <v>2013</v>
      </c>
      <c r="C4797">
        <v>0</v>
      </c>
      <c r="D4797">
        <v>0</v>
      </c>
      <c r="E4797" s="3" t="e">
        <v>#NUM!</v>
      </c>
      <c r="F4797" s="3" t="str">
        <f>VLOOKUP(Exportacao[[#This Row],[País]],Tabela3[#All],4,FALSE)</f>
        <v>Martinica</v>
      </c>
      <c r="G4797" s="3" t="str">
        <f>VLOOKUP(Exportacao[[#This Row],[País Corrigido]],'Conversor de países_Geral_UTF8_'!$A$2:$B$223,2,FALSE)</f>
        <v>América Central e Caribe</v>
      </c>
      <c r="H47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8" spans="1:8" hidden="1">
      <c r="A4798" t="s">
        <v>147</v>
      </c>
      <c r="B4798" s="3">
        <v>2014</v>
      </c>
      <c r="C4798">
        <v>0</v>
      </c>
      <c r="D4798">
        <v>0</v>
      </c>
      <c r="E4798" s="3" t="e">
        <v>#NUM!</v>
      </c>
      <c r="F4798" s="3" t="str">
        <f>VLOOKUP(Exportacao[[#This Row],[País]],Tabela3[#All],4,FALSE)</f>
        <v>Martinica</v>
      </c>
      <c r="G4798" s="3" t="str">
        <f>VLOOKUP(Exportacao[[#This Row],[País Corrigido]],'Conversor de países_Geral_UTF8_'!$A$2:$B$223,2,FALSE)</f>
        <v>América Central e Caribe</v>
      </c>
      <c r="H47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799" spans="1:8" hidden="1">
      <c r="A4799" t="s">
        <v>147</v>
      </c>
      <c r="B4799" s="3">
        <v>2015</v>
      </c>
      <c r="C4799">
        <v>0</v>
      </c>
      <c r="D4799">
        <v>0</v>
      </c>
      <c r="E4799" s="3" t="e">
        <v>#NUM!</v>
      </c>
      <c r="F4799" s="3" t="str">
        <f>VLOOKUP(Exportacao[[#This Row],[País]],Tabela3[#All],4,FALSE)</f>
        <v>Martinica</v>
      </c>
      <c r="G4799" s="3" t="str">
        <f>VLOOKUP(Exportacao[[#This Row],[País Corrigido]],'Conversor de países_Geral_UTF8_'!$A$2:$B$223,2,FALSE)</f>
        <v>América Central e Caribe</v>
      </c>
      <c r="H47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0" spans="1:8" hidden="1">
      <c r="A4800" t="s">
        <v>147</v>
      </c>
      <c r="B4800" s="3">
        <v>2016</v>
      </c>
      <c r="C4800">
        <v>0</v>
      </c>
      <c r="D4800">
        <v>0</v>
      </c>
      <c r="E4800" s="3" t="e">
        <v>#NUM!</v>
      </c>
      <c r="F4800" s="3" t="str">
        <f>VLOOKUP(Exportacao[[#This Row],[País]],Tabela3[#All],4,FALSE)</f>
        <v>Martinica</v>
      </c>
      <c r="G4800" s="3" t="str">
        <f>VLOOKUP(Exportacao[[#This Row],[País Corrigido]],'Conversor de países_Geral_UTF8_'!$A$2:$B$223,2,FALSE)</f>
        <v>América Central e Caribe</v>
      </c>
      <c r="H48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1" spans="1:8" hidden="1">
      <c r="A4801" t="s">
        <v>147</v>
      </c>
      <c r="B4801" s="3">
        <v>2017</v>
      </c>
      <c r="C4801">
        <v>0</v>
      </c>
      <c r="D4801">
        <v>0</v>
      </c>
      <c r="E4801" s="3" t="e">
        <v>#NUM!</v>
      </c>
      <c r="F4801" s="3" t="str">
        <f>VLOOKUP(Exportacao[[#This Row],[País]],Tabela3[#All],4,FALSE)</f>
        <v>Martinica</v>
      </c>
      <c r="G4801" s="3" t="str">
        <f>VLOOKUP(Exportacao[[#This Row],[País Corrigido]],'Conversor de países_Geral_UTF8_'!$A$2:$B$223,2,FALSE)</f>
        <v>América Central e Caribe</v>
      </c>
      <c r="H48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2" spans="1:8" hidden="1">
      <c r="A4802" t="s">
        <v>147</v>
      </c>
      <c r="B4802" s="3">
        <v>2018</v>
      </c>
      <c r="C4802">
        <v>0</v>
      </c>
      <c r="D4802">
        <v>0</v>
      </c>
      <c r="E4802" s="3" t="e">
        <v>#NUM!</v>
      </c>
      <c r="F4802" s="3" t="str">
        <f>VLOOKUP(Exportacao[[#This Row],[País]],Tabela3[#All],4,FALSE)</f>
        <v>Martinica</v>
      </c>
      <c r="G4802" s="3" t="str">
        <f>VLOOKUP(Exportacao[[#This Row],[País Corrigido]],'Conversor de países_Geral_UTF8_'!$A$2:$B$223,2,FALSE)</f>
        <v>América Central e Caribe</v>
      </c>
      <c r="H48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3" spans="1:8" hidden="1">
      <c r="A4803" t="s">
        <v>147</v>
      </c>
      <c r="B4803" s="3">
        <v>2019</v>
      </c>
      <c r="C4803">
        <v>0</v>
      </c>
      <c r="D4803">
        <v>0</v>
      </c>
      <c r="E4803" s="3" t="e">
        <v>#NUM!</v>
      </c>
      <c r="F4803" s="3" t="str">
        <f>VLOOKUP(Exportacao[[#This Row],[País]],Tabela3[#All],4,FALSE)</f>
        <v>Martinica</v>
      </c>
      <c r="G4803" s="3" t="str">
        <f>VLOOKUP(Exportacao[[#This Row],[País Corrigido]],'Conversor de países_Geral_UTF8_'!$A$2:$B$223,2,FALSE)</f>
        <v>América Central e Caribe</v>
      </c>
      <c r="H48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4" spans="1:8" hidden="1">
      <c r="A4804" t="s">
        <v>147</v>
      </c>
      <c r="B4804" s="3">
        <v>2020</v>
      </c>
      <c r="C4804">
        <v>0</v>
      </c>
      <c r="D4804">
        <v>0</v>
      </c>
      <c r="E4804" s="3" t="e">
        <v>#NUM!</v>
      </c>
      <c r="F4804" s="3" t="str">
        <f>VLOOKUP(Exportacao[[#This Row],[País]],Tabela3[#All],4,FALSE)</f>
        <v>Martinica</v>
      </c>
      <c r="G4804" s="3" t="str">
        <f>VLOOKUP(Exportacao[[#This Row],[País Corrigido]],'Conversor de países_Geral_UTF8_'!$A$2:$B$223,2,FALSE)</f>
        <v>América Central e Caribe</v>
      </c>
      <c r="H48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5" spans="1:8" hidden="1">
      <c r="A4805" t="s">
        <v>147</v>
      </c>
      <c r="B4805" s="3">
        <v>2021</v>
      </c>
      <c r="C4805">
        <v>0</v>
      </c>
      <c r="D4805">
        <v>0</v>
      </c>
      <c r="E4805" s="3" t="e">
        <v>#NUM!</v>
      </c>
      <c r="F4805" s="3" t="str">
        <f>VLOOKUP(Exportacao[[#This Row],[País]],Tabela3[#All],4,FALSE)</f>
        <v>Martinica</v>
      </c>
      <c r="G4805" s="3" t="str">
        <f>VLOOKUP(Exportacao[[#This Row],[País Corrigido]],'Conversor de países_Geral_UTF8_'!$A$2:$B$223,2,FALSE)</f>
        <v>América Central e Caribe</v>
      </c>
      <c r="H48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6" spans="1:8" hidden="1">
      <c r="A4806" t="s">
        <v>147</v>
      </c>
      <c r="B4806" s="3">
        <v>2022</v>
      </c>
      <c r="C4806">
        <v>0</v>
      </c>
      <c r="D4806">
        <v>0</v>
      </c>
      <c r="E4806" s="3" t="e">
        <v>#NUM!</v>
      </c>
      <c r="F4806" s="3" t="str">
        <f>VLOOKUP(Exportacao[[#This Row],[País]],Tabela3[#All],4,FALSE)</f>
        <v>Martinica</v>
      </c>
      <c r="G4806" s="3" t="str">
        <f>VLOOKUP(Exportacao[[#This Row],[País Corrigido]],'Conversor de países_Geral_UTF8_'!$A$2:$B$223,2,FALSE)</f>
        <v>América Central e Caribe</v>
      </c>
      <c r="H48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7" spans="1:8" hidden="1">
      <c r="A4807" t="s">
        <v>147</v>
      </c>
      <c r="B4807" s="3">
        <v>2023</v>
      </c>
      <c r="C4807">
        <v>9</v>
      </c>
      <c r="D4807">
        <v>31</v>
      </c>
      <c r="E4807" s="3">
        <v>3.4444444444444446</v>
      </c>
      <c r="F4807" s="3" t="str">
        <f>VLOOKUP(Exportacao[[#This Row],[País]],Tabela3[#All],4,FALSE)</f>
        <v>Martinica</v>
      </c>
      <c r="G4807" s="3" t="str">
        <f>VLOOKUP(Exportacao[[#This Row],[País Corrigido]],'Conversor de países_Geral_UTF8_'!$A$2:$B$223,2,FALSE)</f>
        <v>América Central e Caribe</v>
      </c>
      <c r="H48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08" spans="1:8" hidden="1">
      <c r="A4808" t="s">
        <v>148</v>
      </c>
      <c r="B4808" s="3">
        <v>1970</v>
      </c>
      <c r="C4808">
        <v>0</v>
      </c>
      <c r="D4808">
        <v>0</v>
      </c>
      <c r="E4808" s="3" t="e">
        <v>#NUM!</v>
      </c>
      <c r="F4808" s="3" t="str">
        <f>VLOOKUP(Exportacao[[#This Row],[País]],Tabela3[#All],4,FALSE)</f>
        <v>Mauritânia</v>
      </c>
      <c r="G4808" s="3" t="str">
        <f>VLOOKUP(Exportacao[[#This Row],[País Corrigido]],'Conversor de países_Geral_UTF8_'!$A$2:$B$223,2,FALSE)</f>
        <v>África</v>
      </c>
      <c r="H48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09" spans="1:8" hidden="1">
      <c r="A4809" t="s">
        <v>148</v>
      </c>
      <c r="B4809" s="3">
        <v>1971</v>
      </c>
      <c r="C4809">
        <v>0</v>
      </c>
      <c r="D4809">
        <v>0</v>
      </c>
      <c r="E4809" s="3" t="e">
        <v>#NUM!</v>
      </c>
      <c r="F4809" s="3" t="str">
        <f>VLOOKUP(Exportacao[[#This Row],[País]],Tabela3[#All],4,FALSE)</f>
        <v>Mauritânia</v>
      </c>
      <c r="G4809" s="3" t="str">
        <f>VLOOKUP(Exportacao[[#This Row],[País Corrigido]],'Conversor de países_Geral_UTF8_'!$A$2:$B$223,2,FALSE)</f>
        <v>África</v>
      </c>
      <c r="H48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0" spans="1:8" hidden="1">
      <c r="A4810" t="s">
        <v>148</v>
      </c>
      <c r="B4810" s="3">
        <v>1972</v>
      </c>
      <c r="C4810">
        <v>0</v>
      </c>
      <c r="D4810">
        <v>0</v>
      </c>
      <c r="E4810" s="3" t="e">
        <v>#NUM!</v>
      </c>
      <c r="F4810" s="3" t="str">
        <f>VLOOKUP(Exportacao[[#This Row],[País]],Tabela3[#All],4,FALSE)</f>
        <v>Mauritânia</v>
      </c>
      <c r="G4810" s="3" t="str">
        <f>VLOOKUP(Exportacao[[#This Row],[País Corrigido]],'Conversor de países_Geral_UTF8_'!$A$2:$B$223,2,FALSE)</f>
        <v>África</v>
      </c>
      <c r="H48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1" spans="1:8" hidden="1">
      <c r="A4811" t="s">
        <v>148</v>
      </c>
      <c r="B4811" s="3">
        <v>1973</v>
      </c>
      <c r="C4811">
        <v>0</v>
      </c>
      <c r="D4811">
        <v>0</v>
      </c>
      <c r="E4811" s="3" t="e">
        <v>#NUM!</v>
      </c>
      <c r="F4811" s="3" t="str">
        <f>VLOOKUP(Exportacao[[#This Row],[País]],Tabela3[#All],4,FALSE)</f>
        <v>Mauritânia</v>
      </c>
      <c r="G4811" s="3" t="str">
        <f>VLOOKUP(Exportacao[[#This Row],[País Corrigido]],'Conversor de países_Geral_UTF8_'!$A$2:$B$223,2,FALSE)</f>
        <v>África</v>
      </c>
      <c r="H48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2" spans="1:8" hidden="1">
      <c r="A4812" t="s">
        <v>148</v>
      </c>
      <c r="B4812" s="3">
        <v>1974</v>
      </c>
      <c r="C4812">
        <v>0</v>
      </c>
      <c r="D4812">
        <v>0</v>
      </c>
      <c r="E4812" s="3" t="e">
        <v>#NUM!</v>
      </c>
      <c r="F4812" s="3" t="str">
        <f>VLOOKUP(Exportacao[[#This Row],[País]],Tabela3[#All],4,FALSE)</f>
        <v>Mauritânia</v>
      </c>
      <c r="G4812" s="3" t="str">
        <f>VLOOKUP(Exportacao[[#This Row],[País Corrigido]],'Conversor de países_Geral_UTF8_'!$A$2:$B$223,2,FALSE)</f>
        <v>África</v>
      </c>
      <c r="H48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3" spans="1:8" hidden="1">
      <c r="A4813" t="s">
        <v>148</v>
      </c>
      <c r="B4813" s="3">
        <v>1975</v>
      </c>
      <c r="C4813">
        <v>0</v>
      </c>
      <c r="D4813">
        <v>0</v>
      </c>
      <c r="E4813" s="3" t="e">
        <v>#NUM!</v>
      </c>
      <c r="F4813" s="3" t="str">
        <f>VLOOKUP(Exportacao[[#This Row],[País]],Tabela3[#All],4,FALSE)</f>
        <v>Mauritânia</v>
      </c>
      <c r="G4813" s="3" t="str">
        <f>VLOOKUP(Exportacao[[#This Row],[País Corrigido]],'Conversor de países_Geral_UTF8_'!$A$2:$B$223,2,FALSE)</f>
        <v>África</v>
      </c>
      <c r="H48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4" spans="1:8" hidden="1">
      <c r="A4814" t="s">
        <v>148</v>
      </c>
      <c r="B4814" s="3">
        <v>1976</v>
      </c>
      <c r="C4814">
        <v>0</v>
      </c>
      <c r="D4814">
        <v>0</v>
      </c>
      <c r="E4814" s="3" t="e">
        <v>#NUM!</v>
      </c>
      <c r="F4814" s="3" t="str">
        <f>VLOOKUP(Exportacao[[#This Row],[País]],Tabela3[#All],4,FALSE)</f>
        <v>Mauritânia</v>
      </c>
      <c r="G4814" s="3" t="str">
        <f>VLOOKUP(Exportacao[[#This Row],[País Corrigido]],'Conversor de países_Geral_UTF8_'!$A$2:$B$223,2,FALSE)</f>
        <v>África</v>
      </c>
      <c r="H48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5" spans="1:8" hidden="1">
      <c r="A4815" t="s">
        <v>148</v>
      </c>
      <c r="B4815" s="3">
        <v>1977</v>
      </c>
      <c r="C4815">
        <v>0</v>
      </c>
      <c r="D4815">
        <v>0</v>
      </c>
      <c r="E4815" s="3" t="e">
        <v>#NUM!</v>
      </c>
      <c r="F4815" s="3" t="str">
        <f>VLOOKUP(Exportacao[[#This Row],[País]],Tabela3[#All],4,FALSE)</f>
        <v>Mauritânia</v>
      </c>
      <c r="G4815" s="3" t="str">
        <f>VLOOKUP(Exportacao[[#This Row],[País Corrigido]],'Conversor de países_Geral_UTF8_'!$A$2:$B$223,2,FALSE)</f>
        <v>África</v>
      </c>
      <c r="H48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6" spans="1:8" hidden="1">
      <c r="A4816" t="s">
        <v>148</v>
      </c>
      <c r="B4816" s="3">
        <v>1978</v>
      </c>
      <c r="C4816">
        <v>0</v>
      </c>
      <c r="D4816">
        <v>0</v>
      </c>
      <c r="E4816" s="3" t="e">
        <v>#NUM!</v>
      </c>
      <c r="F4816" s="3" t="str">
        <f>VLOOKUP(Exportacao[[#This Row],[País]],Tabela3[#All],4,FALSE)</f>
        <v>Mauritânia</v>
      </c>
      <c r="G4816" s="3" t="str">
        <f>VLOOKUP(Exportacao[[#This Row],[País Corrigido]],'Conversor de países_Geral_UTF8_'!$A$2:$B$223,2,FALSE)</f>
        <v>África</v>
      </c>
      <c r="H48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7" spans="1:8" hidden="1">
      <c r="A4817" t="s">
        <v>148</v>
      </c>
      <c r="B4817" s="3">
        <v>1979</v>
      </c>
      <c r="C4817">
        <v>0</v>
      </c>
      <c r="D4817">
        <v>0</v>
      </c>
      <c r="E4817" s="3" t="e">
        <v>#NUM!</v>
      </c>
      <c r="F4817" s="3" t="str">
        <f>VLOOKUP(Exportacao[[#This Row],[País]],Tabela3[#All],4,FALSE)</f>
        <v>Mauritânia</v>
      </c>
      <c r="G4817" s="3" t="str">
        <f>VLOOKUP(Exportacao[[#This Row],[País Corrigido]],'Conversor de países_Geral_UTF8_'!$A$2:$B$223,2,FALSE)</f>
        <v>África</v>
      </c>
      <c r="H48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8" spans="1:8" hidden="1">
      <c r="A4818" t="s">
        <v>148</v>
      </c>
      <c r="B4818" s="3">
        <v>1980</v>
      </c>
      <c r="C4818">
        <v>0</v>
      </c>
      <c r="D4818">
        <v>0</v>
      </c>
      <c r="E4818" s="3" t="e">
        <v>#NUM!</v>
      </c>
      <c r="F4818" s="3" t="str">
        <f>VLOOKUP(Exportacao[[#This Row],[País]],Tabela3[#All],4,FALSE)</f>
        <v>Mauritânia</v>
      </c>
      <c r="G4818" s="3" t="str">
        <f>VLOOKUP(Exportacao[[#This Row],[País Corrigido]],'Conversor de países_Geral_UTF8_'!$A$2:$B$223,2,FALSE)</f>
        <v>África</v>
      </c>
      <c r="H48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19" spans="1:8" hidden="1">
      <c r="A4819" t="s">
        <v>148</v>
      </c>
      <c r="B4819" s="3">
        <v>1981</v>
      </c>
      <c r="C4819">
        <v>0</v>
      </c>
      <c r="D4819">
        <v>0</v>
      </c>
      <c r="E4819" s="3" t="e">
        <v>#NUM!</v>
      </c>
      <c r="F4819" s="3" t="str">
        <f>VLOOKUP(Exportacao[[#This Row],[País]],Tabela3[#All],4,FALSE)</f>
        <v>Mauritânia</v>
      </c>
      <c r="G4819" s="3" t="str">
        <f>VLOOKUP(Exportacao[[#This Row],[País Corrigido]],'Conversor de países_Geral_UTF8_'!$A$2:$B$223,2,FALSE)</f>
        <v>África</v>
      </c>
      <c r="H48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0" spans="1:8" hidden="1">
      <c r="A4820" t="s">
        <v>148</v>
      </c>
      <c r="B4820" s="3">
        <v>1982</v>
      </c>
      <c r="C4820">
        <v>0</v>
      </c>
      <c r="D4820">
        <v>0</v>
      </c>
      <c r="E4820" s="3" t="e">
        <v>#NUM!</v>
      </c>
      <c r="F4820" s="3" t="str">
        <f>VLOOKUP(Exportacao[[#This Row],[País]],Tabela3[#All],4,FALSE)</f>
        <v>Mauritânia</v>
      </c>
      <c r="G4820" s="3" t="str">
        <f>VLOOKUP(Exportacao[[#This Row],[País Corrigido]],'Conversor de países_Geral_UTF8_'!$A$2:$B$223,2,FALSE)</f>
        <v>África</v>
      </c>
      <c r="H48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1" spans="1:8" hidden="1">
      <c r="A4821" t="s">
        <v>148</v>
      </c>
      <c r="B4821" s="3">
        <v>1983</v>
      </c>
      <c r="C4821">
        <v>0</v>
      </c>
      <c r="D4821">
        <v>0</v>
      </c>
      <c r="E4821" s="3" t="e">
        <v>#NUM!</v>
      </c>
      <c r="F4821" s="3" t="str">
        <f>VLOOKUP(Exportacao[[#This Row],[País]],Tabela3[#All],4,FALSE)</f>
        <v>Mauritânia</v>
      </c>
      <c r="G4821" s="3" t="str">
        <f>VLOOKUP(Exportacao[[#This Row],[País Corrigido]],'Conversor de países_Geral_UTF8_'!$A$2:$B$223,2,FALSE)</f>
        <v>África</v>
      </c>
      <c r="H48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2" spans="1:8" hidden="1">
      <c r="A4822" t="s">
        <v>148</v>
      </c>
      <c r="B4822" s="3">
        <v>1984</v>
      </c>
      <c r="C4822">
        <v>0</v>
      </c>
      <c r="D4822">
        <v>0</v>
      </c>
      <c r="E4822" s="3" t="e">
        <v>#NUM!</v>
      </c>
      <c r="F4822" s="3" t="str">
        <f>VLOOKUP(Exportacao[[#This Row],[País]],Tabela3[#All],4,FALSE)</f>
        <v>Mauritânia</v>
      </c>
      <c r="G4822" s="3" t="str">
        <f>VLOOKUP(Exportacao[[#This Row],[País Corrigido]],'Conversor de países_Geral_UTF8_'!$A$2:$B$223,2,FALSE)</f>
        <v>África</v>
      </c>
      <c r="H48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3" spans="1:8" hidden="1">
      <c r="A4823" t="s">
        <v>148</v>
      </c>
      <c r="B4823" s="3">
        <v>1985</v>
      </c>
      <c r="C4823">
        <v>0</v>
      </c>
      <c r="D4823">
        <v>0</v>
      </c>
      <c r="E4823" s="3" t="e">
        <v>#NUM!</v>
      </c>
      <c r="F4823" s="3" t="str">
        <f>VLOOKUP(Exportacao[[#This Row],[País]],Tabela3[#All],4,FALSE)</f>
        <v>Mauritânia</v>
      </c>
      <c r="G4823" s="3" t="str">
        <f>VLOOKUP(Exportacao[[#This Row],[País Corrigido]],'Conversor de países_Geral_UTF8_'!$A$2:$B$223,2,FALSE)</f>
        <v>África</v>
      </c>
      <c r="H48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4" spans="1:8" hidden="1">
      <c r="A4824" t="s">
        <v>148</v>
      </c>
      <c r="B4824" s="3">
        <v>1986</v>
      </c>
      <c r="C4824">
        <v>0</v>
      </c>
      <c r="D4824">
        <v>0</v>
      </c>
      <c r="E4824" s="3" t="e">
        <v>#NUM!</v>
      </c>
      <c r="F4824" s="3" t="str">
        <f>VLOOKUP(Exportacao[[#This Row],[País]],Tabela3[#All],4,FALSE)</f>
        <v>Mauritânia</v>
      </c>
      <c r="G4824" s="3" t="str">
        <f>VLOOKUP(Exportacao[[#This Row],[País Corrigido]],'Conversor de países_Geral_UTF8_'!$A$2:$B$223,2,FALSE)</f>
        <v>África</v>
      </c>
      <c r="H48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5" spans="1:8" hidden="1">
      <c r="A4825" t="s">
        <v>148</v>
      </c>
      <c r="B4825" s="3">
        <v>1987</v>
      </c>
      <c r="C4825">
        <v>0</v>
      </c>
      <c r="D4825">
        <v>0</v>
      </c>
      <c r="E4825" s="3" t="e">
        <v>#NUM!</v>
      </c>
      <c r="F4825" s="3" t="str">
        <f>VLOOKUP(Exportacao[[#This Row],[País]],Tabela3[#All],4,FALSE)</f>
        <v>Mauritânia</v>
      </c>
      <c r="G4825" s="3" t="str">
        <f>VLOOKUP(Exportacao[[#This Row],[País Corrigido]],'Conversor de países_Geral_UTF8_'!$A$2:$B$223,2,FALSE)</f>
        <v>África</v>
      </c>
      <c r="H48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6" spans="1:8" hidden="1">
      <c r="A4826" t="s">
        <v>148</v>
      </c>
      <c r="B4826" s="3">
        <v>1988</v>
      </c>
      <c r="C4826">
        <v>0</v>
      </c>
      <c r="D4826">
        <v>0</v>
      </c>
      <c r="E4826" s="3" t="e">
        <v>#NUM!</v>
      </c>
      <c r="F4826" s="3" t="str">
        <f>VLOOKUP(Exportacao[[#This Row],[País]],Tabela3[#All],4,FALSE)</f>
        <v>Mauritânia</v>
      </c>
      <c r="G4826" s="3" t="str">
        <f>VLOOKUP(Exportacao[[#This Row],[País Corrigido]],'Conversor de países_Geral_UTF8_'!$A$2:$B$223,2,FALSE)</f>
        <v>África</v>
      </c>
      <c r="H48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7" spans="1:8" hidden="1">
      <c r="A4827" t="s">
        <v>148</v>
      </c>
      <c r="B4827" s="3">
        <v>1989</v>
      </c>
      <c r="C4827">
        <v>0</v>
      </c>
      <c r="D4827">
        <v>0</v>
      </c>
      <c r="E4827" s="3" t="e">
        <v>#NUM!</v>
      </c>
      <c r="F4827" s="3" t="str">
        <f>VLOOKUP(Exportacao[[#This Row],[País]],Tabela3[#All],4,FALSE)</f>
        <v>Mauritânia</v>
      </c>
      <c r="G4827" s="3" t="str">
        <f>VLOOKUP(Exportacao[[#This Row],[País Corrigido]],'Conversor de países_Geral_UTF8_'!$A$2:$B$223,2,FALSE)</f>
        <v>África</v>
      </c>
      <c r="H48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8" spans="1:8" hidden="1">
      <c r="A4828" t="s">
        <v>148</v>
      </c>
      <c r="B4828" s="3">
        <v>1990</v>
      </c>
      <c r="C4828">
        <v>0</v>
      </c>
      <c r="D4828">
        <v>0</v>
      </c>
      <c r="E4828" s="3" t="e">
        <v>#NUM!</v>
      </c>
      <c r="F4828" s="3" t="str">
        <f>VLOOKUP(Exportacao[[#This Row],[País]],Tabela3[#All],4,FALSE)</f>
        <v>Mauritânia</v>
      </c>
      <c r="G4828" s="3" t="str">
        <f>VLOOKUP(Exportacao[[#This Row],[País Corrigido]],'Conversor de países_Geral_UTF8_'!$A$2:$B$223,2,FALSE)</f>
        <v>África</v>
      </c>
      <c r="H48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29" spans="1:8" hidden="1">
      <c r="A4829" t="s">
        <v>148</v>
      </c>
      <c r="B4829" s="3">
        <v>1991</v>
      </c>
      <c r="C4829">
        <v>0</v>
      </c>
      <c r="D4829">
        <v>0</v>
      </c>
      <c r="E4829" s="3" t="e">
        <v>#NUM!</v>
      </c>
      <c r="F4829" s="3" t="str">
        <f>VLOOKUP(Exportacao[[#This Row],[País]],Tabela3[#All],4,FALSE)</f>
        <v>Mauritânia</v>
      </c>
      <c r="G4829" s="3" t="str">
        <f>VLOOKUP(Exportacao[[#This Row],[País Corrigido]],'Conversor de países_Geral_UTF8_'!$A$2:$B$223,2,FALSE)</f>
        <v>África</v>
      </c>
      <c r="H48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0" spans="1:8" hidden="1">
      <c r="A4830" t="s">
        <v>148</v>
      </c>
      <c r="B4830" s="3">
        <v>1992</v>
      </c>
      <c r="C4830">
        <v>0</v>
      </c>
      <c r="D4830">
        <v>0</v>
      </c>
      <c r="E4830" s="3" t="e">
        <v>#NUM!</v>
      </c>
      <c r="F4830" s="3" t="str">
        <f>VLOOKUP(Exportacao[[#This Row],[País]],Tabela3[#All],4,FALSE)</f>
        <v>Mauritânia</v>
      </c>
      <c r="G4830" s="3" t="str">
        <f>VLOOKUP(Exportacao[[#This Row],[País Corrigido]],'Conversor de países_Geral_UTF8_'!$A$2:$B$223,2,FALSE)</f>
        <v>África</v>
      </c>
      <c r="H48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1" spans="1:8" hidden="1">
      <c r="A4831" t="s">
        <v>148</v>
      </c>
      <c r="B4831" s="3">
        <v>1993</v>
      </c>
      <c r="C4831">
        <v>0</v>
      </c>
      <c r="D4831">
        <v>0</v>
      </c>
      <c r="E4831" s="3" t="e">
        <v>#NUM!</v>
      </c>
      <c r="F4831" s="3" t="str">
        <f>VLOOKUP(Exportacao[[#This Row],[País]],Tabela3[#All],4,FALSE)</f>
        <v>Mauritânia</v>
      </c>
      <c r="G4831" s="3" t="str">
        <f>VLOOKUP(Exportacao[[#This Row],[País Corrigido]],'Conversor de países_Geral_UTF8_'!$A$2:$B$223,2,FALSE)</f>
        <v>África</v>
      </c>
      <c r="H48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2" spans="1:8" hidden="1">
      <c r="A4832" t="s">
        <v>148</v>
      </c>
      <c r="B4832" s="3">
        <v>1994</v>
      </c>
      <c r="C4832">
        <v>0</v>
      </c>
      <c r="D4832">
        <v>0</v>
      </c>
      <c r="E4832" s="3" t="e">
        <v>#NUM!</v>
      </c>
      <c r="F4832" s="3" t="str">
        <f>VLOOKUP(Exportacao[[#This Row],[País]],Tabela3[#All],4,FALSE)</f>
        <v>Mauritânia</v>
      </c>
      <c r="G4832" s="3" t="str">
        <f>VLOOKUP(Exportacao[[#This Row],[País Corrigido]],'Conversor de países_Geral_UTF8_'!$A$2:$B$223,2,FALSE)</f>
        <v>África</v>
      </c>
      <c r="H48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3" spans="1:8" hidden="1">
      <c r="A4833" t="s">
        <v>148</v>
      </c>
      <c r="B4833" s="3">
        <v>1995</v>
      </c>
      <c r="C4833">
        <v>0</v>
      </c>
      <c r="D4833">
        <v>0</v>
      </c>
      <c r="E4833" s="3" t="e">
        <v>#NUM!</v>
      </c>
      <c r="F4833" s="3" t="str">
        <f>VLOOKUP(Exportacao[[#This Row],[País]],Tabela3[#All],4,FALSE)</f>
        <v>Mauritânia</v>
      </c>
      <c r="G4833" s="3" t="str">
        <f>VLOOKUP(Exportacao[[#This Row],[País Corrigido]],'Conversor de países_Geral_UTF8_'!$A$2:$B$223,2,FALSE)</f>
        <v>África</v>
      </c>
      <c r="H48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4" spans="1:8" hidden="1">
      <c r="A4834" t="s">
        <v>148</v>
      </c>
      <c r="B4834" s="3">
        <v>1996</v>
      </c>
      <c r="C4834">
        <v>0</v>
      </c>
      <c r="D4834">
        <v>0</v>
      </c>
      <c r="E4834" s="3" t="e">
        <v>#NUM!</v>
      </c>
      <c r="F4834" s="3" t="str">
        <f>VLOOKUP(Exportacao[[#This Row],[País]],Tabela3[#All],4,FALSE)</f>
        <v>Mauritânia</v>
      </c>
      <c r="G4834" s="3" t="str">
        <f>VLOOKUP(Exportacao[[#This Row],[País Corrigido]],'Conversor de países_Geral_UTF8_'!$A$2:$B$223,2,FALSE)</f>
        <v>África</v>
      </c>
      <c r="H48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5" spans="1:8" hidden="1">
      <c r="A4835" t="s">
        <v>148</v>
      </c>
      <c r="B4835" s="3">
        <v>1997</v>
      </c>
      <c r="C4835">
        <v>0</v>
      </c>
      <c r="D4835">
        <v>0</v>
      </c>
      <c r="E4835" s="3" t="e">
        <v>#NUM!</v>
      </c>
      <c r="F4835" s="3" t="str">
        <f>VLOOKUP(Exportacao[[#This Row],[País]],Tabela3[#All],4,FALSE)</f>
        <v>Mauritânia</v>
      </c>
      <c r="G4835" s="3" t="str">
        <f>VLOOKUP(Exportacao[[#This Row],[País Corrigido]],'Conversor de países_Geral_UTF8_'!$A$2:$B$223,2,FALSE)</f>
        <v>África</v>
      </c>
      <c r="H48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6" spans="1:8" hidden="1">
      <c r="A4836" t="s">
        <v>148</v>
      </c>
      <c r="B4836" s="3">
        <v>1998</v>
      </c>
      <c r="C4836">
        <v>0</v>
      </c>
      <c r="D4836">
        <v>0</v>
      </c>
      <c r="E4836" s="3" t="e">
        <v>#NUM!</v>
      </c>
      <c r="F4836" s="3" t="str">
        <f>VLOOKUP(Exportacao[[#This Row],[País]],Tabela3[#All],4,FALSE)</f>
        <v>Mauritânia</v>
      </c>
      <c r="G4836" s="3" t="str">
        <f>VLOOKUP(Exportacao[[#This Row],[País Corrigido]],'Conversor de países_Geral_UTF8_'!$A$2:$B$223,2,FALSE)</f>
        <v>África</v>
      </c>
      <c r="H48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7" spans="1:8" hidden="1">
      <c r="A4837" t="s">
        <v>148</v>
      </c>
      <c r="B4837" s="3">
        <v>1999</v>
      </c>
      <c r="C4837">
        <v>0</v>
      </c>
      <c r="D4837">
        <v>0</v>
      </c>
      <c r="E4837" s="3" t="e">
        <v>#NUM!</v>
      </c>
      <c r="F4837" s="3" t="str">
        <f>VLOOKUP(Exportacao[[#This Row],[País]],Tabela3[#All],4,FALSE)</f>
        <v>Mauritânia</v>
      </c>
      <c r="G4837" s="3" t="str">
        <f>VLOOKUP(Exportacao[[#This Row],[País Corrigido]],'Conversor de países_Geral_UTF8_'!$A$2:$B$223,2,FALSE)</f>
        <v>África</v>
      </c>
      <c r="H48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8" spans="1:8" hidden="1">
      <c r="A4838" t="s">
        <v>148</v>
      </c>
      <c r="B4838" s="3">
        <v>2000</v>
      </c>
      <c r="C4838">
        <v>0</v>
      </c>
      <c r="D4838">
        <v>0</v>
      </c>
      <c r="E4838" s="3" t="e">
        <v>#NUM!</v>
      </c>
      <c r="F4838" s="3" t="str">
        <f>VLOOKUP(Exportacao[[#This Row],[País]],Tabela3[#All],4,FALSE)</f>
        <v>Mauritânia</v>
      </c>
      <c r="G4838" s="3" t="str">
        <f>VLOOKUP(Exportacao[[#This Row],[País Corrigido]],'Conversor de países_Geral_UTF8_'!$A$2:$B$223,2,FALSE)</f>
        <v>África</v>
      </c>
      <c r="H48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39" spans="1:8" hidden="1">
      <c r="A4839" t="s">
        <v>148</v>
      </c>
      <c r="B4839" s="3">
        <v>2001</v>
      </c>
      <c r="C4839">
        <v>0</v>
      </c>
      <c r="D4839">
        <v>0</v>
      </c>
      <c r="E4839" s="3" t="e">
        <v>#NUM!</v>
      </c>
      <c r="F4839" s="3" t="str">
        <f>VLOOKUP(Exportacao[[#This Row],[País]],Tabela3[#All],4,FALSE)</f>
        <v>Mauritânia</v>
      </c>
      <c r="G4839" s="3" t="str">
        <f>VLOOKUP(Exportacao[[#This Row],[País Corrigido]],'Conversor de países_Geral_UTF8_'!$A$2:$B$223,2,FALSE)</f>
        <v>África</v>
      </c>
      <c r="H48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0" spans="1:8" hidden="1">
      <c r="A4840" t="s">
        <v>148</v>
      </c>
      <c r="B4840" s="3">
        <v>2002</v>
      </c>
      <c r="C4840">
        <v>0</v>
      </c>
      <c r="D4840">
        <v>0</v>
      </c>
      <c r="E4840" s="3" t="e">
        <v>#NUM!</v>
      </c>
      <c r="F4840" s="3" t="str">
        <f>VLOOKUP(Exportacao[[#This Row],[País]],Tabela3[#All],4,FALSE)</f>
        <v>Mauritânia</v>
      </c>
      <c r="G4840" s="3" t="str">
        <f>VLOOKUP(Exportacao[[#This Row],[País Corrigido]],'Conversor de países_Geral_UTF8_'!$A$2:$B$223,2,FALSE)</f>
        <v>África</v>
      </c>
      <c r="H48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1" spans="1:8" hidden="1">
      <c r="A4841" t="s">
        <v>148</v>
      </c>
      <c r="B4841" s="3">
        <v>2003</v>
      </c>
      <c r="C4841">
        <v>0</v>
      </c>
      <c r="D4841">
        <v>0</v>
      </c>
      <c r="E4841" s="3" t="e">
        <v>#NUM!</v>
      </c>
      <c r="F4841" s="3" t="str">
        <f>VLOOKUP(Exportacao[[#This Row],[País]],Tabela3[#All],4,FALSE)</f>
        <v>Mauritânia</v>
      </c>
      <c r="G4841" s="3" t="str">
        <f>VLOOKUP(Exportacao[[#This Row],[País Corrigido]],'Conversor de países_Geral_UTF8_'!$A$2:$B$223,2,FALSE)</f>
        <v>África</v>
      </c>
      <c r="H48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2" spans="1:8" hidden="1">
      <c r="A4842" t="s">
        <v>148</v>
      </c>
      <c r="B4842" s="3">
        <v>2004</v>
      </c>
      <c r="C4842">
        <v>0</v>
      </c>
      <c r="D4842">
        <v>0</v>
      </c>
      <c r="E4842" s="3" t="e">
        <v>#NUM!</v>
      </c>
      <c r="F4842" s="3" t="str">
        <f>VLOOKUP(Exportacao[[#This Row],[País]],Tabela3[#All],4,FALSE)</f>
        <v>Mauritânia</v>
      </c>
      <c r="G4842" s="3" t="str">
        <f>VLOOKUP(Exportacao[[#This Row],[País Corrigido]],'Conversor de países_Geral_UTF8_'!$A$2:$B$223,2,FALSE)</f>
        <v>África</v>
      </c>
      <c r="H48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3" spans="1:8" hidden="1">
      <c r="A4843" t="s">
        <v>148</v>
      </c>
      <c r="B4843" s="3">
        <v>2005</v>
      </c>
      <c r="C4843">
        <v>0</v>
      </c>
      <c r="D4843">
        <v>0</v>
      </c>
      <c r="E4843" s="3" t="e">
        <v>#NUM!</v>
      </c>
      <c r="F4843" s="3" t="str">
        <f>VLOOKUP(Exportacao[[#This Row],[País]],Tabela3[#All],4,FALSE)</f>
        <v>Mauritânia</v>
      </c>
      <c r="G4843" s="3" t="str">
        <f>VLOOKUP(Exportacao[[#This Row],[País Corrigido]],'Conversor de países_Geral_UTF8_'!$A$2:$B$223,2,FALSE)</f>
        <v>África</v>
      </c>
      <c r="H48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4" spans="1:8" hidden="1">
      <c r="A4844" t="s">
        <v>148</v>
      </c>
      <c r="B4844" s="3">
        <v>2006</v>
      </c>
      <c r="C4844">
        <v>0</v>
      </c>
      <c r="D4844">
        <v>0</v>
      </c>
      <c r="E4844" s="3" t="e">
        <v>#NUM!</v>
      </c>
      <c r="F4844" s="3" t="str">
        <f>VLOOKUP(Exportacao[[#This Row],[País]],Tabela3[#All],4,FALSE)</f>
        <v>Mauritânia</v>
      </c>
      <c r="G4844" s="3" t="str">
        <f>VLOOKUP(Exportacao[[#This Row],[País Corrigido]],'Conversor de países_Geral_UTF8_'!$A$2:$B$223,2,FALSE)</f>
        <v>África</v>
      </c>
      <c r="H48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5" spans="1:8" hidden="1">
      <c r="A4845" t="s">
        <v>148</v>
      </c>
      <c r="B4845" s="3">
        <v>2007</v>
      </c>
      <c r="C4845">
        <v>0</v>
      </c>
      <c r="D4845">
        <v>0</v>
      </c>
      <c r="E4845" s="3" t="e">
        <v>#NUM!</v>
      </c>
      <c r="F4845" s="3" t="str">
        <f>VLOOKUP(Exportacao[[#This Row],[País]],Tabela3[#All],4,FALSE)</f>
        <v>Mauritânia</v>
      </c>
      <c r="G4845" s="3" t="str">
        <f>VLOOKUP(Exportacao[[#This Row],[País Corrigido]],'Conversor de países_Geral_UTF8_'!$A$2:$B$223,2,FALSE)</f>
        <v>África</v>
      </c>
      <c r="H48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6" spans="1:8" hidden="1">
      <c r="A4846" t="s">
        <v>148</v>
      </c>
      <c r="B4846" s="3">
        <v>2008</v>
      </c>
      <c r="C4846">
        <v>0</v>
      </c>
      <c r="D4846">
        <v>0</v>
      </c>
      <c r="E4846" s="3" t="e">
        <v>#NUM!</v>
      </c>
      <c r="F4846" s="3" t="str">
        <f>VLOOKUP(Exportacao[[#This Row],[País]],Tabela3[#All],4,FALSE)</f>
        <v>Mauritânia</v>
      </c>
      <c r="G4846" s="3" t="str">
        <f>VLOOKUP(Exportacao[[#This Row],[País Corrigido]],'Conversor de países_Geral_UTF8_'!$A$2:$B$223,2,FALSE)</f>
        <v>África</v>
      </c>
      <c r="H48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7" spans="1:8" hidden="1">
      <c r="A4847" t="s">
        <v>148</v>
      </c>
      <c r="B4847" s="3">
        <v>2009</v>
      </c>
      <c r="C4847">
        <v>0</v>
      </c>
      <c r="D4847">
        <v>0</v>
      </c>
      <c r="E4847" s="3" t="e">
        <v>#NUM!</v>
      </c>
      <c r="F4847" s="3" t="str">
        <f>VLOOKUP(Exportacao[[#This Row],[País]],Tabela3[#All],4,FALSE)</f>
        <v>Mauritânia</v>
      </c>
      <c r="G4847" s="3" t="str">
        <f>VLOOKUP(Exportacao[[#This Row],[País Corrigido]],'Conversor de países_Geral_UTF8_'!$A$2:$B$223,2,FALSE)</f>
        <v>África</v>
      </c>
      <c r="H48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8" spans="1:8" hidden="1">
      <c r="A4848" t="s">
        <v>148</v>
      </c>
      <c r="B4848" s="3">
        <v>2010</v>
      </c>
      <c r="C4848">
        <v>0</v>
      </c>
      <c r="D4848">
        <v>0</v>
      </c>
      <c r="E4848" s="3" t="e">
        <v>#NUM!</v>
      </c>
      <c r="F4848" s="3" t="str">
        <f>VLOOKUP(Exportacao[[#This Row],[País]],Tabela3[#All],4,FALSE)</f>
        <v>Mauritânia</v>
      </c>
      <c r="G4848" s="3" t="str">
        <f>VLOOKUP(Exportacao[[#This Row],[País Corrigido]],'Conversor de países_Geral_UTF8_'!$A$2:$B$223,2,FALSE)</f>
        <v>África</v>
      </c>
      <c r="H48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49" spans="1:8" hidden="1">
      <c r="A4849" t="s">
        <v>148</v>
      </c>
      <c r="B4849" s="3">
        <v>2011</v>
      </c>
      <c r="C4849">
        <v>0</v>
      </c>
      <c r="D4849">
        <v>0</v>
      </c>
      <c r="E4849" s="3" t="e">
        <v>#NUM!</v>
      </c>
      <c r="F4849" s="3" t="str">
        <f>VLOOKUP(Exportacao[[#This Row],[País]],Tabela3[#All],4,FALSE)</f>
        <v>Mauritânia</v>
      </c>
      <c r="G4849" s="3" t="str">
        <f>VLOOKUP(Exportacao[[#This Row],[País Corrigido]],'Conversor de países_Geral_UTF8_'!$A$2:$B$223,2,FALSE)</f>
        <v>África</v>
      </c>
      <c r="H48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0" spans="1:8" hidden="1">
      <c r="A4850" t="s">
        <v>148</v>
      </c>
      <c r="B4850" s="3">
        <v>2012</v>
      </c>
      <c r="C4850">
        <v>0</v>
      </c>
      <c r="D4850">
        <v>0</v>
      </c>
      <c r="E4850" s="3" t="e">
        <v>#NUM!</v>
      </c>
      <c r="F4850" s="3" t="str">
        <f>VLOOKUP(Exportacao[[#This Row],[País]],Tabela3[#All],4,FALSE)</f>
        <v>Mauritânia</v>
      </c>
      <c r="G4850" s="3" t="str">
        <f>VLOOKUP(Exportacao[[#This Row],[País Corrigido]],'Conversor de países_Geral_UTF8_'!$A$2:$B$223,2,FALSE)</f>
        <v>África</v>
      </c>
      <c r="H48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1" spans="1:8" hidden="1">
      <c r="A4851" t="s">
        <v>148</v>
      </c>
      <c r="B4851" s="3">
        <v>2013</v>
      </c>
      <c r="C4851">
        <v>0</v>
      </c>
      <c r="D4851">
        <v>0</v>
      </c>
      <c r="E4851" s="3" t="e">
        <v>#NUM!</v>
      </c>
      <c r="F4851" s="3" t="str">
        <f>VLOOKUP(Exportacao[[#This Row],[País]],Tabela3[#All],4,FALSE)</f>
        <v>Mauritânia</v>
      </c>
      <c r="G4851" s="3" t="str">
        <f>VLOOKUP(Exportacao[[#This Row],[País Corrigido]],'Conversor de países_Geral_UTF8_'!$A$2:$B$223,2,FALSE)</f>
        <v>África</v>
      </c>
      <c r="H48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2" spans="1:8" hidden="1">
      <c r="A4852" t="s">
        <v>148</v>
      </c>
      <c r="B4852" s="3">
        <v>2014</v>
      </c>
      <c r="C4852">
        <v>0</v>
      </c>
      <c r="D4852">
        <v>0</v>
      </c>
      <c r="E4852" s="3" t="e">
        <v>#NUM!</v>
      </c>
      <c r="F4852" s="3" t="str">
        <f>VLOOKUP(Exportacao[[#This Row],[País]],Tabela3[#All],4,FALSE)</f>
        <v>Mauritânia</v>
      </c>
      <c r="G4852" s="3" t="str">
        <f>VLOOKUP(Exportacao[[#This Row],[País Corrigido]],'Conversor de países_Geral_UTF8_'!$A$2:$B$223,2,FALSE)</f>
        <v>África</v>
      </c>
      <c r="H48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3" spans="1:8" hidden="1">
      <c r="A4853" t="s">
        <v>148</v>
      </c>
      <c r="B4853" s="3">
        <v>2015</v>
      </c>
      <c r="C4853">
        <v>0</v>
      </c>
      <c r="D4853">
        <v>0</v>
      </c>
      <c r="E4853" s="3" t="e">
        <v>#NUM!</v>
      </c>
      <c r="F4853" s="3" t="str">
        <f>VLOOKUP(Exportacao[[#This Row],[País]],Tabela3[#All],4,FALSE)</f>
        <v>Mauritânia</v>
      </c>
      <c r="G4853" s="3" t="str">
        <f>VLOOKUP(Exportacao[[#This Row],[País Corrigido]],'Conversor de países_Geral_UTF8_'!$A$2:$B$223,2,FALSE)</f>
        <v>África</v>
      </c>
      <c r="H48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4" spans="1:8" hidden="1">
      <c r="A4854" t="s">
        <v>148</v>
      </c>
      <c r="B4854" s="3">
        <v>2016</v>
      </c>
      <c r="C4854">
        <v>0</v>
      </c>
      <c r="D4854">
        <v>0</v>
      </c>
      <c r="E4854" s="3" t="e">
        <v>#NUM!</v>
      </c>
      <c r="F4854" s="3" t="str">
        <f>VLOOKUP(Exportacao[[#This Row],[País]],Tabela3[#All],4,FALSE)</f>
        <v>Mauritânia</v>
      </c>
      <c r="G4854" s="3" t="str">
        <f>VLOOKUP(Exportacao[[#This Row],[País Corrigido]],'Conversor de países_Geral_UTF8_'!$A$2:$B$223,2,FALSE)</f>
        <v>África</v>
      </c>
      <c r="H48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5" spans="1:8" hidden="1">
      <c r="A4855" t="s">
        <v>148</v>
      </c>
      <c r="B4855" s="3">
        <v>2017</v>
      </c>
      <c r="C4855">
        <v>0</v>
      </c>
      <c r="D4855">
        <v>0</v>
      </c>
      <c r="E4855" s="3" t="e">
        <v>#NUM!</v>
      </c>
      <c r="F4855" s="3" t="str">
        <f>VLOOKUP(Exportacao[[#This Row],[País]],Tabela3[#All],4,FALSE)</f>
        <v>Mauritânia</v>
      </c>
      <c r="G4855" s="3" t="str">
        <f>VLOOKUP(Exportacao[[#This Row],[País Corrigido]],'Conversor de países_Geral_UTF8_'!$A$2:$B$223,2,FALSE)</f>
        <v>África</v>
      </c>
      <c r="H48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6" spans="1:8" hidden="1">
      <c r="A4856" t="s">
        <v>148</v>
      </c>
      <c r="B4856" s="3">
        <v>2018</v>
      </c>
      <c r="C4856">
        <v>0</v>
      </c>
      <c r="D4856">
        <v>0</v>
      </c>
      <c r="E4856" s="3" t="e">
        <v>#NUM!</v>
      </c>
      <c r="F4856" s="3" t="str">
        <f>VLOOKUP(Exportacao[[#This Row],[País]],Tabela3[#All],4,FALSE)</f>
        <v>Mauritânia</v>
      </c>
      <c r="G4856" s="3" t="str">
        <f>VLOOKUP(Exportacao[[#This Row],[País Corrigido]],'Conversor de países_Geral_UTF8_'!$A$2:$B$223,2,FALSE)</f>
        <v>África</v>
      </c>
      <c r="H48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7" spans="1:8" hidden="1">
      <c r="A4857" t="s">
        <v>148</v>
      </c>
      <c r="B4857" s="3">
        <v>2019</v>
      </c>
      <c r="C4857">
        <v>0</v>
      </c>
      <c r="D4857">
        <v>0</v>
      </c>
      <c r="E4857" s="3" t="e">
        <v>#NUM!</v>
      </c>
      <c r="F4857" s="3" t="str">
        <f>VLOOKUP(Exportacao[[#This Row],[País]],Tabela3[#All],4,FALSE)</f>
        <v>Mauritânia</v>
      </c>
      <c r="G4857" s="3" t="str">
        <f>VLOOKUP(Exportacao[[#This Row],[País Corrigido]],'Conversor de países_Geral_UTF8_'!$A$2:$B$223,2,FALSE)</f>
        <v>África</v>
      </c>
      <c r="H48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8" spans="1:8" hidden="1">
      <c r="A4858" t="s">
        <v>148</v>
      </c>
      <c r="B4858" s="3">
        <v>2020</v>
      </c>
      <c r="C4858">
        <v>0</v>
      </c>
      <c r="D4858">
        <v>0</v>
      </c>
      <c r="E4858" s="3" t="e">
        <v>#NUM!</v>
      </c>
      <c r="F4858" s="3" t="str">
        <f>VLOOKUP(Exportacao[[#This Row],[País]],Tabela3[#All],4,FALSE)</f>
        <v>Mauritânia</v>
      </c>
      <c r="G4858" s="3" t="str">
        <f>VLOOKUP(Exportacao[[#This Row],[País Corrigido]],'Conversor de países_Geral_UTF8_'!$A$2:$B$223,2,FALSE)</f>
        <v>África</v>
      </c>
      <c r="H48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59" spans="1:8" hidden="1">
      <c r="A4859" t="s">
        <v>148</v>
      </c>
      <c r="B4859" s="3">
        <v>2021</v>
      </c>
      <c r="C4859">
        <v>9</v>
      </c>
      <c r="D4859">
        <v>85</v>
      </c>
      <c r="E4859" s="3">
        <v>9.4444444444444446</v>
      </c>
      <c r="F4859" s="3" t="str">
        <f>VLOOKUP(Exportacao[[#This Row],[País]],Tabela3[#All],4,FALSE)</f>
        <v>Mauritânia</v>
      </c>
      <c r="G4859" s="3" t="str">
        <f>VLOOKUP(Exportacao[[#This Row],[País Corrigido]],'Conversor de países_Geral_UTF8_'!$A$2:$B$223,2,FALSE)</f>
        <v>África</v>
      </c>
      <c r="H48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60" spans="1:8" hidden="1">
      <c r="A4860" t="s">
        <v>148</v>
      </c>
      <c r="B4860" s="3">
        <v>2022</v>
      </c>
      <c r="C4860">
        <v>0</v>
      </c>
      <c r="D4860">
        <v>0</v>
      </c>
      <c r="E4860" s="3" t="e">
        <v>#NUM!</v>
      </c>
      <c r="F4860" s="3" t="str">
        <f>VLOOKUP(Exportacao[[#This Row],[País]],Tabela3[#All],4,FALSE)</f>
        <v>Mauritânia</v>
      </c>
      <c r="G4860" s="3" t="str">
        <f>VLOOKUP(Exportacao[[#This Row],[País Corrigido]],'Conversor de países_Geral_UTF8_'!$A$2:$B$223,2,FALSE)</f>
        <v>África</v>
      </c>
      <c r="H48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61" spans="1:8" hidden="1">
      <c r="A4861" t="s">
        <v>148</v>
      </c>
      <c r="B4861" s="3">
        <v>2023</v>
      </c>
      <c r="C4861">
        <v>0</v>
      </c>
      <c r="D4861">
        <v>0</v>
      </c>
      <c r="E4861" s="3" t="e">
        <v>#NUM!</v>
      </c>
      <c r="F4861" s="3" t="str">
        <f>VLOOKUP(Exportacao[[#This Row],[País]],Tabela3[#All],4,FALSE)</f>
        <v>Mauritânia</v>
      </c>
      <c r="G4861" s="3" t="str">
        <f>VLOOKUP(Exportacao[[#This Row],[País Corrigido]],'Conversor de países_Geral_UTF8_'!$A$2:$B$223,2,FALSE)</f>
        <v>África</v>
      </c>
      <c r="H48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62" spans="1:8" hidden="1">
      <c r="A4862" t="s">
        <v>149</v>
      </c>
      <c r="B4862" s="3">
        <v>1970</v>
      </c>
      <c r="C4862">
        <v>0</v>
      </c>
      <c r="D4862">
        <v>0</v>
      </c>
      <c r="E4862" s="3" t="e">
        <v>#NUM!</v>
      </c>
      <c r="F4862" s="3" t="str">
        <f>VLOOKUP(Exportacao[[#This Row],[País]],Tabela3[#All],4,FALSE)</f>
        <v>México</v>
      </c>
      <c r="G4862" s="3" t="str">
        <f>VLOOKUP(Exportacao[[#This Row],[País Corrigido]],'Conversor de países_Geral_UTF8_'!$A$2:$B$223,2,FALSE)</f>
        <v>América do Norte</v>
      </c>
      <c r="H48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63" spans="1:8" hidden="1">
      <c r="A4863" t="s">
        <v>149</v>
      </c>
      <c r="B4863" s="3">
        <v>1971</v>
      </c>
      <c r="C4863">
        <v>0</v>
      </c>
      <c r="D4863">
        <v>0</v>
      </c>
      <c r="E4863" s="3" t="e">
        <v>#NUM!</v>
      </c>
      <c r="F4863" s="3" t="str">
        <f>VLOOKUP(Exportacao[[#This Row],[País]],Tabela3[#All],4,FALSE)</f>
        <v>México</v>
      </c>
      <c r="G4863" s="3" t="str">
        <f>VLOOKUP(Exportacao[[#This Row],[País Corrigido]],'Conversor de países_Geral_UTF8_'!$A$2:$B$223,2,FALSE)</f>
        <v>América do Norte</v>
      </c>
      <c r="H48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64" spans="1:8" hidden="1">
      <c r="A4864" t="s">
        <v>149</v>
      </c>
      <c r="B4864" s="3">
        <v>1972</v>
      </c>
      <c r="C4864">
        <v>0</v>
      </c>
      <c r="D4864">
        <v>0</v>
      </c>
      <c r="E4864" s="3" t="e">
        <v>#NUM!</v>
      </c>
      <c r="F4864" s="3" t="str">
        <f>VLOOKUP(Exportacao[[#This Row],[País]],Tabela3[#All],4,FALSE)</f>
        <v>México</v>
      </c>
      <c r="G4864" s="3" t="str">
        <f>VLOOKUP(Exportacao[[#This Row],[País Corrigido]],'Conversor de países_Geral_UTF8_'!$A$2:$B$223,2,FALSE)</f>
        <v>América do Norte</v>
      </c>
      <c r="H48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65" spans="1:8" hidden="1">
      <c r="A4865" t="s">
        <v>149</v>
      </c>
      <c r="B4865" s="3">
        <v>1973</v>
      </c>
      <c r="C4865">
        <v>0</v>
      </c>
      <c r="D4865">
        <v>0</v>
      </c>
      <c r="E4865" s="3" t="e">
        <v>#NUM!</v>
      </c>
      <c r="F4865" s="3" t="str">
        <f>VLOOKUP(Exportacao[[#This Row],[País]],Tabela3[#All],4,FALSE)</f>
        <v>México</v>
      </c>
      <c r="G4865" s="3" t="str">
        <f>VLOOKUP(Exportacao[[#This Row],[País Corrigido]],'Conversor de países_Geral_UTF8_'!$A$2:$B$223,2,FALSE)</f>
        <v>América do Norte</v>
      </c>
      <c r="H48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66" spans="1:8" hidden="1">
      <c r="A4866" t="s">
        <v>149</v>
      </c>
      <c r="B4866" s="3">
        <v>1974</v>
      </c>
      <c r="C4866">
        <v>4055</v>
      </c>
      <c r="D4866">
        <v>3052</v>
      </c>
      <c r="E4866" s="3">
        <v>0.75265104808877925</v>
      </c>
      <c r="F4866" s="3" t="str">
        <f>VLOOKUP(Exportacao[[#This Row],[País]],Tabela3[#All],4,FALSE)</f>
        <v>México</v>
      </c>
      <c r="G4866" s="3" t="str">
        <f>VLOOKUP(Exportacao[[#This Row],[País Corrigido]],'Conversor de países_Geral_UTF8_'!$A$2:$B$223,2,FALSE)</f>
        <v>América do Norte</v>
      </c>
      <c r="H48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67" spans="1:8" hidden="1">
      <c r="A4867" t="s">
        <v>149</v>
      </c>
      <c r="B4867" s="3">
        <v>1975</v>
      </c>
      <c r="C4867">
        <v>0</v>
      </c>
      <c r="D4867">
        <v>0</v>
      </c>
      <c r="E4867" s="3" t="e">
        <v>#NUM!</v>
      </c>
      <c r="F4867" s="3" t="str">
        <f>VLOOKUP(Exportacao[[#This Row],[País]],Tabela3[#All],4,FALSE)</f>
        <v>México</v>
      </c>
      <c r="G4867" s="3" t="str">
        <f>VLOOKUP(Exportacao[[#This Row],[País Corrigido]],'Conversor de países_Geral_UTF8_'!$A$2:$B$223,2,FALSE)</f>
        <v>América do Norte</v>
      </c>
      <c r="H48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68" spans="1:8" hidden="1">
      <c r="A4868" t="s">
        <v>149</v>
      </c>
      <c r="B4868" s="3">
        <v>1976</v>
      </c>
      <c r="C4868">
        <v>0</v>
      </c>
      <c r="D4868">
        <v>0</v>
      </c>
      <c r="E4868" s="3" t="e">
        <v>#NUM!</v>
      </c>
      <c r="F4868" s="3" t="str">
        <f>VLOOKUP(Exportacao[[#This Row],[País]],Tabela3[#All],4,FALSE)</f>
        <v>México</v>
      </c>
      <c r="G4868" s="3" t="str">
        <f>VLOOKUP(Exportacao[[#This Row],[País Corrigido]],'Conversor de países_Geral_UTF8_'!$A$2:$B$223,2,FALSE)</f>
        <v>América do Norte</v>
      </c>
      <c r="H48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69" spans="1:8" hidden="1">
      <c r="A4869" t="s">
        <v>149</v>
      </c>
      <c r="B4869" s="3">
        <v>1977</v>
      </c>
      <c r="C4869">
        <v>0</v>
      </c>
      <c r="D4869">
        <v>0</v>
      </c>
      <c r="E4869" s="3" t="e">
        <v>#NUM!</v>
      </c>
      <c r="F4869" s="3" t="str">
        <f>VLOOKUP(Exportacao[[#This Row],[País]],Tabela3[#All],4,FALSE)</f>
        <v>México</v>
      </c>
      <c r="G4869" s="3" t="str">
        <f>VLOOKUP(Exportacao[[#This Row],[País Corrigido]],'Conversor de países_Geral_UTF8_'!$A$2:$B$223,2,FALSE)</f>
        <v>América do Norte</v>
      </c>
      <c r="H48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0" spans="1:8" hidden="1">
      <c r="A4870" t="s">
        <v>149</v>
      </c>
      <c r="B4870" s="3">
        <v>1978</v>
      </c>
      <c r="C4870">
        <v>0</v>
      </c>
      <c r="D4870">
        <v>0</v>
      </c>
      <c r="E4870" s="3" t="e">
        <v>#NUM!</v>
      </c>
      <c r="F4870" s="3" t="str">
        <f>VLOOKUP(Exportacao[[#This Row],[País]],Tabela3[#All],4,FALSE)</f>
        <v>México</v>
      </c>
      <c r="G4870" s="3" t="str">
        <f>VLOOKUP(Exportacao[[#This Row],[País Corrigido]],'Conversor de países_Geral_UTF8_'!$A$2:$B$223,2,FALSE)</f>
        <v>América do Norte</v>
      </c>
      <c r="H48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1" spans="1:8" hidden="1">
      <c r="A4871" t="s">
        <v>149</v>
      </c>
      <c r="B4871" s="3">
        <v>1979</v>
      </c>
      <c r="C4871">
        <v>0</v>
      </c>
      <c r="D4871">
        <v>0</v>
      </c>
      <c r="E4871" s="3" t="e">
        <v>#NUM!</v>
      </c>
      <c r="F4871" s="3" t="str">
        <f>VLOOKUP(Exportacao[[#This Row],[País]],Tabela3[#All],4,FALSE)</f>
        <v>México</v>
      </c>
      <c r="G4871" s="3" t="str">
        <f>VLOOKUP(Exportacao[[#This Row],[País Corrigido]],'Conversor de países_Geral_UTF8_'!$A$2:$B$223,2,FALSE)</f>
        <v>América do Norte</v>
      </c>
      <c r="H48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2" spans="1:8" hidden="1">
      <c r="A4872" t="s">
        <v>149</v>
      </c>
      <c r="B4872" s="3">
        <v>1980</v>
      </c>
      <c r="C4872">
        <v>0</v>
      </c>
      <c r="D4872">
        <v>0</v>
      </c>
      <c r="E4872" s="3" t="e">
        <v>#NUM!</v>
      </c>
      <c r="F4872" s="3" t="str">
        <f>VLOOKUP(Exportacao[[#This Row],[País]],Tabela3[#All],4,FALSE)</f>
        <v>México</v>
      </c>
      <c r="G4872" s="3" t="str">
        <f>VLOOKUP(Exportacao[[#This Row],[País Corrigido]],'Conversor de países_Geral_UTF8_'!$A$2:$B$223,2,FALSE)</f>
        <v>América do Norte</v>
      </c>
      <c r="H48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3" spans="1:8" hidden="1">
      <c r="A4873" t="s">
        <v>149</v>
      </c>
      <c r="B4873" s="3">
        <v>1981</v>
      </c>
      <c r="C4873">
        <v>0</v>
      </c>
      <c r="D4873">
        <v>0</v>
      </c>
      <c r="E4873" s="3" t="e">
        <v>#NUM!</v>
      </c>
      <c r="F4873" s="3" t="str">
        <f>VLOOKUP(Exportacao[[#This Row],[País]],Tabela3[#All],4,FALSE)</f>
        <v>México</v>
      </c>
      <c r="G4873" s="3" t="str">
        <f>VLOOKUP(Exportacao[[#This Row],[País Corrigido]],'Conversor de países_Geral_UTF8_'!$A$2:$B$223,2,FALSE)</f>
        <v>América do Norte</v>
      </c>
      <c r="H48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4" spans="1:8" hidden="1">
      <c r="A4874" t="s">
        <v>149</v>
      </c>
      <c r="B4874" s="3">
        <v>1982</v>
      </c>
      <c r="C4874">
        <v>0</v>
      </c>
      <c r="D4874">
        <v>0</v>
      </c>
      <c r="E4874" s="3" t="e">
        <v>#NUM!</v>
      </c>
      <c r="F4874" s="3" t="str">
        <f>VLOOKUP(Exportacao[[#This Row],[País]],Tabela3[#All],4,FALSE)</f>
        <v>México</v>
      </c>
      <c r="G4874" s="3" t="str">
        <f>VLOOKUP(Exportacao[[#This Row],[País Corrigido]],'Conversor de países_Geral_UTF8_'!$A$2:$B$223,2,FALSE)</f>
        <v>América do Norte</v>
      </c>
      <c r="H48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5" spans="1:8" hidden="1">
      <c r="A4875" t="s">
        <v>149</v>
      </c>
      <c r="B4875" s="3">
        <v>1983</v>
      </c>
      <c r="C4875">
        <v>0</v>
      </c>
      <c r="D4875">
        <v>0</v>
      </c>
      <c r="E4875" s="3" t="e">
        <v>#NUM!</v>
      </c>
      <c r="F4875" s="3" t="str">
        <f>VLOOKUP(Exportacao[[#This Row],[País]],Tabela3[#All],4,FALSE)</f>
        <v>México</v>
      </c>
      <c r="G4875" s="3" t="str">
        <f>VLOOKUP(Exportacao[[#This Row],[País Corrigido]],'Conversor de países_Geral_UTF8_'!$A$2:$B$223,2,FALSE)</f>
        <v>América do Norte</v>
      </c>
      <c r="H48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6" spans="1:8" hidden="1">
      <c r="A4876" t="s">
        <v>149</v>
      </c>
      <c r="B4876" s="3">
        <v>1984</v>
      </c>
      <c r="C4876">
        <v>0</v>
      </c>
      <c r="D4876">
        <v>0</v>
      </c>
      <c r="E4876" s="3" t="e">
        <v>#NUM!</v>
      </c>
      <c r="F4876" s="3" t="str">
        <f>VLOOKUP(Exportacao[[#This Row],[País]],Tabela3[#All],4,FALSE)</f>
        <v>México</v>
      </c>
      <c r="G4876" s="3" t="str">
        <f>VLOOKUP(Exportacao[[#This Row],[País Corrigido]],'Conversor de países_Geral_UTF8_'!$A$2:$B$223,2,FALSE)</f>
        <v>América do Norte</v>
      </c>
      <c r="H48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7" spans="1:8" hidden="1">
      <c r="A4877" t="s">
        <v>149</v>
      </c>
      <c r="B4877" s="3">
        <v>1985</v>
      </c>
      <c r="C4877">
        <v>0</v>
      </c>
      <c r="D4877">
        <v>0</v>
      </c>
      <c r="E4877" s="3" t="e">
        <v>#NUM!</v>
      </c>
      <c r="F4877" s="3" t="str">
        <f>VLOOKUP(Exportacao[[#This Row],[País]],Tabela3[#All],4,FALSE)</f>
        <v>México</v>
      </c>
      <c r="G4877" s="3" t="str">
        <f>VLOOKUP(Exportacao[[#This Row],[País Corrigido]],'Conversor de países_Geral_UTF8_'!$A$2:$B$223,2,FALSE)</f>
        <v>América do Norte</v>
      </c>
      <c r="H48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8" spans="1:8" hidden="1">
      <c r="A4878" t="s">
        <v>149</v>
      </c>
      <c r="B4878" s="3">
        <v>1986</v>
      </c>
      <c r="C4878">
        <v>0</v>
      </c>
      <c r="D4878">
        <v>0</v>
      </c>
      <c r="E4878" s="3" t="e">
        <v>#NUM!</v>
      </c>
      <c r="F4878" s="3" t="str">
        <f>VLOOKUP(Exportacao[[#This Row],[País]],Tabela3[#All],4,FALSE)</f>
        <v>México</v>
      </c>
      <c r="G4878" s="3" t="str">
        <f>VLOOKUP(Exportacao[[#This Row],[País Corrigido]],'Conversor de países_Geral_UTF8_'!$A$2:$B$223,2,FALSE)</f>
        <v>América do Norte</v>
      </c>
      <c r="H48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79" spans="1:8" hidden="1">
      <c r="A4879" t="s">
        <v>149</v>
      </c>
      <c r="B4879" s="3">
        <v>1987</v>
      </c>
      <c r="C4879">
        <v>0</v>
      </c>
      <c r="D4879">
        <v>0</v>
      </c>
      <c r="E4879" s="3" t="e">
        <v>#NUM!</v>
      </c>
      <c r="F4879" s="3" t="str">
        <f>VLOOKUP(Exportacao[[#This Row],[País]],Tabela3[#All],4,FALSE)</f>
        <v>México</v>
      </c>
      <c r="G4879" s="3" t="str">
        <f>VLOOKUP(Exportacao[[#This Row],[País Corrigido]],'Conversor de países_Geral_UTF8_'!$A$2:$B$223,2,FALSE)</f>
        <v>América do Norte</v>
      </c>
      <c r="H48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0" spans="1:8" hidden="1">
      <c r="A4880" t="s">
        <v>149</v>
      </c>
      <c r="B4880" s="3">
        <v>1988</v>
      </c>
      <c r="C4880">
        <v>0</v>
      </c>
      <c r="D4880">
        <v>0</v>
      </c>
      <c r="E4880" s="3" t="e">
        <v>#NUM!</v>
      </c>
      <c r="F4880" s="3" t="str">
        <f>VLOOKUP(Exportacao[[#This Row],[País]],Tabela3[#All],4,FALSE)</f>
        <v>México</v>
      </c>
      <c r="G4880" s="3" t="str">
        <f>VLOOKUP(Exportacao[[#This Row],[País Corrigido]],'Conversor de países_Geral_UTF8_'!$A$2:$B$223,2,FALSE)</f>
        <v>América do Norte</v>
      </c>
      <c r="H48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1" spans="1:8" hidden="1">
      <c r="A4881" t="s">
        <v>149</v>
      </c>
      <c r="B4881" s="3">
        <v>1989</v>
      </c>
      <c r="C4881">
        <v>0</v>
      </c>
      <c r="D4881">
        <v>0</v>
      </c>
      <c r="E4881" s="3" t="e">
        <v>#NUM!</v>
      </c>
      <c r="F4881" s="3" t="str">
        <f>VLOOKUP(Exportacao[[#This Row],[País]],Tabela3[#All],4,FALSE)</f>
        <v>México</v>
      </c>
      <c r="G4881" s="3" t="str">
        <f>VLOOKUP(Exportacao[[#This Row],[País Corrigido]],'Conversor de países_Geral_UTF8_'!$A$2:$B$223,2,FALSE)</f>
        <v>América do Norte</v>
      </c>
      <c r="H48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2" spans="1:8" hidden="1">
      <c r="A4882" t="s">
        <v>149</v>
      </c>
      <c r="B4882" s="3">
        <v>1990</v>
      </c>
      <c r="C4882">
        <v>0</v>
      </c>
      <c r="D4882">
        <v>0</v>
      </c>
      <c r="E4882" s="3" t="e">
        <v>#NUM!</v>
      </c>
      <c r="F4882" s="3" t="str">
        <f>VLOOKUP(Exportacao[[#This Row],[País]],Tabela3[#All],4,FALSE)</f>
        <v>México</v>
      </c>
      <c r="G4882" s="3" t="str">
        <f>VLOOKUP(Exportacao[[#This Row],[País Corrigido]],'Conversor de países_Geral_UTF8_'!$A$2:$B$223,2,FALSE)</f>
        <v>América do Norte</v>
      </c>
      <c r="H48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3" spans="1:8" hidden="1">
      <c r="A4883" t="s">
        <v>149</v>
      </c>
      <c r="B4883" s="3">
        <v>1991</v>
      </c>
      <c r="C4883">
        <v>0</v>
      </c>
      <c r="D4883">
        <v>0</v>
      </c>
      <c r="E4883" s="3" t="e">
        <v>#NUM!</v>
      </c>
      <c r="F4883" s="3" t="str">
        <f>VLOOKUP(Exportacao[[#This Row],[País]],Tabela3[#All],4,FALSE)</f>
        <v>México</v>
      </c>
      <c r="G4883" s="3" t="str">
        <f>VLOOKUP(Exportacao[[#This Row],[País Corrigido]],'Conversor de países_Geral_UTF8_'!$A$2:$B$223,2,FALSE)</f>
        <v>América do Norte</v>
      </c>
      <c r="H48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4" spans="1:8" hidden="1">
      <c r="A4884" t="s">
        <v>149</v>
      </c>
      <c r="B4884" s="3">
        <v>1992</v>
      </c>
      <c r="C4884">
        <v>0</v>
      </c>
      <c r="D4884">
        <v>0</v>
      </c>
      <c r="E4884" s="3" t="e">
        <v>#NUM!</v>
      </c>
      <c r="F4884" s="3" t="str">
        <f>VLOOKUP(Exportacao[[#This Row],[País]],Tabela3[#All],4,FALSE)</f>
        <v>México</v>
      </c>
      <c r="G4884" s="3" t="str">
        <f>VLOOKUP(Exportacao[[#This Row],[País Corrigido]],'Conversor de países_Geral_UTF8_'!$A$2:$B$223,2,FALSE)</f>
        <v>América do Norte</v>
      </c>
      <c r="H48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5" spans="1:8" hidden="1">
      <c r="A4885" t="s">
        <v>149</v>
      </c>
      <c r="B4885" s="3">
        <v>1993</v>
      </c>
      <c r="C4885">
        <v>0</v>
      </c>
      <c r="D4885">
        <v>0</v>
      </c>
      <c r="E4885" s="3" t="e">
        <v>#NUM!</v>
      </c>
      <c r="F4885" s="3" t="str">
        <f>VLOOKUP(Exportacao[[#This Row],[País]],Tabela3[#All],4,FALSE)</f>
        <v>México</v>
      </c>
      <c r="G4885" s="3" t="str">
        <f>VLOOKUP(Exportacao[[#This Row],[País Corrigido]],'Conversor de países_Geral_UTF8_'!$A$2:$B$223,2,FALSE)</f>
        <v>América do Norte</v>
      </c>
      <c r="H48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6" spans="1:8" hidden="1">
      <c r="A4886" t="s">
        <v>149</v>
      </c>
      <c r="B4886" s="3">
        <v>1994</v>
      </c>
      <c r="C4886">
        <v>0</v>
      </c>
      <c r="D4886">
        <v>0</v>
      </c>
      <c r="E4886" s="3" t="e">
        <v>#NUM!</v>
      </c>
      <c r="F4886" s="3" t="str">
        <f>VLOOKUP(Exportacao[[#This Row],[País]],Tabela3[#All],4,FALSE)</f>
        <v>México</v>
      </c>
      <c r="G4886" s="3" t="str">
        <f>VLOOKUP(Exportacao[[#This Row],[País Corrigido]],'Conversor de países_Geral_UTF8_'!$A$2:$B$223,2,FALSE)</f>
        <v>América do Norte</v>
      </c>
      <c r="H48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7" spans="1:8" hidden="1">
      <c r="A4887" t="s">
        <v>149</v>
      </c>
      <c r="B4887" s="3">
        <v>1995</v>
      </c>
      <c r="C4887">
        <v>0</v>
      </c>
      <c r="D4887">
        <v>0</v>
      </c>
      <c r="E4887" s="3" t="e">
        <v>#NUM!</v>
      </c>
      <c r="F4887" s="3" t="str">
        <f>VLOOKUP(Exportacao[[#This Row],[País]],Tabela3[#All],4,FALSE)</f>
        <v>México</v>
      </c>
      <c r="G4887" s="3" t="str">
        <f>VLOOKUP(Exportacao[[#This Row],[País Corrigido]],'Conversor de países_Geral_UTF8_'!$A$2:$B$223,2,FALSE)</f>
        <v>América do Norte</v>
      </c>
      <c r="H48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8" spans="1:8" hidden="1">
      <c r="A4888" t="s">
        <v>149</v>
      </c>
      <c r="B4888" s="3">
        <v>1996</v>
      </c>
      <c r="C4888">
        <v>0</v>
      </c>
      <c r="D4888">
        <v>0</v>
      </c>
      <c r="E4888" s="3" t="e">
        <v>#NUM!</v>
      </c>
      <c r="F4888" s="3" t="str">
        <f>VLOOKUP(Exportacao[[#This Row],[País]],Tabela3[#All],4,FALSE)</f>
        <v>México</v>
      </c>
      <c r="G4888" s="3" t="str">
        <f>VLOOKUP(Exportacao[[#This Row],[País Corrigido]],'Conversor de países_Geral_UTF8_'!$A$2:$B$223,2,FALSE)</f>
        <v>América do Norte</v>
      </c>
      <c r="H48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89" spans="1:8" hidden="1">
      <c r="A4889" t="s">
        <v>149</v>
      </c>
      <c r="B4889" s="3">
        <v>1997</v>
      </c>
      <c r="C4889">
        <v>0</v>
      </c>
      <c r="D4889">
        <v>0</v>
      </c>
      <c r="E4889" s="3" t="e">
        <v>#NUM!</v>
      </c>
      <c r="F4889" s="3" t="str">
        <f>VLOOKUP(Exportacao[[#This Row],[País]],Tabela3[#All],4,FALSE)</f>
        <v>México</v>
      </c>
      <c r="G4889" s="3" t="str">
        <f>VLOOKUP(Exportacao[[#This Row],[País Corrigido]],'Conversor de países_Geral_UTF8_'!$A$2:$B$223,2,FALSE)</f>
        <v>América do Norte</v>
      </c>
      <c r="H48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90" spans="1:8" hidden="1">
      <c r="A4890" t="s">
        <v>149</v>
      </c>
      <c r="B4890" s="3">
        <v>1998</v>
      </c>
      <c r="C4890">
        <v>0</v>
      </c>
      <c r="D4890">
        <v>0</v>
      </c>
      <c r="E4890" s="3" t="e">
        <v>#NUM!</v>
      </c>
      <c r="F4890" s="3" t="str">
        <f>VLOOKUP(Exportacao[[#This Row],[País]],Tabela3[#All],4,FALSE)</f>
        <v>México</v>
      </c>
      <c r="G4890" s="3" t="str">
        <f>VLOOKUP(Exportacao[[#This Row],[País Corrigido]],'Conversor de países_Geral_UTF8_'!$A$2:$B$223,2,FALSE)</f>
        <v>América do Norte</v>
      </c>
      <c r="H48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91" spans="1:8" hidden="1">
      <c r="A4891" t="s">
        <v>149</v>
      </c>
      <c r="B4891" s="3">
        <v>1999</v>
      </c>
      <c r="C4891">
        <v>8948</v>
      </c>
      <c r="D4891">
        <v>15700</v>
      </c>
      <c r="E4891" s="3">
        <v>1.7545820295037997</v>
      </c>
      <c r="F4891" s="3" t="str">
        <f>VLOOKUP(Exportacao[[#This Row],[País]],Tabela3[#All],4,FALSE)</f>
        <v>México</v>
      </c>
      <c r="G4891" s="3" t="str">
        <f>VLOOKUP(Exportacao[[#This Row],[País Corrigido]],'Conversor de países_Geral_UTF8_'!$A$2:$B$223,2,FALSE)</f>
        <v>América do Norte</v>
      </c>
      <c r="H48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92" spans="1:8" hidden="1">
      <c r="A4892" t="s">
        <v>149</v>
      </c>
      <c r="B4892" s="3">
        <v>2000</v>
      </c>
      <c r="C4892">
        <v>0</v>
      </c>
      <c r="D4892">
        <v>0</v>
      </c>
      <c r="E4892" s="3" t="e">
        <v>#NUM!</v>
      </c>
      <c r="F4892" s="3" t="str">
        <f>VLOOKUP(Exportacao[[#This Row],[País]],Tabela3[#All],4,FALSE)</f>
        <v>México</v>
      </c>
      <c r="G4892" s="3" t="str">
        <f>VLOOKUP(Exportacao[[#This Row],[País Corrigido]],'Conversor de países_Geral_UTF8_'!$A$2:$B$223,2,FALSE)</f>
        <v>América do Norte</v>
      </c>
      <c r="H48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93" spans="1:8" hidden="1">
      <c r="A4893" t="s">
        <v>149</v>
      </c>
      <c r="B4893" s="3">
        <v>2001</v>
      </c>
      <c r="C4893">
        <v>0</v>
      </c>
      <c r="D4893">
        <v>0</v>
      </c>
      <c r="E4893" s="3" t="e">
        <v>#NUM!</v>
      </c>
      <c r="F4893" s="3" t="str">
        <f>VLOOKUP(Exportacao[[#This Row],[País]],Tabela3[#All],4,FALSE)</f>
        <v>México</v>
      </c>
      <c r="G4893" s="3" t="str">
        <f>VLOOKUP(Exportacao[[#This Row],[País Corrigido]],'Conversor de países_Geral_UTF8_'!$A$2:$B$223,2,FALSE)</f>
        <v>América do Norte</v>
      </c>
      <c r="H48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94" spans="1:8" hidden="1">
      <c r="A4894" t="s">
        <v>149</v>
      </c>
      <c r="B4894" s="3">
        <v>2002</v>
      </c>
      <c r="C4894">
        <v>0</v>
      </c>
      <c r="D4894">
        <v>0</v>
      </c>
      <c r="E4894" s="3" t="e">
        <v>#NUM!</v>
      </c>
      <c r="F4894" s="3" t="str">
        <f>VLOOKUP(Exportacao[[#This Row],[País]],Tabela3[#All],4,FALSE)</f>
        <v>México</v>
      </c>
      <c r="G4894" s="3" t="str">
        <f>VLOOKUP(Exportacao[[#This Row],[País Corrigido]],'Conversor de países_Geral_UTF8_'!$A$2:$B$223,2,FALSE)</f>
        <v>América do Norte</v>
      </c>
      <c r="H48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95" spans="1:8" hidden="1">
      <c r="A4895" t="s">
        <v>149</v>
      </c>
      <c r="B4895" s="3">
        <v>2003</v>
      </c>
      <c r="C4895">
        <v>20</v>
      </c>
      <c r="D4895">
        <v>20</v>
      </c>
      <c r="E4895" s="3">
        <v>1</v>
      </c>
      <c r="F4895" s="3" t="str">
        <f>VLOOKUP(Exportacao[[#This Row],[País]],Tabela3[#All],4,FALSE)</f>
        <v>México</v>
      </c>
      <c r="G4895" s="3" t="str">
        <f>VLOOKUP(Exportacao[[#This Row],[País Corrigido]],'Conversor de países_Geral_UTF8_'!$A$2:$B$223,2,FALSE)</f>
        <v>América do Norte</v>
      </c>
      <c r="H48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896" spans="1:8" hidden="1">
      <c r="A4896" t="s">
        <v>149</v>
      </c>
      <c r="B4896" s="3">
        <v>2004</v>
      </c>
      <c r="C4896">
        <v>0</v>
      </c>
      <c r="D4896">
        <v>0</v>
      </c>
      <c r="E4896" s="3" t="e">
        <v>#NUM!</v>
      </c>
      <c r="F4896" s="3" t="str">
        <f>VLOOKUP(Exportacao[[#This Row],[País]],Tabela3[#All],4,FALSE)</f>
        <v>México</v>
      </c>
      <c r="G4896" s="3" t="str">
        <f>VLOOKUP(Exportacao[[#This Row],[País Corrigido]],'Conversor de países_Geral_UTF8_'!$A$2:$B$223,2,FALSE)</f>
        <v>América do Norte</v>
      </c>
      <c r="H48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97" spans="1:8" hidden="1">
      <c r="A4897" t="s">
        <v>149</v>
      </c>
      <c r="B4897" s="3">
        <v>2005</v>
      </c>
      <c r="C4897">
        <v>0</v>
      </c>
      <c r="D4897">
        <v>0</v>
      </c>
      <c r="E4897" s="3" t="e">
        <v>#NUM!</v>
      </c>
      <c r="F4897" s="3" t="str">
        <f>VLOOKUP(Exportacao[[#This Row],[País]],Tabela3[#All],4,FALSE)</f>
        <v>México</v>
      </c>
      <c r="G4897" s="3" t="str">
        <f>VLOOKUP(Exportacao[[#This Row],[País Corrigido]],'Conversor de países_Geral_UTF8_'!$A$2:$B$223,2,FALSE)</f>
        <v>América do Norte</v>
      </c>
      <c r="H48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98" spans="1:8" hidden="1">
      <c r="A4898" t="s">
        <v>149</v>
      </c>
      <c r="B4898" s="3">
        <v>2006</v>
      </c>
      <c r="C4898">
        <v>0</v>
      </c>
      <c r="D4898">
        <v>0</v>
      </c>
      <c r="E4898" s="3" t="e">
        <v>#NUM!</v>
      </c>
      <c r="F4898" s="3" t="str">
        <f>VLOOKUP(Exportacao[[#This Row],[País]],Tabela3[#All],4,FALSE)</f>
        <v>México</v>
      </c>
      <c r="G4898" s="3" t="str">
        <f>VLOOKUP(Exportacao[[#This Row],[País Corrigido]],'Conversor de países_Geral_UTF8_'!$A$2:$B$223,2,FALSE)</f>
        <v>América do Norte</v>
      </c>
      <c r="H48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899" spans="1:8" hidden="1">
      <c r="A4899" t="s">
        <v>149</v>
      </c>
      <c r="B4899" s="3">
        <v>2007</v>
      </c>
      <c r="C4899">
        <v>2453</v>
      </c>
      <c r="D4899">
        <v>15425</v>
      </c>
      <c r="E4899" s="3">
        <v>6.2882185079494493</v>
      </c>
      <c r="F4899" s="3" t="str">
        <f>VLOOKUP(Exportacao[[#This Row],[País]],Tabela3[#All],4,FALSE)</f>
        <v>México</v>
      </c>
      <c r="G4899" s="3" t="str">
        <f>VLOOKUP(Exportacao[[#This Row],[País Corrigido]],'Conversor de países_Geral_UTF8_'!$A$2:$B$223,2,FALSE)</f>
        <v>América do Norte</v>
      </c>
      <c r="H48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00" spans="1:8" hidden="1">
      <c r="A4900" t="s">
        <v>149</v>
      </c>
      <c r="B4900" s="3">
        <v>2008</v>
      </c>
      <c r="C4900">
        <v>0</v>
      </c>
      <c r="D4900">
        <v>0</v>
      </c>
      <c r="E4900" s="3" t="e">
        <v>#NUM!</v>
      </c>
      <c r="F4900" s="3" t="str">
        <f>VLOOKUP(Exportacao[[#This Row],[País]],Tabela3[#All],4,FALSE)</f>
        <v>México</v>
      </c>
      <c r="G4900" s="3" t="str">
        <f>VLOOKUP(Exportacao[[#This Row],[País Corrigido]],'Conversor de países_Geral_UTF8_'!$A$2:$B$223,2,FALSE)</f>
        <v>América do Norte</v>
      </c>
      <c r="H49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01" spans="1:8" hidden="1">
      <c r="A4901" t="s">
        <v>149</v>
      </c>
      <c r="B4901" s="3">
        <v>2009</v>
      </c>
      <c r="C4901">
        <v>0</v>
      </c>
      <c r="D4901">
        <v>0</v>
      </c>
      <c r="E4901" s="3" t="e">
        <v>#NUM!</v>
      </c>
      <c r="F4901" s="3" t="str">
        <f>VLOOKUP(Exportacao[[#This Row],[País]],Tabela3[#All],4,FALSE)</f>
        <v>México</v>
      </c>
      <c r="G4901" s="3" t="str">
        <f>VLOOKUP(Exportacao[[#This Row],[País Corrigido]],'Conversor de países_Geral_UTF8_'!$A$2:$B$223,2,FALSE)</f>
        <v>América do Norte</v>
      </c>
      <c r="H49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02" spans="1:8" hidden="1">
      <c r="A4902" t="s">
        <v>149</v>
      </c>
      <c r="B4902" s="3">
        <v>2010</v>
      </c>
      <c r="C4902">
        <v>0</v>
      </c>
      <c r="D4902">
        <v>0</v>
      </c>
      <c r="E4902" s="3" t="e">
        <v>#NUM!</v>
      </c>
      <c r="F4902" s="3" t="str">
        <f>VLOOKUP(Exportacao[[#This Row],[País]],Tabela3[#All],4,FALSE)</f>
        <v>México</v>
      </c>
      <c r="G4902" s="3" t="str">
        <f>VLOOKUP(Exportacao[[#This Row],[País Corrigido]],'Conversor de países_Geral_UTF8_'!$A$2:$B$223,2,FALSE)</f>
        <v>América do Norte</v>
      </c>
      <c r="H49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03" spans="1:8" hidden="1">
      <c r="A4903" t="s">
        <v>149</v>
      </c>
      <c r="B4903" s="3">
        <v>2011</v>
      </c>
      <c r="C4903">
        <v>1350</v>
      </c>
      <c r="D4903">
        <v>7200</v>
      </c>
      <c r="E4903" s="3">
        <v>5.333333333333333</v>
      </c>
      <c r="F4903" s="3" t="str">
        <f>VLOOKUP(Exportacao[[#This Row],[País]],Tabela3[#All],4,FALSE)</f>
        <v>México</v>
      </c>
      <c r="G4903" s="3" t="str">
        <f>VLOOKUP(Exportacao[[#This Row],[País Corrigido]],'Conversor de países_Geral_UTF8_'!$A$2:$B$223,2,FALSE)</f>
        <v>América do Norte</v>
      </c>
      <c r="H49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04" spans="1:8" hidden="1">
      <c r="A4904" t="s">
        <v>149</v>
      </c>
      <c r="B4904" s="3">
        <v>2012</v>
      </c>
      <c r="C4904">
        <v>0</v>
      </c>
      <c r="D4904">
        <v>0</v>
      </c>
      <c r="E4904" s="3" t="e">
        <v>#NUM!</v>
      </c>
      <c r="F4904" s="3" t="str">
        <f>VLOOKUP(Exportacao[[#This Row],[País]],Tabela3[#All],4,FALSE)</f>
        <v>México</v>
      </c>
      <c r="G4904" s="3" t="str">
        <f>VLOOKUP(Exportacao[[#This Row],[País Corrigido]],'Conversor de países_Geral_UTF8_'!$A$2:$B$223,2,FALSE)</f>
        <v>América do Norte</v>
      </c>
      <c r="H49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05" spans="1:8" hidden="1">
      <c r="A4905" t="s">
        <v>149</v>
      </c>
      <c r="B4905" s="3">
        <v>2013</v>
      </c>
      <c r="C4905">
        <v>0</v>
      </c>
      <c r="D4905">
        <v>0</v>
      </c>
      <c r="E4905" s="3" t="e">
        <v>#NUM!</v>
      </c>
      <c r="F4905" s="3" t="str">
        <f>VLOOKUP(Exportacao[[#This Row],[País]],Tabela3[#All],4,FALSE)</f>
        <v>México</v>
      </c>
      <c r="G4905" s="3" t="str">
        <f>VLOOKUP(Exportacao[[#This Row],[País Corrigido]],'Conversor de países_Geral_UTF8_'!$A$2:$B$223,2,FALSE)</f>
        <v>América do Norte</v>
      </c>
      <c r="H49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06" spans="1:8" hidden="1">
      <c r="A4906" t="s">
        <v>149</v>
      </c>
      <c r="B4906" s="3">
        <v>2014</v>
      </c>
      <c r="C4906">
        <v>1521</v>
      </c>
      <c r="D4906">
        <v>24336</v>
      </c>
      <c r="E4906" s="3">
        <v>16</v>
      </c>
      <c r="F4906" s="3" t="str">
        <f>VLOOKUP(Exportacao[[#This Row],[País]],Tabela3[#All],4,FALSE)</f>
        <v>México</v>
      </c>
      <c r="G4906" s="3" t="str">
        <f>VLOOKUP(Exportacao[[#This Row],[País Corrigido]],'Conversor de países_Geral_UTF8_'!$A$2:$B$223,2,FALSE)</f>
        <v>América do Norte</v>
      </c>
      <c r="H49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07" spans="1:8" hidden="1">
      <c r="A4907" t="s">
        <v>149</v>
      </c>
      <c r="B4907" s="3">
        <v>2015</v>
      </c>
      <c r="C4907">
        <v>0</v>
      </c>
      <c r="D4907">
        <v>0</v>
      </c>
      <c r="E4907" s="3" t="e">
        <v>#NUM!</v>
      </c>
      <c r="F4907" s="3" t="str">
        <f>VLOOKUP(Exportacao[[#This Row],[País]],Tabela3[#All],4,FALSE)</f>
        <v>México</v>
      </c>
      <c r="G4907" s="3" t="str">
        <f>VLOOKUP(Exportacao[[#This Row],[País Corrigido]],'Conversor de países_Geral_UTF8_'!$A$2:$B$223,2,FALSE)</f>
        <v>América do Norte</v>
      </c>
      <c r="H49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08" spans="1:8" hidden="1">
      <c r="A4908" t="s">
        <v>149</v>
      </c>
      <c r="B4908" s="3">
        <v>2016</v>
      </c>
      <c r="C4908">
        <v>0</v>
      </c>
      <c r="D4908">
        <v>0</v>
      </c>
      <c r="E4908" s="3" t="e">
        <v>#NUM!</v>
      </c>
      <c r="F4908" s="3" t="str">
        <f>VLOOKUP(Exportacao[[#This Row],[País]],Tabela3[#All],4,FALSE)</f>
        <v>México</v>
      </c>
      <c r="G4908" s="3" t="str">
        <f>VLOOKUP(Exportacao[[#This Row],[País Corrigido]],'Conversor de países_Geral_UTF8_'!$A$2:$B$223,2,FALSE)</f>
        <v>América do Norte</v>
      </c>
      <c r="H49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09" spans="1:8" hidden="1">
      <c r="A4909" t="s">
        <v>149</v>
      </c>
      <c r="B4909" s="3">
        <v>2017</v>
      </c>
      <c r="C4909">
        <v>664</v>
      </c>
      <c r="D4909">
        <v>2292</v>
      </c>
      <c r="E4909" s="3">
        <v>3.4518072289156625</v>
      </c>
      <c r="F4909" s="3" t="str">
        <f>VLOOKUP(Exportacao[[#This Row],[País]],Tabela3[#All],4,FALSE)</f>
        <v>México</v>
      </c>
      <c r="G4909" s="3" t="str">
        <f>VLOOKUP(Exportacao[[#This Row],[País Corrigido]],'Conversor de países_Geral_UTF8_'!$A$2:$B$223,2,FALSE)</f>
        <v>América do Norte</v>
      </c>
      <c r="H49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10" spans="1:8" hidden="1">
      <c r="A4910" t="s">
        <v>149</v>
      </c>
      <c r="B4910" s="3">
        <v>2018</v>
      </c>
      <c r="C4910">
        <v>2748</v>
      </c>
      <c r="D4910">
        <v>9744</v>
      </c>
      <c r="E4910" s="3">
        <v>3.5458515283842793</v>
      </c>
      <c r="F4910" s="3" t="str">
        <f>VLOOKUP(Exportacao[[#This Row],[País]],Tabela3[#All],4,FALSE)</f>
        <v>México</v>
      </c>
      <c r="G4910" s="3" t="str">
        <f>VLOOKUP(Exportacao[[#This Row],[País Corrigido]],'Conversor de países_Geral_UTF8_'!$A$2:$B$223,2,FALSE)</f>
        <v>América do Norte</v>
      </c>
      <c r="H49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11" spans="1:8" hidden="1">
      <c r="A4911" t="s">
        <v>149</v>
      </c>
      <c r="B4911" s="3">
        <v>2019</v>
      </c>
      <c r="C4911">
        <v>4</v>
      </c>
      <c r="D4911">
        <v>4</v>
      </c>
      <c r="E4911" s="3">
        <v>1</v>
      </c>
      <c r="F4911" s="3" t="str">
        <f>VLOOKUP(Exportacao[[#This Row],[País]],Tabela3[#All],4,FALSE)</f>
        <v>México</v>
      </c>
      <c r="G4911" s="3" t="str">
        <f>VLOOKUP(Exportacao[[#This Row],[País Corrigido]],'Conversor de países_Geral_UTF8_'!$A$2:$B$223,2,FALSE)</f>
        <v>América do Norte</v>
      </c>
      <c r="H49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12" spans="1:8" hidden="1">
      <c r="A4912" t="s">
        <v>149</v>
      </c>
      <c r="B4912" s="3">
        <v>2020</v>
      </c>
      <c r="C4912">
        <v>24</v>
      </c>
      <c r="D4912">
        <v>226</v>
      </c>
      <c r="E4912" s="3">
        <v>9.4166666666666661</v>
      </c>
      <c r="F4912" s="3" t="str">
        <f>VLOOKUP(Exportacao[[#This Row],[País]],Tabela3[#All],4,FALSE)</f>
        <v>México</v>
      </c>
      <c r="G4912" s="3" t="str">
        <f>VLOOKUP(Exportacao[[#This Row],[País Corrigido]],'Conversor de países_Geral_UTF8_'!$A$2:$B$223,2,FALSE)</f>
        <v>América do Norte</v>
      </c>
      <c r="H49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13" spans="1:8" hidden="1">
      <c r="A4913" t="s">
        <v>149</v>
      </c>
      <c r="B4913" s="3">
        <v>2021</v>
      </c>
      <c r="C4913">
        <v>9</v>
      </c>
      <c r="D4913">
        <v>2</v>
      </c>
      <c r="E4913" s="3">
        <v>0.22222222222222221</v>
      </c>
      <c r="F4913" s="3" t="str">
        <f>VLOOKUP(Exportacao[[#This Row],[País]],Tabela3[#All],4,FALSE)</f>
        <v>México</v>
      </c>
      <c r="G4913" s="3" t="str">
        <f>VLOOKUP(Exportacao[[#This Row],[País Corrigido]],'Conversor de países_Geral_UTF8_'!$A$2:$B$223,2,FALSE)</f>
        <v>América do Norte</v>
      </c>
      <c r="H49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14" spans="1:8" hidden="1">
      <c r="A4914" t="s">
        <v>149</v>
      </c>
      <c r="B4914" s="3">
        <v>2022</v>
      </c>
      <c r="C4914">
        <v>6</v>
      </c>
      <c r="D4914">
        <v>33</v>
      </c>
      <c r="E4914" s="3">
        <v>5.5</v>
      </c>
      <c r="F4914" s="3" t="str">
        <f>VLOOKUP(Exportacao[[#This Row],[País]],Tabela3[#All],4,FALSE)</f>
        <v>México</v>
      </c>
      <c r="G4914" s="3" t="str">
        <f>VLOOKUP(Exportacao[[#This Row],[País Corrigido]],'Conversor de países_Geral_UTF8_'!$A$2:$B$223,2,FALSE)</f>
        <v>América do Norte</v>
      </c>
      <c r="H49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15" spans="1:8" hidden="1">
      <c r="A4915" t="s">
        <v>149</v>
      </c>
      <c r="B4915" s="3">
        <v>2023</v>
      </c>
      <c r="C4915">
        <v>3</v>
      </c>
      <c r="D4915">
        <v>19</v>
      </c>
      <c r="E4915" s="3">
        <v>6.333333333333333</v>
      </c>
      <c r="F4915" s="3" t="str">
        <f>VLOOKUP(Exportacao[[#This Row],[País]],Tabela3[#All],4,FALSE)</f>
        <v>México</v>
      </c>
      <c r="G4915" s="3" t="str">
        <f>VLOOKUP(Exportacao[[#This Row],[País Corrigido]],'Conversor de países_Geral_UTF8_'!$A$2:$B$223,2,FALSE)</f>
        <v>América do Norte</v>
      </c>
      <c r="H49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16" spans="1:8" hidden="1">
      <c r="A4916" t="s">
        <v>150</v>
      </c>
      <c r="B4916" s="3">
        <v>1970</v>
      </c>
      <c r="C4916">
        <v>0</v>
      </c>
      <c r="D4916">
        <v>0</v>
      </c>
      <c r="E4916" s="3" t="e">
        <v>#NUM!</v>
      </c>
      <c r="F4916" s="3" t="str">
        <f>VLOOKUP(Exportacao[[#This Row],[País]],Tabela3[#All],4,FALSE)</f>
        <v>Moçambique</v>
      </c>
      <c r="G4916" s="3" t="str">
        <f>VLOOKUP(Exportacao[[#This Row],[País Corrigido]],'Conversor de países_Geral_UTF8_'!$A$2:$B$223,2,FALSE)</f>
        <v>África</v>
      </c>
      <c r="H49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17" spans="1:8" hidden="1">
      <c r="A4917" t="s">
        <v>150</v>
      </c>
      <c r="B4917" s="3">
        <v>1971</v>
      </c>
      <c r="C4917">
        <v>0</v>
      </c>
      <c r="D4917">
        <v>0</v>
      </c>
      <c r="E4917" s="3" t="e">
        <v>#NUM!</v>
      </c>
      <c r="F4917" s="3" t="str">
        <f>VLOOKUP(Exportacao[[#This Row],[País]],Tabela3[#All],4,FALSE)</f>
        <v>Moçambique</v>
      </c>
      <c r="G4917" s="3" t="str">
        <f>VLOOKUP(Exportacao[[#This Row],[País Corrigido]],'Conversor de países_Geral_UTF8_'!$A$2:$B$223,2,FALSE)</f>
        <v>África</v>
      </c>
      <c r="H49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18" spans="1:8" hidden="1">
      <c r="A4918" t="s">
        <v>150</v>
      </c>
      <c r="B4918" s="3">
        <v>1972</v>
      </c>
      <c r="C4918">
        <v>0</v>
      </c>
      <c r="D4918">
        <v>0</v>
      </c>
      <c r="E4918" s="3" t="e">
        <v>#NUM!</v>
      </c>
      <c r="F4918" s="3" t="str">
        <f>VLOOKUP(Exportacao[[#This Row],[País]],Tabela3[#All],4,FALSE)</f>
        <v>Moçambique</v>
      </c>
      <c r="G4918" s="3" t="str">
        <f>VLOOKUP(Exportacao[[#This Row],[País Corrigido]],'Conversor de países_Geral_UTF8_'!$A$2:$B$223,2,FALSE)</f>
        <v>África</v>
      </c>
      <c r="H49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19" spans="1:8" hidden="1">
      <c r="A4919" t="s">
        <v>150</v>
      </c>
      <c r="B4919" s="3">
        <v>1973</v>
      </c>
      <c r="C4919">
        <v>0</v>
      </c>
      <c r="D4919">
        <v>0</v>
      </c>
      <c r="E4919" s="3" t="e">
        <v>#NUM!</v>
      </c>
      <c r="F4919" s="3" t="str">
        <f>VLOOKUP(Exportacao[[#This Row],[País]],Tabela3[#All],4,FALSE)</f>
        <v>Moçambique</v>
      </c>
      <c r="G4919" s="3" t="str">
        <f>VLOOKUP(Exportacao[[#This Row],[País Corrigido]],'Conversor de países_Geral_UTF8_'!$A$2:$B$223,2,FALSE)</f>
        <v>África</v>
      </c>
      <c r="H49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0" spans="1:8" hidden="1">
      <c r="A4920" t="s">
        <v>150</v>
      </c>
      <c r="B4920" s="3">
        <v>1974</v>
      </c>
      <c r="C4920">
        <v>0</v>
      </c>
      <c r="D4920">
        <v>0</v>
      </c>
      <c r="E4920" s="3" t="e">
        <v>#NUM!</v>
      </c>
      <c r="F4920" s="3" t="str">
        <f>VLOOKUP(Exportacao[[#This Row],[País]],Tabela3[#All],4,FALSE)</f>
        <v>Moçambique</v>
      </c>
      <c r="G4920" s="3" t="str">
        <f>VLOOKUP(Exportacao[[#This Row],[País Corrigido]],'Conversor de países_Geral_UTF8_'!$A$2:$B$223,2,FALSE)</f>
        <v>África</v>
      </c>
      <c r="H49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1" spans="1:8" hidden="1">
      <c r="A4921" t="s">
        <v>150</v>
      </c>
      <c r="B4921" s="3">
        <v>1975</v>
      </c>
      <c r="C4921">
        <v>0</v>
      </c>
      <c r="D4921">
        <v>0</v>
      </c>
      <c r="E4921" s="3" t="e">
        <v>#NUM!</v>
      </c>
      <c r="F4921" s="3" t="str">
        <f>VLOOKUP(Exportacao[[#This Row],[País]],Tabela3[#All],4,FALSE)</f>
        <v>Moçambique</v>
      </c>
      <c r="G4921" s="3" t="str">
        <f>VLOOKUP(Exportacao[[#This Row],[País Corrigido]],'Conversor de países_Geral_UTF8_'!$A$2:$B$223,2,FALSE)</f>
        <v>África</v>
      </c>
      <c r="H49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2" spans="1:8" hidden="1">
      <c r="A4922" t="s">
        <v>150</v>
      </c>
      <c r="B4922" s="3">
        <v>1976</v>
      </c>
      <c r="C4922">
        <v>0</v>
      </c>
      <c r="D4922">
        <v>0</v>
      </c>
      <c r="E4922" s="3" t="e">
        <v>#NUM!</v>
      </c>
      <c r="F4922" s="3" t="str">
        <f>VLOOKUP(Exportacao[[#This Row],[País]],Tabela3[#All],4,FALSE)</f>
        <v>Moçambique</v>
      </c>
      <c r="G4922" s="3" t="str">
        <f>VLOOKUP(Exportacao[[#This Row],[País Corrigido]],'Conversor de países_Geral_UTF8_'!$A$2:$B$223,2,FALSE)</f>
        <v>África</v>
      </c>
      <c r="H49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3" spans="1:8" hidden="1">
      <c r="A4923" t="s">
        <v>150</v>
      </c>
      <c r="B4923" s="3">
        <v>1977</v>
      </c>
      <c r="C4923">
        <v>0</v>
      </c>
      <c r="D4923">
        <v>0</v>
      </c>
      <c r="E4923" s="3" t="e">
        <v>#NUM!</v>
      </c>
      <c r="F4923" s="3" t="str">
        <f>VLOOKUP(Exportacao[[#This Row],[País]],Tabela3[#All],4,FALSE)</f>
        <v>Moçambique</v>
      </c>
      <c r="G4923" s="3" t="str">
        <f>VLOOKUP(Exportacao[[#This Row],[País Corrigido]],'Conversor de países_Geral_UTF8_'!$A$2:$B$223,2,FALSE)</f>
        <v>África</v>
      </c>
      <c r="H49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4" spans="1:8" hidden="1">
      <c r="A4924" t="s">
        <v>150</v>
      </c>
      <c r="B4924" s="3">
        <v>1978</v>
      </c>
      <c r="C4924">
        <v>0</v>
      </c>
      <c r="D4924">
        <v>0</v>
      </c>
      <c r="E4924" s="3" t="e">
        <v>#NUM!</v>
      </c>
      <c r="F4924" s="3" t="str">
        <f>VLOOKUP(Exportacao[[#This Row],[País]],Tabela3[#All],4,FALSE)</f>
        <v>Moçambique</v>
      </c>
      <c r="G4924" s="3" t="str">
        <f>VLOOKUP(Exportacao[[#This Row],[País Corrigido]],'Conversor de países_Geral_UTF8_'!$A$2:$B$223,2,FALSE)</f>
        <v>África</v>
      </c>
      <c r="H49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5" spans="1:8" hidden="1">
      <c r="A4925" t="s">
        <v>150</v>
      </c>
      <c r="B4925" s="3">
        <v>1979</v>
      </c>
      <c r="C4925">
        <v>0</v>
      </c>
      <c r="D4925">
        <v>0</v>
      </c>
      <c r="E4925" s="3" t="e">
        <v>#NUM!</v>
      </c>
      <c r="F4925" s="3" t="str">
        <f>VLOOKUP(Exportacao[[#This Row],[País]],Tabela3[#All],4,FALSE)</f>
        <v>Moçambique</v>
      </c>
      <c r="G4925" s="3" t="str">
        <f>VLOOKUP(Exportacao[[#This Row],[País Corrigido]],'Conversor de países_Geral_UTF8_'!$A$2:$B$223,2,FALSE)</f>
        <v>África</v>
      </c>
      <c r="H49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6" spans="1:8" hidden="1">
      <c r="A4926" t="s">
        <v>150</v>
      </c>
      <c r="B4926" s="3">
        <v>1980</v>
      </c>
      <c r="C4926">
        <v>0</v>
      </c>
      <c r="D4926">
        <v>0</v>
      </c>
      <c r="E4926" s="3" t="e">
        <v>#NUM!</v>
      </c>
      <c r="F4926" s="3" t="str">
        <f>VLOOKUP(Exportacao[[#This Row],[País]],Tabela3[#All],4,FALSE)</f>
        <v>Moçambique</v>
      </c>
      <c r="G4926" s="3" t="str">
        <f>VLOOKUP(Exportacao[[#This Row],[País Corrigido]],'Conversor de países_Geral_UTF8_'!$A$2:$B$223,2,FALSE)</f>
        <v>África</v>
      </c>
      <c r="H49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7" spans="1:8" hidden="1">
      <c r="A4927" t="s">
        <v>150</v>
      </c>
      <c r="B4927" s="3">
        <v>1981</v>
      </c>
      <c r="C4927">
        <v>0</v>
      </c>
      <c r="D4927">
        <v>0</v>
      </c>
      <c r="E4927" s="3" t="e">
        <v>#NUM!</v>
      </c>
      <c r="F4927" s="3" t="str">
        <f>VLOOKUP(Exportacao[[#This Row],[País]],Tabela3[#All],4,FALSE)</f>
        <v>Moçambique</v>
      </c>
      <c r="G4927" s="3" t="str">
        <f>VLOOKUP(Exportacao[[#This Row],[País Corrigido]],'Conversor de países_Geral_UTF8_'!$A$2:$B$223,2,FALSE)</f>
        <v>África</v>
      </c>
      <c r="H49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8" spans="1:8" hidden="1">
      <c r="A4928" t="s">
        <v>150</v>
      </c>
      <c r="B4928" s="3">
        <v>1982</v>
      </c>
      <c r="C4928">
        <v>0</v>
      </c>
      <c r="D4928">
        <v>0</v>
      </c>
      <c r="E4928" s="3" t="e">
        <v>#NUM!</v>
      </c>
      <c r="F4928" s="3" t="str">
        <f>VLOOKUP(Exportacao[[#This Row],[País]],Tabela3[#All],4,FALSE)</f>
        <v>Moçambique</v>
      </c>
      <c r="G4928" s="3" t="str">
        <f>VLOOKUP(Exportacao[[#This Row],[País Corrigido]],'Conversor de países_Geral_UTF8_'!$A$2:$B$223,2,FALSE)</f>
        <v>África</v>
      </c>
      <c r="H49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29" spans="1:8" hidden="1">
      <c r="A4929" t="s">
        <v>150</v>
      </c>
      <c r="B4929" s="3">
        <v>1983</v>
      </c>
      <c r="C4929">
        <v>0</v>
      </c>
      <c r="D4929">
        <v>0</v>
      </c>
      <c r="E4929" s="3" t="e">
        <v>#NUM!</v>
      </c>
      <c r="F4929" s="3" t="str">
        <f>VLOOKUP(Exportacao[[#This Row],[País]],Tabela3[#All],4,FALSE)</f>
        <v>Moçambique</v>
      </c>
      <c r="G4929" s="3" t="str">
        <f>VLOOKUP(Exportacao[[#This Row],[País Corrigido]],'Conversor de países_Geral_UTF8_'!$A$2:$B$223,2,FALSE)</f>
        <v>África</v>
      </c>
      <c r="H49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0" spans="1:8" hidden="1">
      <c r="A4930" t="s">
        <v>150</v>
      </c>
      <c r="B4930" s="3">
        <v>1984</v>
      </c>
      <c r="C4930">
        <v>0</v>
      </c>
      <c r="D4930">
        <v>0</v>
      </c>
      <c r="E4930" s="3" t="e">
        <v>#NUM!</v>
      </c>
      <c r="F4930" s="3" t="str">
        <f>VLOOKUP(Exportacao[[#This Row],[País]],Tabela3[#All],4,FALSE)</f>
        <v>Moçambique</v>
      </c>
      <c r="G4930" s="3" t="str">
        <f>VLOOKUP(Exportacao[[#This Row],[País Corrigido]],'Conversor de países_Geral_UTF8_'!$A$2:$B$223,2,FALSE)</f>
        <v>África</v>
      </c>
      <c r="H49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1" spans="1:8" hidden="1">
      <c r="A4931" t="s">
        <v>150</v>
      </c>
      <c r="B4931" s="3">
        <v>1985</v>
      </c>
      <c r="C4931">
        <v>0</v>
      </c>
      <c r="D4931">
        <v>0</v>
      </c>
      <c r="E4931" s="3" t="e">
        <v>#NUM!</v>
      </c>
      <c r="F4931" s="3" t="str">
        <f>VLOOKUP(Exportacao[[#This Row],[País]],Tabela3[#All],4,FALSE)</f>
        <v>Moçambique</v>
      </c>
      <c r="G4931" s="3" t="str">
        <f>VLOOKUP(Exportacao[[#This Row],[País Corrigido]],'Conversor de países_Geral_UTF8_'!$A$2:$B$223,2,FALSE)</f>
        <v>África</v>
      </c>
      <c r="H49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2" spans="1:8" hidden="1">
      <c r="A4932" t="s">
        <v>150</v>
      </c>
      <c r="B4932" s="3">
        <v>1986</v>
      </c>
      <c r="C4932">
        <v>0</v>
      </c>
      <c r="D4932">
        <v>0</v>
      </c>
      <c r="E4932" s="3" t="e">
        <v>#NUM!</v>
      </c>
      <c r="F4932" s="3" t="str">
        <f>VLOOKUP(Exportacao[[#This Row],[País]],Tabela3[#All],4,FALSE)</f>
        <v>Moçambique</v>
      </c>
      <c r="G4932" s="3" t="str">
        <f>VLOOKUP(Exportacao[[#This Row],[País Corrigido]],'Conversor de países_Geral_UTF8_'!$A$2:$B$223,2,FALSE)</f>
        <v>África</v>
      </c>
      <c r="H49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3" spans="1:8" hidden="1">
      <c r="A4933" t="s">
        <v>150</v>
      </c>
      <c r="B4933" s="3">
        <v>1987</v>
      </c>
      <c r="C4933">
        <v>0</v>
      </c>
      <c r="D4933">
        <v>0</v>
      </c>
      <c r="E4933" s="3" t="e">
        <v>#NUM!</v>
      </c>
      <c r="F4933" s="3" t="str">
        <f>VLOOKUP(Exportacao[[#This Row],[País]],Tabela3[#All],4,FALSE)</f>
        <v>Moçambique</v>
      </c>
      <c r="G4933" s="3" t="str">
        <f>VLOOKUP(Exportacao[[#This Row],[País Corrigido]],'Conversor de países_Geral_UTF8_'!$A$2:$B$223,2,FALSE)</f>
        <v>África</v>
      </c>
      <c r="H49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4" spans="1:8" hidden="1">
      <c r="A4934" t="s">
        <v>150</v>
      </c>
      <c r="B4934" s="3">
        <v>1988</v>
      </c>
      <c r="C4934">
        <v>0</v>
      </c>
      <c r="D4934">
        <v>0</v>
      </c>
      <c r="E4934" s="3" t="e">
        <v>#NUM!</v>
      </c>
      <c r="F4934" s="3" t="str">
        <f>VLOOKUP(Exportacao[[#This Row],[País]],Tabela3[#All],4,FALSE)</f>
        <v>Moçambique</v>
      </c>
      <c r="G4934" s="3" t="str">
        <f>VLOOKUP(Exportacao[[#This Row],[País Corrigido]],'Conversor de países_Geral_UTF8_'!$A$2:$B$223,2,FALSE)</f>
        <v>África</v>
      </c>
      <c r="H49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5" spans="1:8" hidden="1">
      <c r="A4935" t="s">
        <v>150</v>
      </c>
      <c r="B4935" s="3">
        <v>1989</v>
      </c>
      <c r="C4935">
        <v>0</v>
      </c>
      <c r="D4935">
        <v>0</v>
      </c>
      <c r="E4935" s="3" t="e">
        <v>#NUM!</v>
      </c>
      <c r="F4935" s="3" t="str">
        <f>VLOOKUP(Exportacao[[#This Row],[País]],Tabela3[#All],4,FALSE)</f>
        <v>Moçambique</v>
      </c>
      <c r="G4935" s="3" t="str">
        <f>VLOOKUP(Exportacao[[#This Row],[País Corrigido]],'Conversor de países_Geral_UTF8_'!$A$2:$B$223,2,FALSE)</f>
        <v>África</v>
      </c>
      <c r="H49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6" spans="1:8" hidden="1">
      <c r="A4936" t="s">
        <v>150</v>
      </c>
      <c r="B4936" s="3">
        <v>1990</v>
      </c>
      <c r="C4936">
        <v>0</v>
      </c>
      <c r="D4936">
        <v>0</v>
      </c>
      <c r="E4936" s="3" t="e">
        <v>#NUM!</v>
      </c>
      <c r="F4936" s="3" t="str">
        <f>VLOOKUP(Exportacao[[#This Row],[País]],Tabela3[#All],4,FALSE)</f>
        <v>Moçambique</v>
      </c>
      <c r="G4936" s="3" t="str">
        <f>VLOOKUP(Exportacao[[#This Row],[País Corrigido]],'Conversor de países_Geral_UTF8_'!$A$2:$B$223,2,FALSE)</f>
        <v>África</v>
      </c>
      <c r="H49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7" spans="1:8" hidden="1">
      <c r="A4937" t="s">
        <v>150</v>
      </c>
      <c r="B4937" s="3">
        <v>1991</v>
      </c>
      <c r="C4937">
        <v>0</v>
      </c>
      <c r="D4937">
        <v>0</v>
      </c>
      <c r="E4937" s="3" t="e">
        <v>#NUM!</v>
      </c>
      <c r="F4937" s="3" t="str">
        <f>VLOOKUP(Exportacao[[#This Row],[País]],Tabela3[#All],4,FALSE)</f>
        <v>Moçambique</v>
      </c>
      <c r="G4937" s="3" t="str">
        <f>VLOOKUP(Exportacao[[#This Row],[País Corrigido]],'Conversor de países_Geral_UTF8_'!$A$2:$B$223,2,FALSE)</f>
        <v>África</v>
      </c>
      <c r="H49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8" spans="1:8" hidden="1">
      <c r="A4938" t="s">
        <v>150</v>
      </c>
      <c r="B4938" s="3">
        <v>1992</v>
      </c>
      <c r="C4938">
        <v>0</v>
      </c>
      <c r="D4938">
        <v>0</v>
      </c>
      <c r="E4938" s="3" t="e">
        <v>#NUM!</v>
      </c>
      <c r="F4938" s="3" t="str">
        <f>VLOOKUP(Exportacao[[#This Row],[País]],Tabela3[#All],4,FALSE)</f>
        <v>Moçambique</v>
      </c>
      <c r="G4938" s="3" t="str">
        <f>VLOOKUP(Exportacao[[#This Row],[País Corrigido]],'Conversor de países_Geral_UTF8_'!$A$2:$B$223,2,FALSE)</f>
        <v>África</v>
      </c>
      <c r="H49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39" spans="1:8" hidden="1">
      <c r="A4939" t="s">
        <v>150</v>
      </c>
      <c r="B4939" s="3">
        <v>1993</v>
      </c>
      <c r="C4939">
        <v>0</v>
      </c>
      <c r="D4939">
        <v>0</v>
      </c>
      <c r="E4939" s="3" t="e">
        <v>#NUM!</v>
      </c>
      <c r="F4939" s="3" t="str">
        <f>VLOOKUP(Exportacao[[#This Row],[País]],Tabela3[#All],4,FALSE)</f>
        <v>Moçambique</v>
      </c>
      <c r="G4939" s="3" t="str">
        <f>VLOOKUP(Exportacao[[#This Row],[País Corrigido]],'Conversor de países_Geral_UTF8_'!$A$2:$B$223,2,FALSE)</f>
        <v>África</v>
      </c>
      <c r="H49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0" spans="1:8" hidden="1">
      <c r="A4940" t="s">
        <v>150</v>
      </c>
      <c r="B4940" s="3">
        <v>1994</v>
      </c>
      <c r="C4940">
        <v>0</v>
      </c>
      <c r="D4940">
        <v>0</v>
      </c>
      <c r="E4940" s="3" t="e">
        <v>#NUM!</v>
      </c>
      <c r="F4940" s="3" t="str">
        <f>VLOOKUP(Exportacao[[#This Row],[País]],Tabela3[#All],4,FALSE)</f>
        <v>Moçambique</v>
      </c>
      <c r="G4940" s="3" t="str">
        <f>VLOOKUP(Exportacao[[#This Row],[País Corrigido]],'Conversor de países_Geral_UTF8_'!$A$2:$B$223,2,FALSE)</f>
        <v>África</v>
      </c>
      <c r="H49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1" spans="1:8" hidden="1">
      <c r="A4941" t="s">
        <v>150</v>
      </c>
      <c r="B4941" s="3">
        <v>1995</v>
      </c>
      <c r="C4941">
        <v>0</v>
      </c>
      <c r="D4941">
        <v>0</v>
      </c>
      <c r="E4941" s="3" t="e">
        <v>#NUM!</v>
      </c>
      <c r="F4941" s="3" t="str">
        <f>VLOOKUP(Exportacao[[#This Row],[País]],Tabela3[#All],4,FALSE)</f>
        <v>Moçambique</v>
      </c>
      <c r="G4941" s="3" t="str">
        <f>VLOOKUP(Exportacao[[#This Row],[País Corrigido]],'Conversor de países_Geral_UTF8_'!$A$2:$B$223,2,FALSE)</f>
        <v>África</v>
      </c>
      <c r="H49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2" spans="1:8" hidden="1">
      <c r="A4942" t="s">
        <v>150</v>
      </c>
      <c r="B4942" s="3">
        <v>1996</v>
      </c>
      <c r="C4942">
        <v>0</v>
      </c>
      <c r="D4942">
        <v>0</v>
      </c>
      <c r="E4942" s="3" t="e">
        <v>#NUM!</v>
      </c>
      <c r="F4942" s="3" t="str">
        <f>VLOOKUP(Exportacao[[#This Row],[País]],Tabela3[#All],4,FALSE)</f>
        <v>Moçambique</v>
      </c>
      <c r="G4942" s="3" t="str">
        <f>VLOOKUP(Exportacao[[#This Row],[País Corrigido]],'Conversor de países_Geral_UTF8_'!$A$2:$B$223,2,FALSE)</f>
        <v>África</v>
      </c>
      <c r="H49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3" spans="1:8" hidden="1">
      <c r="A4943" t="s">
        <v>150</v>
      </c>
      <c r="B4943" s="3">
        <v>1997</v>
      </c>
      <c r="C4943">
        <v>0</v>
      </c>
      <c r="D4943">
        <v>0</v>
      </c>
      <c r="E4943" s="3" t="e">
        <v>#NUM!</v>
      </c>
      <c r="F4943" s="3" t="str">
        <f>VLOOKUP(Exportacao[[#This Row],[País]],Tabela3[#All],4,FALSE)</f>
        <v>Moçambique</v>
      </c>
      <c r="G4943" s="3" t="str">
        <f>VLOOKUP(Exportacao[[#This Row],[País Corrigido]],'Conversor de países_Geral_UTF8_'!$A$2:$B$223,2,FALSE)</f>
        <v>África</v>
      </c>
      <c r="H49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4" spans="1:8" hidden="1">
      <c r="A4944" t="s">
        <v>150</v>
      </c>
      <c r="B4944" s="3">
        <v>1998</v>
      </c>
      <c r="C4944">
        <v>0</v>
      </c>
      <c r="D4944">
        <v>0</v>
      </c>
      <c r="E4944" s="3" t="e">
        <v>#NUM!</v>
      </c>
      <c r="F4944" s="3" t="str">
        <f>VLOOKUP(Exportacao[[#This Row],[País]],Tabela3[#All],4,FALSE)</f>
        <v>Moçambique</v>
      </c>
      <c r="G4944" s="3" t="str">
        <f>VLOOKUP(Exportacao[[#This Row],[País Corrigido]],'Conversor de países_Geral_UTF8_'!$A$2:$B$223,2,FALSE)</f>
        <v>África</v>
      </c>
      <c r="H49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5" spans="1:8" hidden="1">
      <c r="A4945" t="s">
        <v>150</v>
      </c>
      <c r="B4945" s="3">
        <v>1999</v>
      </c>
      <c r="C4945">
        <v>0</v>
      </c>
      <c r="D4945">
        <v>0</v>
      </c>
      <c r="E4945" s="3" t="e">
        <v>#NUM!</v>
      </c>
      <c r="F4945" s="3" t="str">
        <f>VLOOKUP(Exportacao[[#This Row],[País]],Tabela3[#All],4,FALSE)</f>
        <v>Moçambique</v>
      </c>
      <c r="G4945" s="3" t="str">
        <f>VLOOKUP(Exportacao[[#This Row],[País Corrigido]],'Conversor de países_Geral_UTF8_'!$A$2:$B$223,2,FALSE)</f>
        <v>África</v>
      </c>
      <c r="H49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6" spans="1:8" hidden="1">
      <c r="A4946" t="s">
        <v>150</v>
      </c>
      <c r="B4946" s="3">
        <v>2000</v>
      </c>
      <c r="C4946">
        <v>0</v>
      </c>
      <c r="D4946">
        <v>0</v>
      </c>
      <c r="E4946" s="3" t="e">
        <v>#NUM!</v>
      </c>
      <c r="F4946" s="3" t="str">
        <f>VLOOKUP(Exportacao[[#This Row],[País]],Tabela3[#All],4,FALSE)</f>
        <v>Moçambique</v>
      </c>
      <c r="G4946" s="3" t="str">
        <f>VLOOKUP(Exportacao[[#This Row],[País Corrigido]],'Conversor de países_Geral_UTF8_'!$A$2:$B$223,2,FALSE)</f>
        <v>África</v>
      </c>
      <c r="H49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7" spans="1:8" hidden="1">
      <c r="A4947" t="s">
        <v>150</v>
      </c>
      <c r="B4947" s="3">
        <v>2001</v>
      </c>
      <c r="C4947">
        <v>0</v>
      </c>
      <c r="D4947">
        <v>0</v>
      </c>
      <c r="E4947" s="3" t="e">
        <v>#NUM!</v>
      </c>
      <c r="F4947" s="3" t="str">
        <f>VLOOKUP(Exportacao[[#This Row],[País]],Tabela3[#All],4,FALSE)</f>
        <v>Moçambique</v>
      </c>
      <c r="G4947" s="3" t="str">
        <f>VLOOKUP(Exportacao[[#This Row],[País Corrigido]],'Conversor de países_Geral_UTF8_'!$A$2:$B$223,2,FALSE)</f>
        <v>África</v>
      </c>
      <c r="H49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8" spans="1:8" hidden="1">
      <c r="A4948" t="s">
        <v>150</v>
      </c>
      <c r="B4948" s="3">
        <v>2002</v>
      </c>
      <c r="C4948">
        <v>0</v>
      </c>
      <c r="D4948">
        <v>0</v>
      </c>
      <c r="E4948" s="3" t="e">
        <v>#NUM!</v>
      </c>
      <c r="F4948" s="3" t="str">
        <f>VLOOKUP(Exportacao[[#This Row],[País]],Tabela3[#All],4,FALSE)</f>
        <v>Moçambique</v>
      </c>
      <c r="G4948" s="3" t="str">
        <f>VLOOKUP(Exportacao[[#This Row],[País Corrigido]],'Conversor de países_Geral_UTF8_'!$A$2:$B$223,2,FALSE)</f>
        <v>África</v>
      </c>
      <c r="H49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49" spans="1:8" hidden="1">
      <c r="A4949" t="s">
        <v>150</v>
      </c>
      <c r="B4949" s="3">
        <v>2003</v>
      </c>
      <c r="C4949">
        <v>0</v>
      </c>
      <c r="D4949">
        <v>0</v>
      </c>
      <c r="E4949" s="3" t="e">
        <v>#NUM!</v>
      </c>
      <c r="F4949" s="3" t="str">
        <f>VLOOKUP(Exportacao[[#This Row],[País]],Tabela3[#All],4,FALSE)</f>
        <v>Moçambique</v>
      </c>
      <c r="G4949" s="3" t="str">
        <f>VLOOKUP(Exportacao[[#This Row],[País Corrigido]],'Conversor de países_Geral_UTF8_'!$A$2:$B$223,2,FALSE)</f>
        <v>África</v>
      </c>
      <c r="H49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0" spans="1:8" hidden="1">
      <c r="A4950" t="s">
        <v>150</v>
      </c>
      <c r="B4950" s="3">
        <v>2004</v>
      </c>
      <c r="C4950">
        <v>0</v>
      </c>
      <c r="D4950">
        <v>0</v>
      </c>
      <c r="E4950" s="3" t="e">
        <v>#NUM!</v>
      </c>
      <c r="F4950" s="3" t="str">
        <f>VLOOKUP(Exportacao[[#This Row],[País]],Tabela3[#All],4,FALSE)</f>
        <v>Moçambique</v>
      </c>
      <c r="G4950" s="3" t="str">
        <f>VLOOKUP(Exportacao[[#This Row],[País Corrigido]],'Conversor de países_Geral_UTF8_'!$A$2:$B$223,2,FALSE)</f>
        <v>África</v>
      </c>
      <c r="H49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1" spans="1:8" hidden="1">
      <c r="A4951" t="s">
        <v>150</v>
      </c>
      <c r="B4951" s="3">
        <v>2005</v>
      </c>
      <c r="C4951">
        <v>0</v>
      </c>
      <c r="D4951">
        <v>0</v>
      </c>
      <c r="E4951" s="3" t="e">
        <v>#NUM!</v>
      </c>
      <c r="F4951" s="3" t="str">
        <f>VLOOKUP(Exportacao[[#This Row],[País]],Tabela3[#All],4,FALSE)</f>
        <v>Moçambique</v>
      </c>
      <c r="G4951" s="3" t="str">
        <f>VLOOKUP(Exportacao[[#This Row],[País Corrigido]],'Conversor de países_Geral_UTF8_'!$A$2:$B$223,2,FALSE)</f>
        <v>África</v>
      </c>
      <c r="H49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2" spans="1:8" hidden="1">
      <c r="A4952" t="s">
        <v>150</v>
      </c>
      <c r="B4952" s="3">
        <v>2006</v>
      </c>
      <c r="C4952">
        <v>0</v>
      </c>
      <c r="D4952">
        <v>0</v>
      </c>
      <c r="E4952" s="3" t="e">
        <v>#NUM!</v>
      </c>
      <c r="F4952" s="3" t="str">
        <f>VLOOKUP(Exportacao[[#This Row],[País]],Tabela3[#All],4,FALSE)</f>
        <v>Moçambique</v>
      </c>
      <c r="G4952" s="3" t="str">
        <f>VLOOKUP(Exportacao[[#This Row],[País Corrigido]],'Conversor de países_Geral_UTF8_'!$A$2:$B$223,2,FALSE)</f>
        <v>África</v>
      </c>
      <c r="H49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3" spans="1:8" hidden="1">
      <c r="A4953" t="s">
        <v>150</v>
      </c>
      <c r="B4953" s="3">
        <v>2007</v>
      </c>
      <c r="C4953">
        <v>0</v>
      </c>
      <c r="D4953">
        <v>0</v>
      </c>
      <c r="E4953" s="3" t="e">
        <v>#NUM!</v>
      </c>
      <c r="F4953" s="3" t="str">
        <f>VLOOKUP(Exportacao[[#This Row],[País]],Tabela3[#All],4,FALSE)</f>
        <v>Moçambique</v>
      </c>
      <c r="G4953" s="3" t="str">
        <f>VLOOKUP(Exportacao[[#This Row],[País Corrigido]],'Conversor de países_Geral_UTF8_'!$A$2:$B$223,2,FALSE)</f>
        <v>África</v>
      </c>
      <c r="H49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4" spans="1:8" hidden="1">
      <c r="A4954" t="s">
        <v>150</v>
      </c>
      <c r="B4954" s="3">
        <v>2008</v>
      </c>
      <c r="C4954">
        <v>0</v>
      </c>
      <c r="D4954">
        <v>0</v>
      </c>
      <c r="E4954" s="3" t="e">
        <v>#NUM!</v>
      </c>
      <c r="F4954" s="3" t="str">
        <f>VLOOKUP(Exportacao[[#This Row],[País]],Tabela3[#All],4,FALSE)</f>
        <v>Moçambique</v>
      </c>
      <c r="G4954" s="3" t="str">
        <f>VLOOKUP(Exportacao[[#This Row],[País Corrigido]],'Conversor de países_Geral_UTF8_'!$A$2:$B$223,2,FALSE)</f>
        <v>África</v>
      </c>
      <c r="H49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5" spans="1:8" hidden="1">
      <c r="A4955" t="s">
        <v>150</v>
      </c>
      <c r="B4955" s="3">
        <v>2009</v>
      </c>
      <c r="C4955">
        <v>0</v>
      </c>
      <c r="D4955">
        <v>0</v>
      </c>
      <c r="E4955" s="3" t="e">
        <v>#NUM!</v>
      </c>
      <c r="F4955" s="3" t="str">
        <f>VLOOKUP(Exportacao[[#This Row],[País]],Tabela3[#All],4,FALSE)</f>
        <v>Moçambique</v>
      </c>
      <c r="G4955" s="3" t="str">
        <f>VLOOKUP(Exportacao[[#This Row],[País Corrigido]],'Conversor de países_Geral_UTF8_'!$A$2:$B$223,2,FALSE)</f>
        <v>África</v>
      </c>
      <c r="H49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6" spans="1:8" hidden="1">
      <c r="A4956" t="s">
        <v>150</v>
      </c>
      <c r="B4956" s="3">
        <v>2010</v>
      </c>
      <c r="C4956">
        <v>0</v>
      </c>
      <c r="D4956">
        <v>0</v>
      </c>
      <c r="E4956" s="3" t="e">
        <v>#NUM!</v>
      </c>
      <c r="F4956" s="3" t="str">
        <f>VLOOKUP(Exportacao[[#This Row],[País]],Tabela3[#All],4,FALSE)</f>
        <v>Moçambique</v>
      </c>
      <c r="G4956" s="3" t="str">
        <f>VLOOKUP(Exportacao[[#This Row],[País Corrigido]],'Conversor de países_Geral_UTF8_'!$A$2:$B$223,2,FALSE)</f>
        <v>África</v>
      </c>
      <c r="H49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7" spans="1:8" hidden="1">
      <c r="A4957" t="s">
        <v>150</v>
      </c>
      <c r="B4957" s="3">
        <v>2011</v>
      </c>
      <c r="C4957">
        <v>0</v>
      </c>
      <c r="D4957">
        <v>0</v>
      </c>
      <c r="E4957" s="3" t="e">
        <v>#NUM!</v>
      </c>
      <c r="F4957" s="3" t="str">
        <f>VLOOKUP(Exportacao[[#This Row],[País]],Tabela3[#All],4,FALSE)</f>
        <v>Moçambique</v>
      </c>
      <c r="G4957" s="3" t="str">
        <f>VLOOKUP(Exportacao[[#This Row],[País Corrigido]],'Conversor de países_Geral_UTF8_'!$A$2:$B$223,2,FALSE)</f>
        <v>África</v>
      </c>
      <c r="H49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8" spans="1:8" hidden="1">
      <c r="A4958" t="s">
        <v>150</v>
      </c>
      <c r="B4958" s="3">
        <v>2012</v>
      </c>
      <c r="C4958">
        <v>0</v>
      </c>
      <c r="D4958">
        <v>0</v>
      </c>
      <c r="E4958" s="3" t="e">
        <v>#NUM!</v>
      </c>
      <c r="F4958" s="3" t="str">
        <f>VLOOKUP(Exportacao[[#This Row],[País]],Tabela3[#All],4,FALSE)</f>
        <v>Moçambique</v>
      </c>
      <c r="G4958" s="3" t="str">
        <f>VLOOKUP(Exportacao[[#This Row],[País Corrigido]],'Conversor de países_Geral_UTF8_'!$A$2:$B$223,2,FALSE)</f>
        <v>África</v>
      </c>
      <c r="H49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59" spans="1:8" hidden="1">
      <c r="A4959" t="s">
        <v>150</v>
      </c>
      <c r="B4959" s="3">
        <v>2013</v>
      </c>
      <c r="C4959">
        <v>0</v>
      </c>
      <c r="D4959">
        <v>0</v>
      </c>
      <c r="E4959" s="3" t="e">
        <v>#NUM!</v>
      </c>
      <c r="F4959" s="3" t="str">
        <f>VLOOKUP(Exportacao[[#This Row],[País]],Tabela3[#All],4,FALSE)</f>
        <v>Moçambique</v>
      </c>
      <c r="G4959" s="3" t="str">
        <f>VLOOKUP(Exportacao[[#This Row],[País Corrigido]],'Conversor de países_Geral_UTF8_'!$A$2:$B$223,2,FALSE)</f>
        <v>África</v>
      </c>
      <c r="H49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0" spans="1:8" hidden="1">
      <c r="A4960" t="s">
        <v>150</v>
      </c>
      <c r="B4960" s="3">
        <v>2014</v>
      </c>
      <c r="C4960">
        <v>0</v>
      </c>
      <c r="D4960">
        <v>0</v>
      </c>
      <c r="E4960" s="3" t="e">
        <v>#NUM!</v>
      </c>
      <c r="F4960" s="3" t="str">
        <f>VLOOKUP(Exportacao[[#This Row],[País]],Tabela3[#All],4,FALSE)</f>
        <v>Moçambique</v>
      </c>
      <c r="G4960" s="3" t="str">
        <f>VLOOKUP(Exportacao[[#This Row],[País Corrigido]],'Conversor de países_Geral_UTF8_'!$A$2:$B$223,2,FALSE)</f>
        <v>África</v>
      </c>
      <c r="H49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1" spans="1:8" hidden="1">
      <c r="A4961" t="s">
        <v>150</v>
      </c>
      <c r="B4961" s="3">
        <v>2015</v>
      </c>
      <c r="C4961">
        <v>0</v>
      </c>
      <c r="D4961">
        <v>0</v>
      </c>
      <c r="E4961" s="3" t="e">
        <v>#NUM!</v>
      </c>
      <c r="F4961" s="3" t="str">
        <f>VLOOKUP(Exportacao[[#This Row],[País]],Tabela3[#All],4,FALSE)</f>
        <v>Moçambique</v>
      </c>
      <c r="G4961" s="3" t="str">
        <f>VLOOKUP(Exportacao[[#This Row],[País Corrigido]],'Conversor de países_Geral_UTF8_'!$A$2:$B$223,2,FALSE)</f>
        <v>África</v>
      </c>
      <c r="H49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2" spans="1:8" hidden="1">
      <c r="A4962" t="s">
        <v>150</v>
      </c>
      <c r="B4962" s="3">
        <v>2016</v>
      </c>
      <c r="C4962">
        <v>0</v>
      </c>
      <c r="D4962">
        <v>0</v>
      </c>
      <c r="E4962" s="3" t="e">
        <v>#NUM!</v>
      </c>
      <c r="F4962" s="3" t="str">
        <f>VLOOKUP(Exportacao[[#This Row],[País]],Tabela3[#All],4,FALSE)</f>
        <v>Moçambique</v>
      </c>
      <c r="G4962" s="3" t="str">
        <f>VLOOKUP(Exportacao[[#This Row],[País Corrigido]],'Conversor de países_Geral_UTF8_'!$A$2:$B$223,2,FALSE)</f>
        <v>África</v>
      </c>
      <c r="H49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3" spans="1:8" hidden="1">
      <c r="A4963" t="s">
        <v>150</v>
      </c>
      <c r="B4963" s="3">
        <v>2017</v>
      </c>
      <c r="C4963">
        <v>0</v>
      </c>
      <c r="D4963">
        <v>0</v>
      </c>
      <c r="E4963" s="3" t="e">
        <v>#NUM!</v>
      </c>
      <c r="F4963" s="3" t="str">
        <f>VLOOKUP(Exportacao[[#This Row],[País]],Tabela3[#All],4,FALSE)</f>
        <v>Moçambique</v>
      </c>
      <c r="G4963" s="3" t="str">
        <f>VLOOKUP(Exportacao[[#This Row],[País Corrigido]],'Conversor de países_Geral_UTF8_'!$A$2:$B$223,2,FALSE)</f>
        <v>África</v>
      </c>
      <c r="H49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4" spans="1:8" hidden="1">
      <c r="A4964" t="s">
        <v>150</v>
      </c>
      <c r="B4964" s="3">
        <v>2018</v>
      </c>
      <c r="C4964">
        <v>0</v>
      </c>
      <c r="D4964">
        <v>0</v>
      </c>
      <c r="E4964" s="3" t="e">
        <v>#NUM!</v>
      </c>
      <c r="F4964" s="3" t="str">
        <f>VLOOKUP(Exportacao[[#This Row],[País]],Tabela3[#All],4,FALSE)</f>
        <v>Moçambique</v>
      </c>
      <c r="G4964" s="3" t="str">
        <f>VLOOKUP(Exportacao[[#This Row],[País Corrigido]],'Conversor de países_Geral_UTF8_'!$A$2:$B$223,2,FALSE)</f>
        <v>África</v>
      </c>
      <c r="H49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5" spans="1:8" hidden="1">
      <c r="A4965" t="s">
        <v>150</v>
      </c>
      <c r="B4965" s="3">
        <v>2019</v>
      </c>
      <c r="C4965">
        <v>0</v>
      </c>
      <c r="D4965">
        <v>0</v>
      </c>
      <c r="E4965" s="3" t="e">
        <v>#NUM!</v>
      </c>
      <c r="F4965" s="3" t="str">
        <f>VLOOKUP(Exportacao[[#This Row],[País]],Tabela3[#All],4,FALSE)</f>
        <v>Moçambique</v>
      </c>
      <c r="G4965" s="3" t="str">
        <f>VLOOKUP(Exportacao[[#This Row],[País Corrigido]],'Conversor de países_Geral_UTF8_'!$A$2:$B$223,2,FALSE)</f>
        <v>África</v>
      </c>
      <c r="H49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6" spans="1:8" hidden="1">
      <c r="A4966" t="s">
        <v>150</v>
      </c>
      <c r="B4966" s="3">
        <v>2020</v>
      </c>
      <c r="C4966">
        <v>0</v>
      </c>
      <c r="D4966">
        <v>0</v>
      </c>
      <c r="E4966" s="3" t="e">
        <v>#NUM!</v>
      </c>
      <c r="F4966" s="3" t="str">
        <f>VLOOKUP(Exportacao[[#This Row],[País]],Tabela3[#All],4,FALSE)</f>
        <v>Moçambique</v>
      </c>
      <c r="G4966" s="3" t="str">
        <f>VLOOKUP(Exportacao[[#This Row],[País Corrigido]],'Conversor de países_Geral_UTF8_'!$A$2:$B$223,2,FALSE)</f>
        <v>África</v>
      </c>
      <c r="H49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7" spans="1:8" hidden="1">
      <c r="A4967" t="s">
        <v>150</v>
      </c>
      <c r="B4967" s="3">
        <v>2021</v>
      </c>
      <c r="C4967">
        <v>0</v>
      </c>
      <c r="D4967">
        <v>0</v>
      </c>
      <c r="E4967" s="3" t="e">
        <v>#NUM!</v>
      </c>
      <c r="F4967" s="3" t="str">
        <f>VLOOKUP(Exportacao[[#This Row],[País]],Tabela3[#All],4,FALSE)</f>
        <v>Moçambique</v>
      </c>
      <c r="G4967" s="3" t="str">
        <f>VLOOKUP(Exportacao[[#This Row],[País Corrigido]],'Conversor de países_Geral_UTF8_'!$A$2:$B$223,2,FALSE)</f>
        <v>África</v>
      </c>
      <c r="H49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68" spans="1:8" hidden="1">
      <c r="A4968" t="s">
        <v>150</v>
      </c>
      <c r="B4968" s="3">
        <v>2022</v>
      </c>
      <c r="C4968">
        <v>383</v>
      </c>
      <c r="D4968">
        <v>1927</v>
      </c>
      <c r="E4968" s="3">
        <v>5.0313315926892948</v>
      </c>
      <c r="F4968" s="3" t="str">
        <f>VLOOKUP(Exportacao[[#This Row],[País]],Tabela3[#All],4,FALSE)</f>
        <v>Moçambique</v>
      </c>
      <c r="G4968" s="3" t="str">
        <f>VLOOKUP(Exportacao[[#This Row],[País Corrigido]],'Conversor de países_Geral_UTF8_'!$A$2:$B$223,2,FALSE)</f>
        <v>África</v>
      </c>
      <c r="H49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4969" spans="1:8" hidden="1">
      <c r="A4969" t="s">
        <v>150</v>
      </c>
      <c r="B4969" s="3">
        <v>2023</v>
      </c>
      <c r="C4969">
        <v>0</v>
      </c>
      <c r="D4969">
        <v>0</v>
      </c>
      <c r="E4969" s="3" t="e">
        <v>#NUM!</v>
      </c>
      <c r="F4969" s="3" t="str">
        <f>VLOOKUP(Exportacao[[#This Row],[País]],Tabela3[#All],4,FALSE)</f>
        <v>Moçambique</v>
      </c>
      <c r="G4969" s="3" t="str">
        <f>VLOOKUP(Exportacao[[#This Row],[País Corrigido]],'Conversor de países_Geral_UTF8_'!$A$2:$B$223,2,FALSE)</f>
        <v>África</v>
      </c>
      <c r="H49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0" spans="1:8">
      <c r="A4970" t="s">
        <v>154</v>
      </c>
      <c r="B4970" s="3">
        <v>1970</v>
      </c>
      <c r="C4970">
        <v>0</v>
      </c>
      <c r="D4970">
        <v>0</v>
      </c>
      <c r="E4970" s="3" t="e">
        <v>#NUM!</v>
      </c>
      <c r="F4970" s="3" t="str">
        <f>VLOOKUP(Exportacao[[#This Row],[País]],Tabela3[#All],4,FALSE)</f>
        <v>Montenegro</v>
      </c>
      <c r="G4970" s="3" t="str">
        <f>VLOOKUP(Exportacao[[#This Row],[País Corrigido]],'Conversor de países_Geral_UTF8_'!$A$2:$B$223,2,FALSE)</f>
        <v>Europa</v>
      </c>
      <c r="H49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1" spans="1:8">
      <c r="A4971" t="s">
        <v>154</v>
      </c>
      <c r="B4971" s="3">
        <v>1971</v>
      </c>
      <c r="C4971">
        <v>0</v>
      </c>
      <c r="D4971">
        <v>0</v>
      </c>
      <c r="E4971" s="3" t="e">
        <v>#NUM!</v>
      </c>
      <c r="F4971" s="3" t="str">
        <f>VLOOKUP(Exportacao[[#This Row],[País]],Tabela3[#All],4,FALSE)</f>
        <v>Montenegro</v>
      </c>
      <c r="G4971" s="3" t="str">
        <f>VLOOKUP(Exportacao[[#This Row],[País Corrigido]],'Conversor de países_Geral_UTF8_'!$A$2:$B$223,2,FALSE)</f>
        <v>Europa</v>
      </c>
      <c r="H49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2" spans="1:8">
      <c r="A4972" t="s">
        <v>154</v>
      </c>
      <c r="B4972" s="3">
        <v>1972</v>
      </c>
      <c r="C4972">
        <v>0</v>
      </c>
      <c r="D4972">
        <v>0</v>
      </c>
      <c r="E4972" s="3" t="e">
        <v>#NUM!</v>
      </c>
      <c r="F4972" s="3" t="str">
        <f>VLOOKUP(Exportacao[[#This Row],[País]],Tabela3[#All],4,FALSE)</f>
        <v>Montenegro</v>
      </c>
      <c r="G4972" s="3" t="str">
        <f>VLOOKUP(Exportacao[[#This Row],[País Corrigido]],'Conversor de países_Geral_UTF8_'!$A$2:$B$223,2,FALSE)</f>
        <v>Europa</v>
      </c>
      <c r="H49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3" spans="1:8">
      <c r="A4973" t="s">
        <v>154</v>
      </c>
      <c r="B4973" s="3">
        <v>1973</v>
      </c>
      <c r="C4973">
        <v>0</v>
      </c>
      <c r="D4973">
        <v>0</v>
      </c>
      <c r="E4973" s="3" t="e">
        <v>#NUM!</v>
      </c>
      <c r="F4973" s="3" t="str">
        <f>VLOOKUP(Exportacao[[#This Row],[País]],Tabela3[#All],4,FALSE)</f>
        <v>Montenegro</v>
      </c>
      <c r="G4973" s="3" t="str">
        <f>VLOOKUP(Exportacao[[#This Row],[País Corrigido]],'Conversor de países_Geral_UTF8_'!$A$2:$B$223,2,FALSE)</f>
        <v>Europa</v>
      </c>
      <c r="H49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4" spans="1:8">
      <c r="A4974" t="s">
        <v>154</v>
      </c>
      <c r="B4974" s="3">
        <v>1974</v>
      </c>
      <c r="C4974">
        <v>0</v>
      </c>
      <c r="D4974">
        <v>0</v>
      </c>
      <c r="E4974" s="3" t="e">
        <v>#NUM!</v>
      </c>
      <c r="F4974" s="3" t="str">
        <f>VLOOKUP(Exportacao[[#This Row],[País]],Tabela3[#All],4,FALSE)</f>
        <v>Montenegro</v>
      </c>
      <c r="G4974" s="3" t="str">
        <f>VLOOKUP(Exportacao[[#This Row],[País Corrigido]],'Conversor de países_Geral_UTF8_'!$A$2:$B$223,2,FALSE)</f>
        <v>Europa</v>
      </c>
      <c r="H49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5" spans="1:8">
      <c r="A4975" t="s">
        <v>154</v>
      </c>
      <c r="B4975" s="3">
        <v>1975</v>
      </c>
      <c r="C4975">
        <v>0</v>
      </c>
      <c r="D4975">
        <v>0</v>
      </c>
      <c r="E4975" s="3" t="e">
        <v>#NUM!</v>
      </c>
      <c r="F4975" s="3" t="str">
        <f>VLOOKUP(Exportacao[[#This Row],[País]],Tabela3[#All],4,FALSE)</f>
        <v>Montenegro</v>
      </c>
      <c r="G4975" s="3" t="str">
        <f>VLOOKUP(Exportacao[[#This Row],[País Corrigido]],'Conversor de países_Geral_UTF8_'!$A$2:$B$223,2,FALSE)</f>
        <v>Europa</v>
      </c>
      <c r="H49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6" spans="1:8">
      <c r="A4976" t="s">
        <v>154</v>
      </c>
      <c r="B4976" s="3">
        <v>1976</v>
      </c>
      <c r="C4976">
        <v>0</v>
      </c>
      <c r="D4976">
        <v>0</v>
      </c>
      <c r="E4976" s="3" t="e">
        <v>#NUM!</v>
      </c>
      <c r="F4976" s="3" t="str">
        <f>VLOOKUP(Exportacao[[#This Row],[País]],Tabela3[#All],4,FALSE)</f>
        <v>Montenegro</v>
      </c>
      <c r="G4976" s="3" t="str">
        <f>VLOOKUP(Exportacao[[#This Row],[País Corrigido]],'Conversor de países_Geral_UTF8_'!$A$2:$B$223,2,FALSE)</f>
        <v>Europa</v>
      </c>
      <c r="H49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7" spans="1:8">
      <c r="A4977" t="s">
        <v>154</v>
      </c>
      <c r="B4977" s="3">
        <v>1977</v>
      </c>
      <c r="C4977">
        <v>0</v>
      </c>
      <c r="D4977">
        <v>0</v>
      </c>
      <c r="E4977" s="3" t="e">
        <v>#NUM!</v>
      </c>
      <c r="F4977" s="3" t="str">
        <f>VLOOKUP(Exportacao[[#This Row],[País]],Tabela3[#All],4,FALSE)</f>
        <v>Montenegro</v>
      </c>
      <c r="G4977" s="3" t="str">
        <f>VLOOKUP(Exportacao[[#This Row],[País Corrigido]],'Conversor de países_Geral_UTF8_'!$A$2:$B$223,2,FALSE)</f>
        <v>Europa</v>
      </c>
      <c r="H49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8" spans="1:8">
      <c r="A4978" t="s">
        <v>154</v>
      </c>
      <c r="B4978" s="3">
        <v>1978</v>
      </c>
      <c r="C4978">
        <v>0</v>
      </c>
      <c r="D4978">
        <v>0</v>
      </c>
      <c r="E4978" s="3" t="e">
        <v>#NUM!</v>
      </c>
      <c r="F4978" s="3" t="str">
        <f>VLOOKUP(Exportacao[[#This Row],[País]],Tabela3[#All],4,FALSE)</f>
        <v>Montenegro</v>
      </c>
      <c r="G4978" s="3" t="str">
        <f>VLOOKUP(Exportacao[[#This Row],[País Corrigido]],'Conversor de países_Geral_UTF8_'!$A$2:$B$223,2,FALSE)</f>
        <v>Europa</v>
      </c>
      <c r="H49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79" spans="1:8">
      <c r="A4979" t="s">
        <v>154</v>
      </c>
      <c r="B4979" s="3">
        <v>1979</v>
      </c>
      <c r="C4979">
        <v>0</v>
      </c>
      <c r="D4979">
        <v>0</v>
      </c>
      <c r="E4979" s="3" t="e">
        <v>#NUM!</v>
      </c>
      <c r="F4979" s="3" t="str">
        <f>VLOOKUP(Exportacao[[#This Row],[País]],Tabela3[#All],4,FALSE)</f>
        <v>Montenegro</v>
      </c>
      <c r="G4979" s="3" t="str">
        <f>VLOOKUP(Exportacao[[#This Row],[País Corrigido]],'Conversor de países_Geral_UTF8_'!$A$2:$B$223,2,FALSE)</f>
        <v>Europa</v>
      </c>
      <c r="H49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0" spans="1:8">
      <c r="A4980" t="s">
        <v>154</v>
      </c>
      <c r="B4980" s="3">
        <v>1980</v>
      </c>
      <c r="C4980">
        <v>0</v>
      </c>
      <c r="D4980">
        <v>0</v>
      </c>
      <c r="E4980" s="3" t="e">
        <v>#NUM!</v>
      </c>
      <c r="F4980" s="3" t="str">
        <f>VLOOKUP(Exportacao[[#This Row],[País]],Tabela3[#All],4,FALSE)</f>
        <v>Montenegro</v>
      </c>
      <c r="G4980" s="3" t="str">
        <f>VLOOKUP(Exportacao[[#This Row],[País Corrigido]],'Conversor de países_Geral_UTF8_'!$A$2:$B$223,2,FALSE)</f>
        <v>Europa</v>
      </c>
      <c r="H49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1" spans="1:8">
      <c r="A4981" t="s">
        <v>154</v>
      </c>
      <c r="B4981" s="3">
        <v>1981</v>
      </c>
      <c r="C4981">
        <v>0</v>
      </c>
      <c r="D4981">
        <v>0</v>
      </c>
      <c r="E4981" s="3" t="e">
        <v>#NUM!</v>
      </c>
      <c r="F4981" s="3" t="str">
        <f>VLOOKUP(Exportacao[[#This Row],[País]],Tabela3[#All],4,FALSE)</f>
        <v>Montenegro</v>
      </c>
      <c r="G4981" s="3" t="str">
        <f>VLOOKUP(Exportacao[[#This Row],[País Corrigido]],'Conversor de países_Geral_UTF8_'!$A$2:$B$223,2,FALSE)</f>
        <v>Europa</v>
      </c>
      <c r="H49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2" spans="1:8">
      <c r="A4982" t="s">
        <v>154</v>
      </c>
      <c r="B4982" s="3">
        <v>1982</v>
      </c>
      <c r="C4982">
        <v>0</v>
      </c>
      <c r="D4982">
        <v>0</v>
      </c>
      <c r="E4982" s="3" t="e">
        <v>#NUM!</v>
      </c>
      <c r="F4982" s="3" t="str">
        <f>VLOOKUP(Exportacao[[#This Row],[País]],Tabela3[#All],4,FALSE)</f>
        <v>Montenegro</v>
      </c>
      <c r="G4982" s="3" t="str">
        <f>VLOOKUP(Exportacao[[#This Row],[País Corrigido]],'Conversor de países_Geral_UTF8_'!$A$2:$B$223,2,FALSE)</f>
        <v>Europa</v>
      </c>
      <c r="H49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3" spans="1:8">
      <c r="A4983" t="s">
        <v>154</v>
      </c>
      <c r="B4983" s="3">
        <v>1983</v>
      </c>
      <c r="C4983">
        <v>0</v>
      </c>
      <c r="D4983">
        <v>0</v>
      </c>
      <c r="E4983" s="3" t="e">
        <v>#NUM!</v>
      </c>
      <c r="F4983" s="3" t="str">
        <f>VLOOKUP(Exportacao[[#This Row],[País]],Tabela3[#All],4,FALSE)</f>
        <v>Montenegro</v>
      </c>
      <c r="G4983" s="3" t="str">
        <f>VLOOKUP(Exportacao[[#This Row],[País Corrigido]],'Conversor de países_Geral_UTF8_'!$A$2:$B$223,2,FALSE)</f>
        <v>Europa</v>
      </c>
      <c r="H49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4" spans="1:8">
      <c r="A4984" t="s">
        <v>154</v>
      </c>
      <c r="B4984" s="3">
        <v>1984</v>
      </c>
      <c r="C4984">
        <v>0</v>
      </c>
      <c r="D4984">
        <v>0</v>
      </c>
      <c r="E4984" s="3" t="e">
        <v>#NUM!</v>
      </c>
      <c r="F4984" s="3" t="str">
        <f>VLOOKUP(Exportacao[[#This Row],[País]],Tabela3[#All],4,FALSE)</f>
        <v>Montenegro</v>
      </c>
      <c r="G4984" s="3" t="str">
        <f>VLOOKUP(Exportacao[[#This Row],[País Corrigido]],'Conversor de países_Geral_UTF8_'!$A$2:$B$223,2,FALSE)</f>
        <v>Europa</v>
      </c>
      <c r="H49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5" spans="1:8">
      <c r="A4985" t="s">
        <v>154</v>
      </c>
      <c r="B4985" s="3">
        <v>1985</v>
      </c>
      <c r="C4985">
        <v>0</v>
      </c>
      <c r="D4985">
        <v>0</v>
      </c>
      <c r="E4985" s="3" t="e">
        <v>#NUM!</v>
      </c>
      <c r="F4985" s="3" t="str">
        <f>VLOOKUP(Exportacao[[#This Row],[País]],Tabela3[#All],4,FALSE)</f>
        <v>Montenegro</v>
      </c>
      <c r="G4985" s="3" t="str">
        <f>VLOOKUP(Exportacao[[#This Row],[País Corrigido]],'Conversor de países_Geral_UTF8_'!$A$2:$B$223,2,FALSE)</f>
        <v>Europa</v>
      </c>
      <c r="H49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6" spans="1:8">
      <c r="A4986" t="s">
        <v>154</v>
      </c>
      <c r="B4986" s="3">
        <v>1986</v>
      </c>
      <c r="C4986">
        <v>0</v>
      </c>
      <c r="D4986">
        <v>0</v>
      </c>
      <c r="E4986" s="3" t="e">
        <v>#NUM!</v>
      </c>
      <c r="F4986" s="3" t="str">
        <f>VLOOKUP(Exportacao[[#This Row],[País]],Tabela3[#All],4,FALSE)</f>
        <v>Montenegro</v>
      </c>
      <c r="G4986" s="3" t="str">
        <f>VLOOKUP(Exportacao[[#This Row],[País Corrigido]],'Conversor de países_Geral_UTF8_'!$A$2:$B$223,2,FALSE)</f>
        <v>Europa</v>
      </c>
      <c r="H49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7" spans="1:8">
      <c r="A4987" t="s">
        <v>154</v>
      </c>
      <c r="B4987" s="3">
        <v>1987</v>
      </c>
      <c r="C4987">
        <v>0</v>
      </c>
      <c r="D4987">
        <v>0</v>
      </c>
      <c r="E4987" s="3" t="e">
        <v>#NUM!</v>
      </c>
      <c r="F4987" s="3" t="str">
        <f>VLOOKUP(Exportacao[[#This Row],[País]],Tabela3[#All],4,FALSE)</f>
        <v>Montenegro</v>
      </c>
      <c r="G4987" s="3" t="str">
        <f>VLOOKUP(Exportacao[[#This Row],[País Corrigido]],'Conversor de países_Geral_UTF8_'!$A$2:$B$223,2,FALSE)</f>
        <v>Europa</v>
      </c>
      <c r="H49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8" spans="1:8">
      <c r="A4988" t="s">
        <v>154</v>
      </c>
      <c r="B4988" s="3">
        <v>1988</v>
      </c>
      <c r="C4988">
        <v>0</v>
      </c>
      <c r="D4988">
        <v>0</v>
      </c>
      <c r="E4988" s="3" t="e">
        <v>#NUM!</v>
      </c>
      <c r="F4988" s="3" t="str">
        <f>VLOOKUP(Exportacao[[#This Row],[País]],Tabela3[#All],4,FALSE)</f>
        <v>Montenegro</v>
      </c>
      <c r="G4988" s="3" t="str">
        <f>VLOOKUP(Exportacao[[#This Row],[País Corrigido]],'Conversor de países_Geral_UTF8_'!$A$2:$B$223,2,FALSE)</f>
        <v>Europa</v>
      </c>
      <c r="H49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89" spans="1:8">
      <c r="A4989" t="s">
        <v>154</v>
      </c>
      <c r="B4989" s="3">
        <v>1989</v>
      </c>
      <c r="C4989">
        <v>0</v>
      </c>
      <c r="D4989">
        <v>0</v>
      </c>
      <c r="E4989" s="3" t="e">
        <v>#NUM!</v>
      </c>
      <c r="F4989" s="3" t="str">
        <f>VLOOKUP(Exportacao[[#This Row],[País]],Tabela3[#All],4,FALSE)</f>
        <v>Montenegro</v>
      </c>
      <c r="G4989" s="3" t="str">
        <f>VLOOKUP(Exportacao[[#This Row],[País Corrigido]],'Conversor de países_Geral_UTF8_'!$A$2:$B$223,2,FALSE)</f>
        <v>Europa</v>
      </c>
      <c r="H49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0" spans="1:8">
      <c r="A4990" t="s">
        <v>154</v>
      </c>
      <c r="B4990" s="3">
        <v>1990</v>
      </c>
      <c r="C4990">
        <v>0</v>
      </c>
      <c r="D4990">
        <v>0</v>
      </c>
      <c r="E4990" s="3" t="e">
        <v>#NUM!</v>
      </c>
      <c r="F4990" s="3" t="str">
        <f>VLOOKUP(Exportacao[[#This Row],[País]],Tabela3[#All],4,FALSE)</f>
        <v>Montenegro</v>
      </c>
      <c r="G4990" s="3" t="str">
        <f>VLOOKUP(Exportacao[[#This Row],[País Corrigido]],'Conversor de países_Geral_UTF8_'!$A$2:$B$223,2,FALSE)</f>
        <v>Europa</v>
      </c>
      <c r="H49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1" spans="1:8">
      <c r="A4991" t="s">
        <v>154</v>
      </c>
      <c r="B4991" s="3">
        <v>1991</v>
      </c>
      <c r="C4991">
        <v>0</v>
      </c>
      <c r="D4991">
        <v>0</v>
      </c>
      <c r="E4991" s="3" t="e">
        <v>#NUM!</v>
      </c>
      <c r="F4991" s="3" t="str">
        <f>VLOOKUP(Exportacao[[#This Row],[País]],Tabela3[#All],4,FALSE)</f>
        <v>Montenegro</v>
      </c>
      <c r="G4991" s="3" t="str">
        <f>VLOOKUP(Exportacao[[#This Row],[País Corrigido]],'Conversor de países_Geral_UTF8_'!$A$2:$B$223,2,FALSE)</f>
        <v>Europa</v>
      </c>
      <c r="H49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2" spans="1:8">
      <c r="A4992" t="s">
        <v>154</v>
      </c>
      <c r="B4992" s="3">
        <v>1992</v>
      </c>
      <c r="C4992">
        <v>0</v>
      </c>
      <c r="D4992">
        <v>0</v>
      </c>
      <c r="E4992" s="3" t="e">
        <v>#NUM!</v>
      </c>
      <c r="F4992" s="3" t="str">
        <f>VLOOKUP(Exportacao[[#This Row],[País]],Tabela3[#All],4,FALSE)</f>
        <v>Montenegro</v>
      </c>
      <c r="G4992" s="3" t="str">
        <f>VLOOKUP(Exportacao[[#This Row],[País Corrigido]],'Conversor de países_Geral_UTF8_'!$A$2:$B$223,2,FALSE)</f>
        <v>Europa</v>
      </c>
      <c r="H49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3" spans="1:8">
      <c r="A4993" t="s">
        <v>154</v>
      </c>
      <c r="B4993" s="3">
        <v>1993</v>
      </c>
      <c r="C4993">
        <v>0</v>
      </c>
      <c r="D4993">
        <v>0</v>
      </c>
      <c r="E4993" s="3" t="e">
        <v>#NUM!</v>
      </c>
      <c r="F4993" s="3" t="str">
        <f>VLOOKUP(Exportacao[[#This Row],[País]],Tabela3[#All],4,FALSE)</f>
        <v>Montenegro</v>
      </c>
      <c r="G4993" s="3" t="str">
        <f>VLOOKUP(Exportacao[[#This Row],[País Corrigido]],'Conversor de países_Geral_UTF8_'!$A$2:$B$223,2,FALSE)</f>
        <v>Europa</v>
      </c>
      <c r="H49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4" spans="1:8">
      <c r="A4994" t="s">
        <v>154</v>
      </c>
      <c r="B4994" s="3">
        <v>1994</v>
      </c>
      <c r="C4994">
        <v>0</v>
      </c>
      <c r="D4994">
        <v>0</v>
      </c>
      <c r="E4994" s="3" t="e">
        <v>#NUM!</v>
      </c>
      <c r="F4994" s="3" t="str">
        <f>VLOOKUP(Exportacao[[#This Row],[País]],Tabela3[#All],4,FALSE)</f>
        <v>Montenegro</v>
      </c>
      <c r="G4994" s="3" t="str">
        <f>VLOOKUP(Exportacao[[#This Row],[País Corrigido]],'Conversor de países_Geral_UTF8_'!$A$2:$B$223,2,FALSE)</f>
        <v>Europa</v>
      </c>
      <c r="H49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5" spans="1:8">
      <c r="A4995" t="s">
        <v>154</v>
      </c>
      <c r="B4995" s="3">
        <v>1995</v>
      </c>
      <c r="C4995">
        <v>0</v>
      </c>
      <c r="D4995">
        <v>0</v>
      </c>
      <c r="E4995" s="3" t="e">
        <v>#NUM!</v>
      </c>
      <c r="F4995" s="3" t="str">
        <f>VLOOKUP(Exportacao[[#This Row],[País]],Tabela3[#All],4,FALSE)</f>
        <v>Montenegro</v>
      </c>
      <c r="G4995" s="3" t="str">
        <f>VLOOKUP(Exportacao[[#This Row],[País Corrigido]],'Conversor de países_Geral_UTF8_'!$A$2:$B$223,2,FALSE)</f>
        <v>Europa</v>
      </c>
      <c r="H49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6" spans="1:8">
      <c r="A4996" t="s">
        <v>154</v>
      </c>
      <c r="B4996" s="3">
        <v>1996</v>
      </c>
      <c r="C4996">
        <v>0</v>
      </c>
      <c r="D4996">
        <v>0</v>
      </c>
      <c r="E4996" s="3" t="e">
        <v>#NUM!</v>
      </c>
      <c r="F4996" s="3" t="str">
        <f>VLOOKUP(Exportacao[[#This Row],[País]],Tabela3[#All],4,FALSE)</f>
        <v>Montenegro</v>
      </c>
      <c r="G4996" s="3" t="str">
        <f>VLOOKUP(Exportacao[[#This Row],[País Corrigido]],'Conversor de países_Geral_UTF8_'!$A$2:$B$223,2,FALSE)</f>
        <v>Europa</v>
      </c>
      <c r="H49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7" spans="1:8">
      <c r="A4997" t="s">
        <v>154</v>
      </c>
      <c r="B4997" s="3">
        <v>1997</v>
      </c>
      <c r="C4997">
        <v>0</v>
      </c>
      <c r="D4997">
        <v>0</v>
      </c>
      <c r="E4997" s="3" t="e">
        <v>#NUM!</v>
      </c>
      <c r="F4997" s="3" t="str">
        <f>VLOOKUP(Exportacao[[#This Row],[País]],Tabela3[#All],4,FALSE)</f>
        <v>Montenegro</v>
      </c>
      <c r="G4997" s="3" t="str">
        <f>VLOOKUP(Exportacao[[#This Row],[País Corrigido]],'Conversor de países_Geral_UTF8_'!$A$2:$B$223,2,FALSE)</f>
        <v>Europa</v>
      </c>
      <c r="H49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8" spans="1:8">
      <c r="A4998" t="s">
        <v>154</v>
      </c>
      <c r="B4998" s="3">
        <v>1998</v>
      </c>
      <c r="C4998">
        <v>0</v>
      </c>
      <c r="D4998">
        <v>0</v>
      </c>
      <c r="E4998" s="3" t="e">
        <v>#NUM!</v>
      </c>
      <c r="F4998" s="3" t="str">
        <f>VLOOKUP(Exportacao[[#This Row],[País]],Tabela3[#All],4,FALSE)</f>
        <v>Montenegro</v>
      </c>
      <c r="G4998" s="3" t="str">
        <f>VLOOKUP(Exportacao[[#This Row],[País Corrigido]],'Conversor de países_Geral_UTF8_'!$A$2:$B$223,2,FALSE)</f>
        <v>Europa</v>
      </c>
      <c r="H49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4999" spans="1:8">
      <c r="A4999" t="s">
        <v>154</v>
      </c>
      <c r="B4999" s="3">
        <v>1999</v>
      </c>
      <c r="C4999">
        <v>0</v>
      </c>
      <c r="D4999">
        <v>0</v>
      </c>
      <c r="E4999" s="3" t="e">
        <v>#NUM!</v>
      </c>
      <c r="F4999" s="3" t="str">
        <f>VLOOKUP(Exportacao[[#This Row],[País]],Tabela3[#All],4,FALSE)</f>
        <v>Montenegro</v>
      </c>
      <c r="G4999" s="3" t="str">
        <f>VLOOKUP(Exportacao[[#This Row],[País Corrigido]],'Conversor de países_Geral_UTF8_'!$A$2:$B$223,2,FALSE)</f>
        <v>Europa</v>
      </c>
      <c r="H49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0" spans="1:8">
      <c r="A5000" t="s">
        <v>154</v>
      </c>
      <c r="B5000" s="3">
        <v>2000</v>
      </c>
      <c r="C5000">
        <v>0</v>
      </c>
      <c r="D5000">
        <v>0</v>
      </c>
      <c r="E5000" s="3" t="e">
        <v>#NUM!</v>
      </c>
      <c r="F5000" s="3" t="str">
        <f>VLOOKUP(Exportacao[[#This Row],[País]],Tabela3[#All],4,FALSE)</f>
        <v>Montenegro</v>
      </c>
      <c r="G5000" s="3" t="str">
        <f>VLOOKUP(Exportacao[[#This Row],[País Corrigido]],'Conversor de países_Geral_UTF8_'!$A$2:$B$223,2,FALSE)</f>
        <v>Europa</v>
      </c>
      <c r="H50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1" spans="1:8">
      <c r="A5001" t="s">
        <v>154</v>
      </c>
      <c r="B5001" s="3">
        <v>2001</v>
      </c>
      <c r="C5001">
        <v>0</v>
      </c>
      <c r="D5001">
        <v>0</v>
      </c>
      <c r="E5001" s="3" t="e">
        <v>#NUM!</v>
      </c>
      <c r="F5001" s="3" t="str">
        <f>VLOOKUP(Exportacao[[#This Row],[País]],Tabela3[#All],4,FALSE)</f>
        <v>Montenegro</v>
      </c>
      <c r="G5001" s="3" t="str">
        <f>VLOOKUP(Exportacao[[#This Row],[País Corrigido]],'Conversor de países_Geral_UTF8_'!$A$2:$B$223,2,FALSE)</f>
        <v>Europa</v>
      </c>
      <c r="H50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2" spans="1:8">
      <c r="A5002" t="s">
        <v>154</v>
      </c>
      <c r="B5002" s="3">
        <v>2002</v>
      </c>
      <c r="C5002">
        <v>0</v>
      </c>
      <c r="D5002">
        <v>0</v>
      </c>
      <c r="E5002" s="3" t="e">
        <v>#NUM!</v>
      </c>
      <c r="F5002" s="3" t="str">
        <f>VLOOKUP(Exportacao[[#This Row],[País]],Tabela3[#All],4,FALSE)</f>
        <v>Montenegro</v>
      </c>
      <c r="G5002" s="3" t="str">
        <f>VLOOKUP(Exportacao[[#This Row],[País Corrigido]],'Conversor de países_Geral_UTF8_'!$A$2:$B$223,2,FALSE)</f>
        <v>Europa</v>
      </c>
      <c r="H50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3" spans="1:8">
      <c r="A5003" t="s">
        <v>154</v>
      </c>
      <c r="B5003" s="3">
        <v>2003</v>
      </c>
      <c r="C5003">
        <v>0</v>
      </c>
      <c r="D5003">
        <v>0</v>
      </c>
      <c r="E5003" s="3" t="e">
        <v>#NUM!</v>
      </c>
      <c r="F5003" s="3" t="str">
        <f>VLOOKUP(Exportacao[[#This Row],[País]],Tabela3[#All],4,FALSE)</f>
        <v>Montenegro</v>
      </c>
      <c r="G5003" s="3" t="str">
        <f>VLOOKUP(Exportacao[[#This Row],[País Corrigido]],'Conversor de países_Geral_UTF8_'!$A$2:$B$223,2,FALSE)</f>
        <v>Europa</v>
      </c>
      <c r="H50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4" spans="1:8">
      <c r="A5004" t="s">
        <v>154</v>
      </c>
      <c r="B5004" s="3">
        <v>2004</v>
      </c>
      <c r="C5004">
        <v>0</v>
      </c>
      <c r="D5004">
        <v>0</v>
      </c>
      <c r="E5004" s="3" t="e">
        <v>#NUM!</v>
      </c>
      <c r="F5004" s="3" t="str">
        <f>VLOOKUP(Exportacao[[#This Row],[País]],Tabela3[#All],4,FALSE)</f>
        <v>Montenegro</v>
      </c>
      <c r="G5004" s="3" t="str">
        <f>VLOOKUP(Exportacao[[#This Row],[País Corrigido]],'Conversor de países_Geral_UTF8_'!$A$2:$B$223,2,FALSE)</f>
        <v>Europa</v>
      </c>
      <c r="H50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5" spans="1:8">
      <c r="A5005" t="s">
        <v>154</v>
      </c>
      <c r="B5005" s="3">
        <v>2005</v>
      </c>
      <c r="C5005">
        <v>0</v>
      </c>
      <c r="D5005">
        <v>0</v>
      </c>
      <c r="E5005" s="3" t="e">
        <v>#NUM!</v>
      </c>
      <c r="F5005" s="3" t="str">
        <f>VLOOKUP(Exportacao[[#This Row],[País]],Tabela3[#All],4,FALSE)</f>
        <v>Montenegro</v>
      </c>
      <c r="G5005" s="3" t="str">
        <f>VLOOKUP(Exportacao[[#This Row],[País Corrigido]],'Conversor de países_Geral_UTF8_'!$A$2:$B$223,2,FALSE)</f>
        <v>Europa</v>
      </c>
      <c r="H50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6" spans="1:8">
      <c r="A5006" t="s">
        <v>154</v>
      </c>
      <c r="B5006" s="3">
        <v>2006</v>
      </c>
      <c r="C5006">
        <v>0</v>
      </c>
      <c r="D5006">
        <v>0</v>
      </c>
      <c r="E5006" s="3" t="e">
        <v>#NUM!</v>
      </c>
      <c r="F5006" s="3" t="str">
        <f>VLOOKUP(Exportacao[[#This Row],[País]],Tabela3[#All],4,FALSE)</f>
        <v>Montenegro</v>
      </c>
      <c r="G5006" s="3" t="str">
        <f>VLOOKUP(Exportacao[[#This Row],[País Corrigido]],'Conversor de países_Geral_UTF8_'!$A$2:$B$223,2,FALSE)</f>
        <v>Europa</v>
      </c>
      <c r="H50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7" spans="1:8">
      <c r="A5007" t="s">
        <v>154</v>
      </c>
      <c r="B5007" s="3">
        <v>2007</v>
      </c>
      <c r="C5007">
        <v>0</v>
      </c>
      <c r="D5007">
        <v>0</v>
      </c>
      <c r="E5007" s="3" t="e">
        <v>#NUM!</v>
      </c>
      <c r="F5007" s="3" t="str">
        <f>VLOOKUP(Exportacao[[#This Row],[País]],Tabela3[#All],4,FALSE)</f>
        <v>Montenegro</v>
      </c>
      <c r="G5007" s="3" t="str">
        <f>VLOOKUP(Exportacao[[#This Row],[País Corrigido]],'Conversor de países_Geral_UTF8_'!$A$2:$B$223,2,FALSE)</f>
        <v>Europa</v>
      </c>
      <c r="H50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8" spans="1:8">
      <c r="A5008" t="s">
        <v>154</v>
      </c>
      <c r="B5008" s="3">
        <v>2008</v>
      </c>
      <c r="C5008">
        <v>0</v>
      </c>
      <c r="D5008">
        <v>0</v>
      </c>
      <c r="E5008" s="3" t="e">
        <v>#NUM!</v>
      </c>
      <c r="F5008" s="3" t="str">
        <f>VLOOKUP(Exportacao[[#This Row],[País]],Tabela3[#All],4,FALSE)</f>
        <v>Montenegro</v>
      </c>
      <c r="G5008" s="3" t="str">
        <f>VLOOKUP(Exportacao[[#This Row],[País Corrigido]],'Conversor de países_Geral_UTF8_'!$A$2:$B$223,2,FALSE)</f>
        <v>Europa</v>
      </c>
      <c r="H50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09" spans="1:8">
      <c r="A5009" t="s">
        <v>154</v>
      </c>
      <c r="B5009" s="3">
        <v>2009</v>
      </c>
      <c r="C5009">
        <v>0</v>
      </c>
      <c r="D5009">
        <v>0</v>
      </c>
      <c r="E5009" s="3" t="e">
        <v>#NUM!</v>
      </c>
      <c r="F5009" s="3" t="str">
        <f>VLOOKUP(Exportacao[[#This Row],[País]],Tabela3[#All],4,FALSE)</f>
        <v>Montenegro</v>
      </c>
      <c r="G5009" s="3" t="str">
        <f>VLOOKUP(Exportacao[[#This Row],[País Corrigido]],'Conversor de países_Geral_UTF8_'!$A$2:$B$223,2,FALSE)</f>
        <v>Europa</v>
      </c>
      <c r="H50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0" spans="1:8">
      <c r="A5010" t="s">
        <v>154</v>
      </c>
      <c r="B5010" s="3">
        <v>2010</v>
      </c>
      <c r="C5010">
        <v>0</v>
      </c>
      <c r="D5010">
        <v>0</v>
      </c>
      <c r="E5010" s="3" t="e">
        <v>#NUM!</v>
      </c>
      <c r="F5010" s="3" t="str">
        <f>VLOOKUP(Exportacao[[#This Row],[País]],Tabela3[#All],4,FALSE)</f>
        <v>Montenegro</v>
      </c>
      <c r="G5010" s="3" t="str">
        <f>VLOOKUP(Exportacao[[#This Row],[País Corrigido]],'Conversor de países_Geral_UTF8_'!$A$2:$B$223,2,FALSE)</f>
        <v>Europa</v>
      </c>
      <c r="H50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1" spans="1:8">
      <c r="A5011" t="s">
        <v>154</v>
      </c>
      <c r="B5011" s="3">
        <v>2011</v>
      </c>
      <c r="C5011">
        <v>0</v>
      </c>
      <c r="D5011">
        <v>0</v>
      </c>
      <c r="E5011" s="3" t="e">
        <v>#NUM!</v>
      </c>
      <c r="F5011" s="3" t="str">
        <f>VLOOKUP(Exportacao[[#This Row],[País]],Tabela3[#All],4,FALSE)</f>
        <v>Montenegro</v>
      </c>
      <c r="G5011" s="3" t="str">
        <f>VLOOKUP(Exportacao[[#This Row],[País Corrigido]],'Conversor de países_Geral_UTF8_'!$A$2:$B$223,2,FALSE)</f>
        <v>Europa</v>
      </c>
      <c r="H50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2" spans="1:8">
      <c r="A5012" t="s">
        <v>154</v>
      </c>
      <c r="B5012" s="3">
        <v>2012</v>
      </c>
      <c r="C5012">
        <v>0</v>
      </c>
      <c r="D5012">
        <v>0</v>
      </c>
      <c r="E5012" s="3" t="e">
        <v>#NUM!</v>
      </c>
      <c r="F5012" s="3" t="str">
        <f>VLOOKUP(Exportacao[[#This Row],[País]],Tabela3[#All],4,FALSE)</f>
        <v>Montenegro</v>
      </c>
      <c r="G5012" s="3" t="str">
        <f>VLOOKUP(Exportacao[[#This Row],[País Corrigido]],'Conversor de países_Geral_UTF8_'!$A$2:$B$223,2,FALSE)</f>
        <v>Europa</v>
      </c>
      <c r="H50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3" spans="1:8">
      <c r="A5013" t="s">
        <v>154</v>
      </c>
      <c r="B5013" s="3">
        <v>2013</v>
      </c>
      <c r="C5013">
        <v>0</v>
      </c>
      <c r="D5013">
        <v>0</v>
      </c>
      <c r="E5013" s="3" t="e">
        <v>#NUM!</v>
      </c>
      <c r="F5013" s="3" t="str">
        <f>VLOOKUP(Exportacao[[#This Row],[País]],Tabela3[#All],4,FALSE)</f>
        <v>Montenegro</v>
      </c>
      <c r="G5013" s="3" t="str">
        <f>VLOOKUP(Exportacao[[#This Row],[País Corrigido]],'Conversor de países_Geral_UTF8_'!$A$2:$B$223,2,FALSE)</f>
        <v>Europa</v>
      </c>
      <c r="H50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4" spans="1:8">
      <c r="A5014" t="s">
        <v>154</v>
      </c>
      <c r="B5014" s="3">
        <v>2014</v>
      </c>
      <c r="C5014">
        <v>0</v>
      </c>
      <c r="D5014">
        <v>0</v>
      </c>
      <c r="E5014" s="3" t="e">
        <v>#NUM!</v>
      </c>
      <c r="F5014" s="3" t="str">
        <f>VLOOKUP(Exportacao[[#This Row],[País]],Tabela3[#All],4,FALSE)</f>
        <v>Montenegro</v>
      </c>
      <c r="G5014" s="3" t="str">
        <f>VLOOKUP(Exportacao[[#This Row],[País Corrigido]],'Conversor de países_Geral_UTF8_'!$A$2:$B$223,2,FALSE)</f>
        <v>Europa</v>
      </c>
      <c r="H50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5" spans="1:8">
      <c r="A5015" t="s">
        <v>154</v>
      </c>
      <c r="B5015" s="3">
        <v>2015</v>
      </c>
      <c r="C5015">
        <v>0</v>
      </c>
      <c r="D5015">
        <v>0</v>
      </c>
      <c r="E5015" s="3" t="e">
        <v>#NUM!</v>
      </c>
      <c r="F5015" s="3" t="str">
        <f>VLOOKUP(Exportacao[[#This Row],[País]],Tabela3[#All],4,FALSE)</f>
        <v>Montenegro</v>
      </c>
      <c r="G5015" s="3" t="str">
        <f>VLOOKUP(Exportacao[[#This Row],[País Corrigido]],'Conversor de países_Geral_UTF8_'!$A$2:$B$223,2,FALSE)</f>
        <v>Europa</v>
      </c>
      <c r="H50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6" spans="1:8">
      <c r="A5016" t="s">
        <v>154</v>
      </c>
      <c r="B5016" s="3">
        <v>2016</v>
      </c>
      <c r="C5016">
        <v>0</v>
      </c>
      <c r="D5016">
        <v>0</v>
      </c>
      <c r="E5016" s="3" t="e">
        <v>#NUM!</v>
      </c>
      <c r="F5016" s="3" t="str">
        <f>VLOOKUP(Exportacao[[#This Row],[País]],Tabela3[#All],4,FALSE)</f>
        <v>Montenegro</v>
      </c>
      <c r="G5016" s="3" t="str">
        <f>VLOOKUP(Exportacao[[#This Row],[País Corrigido]],'Conversor de países_Geral_UTF8_'!$A$2:$B$223,2,FALSE)</f>
        <v>Europa</v>
      </c>
      <c r="H50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7" spans="1:8">
      <c r="A5017" t="s">
        <v>154</v>
      </c>
      <c r="B5017" s="3">
        <v>2017</v>
      </c>
      <c r="C5017">
        <v>0</v>
      </c>
      <c r="D5017">
        <v>0</v>
      </c>
      <c r="E5017" s="3" t="e">
        <v>#NUM!</v>
      </c>
      <c r="F5017" s="3" t="str">
        <f>VLOOKUP(Exportacao[[#This Row],[País]],Tabela3[#All],4,FALSE)</f>
        <v>Montenegro</v>
      </c>
      <c r="G5017" s="3" t="str">
        <f>VLOOKUP(Exportacao[[#This Row],[País Corrigido]],'Conversor de países_Geral_UTF8_'!$A$2:$B$223,2,FALSE)</f>
        <v>Europa</v>
      </c>
      <c r="H50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8" spans="1:8">
      <c r="A5018" t="s">
        <v>154</v>
      </c>
      <c r="B5018" s="3">
        <v>2018</v>
      </c>
      <c r="C5018">
        <v>0</v>
      </c>
      <c r="D5018">
        <v>0</v>
      </c>
      <c r="E5018" s="3" t="e">
        <v>#NUM!</v>
      </c>
      <c r="F5018" s="3" t="str">
        <f>VLOOKUP(Exportacao[[#This Row],[País]],Tabela3[#All],4,FALSE)</f>
        <v>Montenegro</v>
      </c>
      <c r="G5018" s="3" t="str">
        <f>VLOOKUP(Exportacao[[#This Row],[País Corrigido]],'Conversor de países_Geral_UTF8_'!$A$2:$B$223,2,FALSE)</f>
        <v>Europa</v>
      </c>
      <c r="H50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19" spans="1:8">
      <c r="A5019" t="s">
        <v>154</v>
      </c>
      <c r="B5019" s="3">
        <v>2019</v>
      </c>
      <c r="C5019">
        <v>9</v>
      </c>
      <c r="D5019">
        <v>46</v>
      </c>
      <c r="E5019" s="3">
        <v>5.1111111111111107</v>
      </c>
      <c r="F5019" s="3" t="str">
        <f>VLOOKUP(Exportacao[[#This Row],[País]],Tabela3[#All],4,FALSE)</f>
        <v>Montenegro</v>
      </c>
      <c r="G5019" s="3" t="str">
        <f>VLOOKUP(Exportacao[[#This Row],[País Corrigido]],'Conversor de países_Geral_UTF8_'!$A$2:$B$223,2,FALSE)</f>
        <v>Europa</v>
      </c>
      <c r="H50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020" spans="1:8">
      <c r="A5020" t="s">
        <v>154</v>
      </c>
      <c r="B5020" s="3">
        <v>2020</v>
      </c>
      <c r="C5020">
        <v>9</v>
      </c>
      <c r="D5020">
        <v>20</v>
      </c>
      <c r="E5020" s="3">
        <v>2.2222222222222223</v>
      </c>
      <c r="F5020" s="3" t="str">
        <f>VLOOKUP(Exportacao[[#This Row],[País]],Tabela3[#All],4,FALSE)</f>
        <v>Montenegro</v>
      </c>
      <c r="G5020" s="3" t="str">
        <f>VLOOKUP(Exportacao[[#This Row],[País Corrigido]],'Conversor de países_Geral_UTF8_'!$A$2:$B$223,2,FALSE)</f>
        <v>Europa</v>
      </c>
      <c r="H50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021" spans="1:8">
      <c r="A5021" t="s">
        <v>154</v>
      </c>
      <c r="B5021" s="3">
        <v>2021</v>
      </c>
      <c r="C5021">
        <v>14</v>
      </c>
      <c r="D5021">
        <v>65</v>
      </c>
      <c r="E5021" s="3">
        <v>4.6428571428571432</v>
      </c>
      <c r="F5021" s="3" t="str">
        <f>VLOOKUP(Exportacao[[#This Row],[País]],Tabela3[#All],4,FALSE)</f>
        <v>Montenegro</v>
      </c>
      <c r="G5021" s="3" t="str">
        <f>VLOOKUP(Exportacao[[#This Row],[País Corrigido]],'Conversor de países_Geral_UTF8_'!$A$2:$B$223,2,FALSE)</f>
        <v>Europa</v>
      </c>
      <c r="H50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022" spans="1:8">
      <c r="A5022" t="s">
        <v>154</v>
      </c>
      <c r="B5022" s="3">
        <v>2022</v>
      </c>
      <c r="C5022">
        <v>0</v>
      </c>
      <c r="D5022">
        <v>0</v>
      </c>
      <c r="E5022" s="3" t="e">
        <v>#NUM!</v>
      </c>
      <c r="F5022" s="3" t="str">
        <f>VLOOKUP(Exportacao[[#This Row],[País]],Tabela3[#All],4,FALSE)</f>
        <v>Montenegro</v>
      </c>
      <c r="G5022" s="3" t="str">
        <f>VLOOKUP(Exportacao[[#This Row],[País Corrigido]],'Conversor de países_Geral_UTF8_'!$A$2:$B$223,2,FALSE)</f>
        <v>Europa</v>
      </c>
      <c r="H50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23" spans="1:8">
      <c r="A5023" t="s">
        <v>154</v>
      </c>
      <c r="B5023" s="3">
        <v>2023</v>
      </c>
      <c r="C5023">
        <v>0</v>
      </c>
      <c r="D5023">
        <v>0</v>
      </c>
      <c r="E5023" s="3" t="e">
        <v>#NUM!</v>
      </c>
      <c r="F5023" s="3" t="str">
        <f>VLOOKUP(Exportacao[[#This Row],[País]],Tabela3[#All],4,FALSE)</f>
        <v>Montenegro</v>
      </c>
      <c r="G5023" s="3" t="str">
        <f>VLOOKUP(Exportacao[[#This Row],[País Corrigido]],'Conversor de países_Geral_UTF8_'!$A$2:$B$223,2,FALSE)</f>
        <v>Europa</v>
      </c>
      <c r="H50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24" spans="1:8" hidden="1">
      <c r="A5024" t="s">
        <v>156</v>
      </c>
      <c r="B5024" s="3">
        <v>1970</v>
      </c>
      <c r="C5024">
        <v>0</v>
      </c>
      <c r="D5024">
        <v>0</v>
      </c>
      <c r="E5024" s="3" t="e">
        <v>#NUM!</v>
      </c>
      <c r="F5024" s="3" t="str">
        <f>VLOOKUP(Exportacao[[#This Row],[País]],Tabela3[#All],4,FALSE)</f>
        <v>Namíbia</v>
      </c>
      <c r="G5024" s="3" t="str">
        <f>VLOOKUP(Exportacao[[#This Row],[País Corrigido]],'Conversor de países_Geral_UTF8_'!$A$2:$B$223,2,FALSE)</f>
        <v>África</v>
      </c>
      <c r="H50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25" spans="1:8" hidden="1">
      <c r="A5025" t="s">
        <v>156</v>
      </c>
      <c r="B5025" s="3">
        <v>1971</v>
      </c>
      <c r="C5025">
        <v>0</v>
      </c>
      <c r="D5025">
        <v>0</v>
      </c>
      <c r="E5025" s="3" t="e">
        <v>#NUM!</v>
      </c>
      <c r="F5025" s="3" t="str">
        <f>VLOOKUP(Exportacao[[#This Row],[País]],Tabela3[#All],4,FALSE)</f>
        <v>Namíbia</v>
      </c>
      <c r="G5025" s="3" t="str">
        <f>VLOOKUP(Exportacao[[#This Row],[País Corrigido]],'Conversor de países_Geral_UTF8_'!$A$2:$B$223,2,FALSE)</f>
        <v>África</v>
      </c>
      <c r="H50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26" spans="1:8" hidden="1">
      <c r="A5026" t="s">
        <v>156</v>
      </c>
      <c r="B5026" s="3">
        <v>1972</v>
      </c>
      <c r="C5026">
        <v>0</v>
      </c>
      <c r="D5026">
        <v>0</v>
      </c>
      <c r="E5026" s="3" t="e">
        <v>#NUM!</v>
      </c>
      <c r="F5026" s="3" t="str">
        <f>VLOOKUP(Exportacao[[#This Row],[País]],Tabela3[#All],4,FALSE)</f>
        <v>Namíbia</v>
      </c>
      <c r="G5026" s="3" t="str">
        <f>VLOOKUP(Exportacao[[#This Row],[País Corrigido]],'Conversor de países_Geral_UTF8_'!$A$2:$B$223,2,FALSE)</f>
        <v>África</v>
      </c>
      <c r="H50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27" spans="1:8" hidden="1">
      <c r="A5027" t="s">
        <v>156</v>
      </c>
      <c r="B5027" s="3">
        <v>1973</v>
      </c>
      <c r="C5027">
        <v>0</v>
      </c>
      <c r="D5027">
        <v>0</v>
      </c>
      <c r="E5027" s="3" t="e">
        <v>#NUM!</v>
      </c>
      <c r="F5027" s="3" t="str">
        <f>VLOOKUP(Exportacao[[#This Row],[País]],Tabela3[#All],4,FALSE)</f>
        <v>Namíbia</v>
      </c>
      <c r="G5027" s="3" t="str">
        <f>VLOOKUP(Exportacao[[#This Row],[País Corrigido]],'Conversor de países_Geral_UTF8_'!$A$2:$B$223,2,FALSE)</f>
        <v>África</v>
      </c>
      <c r="H50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28" spans="1:8" hidden="1">
      <c r="A5028" t="s">
        <v>156</v>
      </c>
      <c r="B5028" s="3">
        <v>1974</v>
      </c>
      <c r="C5028">
        <v>0</v>
      </c>
      <c r="D5028">
        <v>0</v>
      </c>
      <c r="E5028" s="3" t="e">
        <v>#NUM!</v>
      </c>
      <c r="F5028" s="3" t="str">
        <f>VLOOKUP(Exportacao[[#This Row],[País]],Tabela3[#All],4,FALSE)</f>
        <v>Namíbia</v>
      </c>
      <c r="G5028" s="3" t="str">
        <f>VLOOKUP(Exportacao[[#This Row],[País Corrigido]],'Conversor de países_Geral_UTF8_'!$A$2:$B$223,2,FALSE)</f>
        <v>África</v>
      </c>
      <c r="H50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29" spans="1:8" hidden="1">
      <c r="A5029" t="s">
        <v>156</v>
      </c>
      <c r="B5029" s="3">
        <v>1975</v>
      </c>
      <c r="C5029">
        <v>0</v>
      </c>
      <c r="D5029">
        <v>0</v>
      </c>
      <c r="E5029" s="3" t="e">
        <v>#NUM!</v>
      </c>
      <c r="F5029" s="3" t="str">
        <f>VLOOKUP(Exportacao[[#This Row],[País]],Tabela3[#All],4,FALSE)</f>
        <v>Namíbia</v>
      </c>
      <c r="G5029" s="3" t="str">
        <f>VLOOKUP(Exportacao[[#This Row],[País Corrigido]],'Conversor de países_Geral_UTF8_'!$A$2:$B$223,2,FALSE)</f>
        <v>África</v>
      </c>
      <c r="H50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0" spans="1:8" hidden="1">
      <c r="A5030" t="s">
        <v>156</v>
      </c>
      <c r="B5030" s="3">
        <v>1976</v>
      </c>
      <c r="C5030">
        <v>0</v>
      </c>
      <c r="D5030">
        <v>0</v>
      </c>
      <c r="E5030" s="3" t="e">
        <v>#NUM!</v>
      </c>
      <c r="F5030" s="3" t="str">
        <f>VLOOKUP(Exportacao[[#This Row],[País]],Tabela3[#All],4,FALSE)</f>
        <v>Namíbia</v>
      </c>
      <c r="G5030" s="3" t="str">
        <f>VLOOKUP(Exportacao[[#This Row],[País Corrigido]],'Conversor de países_Geral_UTF8_'!$A$2:$B$223,2,FALSE)</f>
        <v>África</v>
      </c>
      <c r="H50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1" spans="1:8" hidden="1">
      <c r="A5031" t="s">
        <v>156</v>
      </c>
      <c r="B5031" s="3">
        <v>1977</v>
      </c>
      <c r="C5031">
        <v>0</v>
      </c>
      <c r="D5031">
        <v>0</v>
      </c>
      <c r="E5031" s="3" t="e">
        <v>#NUM!</v>
      </c>
      <c r="F5031" s="3" t="str">
        <f>VLOOKUP(Exportacao[[#This Row],[País]],Tabela3[#All],4,FALSE)</f>
        <v>Namíbia</v>
      </c>
      <c r="G5031" s="3" t="str">
        <f>VLOOKUP(Exportacao[[#This Row],[País Corrigido]],'Conversor de países_Geral_UTF8_'!$A$2:$B$223,2,FALSE)</f>
        <v>África</v>
      </c>
      <c r="H50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2" spans="1:8" hidden="1">
      <c r="A5032" t="s">
        <v>156</v>
      </c>
      <c r="B5032" s="3">
        <v>1978</v>
      </c>
      <c r="C5032">
        <v>0</v>
      </c>
      <c r="D5032">
        <v>0</v>
      </c>
      <c r="E5032" s="3" t="e">
        <v>#NUM!</v>
      </c>
      <c r="F5032" s="3" t="str">
        <f>VLOOKUP(Exportacao[[#This Row],[País]],Tabela3[#All],4,FALSE)</f>
        <v>Namíbia</v>
      </c>
      <c r="G5032" s="3" t="str">
        <f>VLOOKUP(Exportacao[[#This Row],[País Corrigido]],'Conversor de países_Geral_UTF8_'!$A$2:$B$223,2,FALSE)</f>
        <v>África</v>
      </c>
      <c r="H50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3" spans="1:8" hidden="1">
      <c r="A5033" t="s">
        <v>156</v>
      </c>
      <c r="B5033" s="3">
        <v>1979</v>
      </c>
      <c r="C5033">
        <v>0</v>
      </c>
      <c r="D5033">
        <v>0</v>
      </c>
      <c r="E5033" s="3" t="e">
        <v>#NUM!</v>
      </c>
      <c r="F5033" s="3" t="str">
        <f>VLOOKUP(Exportacao[[#This Row],[País]],Tabela3[#All],4,FALSE)</f>
        <v>Namíbia</v>
      </c>
      <c r="G5033" s="3" t="str">
        <f>VLOOKUP(Exportacao[[#This Row],[País Corrigido]],'Conversor de países_Geral_UTF8_'!$A$2:$B$223,2,FALSE)</f>
        <v>África</v>
      </c>
      <c r="H50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4" spans="1:8" hidden="1">
      <c r="A5034" t="s">
        <v>156</v>
      </c>
      <c r="B5034" s="3">
        <v>1980</v>
      </c>
      <c r="C5034">
        <v>0</v>
      </c>
      <c r="D5034">
        <v>0</v>
      </c>
      <c r="E5034" s="3" t="e">
        <v>#NUM!</v>
      </c>
      <c r="F5034" s="3" t="str">
        <f>VLOOKUP(Exportacao[[#This Row],[País]],Tabela3[#All],4,FALSE)</f>
        <v>Namíbia</v>
      </c>
      <c r="G5034" s="3" t="str">
        <f>VLOOKUP(Exportacao[[#This Row],[País Corrigido]],'Conversor de países_Geral_UTF8_'!$A$2:$B$223,2,FALSE)</f>
        <v>África</v>
      </c>
      <c r="H50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5" spans="1:8" hidden="1">
      <c r="A5035" t="s">
        <v>156</v>
      </c>
      <c r="B5035" s="3">
        <v>1981</v>
      </c>
      <c r="C5035">
        <v>0</v>
      </c>
      <c r="D5035">
        <v>0</v>
      </c>
      <c r="E5035" s="3" t="e">
        <v>#NUM!</v>
      </c>
      <c r="F5035" s="3" t="str">
        <f>VLOOKUP(Exportacao[[#This Row],[País]],Tabela3[#All],4,FALSE)</f>
        <v>Namíbia</v>
      </c>
      <c r="G5035" s="3" t="str">
        <f>VLOOKUP(Exportacao[[#This Row],[País Corrigido]],'Conversor de países_Geral_UTF8_'!$A$2:$B$223,2,FALSE)</f>
        <v>África</v>
      </c>
      <c r="H50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6" spans="1:8" hidden="1">
      <c r="A5036" t="s">
        <v>156</v>
      </c>
      <c r="B5036" s="3">
        <v>1982</v>
      </c>
      <c r="C5036">
        <v>0</v>
      </c>
      <c r="D5036">
        <v>0</v>
      </c>
      <c r="E5036" s="3" t="e">
        <v>#NUM!</v>
      </c>
      <c r="F5036" s="3" t="str">
        <f>VLOOKUP(Exportacao[[#This Row],[País]],Tabela3[#All],4,FALSE)</f>
        <v>Namíbia</v>
      </c>
      <c r="G5036" s="3" t="str">
        <f>VLOOKUP(Exportacao[[#This Row],[País Corrigido]],'Conversor de países_Geral_UTF8_'!$A$2:$B$223,2,FALSE)</f>
        <v>África</v>
      </c>
      <c r="H50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7" spans="1:8" hidden="1">
      <c r="A5037" t="s">
        <v>156</v>
      </c>
      <c r="B5037" s="3">
        <v>1983</v>
      </c>
      <c r="C5037">
        <v>0</v>
      </c>
      <c r="D5037">
        <v>0</v>
      </c>
      <c r="E5037" s="3" t="e">
        <v>#NUM!</v>
      </c>
      <c r="F5037" s="3" t="str">
        <f>VLOOKUP(Exportacao[[#This Row],[País]],Tabela3[#All],4,FALSE)</f>
        <v>Namíbia</v>
      </c>
      <c r="G5037" s="3" t="str">
        <f>VLOOKUP(Exportacao[[#This Row],[País Corrigido]],'Conversor de países_Geral_UTF8_'!$A$2:$B$223,2,FALSE)</f>
        <v>África</v>
      </c>
      <c r="H50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8" spans="1:8" hidden="1">
      <c r="A5038" t="s">
        <v>156</v>
      </c>
      <c r="B5038" s="3">
        <v>1984</v>
      </c>
      <c r="C5038">
        <v>0</v>
      </c>
      <c r="D5038">
        <v>0</v>
      </c>
      <c r="E5038" s="3" t="e">
        <v>#NUM!</v>
      </c>
      <c r="F5038" s="3" t="str">
        <f>VLOOKUP(Exportacao[[#This Row],[País]],Tabela3[#All],4,FALSE)</f>
        <v>Namíbia</v>
      </c>
      <c r="G5038" s="3" t="str">
        <f>VLOOKUP(Exportacao[[#This Row],[País Corrigido]],'Conversor de países_Geral_UTF8_'!$A$2:$B$223,2,FALSE)</f>
        <v>África</v>
      </c>
      <c r="H50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39" spans="1:8" hidden="1">
      <c r="A5039" t="s">
        <v>156</v>
      </c>
      <c r="B5039" s="3">
        <v>1985</v>
      </c>
      <c r="C5039">
        <v>0</v>
      </c>
      <c r="D5039">
        <v>0</v>
      </c>
      <c r="E5039" s="3" t="e">
        <v>#NUM!</v>
      </c>
      <c r="F5039" s="3" t="str">
        <f>VLOOKUP(Exportacao[[#This Row],[País]],Tabela3[#All],4,FALSE)</f>
        <v>Namíbia</v>
      </c>
      <c r="G5039" s="3" t="str">
        <f>VLOOKUP(Exportacao[[#This Row],[País Corrigido]],'Conversor de países_Geral_UTF8_'!$A$2:$B$223,2,FALSE)</f>
        <v>África</v>
      </c>
      <c r="H50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0" spans="1:8" hidden="1">
      <c r="A5040" t="s">
        <v>156</v>
      </c>
      <c r="B5040" s="3">
        <v>1986</v>
      </c>
      <c r="C5040">
        <v>0</v>
      </c>
      <c r="D5040">
        <v>0</v>
      </c>
      <c r="E5040" s="3" t="e">
        <v>#NUM!</v>
      </c>
      <c r="F5040" s="3" t="str">
        <f>VLOOKUP(Exportacao[[#This Row],[País]],Tabela3[#All],4,FALSE)</f>
        <v>Namíbia</v>
      </c>
      <c r="G5040" s="3" t="str">
        <f>VLOOKUP(Exportacao[[#This Row],[País Corrigido]],'Conversor de países_Geral_UTF8_'!$A$2:$B$223,2,FALSE)</f>
        <v>África</v>
      </c>
      <c r="H50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1" spans="1:8" hidden="1">
      <c r="A5041" t="s">
        <v>156</v>
      </c>
      <c r="B5041" s="3">
        <v>1987</v>
      </c>
      <c r="C5041">
        <v>0</v>
      </c>
      <c r="D5041">
        <v>0</v>
      </c>
      <c r="E5041" s="3" t="e">
        <v>#NUM!</v>
      </c>
      <c r="F5041" s="3" t="str">
        <f>VLOOKUP(Exportacao[[#This Row],[País]],Tabela3[#All],4,FALSE)</f>
        <v>Namíbia</v>
      </c>
      <c r="G5041" s="3" t="str">
        <f>VLOOKUP(Exportacao[[#This Row],[País Corrigido]],'Conversor de países_Geral_UTF8_'!$A$2:$B$223,2,FALSE)</f>
        <v>África</v>
      </c>
      <c r="H50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2" spans="1:8" hidden="1">
      <c r="A5042" t="s">
        <v>156</v>
      </c>
      <c r="B5042" s="3">
        <v>1988</v>
      </c>
      <c r="C5042">
        <v>0</v>
      </c>
      <c r="D5042">
        <v>0</v>
      </c>
      <c r="E5042" s="3" t="e">
        <v>#NUM!</v>
      </c>
      <c r="F5042" s="3" t="str">
        <f>VLOOKUP(Exportacao[[#This Row],[País]],Tabela3[#All],4,FALSE)</f>
        <v>Namíbia</v>
      </c>
      <c r="G5042" s="3" t="str">
        <f>VLOOKUP(Exportacao[[#This Row],[País Corrigido]],'Conversor de países_Geral_UTF8_'!$A$2:$B$223,2,FALSE)</f>
        <v>África</v>
      </c>
      <c r="H50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3" spans="1:8" hidden="1">
      <c r="A5043" t="s">
        <v>156</v>
      </c>
      <c r="B5043" s="3">
        <v>1989</v>
      </c>
      <c r="C5043">
        <v>0</v>
      </c>
      <c r="D5043">
        <v>0</v>
      </c>
      <c r="E5043" s="3" t="e">
        <v>#NUM!</v>
      </c>
      <c r="F5043" s="3" t="str">
        <f>VLOOKUP(Exportacao[[#This Row],[País]],Tabela3[#All],4,FALSE)</f>
        <v>Namíbia</v>
      </c>
      <c r="G5043" s="3" t="str">
        <f>VLOOKUP(Exportacao[[#This Row],[País Corrigido]],'Conversor de países_Geral_UTF8_'!$A$2:$B$223,2,FALSE)</f>
        <v>África</v>
      </c>
      <c r="H50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4" spans="1:8" hidden="1">
      <c r="A5044" t="s">
        <v>156</v>
      </c>
      <c r="B5044" s="3">
        <v>1990</v>
      </c>
      <c r="C5044">
        <v>0</v>
      </c>
      <c r="D5044">
        <v>0</v>
      </c>
      <c r="E5044" s="3" t="e">
        <v>#NUM!</v>
      </c>
      <c r="F5044" s="3" t="str">
        <f>VLOOKUP(Exportacao[[#This Row],[País]],Tabela3[#All],4,FALSE)</f>
        <v>Namíbia</v>
      </c>
      <c r="G5044" s="3" t="str">
        <f>VLOOKUP(Exportacao[[#This Row],[País Corrigido]],'Conversor de países_Geral_UTF8_'!$A$2:$B$223,2,FALSE)</f>
        <v>África</v>
      </c>
      <c r="H50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5" spans="1:8" hidden="1">
      <c r="A5045" t="s">
        <v>156</v>
      </c>
      <c r="B5045" s="3">
        <v>1991</v>
      </c>
      <c r="C5045">
        <v>0</v>
      </c>
      <c r="D5045">
        <v>0</v>
      </c>
      <c r="E5045" s="3" t="e">
        <v>#NUM!</v>
      </c>
      <c r="F5045" s="3" t="str">
        <f>VLOOKUP(Exportacao[[#This Row],[País]],Tabela3[#All],4,FALSE)</f>
        <v>Namíbia</v>
      </c>
      <c r="G5045" s="3" t="str">
        <f>VLOOKUP(Exportacao[[#This Row],[País Corrigido]],'Conversor de países_Geral_UTF8_'!$A$2:$B$223,2,FALSE)</f>
        <v>África</v>
      </c>
      <c r="H50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6" spans="1:8" hidden="1">
      <c r="A5046" t="s">
        <v>156</v>
      </c>
      <c r="B5046" s="3">
        <v>1992</v>
      </c>
      <c r="C5046">
        <v>0</v>
      </c>
      <c r="D5046">
        <v>0</v>
      </c>
      <c r="E5046" s="3" t="e">
        <v>#NUM!</v>
      </c>
      <c r="F5046" s="3" t="str">
        <f>VLOOKUP(Exportacao[[#This Row],[País]],Tabela3[#All],4,FALSE)</f>
        <v>Namíbia</v>
      </c>
      <c r="G5046" s="3" t="str">
        <f>VLOOKUP(Exportacao[[#This Row],[País Corrigido]],'Conversor de países_Geral_UTF8_'!$A$2:$B$223,2,FALSE)</f>
        <v>África</v>
      </c>
      <c r="H50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7" spans="1:8" hidden="1">
      <c r="A5047" t="s">
        <v>156</v>
      </c>
      <c r="B5047" s="3">
        <v>1993</v>
      </c>
      <c r="C5047">
        <v>0</v>
      </c>
      <c r="D5047">
        <v>0</v>
      </c>
      <c r="E5047" s="3" t="e">
        <v>#NUM!</v>
      </c>
      <c r="F5047" s="3" t="str">
        <f>VLOOKUP(Exportacao[[#This Row],[País]],Tabela3[#All],4,FALSE)</f>
        <v>Namíbia</v>
      </c>
      <c r="G5047" s="3" t="str">
        <f>VLOOKUP(Exportacao[[#This Row],[País Corrigido]],'Conversor de países_Geral_UTF8_'!$A$2:$B$223,2,FALSE)</f>
        <v>África</v>
      </c>
      <c r="H50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8" spans="1:8" hidden="1">
      <c r="A5048" t="s">
        <v>156</v>
      </c>
      <c r="B5048" s="3">
        <v>1994</v>
      </c>
      <c r="C5048">
        <v>0</v>
      </c>
      <c r="D5048">
        <v>0</v>
      </c>
      <c r="E5048" s="3" t="e">
        <v>#NUM!</v>
      </c>
      <c r="F5048" s="3" t="str">
        <f>VLOOKUP(Exportacao[[#This Row],[País]],Tabela3[#All],4,FALSE)</f>
        <v>Namíbia</v>
      </c>
      <c r="G5048" s="3" t="str">
        <f>VLOOKUP(Exportacao[[#This Row],[País Corrigido]],'Conversor de países_Geral_UTF8_'!$A$2:$B$223,2,FALSE)</f>
        <v>África</v>
      </c>
      <c r="H50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49" spans="1:8" hidden="1">
      <c r="A5049" t="s">
        <v>156</v>
      </c>
      <c r="B5049" s="3">
        <v>1995</v>
      </c>
      <c r="C5049">
        <v>0</v>
      </c>
      <c r="D5049">
        <v>0</v>
      </c>
      <c r="E5049" s="3" t="e">
        <v>#NUM!</v>
      </c>
      <c r="F5049" s="3" t="str">
        <f>VLOOKUP(Exportacao[[#This Row],[País]],Tabela3[#All],4,FALSE)</f>
        <v>Namíbia</v>
      </c>
      <c r="G5049" s="3" t="str">
        <f>VLOOKUP(Exportacao[[#This Row],[País Corrigido]],'Conversor de países_Geral_UTF8_'!$A$2:$B$223,2,FALSE)</f>
        <v>África</v>
      </c>
      <c r="H50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0" spans="1:8" hidden="1">
      <c r="A5050" t="s">
        <v>156</v>
      </c>
      <c r="B5050" s="3">
        <v>1996</v>
      </c>
      <c r="C5050">
        <v>0</v>
      </c>
      <c r="D5050">
        <v>0</v>
      </c>
      <c r="E5050" s="3" t="e">
        <v>#NUM!</v>
      </c>
      <c r="F5050" s="3" t="str">
        <f>VLOOKUP(Exportacao[[#This Row],[País]],Tabela3[#All],4,FALSE)</f>
        <v>Namíbia</v>
      </c>
      <c r="G5050" s="3" t="str">
        <f>VLOOKUP(Exportacao[[#This Row],[País Corrigido]],'Conversor de países_Geral_UTF8_'!$A$2:$B$223,2,FALSE)</f>
        <v>África</v>
      </c>
      <c r="H50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1" spans="1:8" hidden="1">
      <c r="A5051" t="s">
        <v>156</v>
      </c>
      <c r="B5051" s="3">
        <v>1997</v>
      </c>
      <c r="C5051">
        <v>0</v>
      </c>
      <c r="D5051">
        <v>0</v>
      </c>
      <c r="E5051" s="3" t="e">
        <v>#NUM!</v>
      </c>
      <c r="F5051" s="3" t="str">
        <f>VLOOKUP(Exportacao[[#This Row],[País]],Tabela3[#All],4,FALSE)</f>
        <v>Namíbia</v>
      </c>
      <c r="G5051" s="3" t="str">
        <f>VLOOKUP(Exportacao[[#This Row],[País Corrigido]],'Conversor de países_Geral_UTF8_'!$A$2:$B$223,2,FALSE)</f>
        <v>África</v>
      </c>
      <c r="H50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2" spans="1:8" hidden="1">
      <c r="A5052" t="s">
        <v>156</v>
      </c>
      <c r="B5052" s="3">
        <v>1998</v>
      </c>
      <c r="C5052">
        <v>0</v>
      </c>
      <c r="D5052">
        <v>0</v>
      </c>
      <c r="E5052" s="3" t="e">
        <v>#NUM!</v>
      </c>
      <c r="F5052" s="3" t="str">
        <f>VLOOKUP(Exportacao[[#This Row],[País]],Tabela3[#All],4,FALSE)</f>
        <v>Namíbia</v>
      </c>
      <c r="G5052" s="3" t="str">
        <f>VLOOKUP(Exportacao[[#This Row],[País Corrigido]],'Conversor de países_Geral_UTF8_'!$A$2:$B$223,2,FALSE)</f>
        <v>África</v>
      </c>
      <c r="H50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3" spans="1:8" hidden="1">
      <c r="A5053" t="s">
        <v>156</v>
      </c>
      <c r="B5053" s="3">
        <v>1999</v>
      </c>
      <c r="C5053">
        <v>0</v>
      </c>
      <c r="D5053">
        <v>0</v>
      </c>
      <c r="E5053" s="3" t="e">
        <v>#NUM!</v>
      </c>
      <c r="F5053" s="3" t="str">
        <f>VLOOKUP(Exportacao[[#This Row],[País]],Tabela3[#All],4,FALSE)</f>
        <v>Namíbia</v>
      </c>
      <c r="G5053" s="3" t="str">
        <f>VLOOKUP(Exportacao[[#This Row],[País Corrigido]],'Conversor de países_Geral_UTF8_'!$A$2:$B$223,2,FALSE)</f>
        <v>África</v>
      </c>
      <c r="H50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4" spans="1:8" hidden="1">
      <c r="A5054" t="s">
        <v>156</v>
      </c>
      <c r="B5054" s="3">
        <v>2000</v>
      </c>
      <c r="C5054">
        <v>0</v>
      </c>
      <c r="D5054">
        <v>0</v>
      </c>
      <c r="E5054" s="3" t="e">
        <v>#NUM!</v>
      </c>
      <c r="F5054" s="3" t="str">
        <f>VLOOKUP(Exportacao[[#This Row],[País]],Tabela3[#All],4,FALSE)</f>
        <v>Namíbia</v>
      </c>
      <c r="G5054" s="3" t="str">
        <f>VLOOKUP(Exportacao[[#This Row],[País Corrigido]],'Conversor de países_Geral_UTF8_'!$A$2:$B$223,2,FALSE)</f>
        <v>África</v>
      </c>
      <c r="H50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5" spans="1:8" hidden="1">
      <c r="A5055" t="s">
        <v>156</v>
      </c>
      <c r="B5055" s="3">
        <v>2001</v>
      </c>
      <c r="C5055">
        <v>0</v>
      </c>
      <c r="D5055">
        <v>0</v>
      </c>
      <c r="E5055" s="3" t="e">
        <v>#NUM!</v>
      </c>
      <c r="F5055" s="3" t="str">
        <f>VLOOKUP(Exportacao[[#This Row],[País]],Tabela3[#All],4,FALSE)</f>
        <v>Namíbia</v>
      </c>
      <c r="G5055" s="3" t="str">
        <f>VLOOKUP(Exportacao[[#This Row],[País Corrigido]],'Conversor de países_Geral_UTF8_'!$A$2:$B$223,2,FALSE)</f>
        <v>África</v>
      </c>
      <c r="H50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6" spans="1:8" hidden="1">
      <c r="A5056" t="s">
        <v>156</v>
      </c>
      <c r="B5056" s="3">
        <v>2002</v>
      </c>
      <c r="C5056">
        <v>0</v>
      </c>
      <c r="D5056">
        <v>0</v>
      </c>
      <c r="E5056" s="3" t="e">
        <v>#NUM!</v>
      </c>
      <c r="F5056" s="3" t="str">
        <f>VLOOKUP(Exportacao[[#This Row],[País]],Tabela3[#All],4,FALSE)</f>
        <v>Namíbia</v>
      </c>
      <c r="G5056" s="3" t="str">
        <f>VLOOKUP(Exportacao[[#This Row],[País Corrigido]],'Conversor de países_Geral_UTF8_'!$A$2:$B$223,2,FALSE)</f>
        <v>África</v>
      </c>
      <c r="H50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7" spans="1:8" hidden="1">
      <c r="A5057" t="s">
        <v>156</v>
      </c>
      <c r="B5057" s="3">
        <v>2003</v>
      </c>
      <c r="C5057">
        <v>0</v>
      </c>
      <c r="D5057">
        <v>0</v>
      </c>
      <c r="E5057" s="3" t="e">
        <v>#NUM!</v>
      </c>
      <c r="F5057" s="3" t="str">
        <f>VLOOKUP(Exportacao[[#This Row],[País]],Tabela3[#All],4,FALSE)</f>
        <v>Namíbia</v>
      </c>
      <c r="G5057" s="3" t="str">
        <f>VLOOKUP(Exportacao[[#This Row],[País Corrigido]],'Conversor de países_Geral_UTF8_'!$A$2:$B$223,2,FALSE)</f>
        <v>África</v>
      </c>
      <c r="H50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8" spans="1:8" hidden="1">
      <c r="A5058" t="s">
        <v>156</v>
      </c>
      <c r="B5058" s="3">
        <v>2004</v>
      </c>
      <c r="C5058">
        <v>0</v>
      </c>
      <c r="D5058">
        <v>0</v>
      </c>
      <c r="E5058" s="3" t="e">
        <v>#NUM!</v>
      </c>
      <c r="F5058" s="3" t="str">
        <f>VLOOKUP(Exportacao[[#This Row],[País]],Tabela3[#All],4,FALSE)</f>
        <v>Namíbia</v>
      </c>
      <c r="G5058" s="3" t="str">
        <f>VLOOKUP(Exportacao[[#This Row],[País Corrigido]],'Conversor de países_Geral_UTF8_'!$A$2:$B$223,2,FALSE)</f>
        <v>África</v>
      </c>
      <c r="H50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59" spans="1:8" hidden="1">
      <c r="A5059" t="s">
        <v>156</v>
      </c>
      <c r="B5059" s="3">
        <v>2005</v>
      </c>
      <c r="C5059">
        <v>0</v>
      </c>
      <c r="D5059">
        <v>0</v>
      </c>
      <c r="E5059" s="3" t="e">
        <v>#NUM!</v>
      </c>
      <c r="F5059" s="3" t="str">
        <f>VLOOKUP(Exportacao[[#This Row],[País]],Tabela3[#All],4,FALSE)</f>
        <v>Namíbia</v>
      </c>
      <c r="G5059" s="3" t="str">
        <f>VLOOKUP(Exportacao[[#This Row],[País Corrigido]],'Conversor de países_Geral_UTF8_'!$A$2:$B$223,2,FALSE)</f>
        <v>África</v>
      </c>
      <c r="H50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0" spans="1:8" hidden="1">
      <c r="A5060" t="s">
        <v>156</v>
      </c>
      <c r="B5060" s="3">
        <v>2006</v>
      </c>
      <c r="C5060">
        <v>0</v>
      </c>
      <c r="D5060">
        <v>0</v>
      </c>
      <c r="E5060" s="3" t="e">
        <v>#NUM!</v>
      </c>
      <c r="F5060" s="3" t="str">
        <f>VLOOKUP(Exportacao[[#This Row],[País]],Tabela3[#All],4,FALSE)</f>
        <v>Namíbia</v>
      </c>
      <c r="G5060" s="3" t="str">
        <f>VLOOKUP(Exportacao[[#This Row],[País Corrigido]],'Conversor de países_Geral_UTF8_'!$A$2:$B$223,2,FALSE)</f>
        <v>África</v>
      </c>
      <c r="H50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1" spans="1:8" hidden="1">
      <c r="A5061" t="s">
        <v>156</v>
      </c>
      <c r="B5061" s="3">
        <v>2007</v>
      </c>
      <c r="C5061">
        <v>0</v>
      </c>
      <c r="D5061">
        <v>0</v>
      </c>
      <c r="E5061" s="3" t="e">
        <v>#NUM!</v>
      </c>
      <c r="F5061" s="3" t="str">
        <f>VLOOKUP(Exportacao[[#This Row],[País]],Tabela3[#All],4,FALSE)</f>
        <v>Namíbia</v>
      </c>
      <c r="G5061" s="3" t="str">
        <f>VLOOKUP(Exportacao[[#This Row],[País Corrigido]],'Conversor de países_Geral_UTF8_'!$A$2:$B$223,2,FALSE)</f>
        <v>África</v>
      </c>
      <c r="H50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2" spans="1:8" hidden="1">
      <c r="A5062" t="s">
        <v>156</v>
      </c>
      <c r="B5062" s="3">
        <v>2008</v>
      </c>
      <c r="C5062">
        <v>340</v>
      </c>
      <c r="D5062">
        <v>722</v>
      </c>
      <c r="E5062" s="3">
        <v>2.1235294117647059</v>
      </c>
      <c r="F5062" s="3" t="str">
        <f>VLOOKUP(Exportacao[[#This Row],[País]],Tabela3[#All],4,FALSE)</f>
        <v>Namíbia</v>
      </c>
      <c r="G5062" s="3" t="str">
        <f>VLOOKUP(Exportacao[[#This Row],[País Corrigido]],'Conversor de países_Geral_UTF8_'!$A$2:$B$223,2,FALSE)</f>
        <v>África</v>
      </c>
      <c r="H50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063" spans="1:8" hidden="1">
      <c r="A5063" t="s">
        <v>156</v>
      </c>
      <c r="B5063" s="3">
        <v>2009</v>
      </c>
      <c r="C5063">
        <v>0</v>
      </c>
      <c r="D5063">
        <v>0</v>
      </c>
      <c r="E5063" s="3" t="e">
        <v>#NUM!</v>
      </c>
      <c r="F5063" s="3" t="str">
        <f>VLOOKUP(Exportacao[[#This Row],[País]],Tabela3[#All],4,FALSE)</f>
        <v>Namíbia</v>
      </c>
      <c r="G5063" s="3" t="str">
        <f>VLOOKUP(Exportacao[[#This Row],[País Corrigido]],'Conversor de países_Geral_UTF8_'!$A$2:$B$223,2,FALSE)</f>
        <v>África</v>
      </c>
      <c r="H50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4" spans="1:8" hidden="1">
      <c r="A5064" t="s">
        <v>156</v>
      </c>
      <c r="B5064" s="3">
        <v>2010</v>
      </c>
      <c r="C5064">
        <v>0</v>
      </c>
      <c r="D5064">
        <v>0</v>
      </c>
      <c r="E5064" s="3" t="e">
        <v>#NUM!</v>
      </c>
      <c r="F5064" s="3" t="str">
        <f>VLOOKUP(Exportacao[[#This Row],[País]],Tabela3[#All],4,FALSE)</f>
        <v>Namíbia</v>
      </c>
      <c r="G5064" s="3" t="str">
        <f>VLOOKUP(Exportacao[[#This Row],[País Corrigido]],'Conversor de países_Geral_UTF8_'!$A$2:$B$223,2,FALSE)</f>
        <v>África</v>
      </c>
      <c r="H50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5" spans="1:8" hidden="1">
      <c r="A5065" t="s">
        <v>156</v>
      </c>
      <c r="B5065" s="3">
        <v>2011</v>
      </c>
      <c r="C5065">
        <v>0</v>
      </c>
      <c r="D5065">
        <v>0</v>
      </c>
      <c r="E5065" s="3" t="e">
        <v>#NUM!</v>
      </c>
      <c r="F5065" s="3" t="str">
        <f>VLOOKUP(Exportacao[[#This Row],[País]],Tabela3[#All],4,FALSE)</f>
        <v>Namíbia</v>
      </c>
      <c r="G5065" s="3" t="str">
        <f>VLOOKUP(Exportacao[[#This Row],[País Corrigido]],'Conversor de países_Geral_UTF8_'!$A$2:$B$223,2,FALSE)</f>
        <v>África</v>
      </c>
      <c r="H50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6" spans="1:8" hidden="1">
      <c r="A5066" t="s">
        <v>156</v>
      </c>
      <c r="B5066" s="3">
        <v>2012</v>
      </c>
      <c r="C5066">
        <v>0</v>
      </c>
      <c r="D5066">
        <v>0</v>
      </c>
      <c r="E5066" s="3" t="e">
        <v>#NUM!</v>
      </c>
      <c r="F5066" s="3" t="str">
        <f>VLOOKUP(Exportacao[[#This Row],[País]],Tabela3[#All],4,FALSE)</f>
        <v>Namíbia</v>
      </c>
      <c r="G5066" s="3" t="str">
        <f>VLOOKUP(Exportacao[[#This Row],[País Corrigido]],'Conversor de países_Geral_UTF8_'!$A$2:$B$223,2,FALSE)</f>
        <v>África</v>
      </c>
      <c r="H50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7" spans="1:8" hidden="1">
      <c r="A5067" t="s">
        <v>156</v>
      </c>
      <c r="B5067" s="3">
        <v>2013</v>
      </c>
      <c r="C5067">
        <v>0</v>
      </c>
      <c r="D5067">
        <v>0</v>
      </c>
      <c r="E5067" s="3" t="e">
        <v>#NUM!</v>
      </c>
      <c r="F5067" s="3" t="str">
        <f>VLOOKUP(Exportacao[[#This Row],[País]],Tabela3[#All],4,FALSE)</f>
        <v>Namíbia</v>
      </c>
      <c r="G5067" s="3" t="str">
        <f>VLOOKUP(Exportacao[[#This Row],[País Corrigido]],'Conversor de países_Geral_UTF8_'!$A$2:$B$223,2,FALSE)</f>
        <v>África</v>
      </c>
      <c r="H50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8" spans="1:8" hidden="1">
      <c r="A5068" t="s">
        <v>156</v>
      </c>
      <c r="B5068" s="3">
        <v>2014</v>
      </c>
      <c r="C5068">
        <v>0</v>
      </c>
      <c r="D5068">
        <v>0</v>
      </c>
      <c r="E5068" s="3" t="e">
        <v>#NUM!</v>
      </c>
      <c r="F5068" s="3" t="str">
        <f>VLOOKUP(Exportacao[[#This Row],[País]],Tabela3[#All],4,FALSE)</f>
        <v>Namíbia</v>
      </c>
      <c r="G5068" s="3" t="str">
        <f>VLOOKUP(Exportacao[[#This Row],[País Corrigido]],'Conversor de países_Geral_UTF8_'!$A$2:$B$223,2,FALSE)</f>
        <v>África</v>
      </c>
      <c r="H50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69" spans="1:8" hidden="1">
      <c r="A5069" t="s">
        <v>156</v>
      </c>
      <c r="B5069" s="3">
        <v>2015</v>
      </c>
      <c r="C5069">
        <v>0</v>
      </c>
      <c r="D5069">
        <v>0</v>
      </c>
      <c r="E5069" s="3" t="e">
        <v>#NUM!</v>
      </c>
      <c r="F5069" s="3" t="str">
        <f>VLOOKUP(Exportacao[[#This Row],[País]],Tabela3[#All],4,FALSE)</f>
        <v>Namíbia</v>
      </c>
      <c r="G5069" s="3" t="str">
        <f>VLOOKUP(Exportacao[[#This Row],[País Corrigido]],'Conversor de países_Geral_UTF8_'!$A$2:$B$223,2,FALSE)</f>
        <v>África</v>
      </c>
      <c r="H50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0" spans="1:8" hidden="1">
      <c r="A5070" t="s">
        <v>156</v>
      </c>
      <c r="B5070" s="3">
        <v>2016</v>
      </c>
      <c r="C5070">
        <v>0</v>
      </c>
      <c r="D5070">
        <v>0</v>
      </c>
      <c r="E5070" s="3" t="e">
        <v>#NUM!</v>
      </c>
      <c r="F5070" s="3" t="str">
        <f>VLOOKUP(Exportacao[[#This Row],[País]],Tabela3[#All],4,FALSE)</f>
        <v>Namíbia</v>
      </c>
      <c r="G5070" s="3" t="str">
        <f>VLOOKUP(Exportacao[[#This Row],[País Corrigido]],'Conversor de países_Geral_UTF8_'!$A$2:$B$223,2,FALSE)</f>
        <v>África</v>
      </c>
      <c r="H50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1" spans="1:8" hidden="1">
      <c r="A5071" t="s">
        <v>156</v>
      </c>
      <c r="B5071" s="3">
        <v>2017</v>
      </c>
      <c r="C5071">
        <v>0</v>
      </c>
      <c r="D5071">
        <v>0</v>
      </c>
      <c r="E5071" s="3" t="e">
        <v>#NUM!</v>
      </c>
      <c r="F5071" s="3" t="str">
        <f>VLOOKUP(Exportacao[[#This Row],[País]],Tabela3[#All],4,FALSE)</f>
        <v>Namíbia</v>
      </c>
      <c r="G5071" s="3" t="str">
        <f>VLOOKUP(Exportacao[[#This Row],[País Corrigido]],'Conversor de países_Geral_UTF8_'!$A$2:$B$223,2,FALSE)</f>
        <v>África</v>
      </c>
      <c r="H50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2" spans="1:8" hidden="1">
      <c r="A5072" t="s">
        <v>156</v>
      </c>
      <c r="B5072" s="3">
        <v>2018</v>
      </c>
      <c r="C5072">
        <v>0</v>
      </c>
      <c r="D5072">
        <v>0</v>
      </c>
      <c r="E5072" s="3" t="e">
        <v>#NUM!</v>
      </c>
      <c r="F5072" s="3" t="str">
        <f>VLOOKUP(Exportacao[[#This Row],[País]],Tabela3[#All],4,FALSE)</f>
        <v>Namíbia</v>
      </c>
      <c r="G5072" s="3" t="str">
        <f>VLOOKUP(Exportacao[[#This Row],[País Corrigido]],'Conversor de países_Geral_UTF8_'!$A$2:$B$223,2,FALSE)</f>
        <v>África</v>
      </c>
      <c r="H50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3" spans="1:8" hidden="1">
      <c r="A5073" t="s">
        <v>156</v>
      </c>
      <c r="B5073" s="3">
        <v>2019</v>
      </c>
      <c r="C5073">
        <v>0</v>
      </c>
      <c r="D5073">
        <v>0</v>
      </c>
      <c r="E5073" s="3" t="e">
        <v>#NUM!</v>
      </c>
      <c r="F5073" s="3" t="str">
        <f>VLOOKUP(Exportacao[[#This Row],[País]],Tabela3[#All],4,FALSE)</f>
        <v>Namíbia</v>
      </c>
      <c r="G5073" s="3" t="str">
        <f>VLOOKUP(Exportacao[[#This Row],[País Corrigido]],'Conversor de países_Geral_UTF8_'!$A$2:$B$223,2,FALSE)</f>
        <v>África</v>
      </c>
      <c r="H50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4" spans="1:8" hidden="1">
      <c r="A5074" t="s">
        <v>156</v>
      </c>
      <c r="B5074" s="3">
        <v>2020</v>
      </c>
      <c r="C5074">
        <v>0</v>
      </c>
      <c r="D5074">
        <v>0</v>
      </c>
      <c r="E5074" s="3" t="e">
        <v>#NUM!</v>
      </c>
      <c r="F5074" s="3" t="str">
        <f>VLOOKUP(Exportacao[[#This Row],[País]],Tabela3[#All],4,FALSE)</f>
        <v>Namíbia</v>
      </c>
      <c r="G5074" s="3" t="str">
        <f>VLOOKUP(Exportacao[[#This Row],[País Corrigido]],'Conversor de países_Geral_UTF8_'!$A$2:$B$223,2,FALSE)</f>
        <v>África</v>
      </c>
      <c r="H50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5" spans="1:8" hidden="1">
      <c r="A5075" t="s">
        <v>156</v>
      </c>
      <c r="B5075" s="3">
        <v>2021</v>
      </c>
      <c r="C5075">
        <v>0</v>
      </c>
      <c r="D5075">
        <v>0</v>
      </c>
      <c r="E5075" s="3" t="e">
        <v>#NUM!</v>
      </c>
      <c r="F5075" s="3" t="str">
        <f>VLOOKUP(Exportacao[[#This Row],[País]],Tabela3[#All],4,FALSE)</f>
        <v>Namíbia</v>
      </c>
      <c r="G5075" s="3" t="str">
        <f>VLOOKUP(Exportacao[[#This Row],[País Corrigido]],'Conversor de países_Geral_UTF8_'!$A$2:$B$223,2,FALSE)</f>
        <v>África</v>
      </c>
      <c r="H50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6" spans="1:8" hidden="1">
      <c r="A5076" t="s">
        <v>156</v>
      </c>
      <c r="B5076" s="3">
        <v>2022</v>
      </c>
      <c r="C5076">
        <v>0</v>
      </c>
      <c r="D5076">
        <v>0</v>
      </c>
      <c r="E5076" s="3" t="e">
        <v>#NUM!</v>
      </c>
      <c r="F5076" s="3" t="str">
        <f>VLOOKUP(Exportacao[[#This Row],[País]],Tabela3[#All],4,FALSE)</f>
        <v>Namíbia</v>
      </c>
      <c r="G5076" s="3" t="str">
        <f>VLOOKUP(Exportacao[[#This Row],[País Corrigido]],'Conversor de países_Geral_UTF8_'!$A$2:$B$223,2,FALSE)</f>
        <v>África</v>
      </c>
      <c r="H50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7" spans="1:8" hidden="1">
      <c r="A5077" t="s">
        <v>156</v>
      </c>
      <c r="B5077" s="3">
        <v>2023</v>
      </c>
      <c r="C5077">
        <v>0</v>
      </c>
      <c r="D5077">
        <v>0</v>
      </c>
      <c r="E5077" s="3" t="e">
        <v>#NUM!</v>
      </c>
      <c r="F5077" s="3" t="str">
        <f>VLOOKUP(Exportacao[[#This Row],[País]],Tabela3[#All],4,FALSE)</f>
        <v>Namíbia</v>
      </c>
      <c r="G5077" s="3" t="str">
        <f>VLOOKUP(Exportacao[[#This Row],[País Corrigido]],'Conversor de países_Geral_UTF8_'!$A$2:$B$223,2,FALSE)</f>
        <v>África</v>
      </c>
      <c r="H50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8" spans="1:8" hidden="1">
      <c r="A5078" t="s">
        <v>159</v>
      </c>
      <c r="B5078" s="3">
        <v>1970</v>
      </c>
      <c r="C5078">
        <v>0</v>
      </c>
      <c r="D5078">
        <v>0</v>
      </c>
      <c r="E5078" s="3" t="e">
        <v>#NUM!</v>
      </c>
      <c r="F5078" s="3" t="str">
        <f>VLOOKUP(Exportacao[[#This Row],[País]],Tabela3[#All],4,FALSE)</f>
        <v>Nicarágua</v>
      </c>
      <c r="G5078" s="3" t="str">
        <f>VLOOKUP(Exportacao[[#This Row],[País Corrigido]],'Conversor de países_Geral_UTF8_'!$A$2:$B$223,2,FALSE)</f>
        <v>América Central e Caribe</v>
      </c>
      <c r="H50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79" spans="1:8" hidden="1">
      <c r="A5079" t="s">
        <v>159</v>
      </c>
      <c r="B5079" s="3">
        <v>1971</v>
      </c>
      <c r="C5079">
        <v>0</v>
      </c>
      <c r="D5079">
        <v>0</v>
      </c>
      <c r="E5079" s="3" t="e">
        <v>#NUM!</v>
      </c>
      <c r="F5079" s="3" t="str">
        <f>VLOOKUP(Exportacao[[#This Row],[País]],Tabela3[#All],4,FALSE)</f>
        <v>Nicarágua</v>
      </c>
      <c r="G5079" s="3" t="str">
        <f>VLOOKUP(Exportacao[[#This Row],[País Corrigido]],'Conversor de países_Geral_UTF8_'!$A$2:$B$223,2,FALSE)</f>
        <v>América Central e Caribe</v>
      </c>
      <c r="H50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0" spans="1:8" hidden="1">
      <c r="A5080" t="s">
        <v>159</v>
      </c>
      <c r="B5080" s="3">
        <v>1972</v>
      </c>
      <c r="C5080">
        <v>0</v>
      </c>
      <c r="D5080">
        <v>0</v>
      </c>
      <c r="E5080" s="3" t="e">
        <v>#NUM!</v>
      </c>
      <c r="F5080" s="3" t="str">
        <f>VLOOKUP(Exportacao[[#This Row],[País]],Tabela3[#All],4,FALSE)</f>
        <v>Nicarágua</v>
      </c>
      <c r="G5080" s="3" t="str">
        <f>VLOOKUP(Exportacao[[#This Row],[País Corrigido]],'Conversor de países_Geral_UTF8_'!$A$2:$B$223,2,FALSE)</f>
        <v>América Central e Caribe</v>
      </c>
      <c r="H50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1" spans="1:8" hidden="1">
      <c r="A5081" t="s">
        <v>159</v>
      </c>
      <c r="B5081" s="3">
        <v>1973</v>
      </c>
      <c r="C5081">
        <v>0</v>
      </c>
      <c r="D5081">
        <v>0</v>
      </c>
      <c r="E5081" s="3" t="e">
        <v>#NUM!</v>
      </c>
      <c r="F5081" s="3" t="str">
        <f>VLOOKUP(Exportacao[[#This Row],[País]],Tabela3[#All],4,FALSE)</f>
        <v>Nicarágua</v>
      </c>
      <c r="G5081" s="3" t="str">
        <f>VLOOKUP(Exportacao[[#This Row],[País Corrigido]],'Conversor de países_Geral_UTF8_'!$A$2:$B$223,2,FALSE)</f>
        <v>América Central e Caribe</v>
      </c>
      <c r="H50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2" spans="1:8" hidden="1">
      <c r="A5082" t="s">
        <v>159</v>
      </c>
      <c r="B5082" s="3">
        <v>1974</v>
      </c>
      <c r="C5082">
        <v>0</v>
      </c>
      <c r="D5082">
        <v>0</v>
      </c>
      <c r="E5082" s="3" t="e">
        <v>#NUM!</v>
      </c>
      <c r="F5082" s="3" t="str">
        <f>VLOOKUP(Exportacao[[#This Row],[País]],Tabela3[#All],4,FALSE)</f>
        <v>Nicarágua</v>
      </c>
      <c r="G5082" s="3" t="str">
        <f>VLOOKUP(Exportacao[[#This Row],[País Corrigido]],'Conversor de países_Geral_UTF8_'!$A$2:$B$223,2,FALSE)</f>
        <v>América Central e Caribe</v>
      </c>
      <c r="H50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3" spans="1:8" hidden="1">
      <c r="A5083" t="s">
        <v>159</v>
      </c>
      <c r="B5083" s="3">
        <v>1975</v>
      </c>
      <c r="C5083">
        <v>0</v>
      </c>
      <c r="D5083">
        <v>0</v>
      </c>
      <c r="E5083" s="3" t="e">
        <v>#NUM!</v>
      </c>
      <c r="F5083" s="3" t="str">
        <f>VLOOKUP(Exportacao[[#This Row],[País]],Tabela3[#All],4,FALSE)</f>
        <v>Nicarágua</v>
      </c>
      <c r="G5083" s="3" t="str">
        <f>VLOOKUP(Exportacao[[#This Row],[País Corrigido]],'Conversor de países_Geral_UTF8_'!$A$2:$B$223,2,FALSE)</f>
        <v>América Central e Caribe</v>
      </c>
      <c r="H50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4" spans="1:8" hidden="1">
      <c r="A5084" t="s">
        <v>159</v>
      </c>
      <c r="B5084" s="3">
        <v>1976</v>
      </c>
      <c r="C5084">
        <v>0</v>
      </c>
      <c r="D5084">
        <v>0</v>
      </c>
      <c r="E5084" s="3" t="e">
        <v>#NUM!</v>
      </c>
      <c r="F5084" s="3" t="str">
        <f>VLOOKUP(Exportacao[[#This Row],[País]],Tabela3[#All],4,FALSE)</f>
        <v>Nicarágua</v>
      </c>
      <c r="G5084" s="3" t="str">
        <f>VLOOKUP(Exportacao[[#This Row],[País Corrigido]],'Conversor de países_Geral_UTF8_'!$A$2:$B$223,2,FALSE)</f>
        <v>América Central e Caribe</v>
      </c>
      <c r="H50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5" spans="1:8" hidden="1">
      <c r="A5085" t="s">
        <v>159</v>
      </c>
      <c r="B5085" s="3">
        <v>1977</v>
      </c>
      <c r="C5085">
        <v>0</v>
      </c>
      <c r="D5085">
        <v>0</v>
      </c>
      <c r="E5085" s="3" t="e">
        <v>#NUM!</v>
      </c>
      <c r="F5085" s="3" t="str">
        <f>VLOOKUP(Exportacao[[#This Row],[País]],Tabela3[#All],4,FALSE)</f>
        <v>Nicarágua</v>
      </c>
      <c r="G5085" s="3" t="str">
        <f>VLOOKUP(Exportacao[[#This Row],[País Corrigido]],'Conversor de países_Geral_UTF8_'!$A$2:$B$223,2,FALSE)</f>
        <v>América Central e Caribe</v>
      </c>
      <c r="H50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6" spans="1:8" hidden="1">
      <c r="A5086" t="s">
        <v>159</v>
      </c>
      <c r="B5086" s="3">
        <v>1978</v>
      </c>
      <c r="C5086">
        <v>0</v>
      </c>
      <c r="D5086">
        <v>0</v>
      </c>
      <c r="E5086" s="3" t="e">
        <v>#NUM!</v>
      </c>
      <c r="F5086" s="3" t="str">
        <f>VLOOKUP(Exportacao[[#This Row],[País]],Tabela3[#All],4,FALSE)</f>
        <v>Nicarágua</v>
      </c>
      <c r="G5086" s="3" t="str">
        <f>VLOOKUP(Exportacao[[#This Row],[País Corrigido]],'Conversor de países_Geral_UTF8_'!$A$2:$B$223,2,FALSE)</f>
        <v>América Central e Caribe</v>
      </c>
      <c r="H50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7" spans="1:8" hidden="1">
      <c r="A5087" t="s">
        <v>159</v>
      </c>
      <c r="B5087" s="3">
        <v>1979</v>
      </c>
      <c r="C5087">
        <v>0</v>
      </c>
      <c r="D5087">
        <v>0</v>
      </c>
      <c r="E5087" s="3" t="e">
        <v>#NUM!</v>
      </c>
      <c r="F5087" s="3" t="str">
        <f>VLOOKUP(Exportacao[[#This Row],[País]],Tabela3[#All],4,FALSE)</f>
        <v>Nicarágua</v>
      </c>
      <c r="G5087" s="3" t="str">
        <f>VLOOKUP(Exportacao[[#This Row],[País Corrigido]],'Conversor de países_Geral_UTF8_'!$A$2:$B$223,2,FALSE)</f>
        <v>América Central e Caribe</v>
      </c>
      <c r="H50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8" spans="1:8" hidden="1">
      <c r="A5088" t="s">
        <v>159</v>
      </c>
      <c r="B5088" s="3">
        <v>1980</v>
      </c>
      <c r="C5088">
        <v>0</v>
      </c>
      <c r="D5088">
        <v>0</v>
      </c>
      <c r="E5088" s="3" t="e">
        <v>#NUM!</v>
      </c>
      <c r="F5088" s="3" t="str">
        <f>VLOOKUP(Exportacao[[#This Row],[País]],Tabela3[#All],4,FALSE)</f>
        <v>Nicarágua</v>
      </c>
      <c r="G5088" s="3" t="str">
        <f>VLOOKUP(Exportacao[[#This Row],[País Corrigido]],'Conversor de países_Geral_UTF8_'!$A$2:$B$223,2,FALSE)</f>
        <v>América Central e Caribe</v>
      </c>
      <c r="H50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89" spans="1:8" hidden="1">
      <c r="A5089" t="s">
        <v>159</v>
      </c>
      <c r="B5089" s="3">
        <v>1981</v>
      </c>
      <c r="C5089">
        <v>0</v>
      </c>
      <c r="D5089">
        <v>0</v>
      </c>
      <c r="E5089" s="3" t="e">
        <v>#NUM!</v>
      </c>
      <c r="F5089" s="3" t="str">
        <f>VLOOKUP(Exportacao[[#This Row],[País]],Tabela3[#All],4,FALSE)</f>
        <v>Nicarágua</v>
      </c>
      <c r="G5089" s="3" t="str">
        <f>VLOOKUP(Exportacao[[#This Row],[País Corrigido]],'Conversor de países_Geral_UTF8_'!$A$2:$B$223,2,FALSE)</f>
        <v>América Central e Caribe</v>
      </c>
      <c r="H50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0" spans="1:8" hidden="1">
      <c r="A5090" t="s">
        <v>159</v>
      </c>
      <c r="B5090" s="3">
        <v>1982</v>
      </c>
      <c r="C5090">
        <v>0</v>
      </c>
      <c r="D5090">
        <v>0</v>
      </c>
      <c r="E5090" s="3" t="e">
        <v>#NUM!</v>
      </c>
      <c r="F5090" s="3" t="str">
        <f>VLOOKUP(Exportacao[[#This Row],[País]],Tabela3[#All],4,FALSE)</f>
        <v>Nicarágua</v>
      </c>
      <c r="G5090" s="3" t="str">
        <f>VLOOKUP(Exportacao[[#This Row],[País Corrigido]],'Conversor de países_Geral_UTF8_'!$A$2:$B$223,2,FALSE)</f>
        <v>América Central e Caribe</v>
      </c>
      <c r="H50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1" spans="1:8" hidden="1">
      <c r="A5091" t="s">
        <v>159</v>
      </c>
      <c r="B5091" s="3">
        <v>1983</v>
      </c>
      <c r="C5091">
        <v>0</v>
      </c>
      <c r="D5091">
        <v>0</v>
      </c>
      <c r="E5091" s="3" t="e">
        <v>#NUM!</v>
      </c>
      <c r="F5091" s="3" t="str">
        <f>VLOOKUP(Exportacao[[#This Row],[País]],Tabela3[#All],4,FALSE)</f>
        <v>Nicarágua</v>
      </c>
      <c r="G5091" s="3" t="str">
        <f>VLOOKUP(Exportacao[[#This Row],[País Corrigido]],'Conversor de países_Geral_UTF8_'!$A$2:$B$223,2,FALSE)</f>
        <v>América Central e Caribe</v>
      </c>
      <c r="H50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2" spans="1:8" hidden="1">
      <c r="A5092" t="s">
        <v>159</v>
      </c>
      <c r="B5092" s="3">
        <v>1984</v>
      </c>
      <c r="C5092">
        <v>0</v>
      </c>
      <c r="D5092">
        <v>0</v>
      </c>
      <c r="E5092" s="3" t="e">
        <v>#NUM!</v>
      </c>
      <c r="F5092" s="3" t="str">
        <f>VLOOKUP(Exportacao[[#This Row],[País]],Tabela3[#All],4,FALSE)</f>
        <v>Nicarágua</v>
      </c>
      <c r="G5092" s="3" t="str">
        <f>VLOOKUP(Exportacao[[#This Row],[País Corrigido]],'Conversor de países_Geral_UTF8_'!$A$2:$B$223,2,FALSE)</f>
        <v>América Central e Caribe</v>
      </c>
      <c r="H50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3" spans="1:8" hidden="1">
      <c r="A5093" t="s">
        <v>159</v>
      </c>
      <c r="B5093" s="3">
        <v>1985</v>
      </c>
      <c r="C5093">
        <v>0</v>
      </c>
      <c r="D5093">
        <v>0</v>
      </c>
      <c r="E5093" s="3" t="e">
        <v>#NUM!</v>
      </c>
      <c r="F5093" s="3" t="str">
        <f>VLOOKUP(Exportacao[[#This Row],[País]],Tabela3[#All],4,FALSE)</f>
        <v>Nicarágua</v>
      </c>
      <c r="G5093" s="3" t="str">
        <f>VLOOKUP(Exportacao[[#This Row],[País Corrigido]],'Conversor de países_Geral_UTF8_'!$A$2:$B$223,2,FALSE)</f>
        <v>América Central e Caribe</v>
      </c>
      <c r="H50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4" spans="1:8" hidden="1">
      <c r="A5094" t="s">
        <v>159</v>
      </c>
      <c r="B5094" s="3">
        <v>1986</v>
      </c>
      <c r="C5094">
        <v>0</v>
      </c>
      <c r="D5094">
        <v>0</v>
      </c>
      <c r="E5094" s="3" t="e">
        <v>#NUM!</v>
      </c>
      <c r="F5094" s="3" t="str">
        <f>VLOOKUP(Exportacao[[#This Row],[País]],Tabela3[#All],4,FALSE)</f>
        <v>Nicarágua</v>
      </c>
      <c r="G5094" s="3" t="str">
        <f>VLOOKUP(Exportacao[[#This Row],[País Corrigido]],'Conversor de países_Geral_UTF8_'!$A$2:$B$223,2,FALSE)</f>
        <v>América Central e Caribe</v>
      </c>
      <c r="H50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5" spans="1:8" hidden="1">
      <c r="A5095" t="s">
        <v>159</v>
      </c>
      <c r="B5095" s="3">
        <v>1987</v>
      </c>
      <c r="C5095">
        <v>0</v>
      </c>
      <c r="D5095">
        <v>0</v>
      </c>
      <c r="E5095" s="3" t="e">
        <v>#NUM!</v>
      </c>
      <c r="F5095" s="3" t="str">
        <f>VLOOKUP(Exportacao[[#This Row],[País]],Tabela3[#All],4,FALSE)</f>
        <v>Nicarágua</v>
      </c>
      <c r="G5095" s="3" t="str">
        <f>VLOOKUP(Exportacao[[#This Row],[País Corrigido]],'Conversor de países_Geral_UTF8_'!$A$2:$B$223,2,FALSE)</f>
        <v>América Central e Caribe</v>
      </c>
      <c r="H50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6" spans="1:8" hidden="1">
      <c r="A5096" t="s">
        <v>159</v>
      </c>
      <c r="B5096" s="3">
        <v>1988</v>
      </c>
      <c r="C5096">
        <v>0</v>
      </c>
      <c r="D5096">
        <v>0</v>
      </c>
      <c r="E5096" s="3" t="e">
        <v>#NUM!</v>
      </c>
      <c r="F5096" s="3" t="str">
        <f>VLOOKUP(Exportacao[[#This Row],[País]],Tabela3[#All],4,FALSE)</f>
        <v>Nicarágua</v>
      </c>
      <c r="G5096" s="3" t="str">
        <f>VLOOKUP(Exportacao[[#This Row],[País Corrigido]],'Conversor de países_Geral_UTF8_'!$A$2:$B$223,2,FALSE)</f>
        <v>América Central e Caribe</v>
      </c>
      <c r="H50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7" spans="1:8" hidden="1">
      <c r="A5097" t="s">
        <v>159</v>
      </c>
      <c r="B5097" s="3">
        <v>1989</v>
      </c>
      <c r="C5097">
        <v>0</v>
      </c>
      <c r="D5097">
        <v>0</v>
      </c>
      <c r="E5097" s="3" t="e">
        <v>#NUM!</v>
      </c>
      <c r="F5097" s="3" t="str">
        <f>VLOOKUP(Exportacao[[#This Row],[País]],Tabela3[#All],4,FALSE)</f>
        <v>Nicarágua</v>
      </c>
      <c r="G5097" s="3" t="str">
        <f>VLOOKUP(Exportacao[[#This Row],[País Corrigido]],'Conversor de países_Geral_UTF8_'!$A$2:$B$223,2,FALSE)</f>
        <v>América Central e Caribe</v>
      </c>
      <c r="H50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8" spans="1:8" hidden="1">
      <c r="A5098" t="s">
        <v>159</v>
      </c>
      <c r="B5098" s="3">
        <v>1990</v>
      </c>
      <c r="C5098">
        <v>0</v>
      </c>
      <c r="D5098">
        <v>0</v>
      </c>
      <c r="E5098" s="3" t="e">
        <v>#NUM!</v>
      </c>
      <c r="F5098" s="3" t="str">
        <f>VLOOKUP(Exportacao[[#This Row],[País]],Tabela3[#All],4,FALSE)</f>
        <v>Nicarágua</v>
      </c>
      <c r="G5098" s="3" t="str">
        <f>VLOOKUP(Exportacao[[#This Row],[País Corrigido]],'Conversor de países_Geral_UTF8_'!$A$2:$B$223,2,FALSE)</f>
        <v>América Central e Caribe</v>
      </c>
      <c r="H50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099" spans="1:8" hidden="1">
      <c r="A5099" t="s">
        <v>159</v>
      </c>
      <c r="B5099" s="3">
        <v>1991</v>
      </c>
      <c r="C5099">
        <v>0</v>
      </c>
      <c r="D5099">
        <v>0</v>
      </c>
      <c r="E5099" s="3" t="e">
        <v>#NUM!</v>
      </c>
      <c r="F5099" s="3" t="str">
        <f>VLOOKUP(Exportacao[[#This Row],[País]],Tabela3[#All],4,FALSE)</f>
        <v>Nicarágua</v>
      </c>
      <c r="G5099" s="3" t="str">
        <f>VLOOKUP(Exportacao[[#This Row],[País Corrigido]],'Conversor de países_Geral_UTF8_'!$A$2:$B$223,2,FALSE)</f>
        <v>América Central e Caribe</v>
      </c>
      <c r="H50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0" spans="1:8" hidden="1">
      <c r="A5100" t="s">
        <v>159</v>
      </c>
      <c r="B5100" s="3">
        <v>1992</v>
      </c>
      <c r="C5100">
        <v>0</v>
      </c>
      <c r="D5100">
        <v>0</v>
      </c>
      <c r="E5100" s="3" t="e">
        <v>#NUM!</v>
      </c>
      <c r="F5100" s="3" t="str">
        <f>VLOOKUP(Exportacao[[#This Row],[País]],Tabela3[#All],4,FALSE)</f>
        <v>Nicarágua</v>
      </c>
      <c r="G5100" s="3" t="str">
        <f>VLOOKUP(Exportacao[[#This Row],[País Corrigido]],'Conversor de países_Geral_UTF8_'!$A$2:$B$223,2,FALSE)</f>
        <v>América Central e Caribe</v>
      </c>
      <c r="H51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1" spans="1:8" hidden="1">
      <c r="A5101" t="s">
        <v>159</v>
      </c>
      <c r="B5101" s="3">
        <v>1993</v>
      </c>
      <c r="C5101">
        <v>0</v>
      </c>
      <c r="D5101">
        <v>0</v>
      </c>
      <c r="E5101" s="3" t="e">
        <v>#NUM!</v>
      </c>
      <c r="F5101" s="3" t="str">
        <f>VLOOKUP(Exportacao[[#This Row],[País]],Tabela3[#All],4,FALSE)</f>
        <v>Nicarágua</v>
      </c>
      <c r="G5101" s="3" t="str">
        <f>VLOOKUP(Exportacao[[#This Row],[País Corrigido]],'Conversor de países_Geral_UTF8_'!$A$2:$B$223,2,FALSE)</f>
        <v>América Central e Caribe</v>
      </c>
      <c r="H51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2" spans="1:8" hidden="1">
      <c r="A5102" t="s">
        <v>159</v>
      </c>
      <c r="B5102" s="3">
        <v>1994</v>
      </c>
      <c r="C5102">
        <v>0</v>
      </c>
      <c r="D5102">
        <v>0</v>
      </c>
      <c r="E5102" s="3" t="e">
        <v>#NUM!</v>
      </c>
      <c r="F5102" s="3" t="str">
        <f>VLOOKUP(Exportacao[[#This Row],[País]],Tabela3[#All],4,FALSE)</f>
        <v>Nicarágua</v>
      </c>
      <c r="G5102" s="3" t="str">
        <f>VLOOKUP(Exportacao[[#This Row],[País Corrigido]],'Conversor de países_Geral_UTF8_'!$A$2:$B$223,2,FALSE)</f>
        <v>América Central e Caribe</v>
      </c>
      <c r="H51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3" spans="1:8" hidden="1">
      <c r="A5103" t="s">
        <v>159</v>
      </c>
      <c r="B5103" s="3">
        <v>1995</v>
      </c>
      <c r="C5103">
        <v>0</v>
      </c>
      <c r="D5103">
        <v>0</v>
      </c>
      <c r="E5103" s="3" t="e">
        <v>#NUM!</v>
      </c>
      <c r="F5103" s="3" t="str">
        <f>VLOOKUP(Exportacao[[#This Row],[País]],Tabela3[#All],4,FALSE)</f>
        <v>Nicarágua</v>
      </c>
      <c r="G5103" s="3" t="str">
        <f>VLOOKUP(Exportacao[[#This Row],[País Corrigido]],'Conversor de países_Geral_UTF8_'!$A$2:$B$223,2,FALSE)</f>
        <v>América Central e Caribe</v>
      </c>
      <c r="H51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4" spans="1:8" hidden="1">
      <c r="A5104" t="s">
        <v>159</v>
      </c>
      <c r="B5104" s="3">
        <v>1996</v>
      </c>
      <c r="C5104">
        <v>0</v>
      </c>
      <c r="D5104">
        <v>0</v>
      </c>
      <c r="E5104" s="3" t="e">
        <v>#NUM!</v>
      </c>
      <c r="F5104" s="3" t="str">
        <f>VLOOKUP(Exportacao[[#This Row],[País]],Tabela3[#All],4,FALSE)</f>
        <v>Nicarágua</v>
      </c>
      <c r="G5104" s="3" t="str">
        <f>VLOOKUP(Exportacao[[#This Row],[País Corrigido]],'Conversor de países_Geral_UTF8_'!$A$2:$B$223,2,FALSE)</f>
        <v>América Central e Caribe</v>
      </c>
      <c r="H51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5" spans="1:8" hidden="1">
      <c r="A5105" t="s">
        <v>159</v>
      </c>
      <c r="B5105" s="3">
        <v>1997</v>
      </c>
      <c r="C5105">
        <v>0</v>
      </c>
      <c r="D5105">
        <v>0</v>
      </c>
      <c r="E5105" s="3" t="e">
        <v>#NUM!</v>
      </c>
      <c r="F5105" s="3" t="str">
        <f>VLOOKUP(Exportacao[[#This Row],[País]],Tabela3[#All],4,FALSE)</f>
        <v>Nicarágua</v>
      </c>
      <c r="G5105" s="3" t="str">
        <f>VLOOKUP(Exportacao[[#This Row],[País Corrigido]],'Conversor de países_Geral_UTF8_'!$A$2:$B$223,2,FALSE)</f>
        <v>América Central e Caribe</v>
      </c>
      <c r="H51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6" spans="1:8" hidden="1">
      <c r="A5106" t="s">
        <v>159</v>
      </c>
      <c r="B5106" s="3">
        <v>1998</v>
      </c>
      <c r="C5106">
        <v>0</v>
      </c>
      <c r="D5106">
        <v>0</v>
      </c>
      <c r="E5106" s="3" t="e">
        <v>#NUM!</v>
      </c>
      <c r="F5106" s="3" t="str">
        <f>VLOOKUP(Exportacao[[#This Row],[País]],Tabela3[#All],4,FALSE)</f>
        <v>Nicarágua</v>
      </c>
      <c r="G5106" s="3" t="str">
        <f>VLOOKUP(Exportacao[[#This Row],[País Corrigido]],'Conversor de países_Geral_UTF8_'!$A$2:$B$223,2,FALSE)</f>
        <v>América Central e Caribe</v>
      </c>
      <c r="H51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7" spans="1:8" hidden="1">
      <c r="A5107" t="s">
        <v>159</v>
      </c>
      <c r="B5107" s="3">
        <v>1999</v>
      </c>
      <c r="C5107">
        <v>0</v>
      </c>
      <c r="D5107">
        <v>0</v>
      </c>
      <c r="E5107" s="3" t="e">
        <v>#NUM!</v>
      </c>
      <c r="F5107" s="3" t="str">
        <f>VLOOKUP(Exportacao[[#This Row],[País]],Tabela3[#All],4,FALSE)</f>
        <v>Nicarágua</v>
      </c>
      <c r="G5107" s="3" t="str">
        <f>VLOOKUP(Exportacao[[#This Row],[País Corrigido]],'Conversor de países_Geral_UTF8_'!$A$2:$B$223,2,FALSE)</f>
        <v>América Central e Caribe</v>
      </c>
      <c r="H51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8" spans="1:8" hidden="1">
      <c r="A5108" t="s">
        <v>159</v>
      </c>
      <c r="B5108" s="3">
        <v>2000</v>
      </c>
      <c r="C5108">
        <v>0</v>
      </c>
      <c r="D5108">
        <v>0</v>
      </c>
      <c r="E5108" s="3" t="e">
        <v>#NUM!</v>
      </c>
      <c r="F5108" s="3" t="str">
        <f>VLOOKUP(Exportacao[[#This Row],[País]],Tabela3[#All],4,FALSE)</f>
        <v>Nicarágua</v>
      </c>
      <c r="G5108" s="3" t="str">
        <f>VLOOKUP(Exportacao[[#This Row],[País Corrigido]],'Conversor de países_Geral_UTF8_'!$A$2:$B$223,2,FALSE)</f>
        <v>América Central e Caribe</v>
      </c>
      <c r="H51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09" spans="1:8" hidden="1">
      <c r="A5109" t="s">
        <v>159</v>
      </c>
      <c r="B5109" s="3">
        <v>2001</v>
      </c>
      <c r="C5109">
        <v>0</v>
      </c>
      <c r="D5109">
        <v>0</v>
      </c>
      <c r="E5109" s="3" t="e">
        <v>#NUM!</v>
      </c>
      <c r="F5109" s="3" t="str">
        <f>VLOOKUP(Exportacao[[#This Row],[País]],Tabela3[#All],4,FALSE)</f>
        <v>Nicarágua</v>
      </c>
      <c r="G5109" s="3" t="str">
        <f>VLOOKUP(Exportacao[[#This Row],[País Corrigido]],'Conversor de países_Geral_UTF8_'!$A$2:$B$223,2,FALSE)</f>
        <v>América Central e Caribe</v>
      </c>
      <c r="H51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0" spans="1:8" hidden="1">
      <c r="A5110" t="s">
        <v>159</v>
      </c>
      <c r="B5110" s="3">
        <v>2002</v>
      </c>
      <c r="C5110">
        <v>0</v>
      </c>
      <c r="D5110">
        <v>0</v>
      </c>
      <c r="E5110" s="3" t="e">
        <v>#NUM!</v>
      </c>
      <c r="F5110" s="3" t="str">
        <f>VLOOKUP(Exportacao[[#This Row],[País]],Tabela3[#All],4,FALSE)</f>
        <v>Nicarágua</v>
      </c>
      <c r="G5110" s="3" t="str">
        <f>VLOOKUP(Exportacao[[#This Row],[País Corrigido]],'Conversor de países_Geral_UTF8_'!$A$2:$B$223,2,FALSE)</f>
        <v>América Central e Caribe</v>
      </c>
      <c r="H51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1" spans="1:8" hidden="1">
      <c r="A5111" t="s">
        <v>159</v>
      </c>
      <c r="B5111" s="3">
        <v>2003</v>
      </c>
      <c r="C5111">
        <v>0</v>
      </c>
      <c r="D5111">
        <v>0</v>
      </c>
      <c r="E5111" s="3" t="e">
        <v>#NUM!</v>
      </c>
      <c r="F5111" s="3" t="str">
        <f>VLOOKUP(Exportacao[[#This Row],[País]],Tabela3[#All],4,FALSE)</f>
        <v>Nicarágua</v>
      </c>
      <c r="G5111" s="3" t="str">
        <f>VLOOKUP(Exportacao[[#This Row],[País Corrigido]],'Conversor de países_Geral_UTF8_'!$A$2:$B$223,2,FALSE)</f>
        <v>América Central e Caribe</v>
      </c>
      <c r="H51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2" spans="1:8" hidden="1">
      <c r="A5112" t="s">
        <v>159</v>
      </c>
      <c r="B5112" s="3">
        <v>2004</v>
      </c>
      <c r="C5112">
        <v>0</v>
      </c>
      <c r="D5112">
        <v>0</v>
      </c>
      <c r="E5112" s="3" t="e">
        <v>#NUM!</v>
      </c>
      <c r="F5112" s="3" t="str">
        <f>VLOOKUP(Exportacao[[#This Row],[País]],Tabela3[#All],4,FALSE)</f>
        <v>Nicarágua</v>
      </c>
      <c r="G5112" s="3" t="str">
        <f>VLOOKUP(Exportacao[[#This Row],[País Corrigido]],'Conversor de países_Geral_UTF8_'!$A$2:$B$223,2,FALSE)</f>
        <v>América Central e Caribe</v>
      </c>
      <c r="H51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3" spans="1:8" hidden="1">
      <c r="A5113" t="s">
        <v>159</v>
      </c>
      <c r="B5113" s="3">
        <v>2005</v>
      </c>
      <c r="C5113">
        <v>0</v>
      </c>
      <c r="D5113">
        <v>0</v>
      </c>
      <c r="E5113" s="3" t="e">
        <v>#NUM!</v>
      </c>
      <c r="F5113" s="3" t="str">
        <f>VLOOKUP(Exportacao[[#This Row],[País]],Tabela3[#All],4,FALSE)</f>
        <v>Nicarágua</v>
      </c>
      <c r="G5113" s="3" t="str">
        <f>VLOOKUP(Exportacao[[#This Row],[País Corrigido]],'Conversor de países_Geral_UTF8_'!$A$2:$B$223,2,FALSE)</f>
        <v>América Central e Caribe</v>
      </c>
      <c r="H51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4" spans="1:8" hidden="1">
      <c r="A5114" t="s">
        <v>159</v>
      </c>
      <c r="B5114" s="3">
        <v>2006</v>
      </c>
      <c r="C5114">
        <v>0</v>
      </c>
      <c r="D5114">
        <v>0</v>
      </c>
      <c r="E5114" s="3" t="e">
        <v>#NUM!</v>
      </c>
      <c r="F5114" s="3" t="str">
        <f>VLOOKUP(Exportacao[[#This Row],[País]],Tabela3[#All],4,FALSE)</f>
        <v>Nicarágua</v>
      </c>
      <c r="G5114" s="3" t="str">
        <f>VLOOKUP(Exportacao[[#This Row],[País Corrigido]],'Conversor de países_Geral_UTF8_'!$A$2:$B$223,2,FALSE)</f>
        <v>América Central e Caribe</v>
      </c>
      <c r="H51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5" spans="1:8" hidden="1">
      <c r="A5115" t="s">
        <v>159</v>
      </c>
      <c r="B5115" s="3">
        <v>2007</v>
      </c>
      <c r="C5115">
        <v>0</v>
      </c>
      <c r="D5115">
        <v>0</v>
      </c>
      <c r="E5115" s="3" t="e">
        <v>#NUM!</v>
      </c>
      <c r="F5115" s="3" t="str">
        <f>VLOOKUP(Exportacao[[#This Row],[País]],Tabela3[#All],4,FALSE)</f>
        <v>Nicarágua</v>
      </c>
      <c r="G5115" s="3" t="str">
        <f>VLOOKUP(Exportacao[[#This Row],[País Corrigido]],'Conversor de países_Geral_UTF8_'!$A$2:$B$223,2,FALSE)</f>
        <v>América Central e Caribe</v>
      </c>
      <c r="H51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6" spans="1:8" hidden="1">
      <c r="A5116" t="s">
        <v>159</v>
      </c>
      <c r="B5116" s="3">
        <v>2008</v>
      </c>
      <c r="C5116">
        <v>0</v>
      </c>
      <c r="D5116">
        <v>0</v>
      </c>
      <c r="E5116" s="3" t="e">
        <v>#NUM!</v>
      </c>
      <c r="F5116" s="3" t="str">
        <f>VLOOKUP(Exportacao[[#This Row],[País]],Tabela3[#All],4,FALSE)</f>
        <v>Nicarágua</v>
      </c>
      <c r="G5116" s="3" t="str">
        <f>VLOOKUP(Exportacao[[#This Row],[País Corrigido]],'Conversor de países_Geral_UTF8_'!$A$2:$B$223,2,FALSE)</f>
        <v>América Central e Caribe</v>
      </c>
      <c r="H51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7" spans="1:8" hidden="1">
      <c r="A5117" t="s">
        <v>159</v>
      </c>
      <c r="B5117" s="3">
        <v>2009</v>
      </c>
      <c r="C5117">
        <v>24</v>
      </c>
      <c r="D5117">
        <v>24</v>
      </c>
      <c r="E5117" s="3">
        <v>1</v>
      </c>
      <c r="F5117" s="3" t="str">
        <f>VLOOKUP(Exportacao[[#This Row],[País]],Tabela3[#All],4,FALSE)</f>
        <v>Nicarágua</v>
      </c>
      <c r="G5117" s="3" t="str">
        <f>VLOOKUP(Exportacao[[#This Row],[País Corrigido]],'Conversor de países_Geral_UTF8_'!$A$2:$B$223,2,FALSE)</f>
        <v>América Central e Caribe</v>
      </c>
      <c r="H51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18" spans="1:8" hidden="1">
      <c r="A5118" t="s">
        <v>159</v>
      </c>
      <c r="B5118" s="3">
        <v>2010</v>
      </c>
      <c r="C5118">
        <v>0</v>
      </c>
      <c r="D5118">
        <v>0</v>
      </c>
      <c r="E5118" s="3" t="e">
        <v>#NUM!</v>
      </c>
      <c r="F5118" s="3" t="str">
        <f>VLOOKUP(Exportacao[[#This Row],[País]],Tabela3[#All],4,FALSE)</f>
        <v>Nicarágua</v>
      </c>
      <c r="G5118" s="3" t="str">
        <f>VLOOKUP(Exportacao[[#This Row],[País Corrigido]],'Conversor de países_Geral_UTF8_'!$A$2:$B$223,2,FALSE)</f>
        <v>América Central e Caribe</v>
      </c>
      <c r="H51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19" spans="1:8" hidden="1">
      <c r="A5119" t="s">
        <v>159</v>
      </c>
      <c r="B5119" s="3">
        <v>2011</v>
      </c>
      <c r="C5119">
        <v>0</v>
      </c>
      <c r="D5119">
        <v>0</v>
      </c>
      <c r="E5119" s="3" t="e">
        <v>#NUM!</v>
      </c>
      <c r="F5119" s="3" t="str">
        <f>VLOOKUP(Exportacao[[#This Row],[País]],Tabela3[#All],4,FALSE)</f>
        <v>Nicarágua</v>
      </c>
      <c r="G5119" s="3" t="str">
        <f>VLOOKUP(Exportacao[[#This Row],[País Corrigido]],'Conversor de países_Geral_UTF8_'!$A$2:$B$223,2,FALSE)</f>
        <v>América Central e Caribe</v>
      </c>
      <c r="H51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0" spans="1:8" hidden="1">
      <c r="A5120" t="s">
        <v>159</v>
      </c>
      <c r="B5120" s="3">
        <v>2012</v>
      </c>
      <c r="C5120">
        <v>0</v>
      </c>
      <c r="D5120">
        <v>0</v>
      </c>
      <c r="E5120" s="3" t="e">
        <v>#NUM!</v>
      </c>
      <c r="F5120" s="3" t="str">
        <f>VLOOKUP(Exportacao[[#This Row],[País]],Tabela3[#All],4,FALSE)</f>
        <v>Nicarágua</v>
      </c>
      <c r="G5120" s="3" t="str">
        <f>VLOOKUP(Exportacao[[#This Row],[País Corrigido]],'Conversor de países_Geral_UTF8_'!$A$2:$B$223,2,FALSE)</f>
        <v>América Central e Caribe</v>
      </c>
      <c r="H51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1" spans="1:8" hidden="1">
      <c r="A5121" t="s">
        <v>159</v>
      </c>
      <c r="B5121" s="3">
        <v>2013</v>
      </c>
      <c r="C5121">
        <v>0</v>
      </c>
      <c r="D5121">
        <v>0</v>
      </c>
      <c r="E5121" s="3" t="e">
        <v>#NUM!</v>
      </c>
      <c r="F5121" s="3" t="str">
        <f>VLOOKUP(Exportacao[[#This Row],[País]],Tabela3[#All],4,FALSE)</f>
        <v>Nicarágua</v>
      </c>
      <c r="G5121" s="3" t="str">
        <f>VLOOKUP(Exportacao[[#This Row],[País Corrigido]],'Conversor de países_Geral_UTF8_'!$A$2:$B$223,2,FALSE)</f>
        <v>América Central e Caribe</v>
      </c>
      <c r="H51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2" spans="1:8" hidden="1">
      <c r="A5122" t="s">
        <v>159</v>
      </c>
      <c r="B5122" s="3">
        <v>2014</v>
      </c>
      <c r="C5122">
        <v>0</v>
      </c>
      <c r="D5122">
        <v>0</v>
      </c>
      <c r="E5122" s="3" t="e">
        <v>#NUM!</v>
      </c>
      <c r="F5122" s="3" t="str">
        <f>VLOOKUP(Exportacao[[#This Row],[País]],Tabela3[#All],4,FALSE)</f>
        <v>Nicarágua</v>
      </c>
      <c r="G5122" s="3" t="str">
        <f>VLOOKUP(Exportacao[[#This Row],[País Corrigido]],'Conversor de países_Geral_UTF8_'!$A$2:$B$223,2,FALSE)</f>
        <v>América Central e Caribe</v>
      </c>
      <c r="H51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3" spans="1:8" hidden="1">
      <c r="A5123" t="s">
        <v>159</v>
      </c>
      <c r="B5123" s="3">
        <v>2015</v>
      </c>
      <c r="C5123">
        <v>0</v>
      </c>
      <c r="D5123">
        <v>0</v>
      </c>
      <c r="E5123" s="3" t="e">
        <v>#NUM!</v>
      </c>
      <c r="F5123" s="3" t="str">
        <f>VLOOKUP(Exportacao[[#This Row],[País]],Tabela3[#All],4,FALSE)</f>
        <v>Nicarágua</v>
      </c>
      <c r="G5123" s="3" t="str">
        <f>VLOOKUP(Exportacao[[#This Row],[País Corrigido]],'Conversor de países_Geral_UTF8_'!$A$2:$B$223,2,FALSE)</f>
        <v>América Central e Caribe</v>
      </c>
      <c r="H51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4" spans="1:8" hidden="1">
      <c r="A5124" t="s">
        <v>159</v>
      </c>
      <c r="B5124" s="3">
        <v>2016</v>
      </c>
      <c r="C5124">
        <v>0</v>
      </c>
      <c r="D5124">
        <v>0</v>
      </c>
      <c r="E5124" s="3" t="e">
        <v>#NUM!</v>
      </c>
      <c r="F5124" s="3" t="str">
        <f>VLOOKUP(Exportacao[[#This Row],[País]],Tabela3[#All],4,FALSE)</f>
        <v>Nicarágua</v>
      </c>
      <c r="G5124" s="3" t="str">
        <f>VLOOKUP(Exportacao[[#This Row],[País Corrigido]],'Conversor de países_Geral_UTF8_'!$A$2:$B$223,2,FALSE)</f>
        <v>América Central e Caribe</v>
      </c>
      <c r="H51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5" spans="1:8" hidden="1">
      <c r="A5125" t="s">
        <v>159</v>
      </c>
      <c r="B5125" s="3">
        <v>2017</v>
      </c>
      <c r="C5125">
        <v>0</v>
      </c>
      <c r="D5125">
        <v>0</v>
      </c>
      <c r="E5125" s="3" t="e">
        <v>#NUM!</v>
      </c>
      <c r="F5125" s="3" t="str">
        <f>VLOOKUP(Exportacao[[#This Row],[País]],Tabela3[#All],4,FALSE)</f>
        <v>Nicarágua</v>
      </c>
      <c r="G5125" s="3" t="str">
        <f>VLOOKUP(Exportacao[[#This Row],[País Corrigido]],'Conversor de países_Geral_UTF8_'!$A$2:$B$223,2,FALSE)</f>
        <v>América Central e Caribe</v>
      </c>
      <c r="H51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6" spans="1:8" hidden="1">
      <c r="A5126" t="s">
        <v>159</v>
      </c>
      <c r="B5126" s="3">
        <v>2018</v>
      </c>
      <c r="C5126">
        <v>0</v>
      </c>
      <c r="D5126">
        <v>0</v>
      </c>
      <c r="E5126" s="3" t="e">
        <v>#NUM!</v>
      </c>
      <c r="F5126" s="3" t="str">
        <f>VLOOKUP(Exportacao[[#This Row],[País]],Tabela3[#All],4,FALSE)</f>
        <v>Nicarágua</v>
      </c>
      <c r="G5126" s="3" t="str">
        <f>VLOOKUP(Exportacao[[#This Row],[País Corrigido]],'Conversor de países_Geral_UTF8_'!$A$2:$B$223,2,FALSE)</f>
        <v>América Central e Caribe</v>
      </c>
      <c r="H51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7" spans="1:8" hidden="1">
      <c r="A5127" t="s">
        <v>159</v>
      </c>
      <c r="B5127" s="3">
        <v>2019</v>
      </c>
      <c r="C5127">
        <v>0</v>
      </c>
      <c r="D5127">
        <v>0</v>
      </c>
      <c r="E5127" s="3" t="e">
        <v>#NUM!</v>
      </c>
      <c r="F5127" s="3" t="str">
        <f>VLOOKUP(Exportacao[[#This Row],[País]],Tabela3[#All],4,FALSE)</f>
        <v>Nicarágua</v>
      </c>
      <c r="G5127" s="3" t="str">
        <f>VLOOKUP(Exportacao[[#This Row],[País Corrigido]],'Conversor de países_Geral_UTF8_'!$A$2:$B$223,2,FALSE)</f>
        <v>América Central e Caribe</v>
      </c>
      <c r="H51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8" spans="1:8" hidden="1">
      <c r="A5128" t="s">
        <v>159</v>
      </c>
      <c r="B5128" s="3">
        <v>2020</v>
      </c>
      <c r="C5128">
        <v>0</v>
      </c>
      <c r="D5128">
        <v>0</v>
      </c>
      <c r="E5128" s="3" t="e">
        <v>#NUM!</v>
      </c>
      <c r="F5128" s="3" t="str">
        <f>VLOOKUP(Exportacao[[#This Row],[País]],Tabela3[#All],4,FALSE)</f>
        <v>Nicarágua</v>
      </c>
      <c r="G5128" s="3" t="str">
        <f>VLOOKUP(Exportacao[[#This Row],[País Corrigido]],'Conversor de países_Geral_UTF8_'!$A$2:$B$223,2,FALSE)</f>
        <v>América Central e Caribe</v>
      </c>
      <c r="H51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29" spans="1:8" hidden="1">
      <c r="A5129" t="s">
        <v>159</v>
      </c>
      <c r="B5129" s="3">
        <v>2021</v>
      </c>
      <c r="C5129">
        <v>0</v>
      </c>
      <c r="D5129">
        <v>0</v>
      </c>
      <c r="E5129" s="3" t="e">
        <v>#NUM!</v>
      </c>
      <c r="F5129" s="3" t="str">
        <f>VLOOKUP(Exportacao[[#This Row],[País]],Tabela3[#All],4,FALSE)</f>
        <v>Nicarágua</v>
      </c>
      <c r="G5129" s="3" t="str">
        <f>VLOOKUP(Exportacao[[#This Row],[País Corrigido]],'Conversor de países_Geral_UTF8_'!$A$2:$B$223,2,FALSE)</f>
        <v>América Central e Caribe</v>
      </c>
      <c r="H51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0" spans="1:8" hidden="1">
      <c r="A5130" t="s">
        <v>159</v>
      </c>
      <c r="B5130" s="3">
        <v>2022</v>
      </c>
      <c r="C5130">
        <v>0</v>
      </c>
      <c r="D5130">
        <v>0</v>
      </c>
      <c r="E5130" s="3" t="e">
        <v>#NUM!</v>
      </c>
      <c r="F5130" s="3" t="str">
        <f>VLOOKUP(Exportacao[[#This Row],[País]],Tabela3[#All],4,FALSE)</f>
        <v>Nicarágua</v>
      </c>
      <c r="G5130" s="3" t="str">
        <f>VLOOKUP(Exportacao[[#This Row],[País Corrigido]],'Conversor de países_Geral_UTF8_'!$A$2:$B$223,2,FALSE)</f>
        <v>América Central e Caribe</v>
      </c>
      <c r="H51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1" spans="1:8" hidden="1">
      <c r="A5131" t="s">
        <v>159</v>
      </c>
      <c r="B5131" s="3">
        <v>2023</v>
      </c>
      <c r="C5131">
        <v>0</v>
      </c>
      <c r="D5131">
        <v>0</v>
      </c>
      <c r="E5131" s="3" t="e">
        <v>#NUM!</v>
      </c>
      <c r="F5131" s="3" t="str">
        <f>VLOOKUP(Exportacao[[#This Row],[País]],Tabela3[#All],4,FALSE)</f>
        <v>Nicarágua</v>
      </c>
      <c r="G5131" s="3" t="str">
        <f>VLOOKUP(Exportacao[[#This Row],[País Corrigido]],'Conversor de países_Geral_UTF8_'!$A$2:$B$223,2,FALSE)</f>
        <v>América Central e Caribe</v>
      </c>
      <c r="H51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2" spans="1:8" hidden="1">
      <c r="A5132" t="s">
        <v>161</v>
      </c>
      <c r="B5132" s="3">
        <v>1970</v>
      </c>
      <c r="C5132">
        <v>0</v>
      </c>
      <c r="D5132">
        <v>0</v>
      </c>
      <c r="E5132" s="3" t="e">
        <v>#NUM!</v>
      </c>
      <c r="F5132" s="3" t="str">
        <f>VLOOKUP(Exportacao[[#This Row],[País]],Tabela3[#All],4,FALSE)</f>
        <v>Nigéria</v>
      </c>
      <c r="G5132" s="3" t="str">
        <f>VLOOKUP(Exportacao[[#This Row],[País Corrigido]],'Conversor de países_Geral_UTF8_'!$A$2:$B$223,2,FALSE)</f>
        <v>África</v>
      </c>
      <c r="H51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3" spans="1:8" hidden="1">
      <c r="A5133" t="s">
        <v>161</v>
      </c>
      <c r="B5133" s="3">
        <v>1971</v>
      </c>
      <c r="C5133">
        <v>0</v>
      </c>
      <c r="D5133">
        <v>0</v>
      </c>
      <c r="E5133" s="3" t="e">
        <v>#NUM!</v>
      </c>
      <c r="F5133" s="3" t="str">
        <f>VLOOKUP(Exportacao[[#This Row],[País]],Tabela3[#All],4,FALSE)</f>
        <v>Nigéria</v>
      </c>
      <c r="G5133" s="3" t="str">
        <f>VLOOKUP(Exportacao[[#This Row],[País Corrigido]],'Conversor de países_Geral_UTF8_'!$A$2:$B$223,2,FALSE)</f>
        <v>África</v>
      </c>
      <c r="H51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4" spans="1:8" hidden="1">
      <c r="A5134" t="s">
        <v>161</v>
      </c>
      <c r="B5134" s="3">
        <v>1972</v>
      </c>
      <c r="C5134">
        <v>0</v>
      </c>
      <c r="D5134">
        <v>0</v>
      </c>
      <c r="E5134" s="3" t="e">
        <v>#NUM!</v>
      </c>
      <c r="F5134" s="3" t="str">
        <f>VLOOKUP(Exportacao[[#This Row],[País]],Tabela3[#All],4,FALSE)</f>
        <v>Nigéria</v>
      </c>
      <c r="G5134" s="3" t="str">
        <f>VLOOKUP(Exportacao[[#This Row],[País Corrigido]],'Conversor de países_Geral_UTF8_'!$A$2:$B$223,2,FALSE)</f>
        <v>África</v>
      </c>
      <c r="H51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5" spans="1:8" hidden="1">
      <c r="A5135" t="s">
        <v>161</v>
      </c>
      <c r="B5135" s="3">
        <v>1973</v>
      </c>
      <c r="C5135">
        <v>0</v>
      </c>
      <c r="D5135">
        <v>0</v>
      </c>
      <c r="E5135" s="3" t="e">
        <v>#NUM!</v>
      </c>
      <c r="F5135" s="3" t="str">
        <f>VLOOKUP(Exportacao[[#This Row],[País]],Tabela3[#All],4,FALSE)</f>
        <v>Nigéria</v>
      </c>
      <c r="G5135" s="3" t="str">
        <f>VLOOKUP(Exportacao[[#This Row],[País Corrigido]],'Conversor de países_Geral_UTF8_'!$A$2:$B$223,2,FALSE)</f>
        <v>África</v>
      </c>
      <c r="H51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6" spans="1:8" hidden="1">
      <c r="A5136" t="s">
        <v>161</v>
      </c>
      <c r="B5136" s="3">
        <v>1974</v>
      </c>
      <c r="C5136">
        <v>0</v>
      </c>
      <c r="D5136">
        <v>0</v>
      </c>
      <c r="E5136" s="3" t="e">
        <v>#NUM!</v>
      </c>
      <c r="F5136" s="3" t="str">
        <f>VLOOKUP(Exportacao[[#This Row],[País]],Tabela3[#All],4,FALSE)</f>
        <v>Nigéria</v>
      </c>
      <c r="G5136" s="3" t="str">
        <f>VLOOKUP(Exportacao[[#This Row],[País Corrigido]],'Conversor de países_Geral_UTF8_'!$A$2:$B$223,2,FALSE)</f>
        <v>África</v>
      </c>
      <c r="H51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7" spans="1:8" hidden="1">
      <c r="A5137" t="s">
        <v>161</v>
      </c>
      <c r="B5137" s="3">
        <v>1975</v>
      </c>
      <c r="C5137">
        <v>0</v>
      </c>
      <c r="D5137">
        <v>0</v>
      </c>
      <c r="E5137" s="3" t="e">
        <v>#NUM!</v>
      </c>
      <c r="F5137" s="3" t="str">
        <f>VLOOKUP(Exportacao[[#This Row],[País]],Tabela3[#All],4,FALSE)</f>
        <v>Nigéria</v>
      </c>
      <c r="G5137" s="3" t="str">
        <f>VLOOKUP(Exportacao[[#This Row],[País Corrigido]],'Conversor de países_Geral_UTF8_'!$A$2:$B$223,2,FALSE)</f>
        <v>África</v>
      </c>
      <c r="H51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8" spans="1:8" hidden="1">
      <c r="A5138" t="s">
        <v>161</v>
      </c>
      <c r="B5138" s="3">
        <v>1976</v>
      </c>
      <c r="C5138">
        <v>0</v>
      </c>
      <c r="D5138">
        <v>0</v>
      </c>
      <c r="E5138" s="3" t="e">
        <v>#NUM!</v>
      </c>
      <c r="F5138" s="3" t="str">
        <f>VLOOKUP(Exportacao[[#This Row],[País]],Tabela3[#All],4,FALSE)</f>
        <v>Nigéria</v>
      </c>
      <c r="G5138" s="3" t="str">
        <f>VLOOKUP(Exportacao[[#This Row],[País Corrigido]],'Conversor de países_Geral_UTF8_'!$A$2:$B$223,2,FALSE)</f>
        <v>África</v>
      </c>
      <c r="H51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39" spans="1:8" hidden="1">
      <c r="A5139" t="s">
        <v>161</v>
      </c>
      <c r="B5139" s="3">
        <v>1977</v>
      </c>
      <c r="C5139">
        <v>0</v>
      </c>
      <c r="D5139">
        <v>0</v>
      </c>
      <c r="E5139" s="3" t="e">
        <v>#NUM!</v>
      </c>
      <c r="F5139" s="3" t="str">
        <f>VLOOKUP(Exportacao[[#This Row],[País]],Tabela3[#All],4,FALSE)</f>
        <v>Nigéria</v>
      </c>
      <c r="G5139" s="3" t="str">
        <f>VLOOKUP(Exportacao[[#This Row],[País Corrigido]],'Conversor de países_Geral_UTF8_'!$A$2:$B$223,2,FALSE)</f>
        <v>África</v>
      </c>
      <c r="H51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0" spans="1:8" hidden="1">
      <c r="A5140" t="s">
        <v>161</v>
      </c>
      <c r="B5140" s="3">
        <v>1978</v>
      </c>
      <c r="C5140">
        <v>259</v>
      </c>
      <c r="D5140">
        <v>405</v>
      </c>
      <c r="E5140" s="3">
        <v>1.5637065637065637</v>
      </c>
      <c r="F5140" s="3" t="str">
        <f>VLOOKUP(Exportacao[[#This Row],[País]],Tabela3[#All],4,FALSE)</f>
        <v>Nigéria</v>
      </c>
      <c r="G5140" s="3" t="str">
        <f>VLOOKUP(Exportacao[[#This Row],[País Corrigido]],'Conversor de países_Geral_UTF8_'!$A$2:$B$223,2,FALSE)</f>
        <v>África</v>
      </c>
      <c r="H51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41" spans="1:8" hidden="1">
      <c r="A5141" t="s">
        <v>161</v>
      </c>
      <c r="B5141" s="3">
        <v>1979</v>
      </c>
      <c r="C5141">
        <v>0</v>
      </c>
      <c r="D5141">
        <v>0</v>
      </c>
      <c r="E5141" s="3" t="e">
        <v>#NUM!</v>
      </c>
      <c r="F5141" s="3" t="str">
        <f>VLOOKUP(Exportacao[[#This Row],[País]],Tabela3[#All],4,FALSE)</f>
        <v>Nigéria</v>
      </c>
      <c r="G5141" s="3" t="str">
        <f>VLOOKUP(Exportacao[[#This Row],[País Corrigido]],'Conversor de países_Geral_UTF8_'!$A$2:$B$223,2,FALSE)</f>
        <v>África</v>
      </c>
      <c r="H51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2" spans="1:8" hidden="1">
      <c r="A5142" t="s">
        <v>161</v>
      </c>
      <c r="B5142" s="3">
        <v>1980</v>
      </c>
      <c r="C5142">
        <v>0</v>
      </c>
      <c r="D5142">
        <v>0</v>
      </c>
      <c r="E5142" s="3" t="e">
        <v>#NUM!</v>
      </c>
      <c r="F5142" s="3" t="str">
        <f>VLOOKUP(Exportacao[[#This Row],[País]],Tabela3[#All],4,FALSE)</f>
        <v>Nigéria</v>
      </c>
      <c r="G5142" s="3" t="str">
        <f>VLOOKUP(Exportacao[[#This Row],[País Corrigido]],'Conversor de países_Geral_UTF8_'!$A$2:$B$223,2,FALSE)</f>
        <v>África</v>
      </c>
      <c r="H51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3" spans="1:8" hidden="1">
      <c r="A5143" t="s">
        <v>161</v>
      </c>
      <c r="B5143" s="3">
        <v>1981</v>
      </c>
      <c r="C5143">
        <v>0</v>
      </c>
      <c r="D5143">
        <v>0</v>
      </c>
      <c r="E5143" s="3" t="e">
        <v>#NUM!</v>
      </c>
      <c r="F5143" s="3" t="str">
        <f>VLOOKUP(Exportacao[[#This Row],[País]],Tabela3[#All],4,FALSE)</f>
        <v>Nigéria</v>
      </c>
      <c r="G5143" s="3" t="str">
        <f>VLOOKUP(Exportacao[[#This Row],[País Corrigido]],'Conversor de países_Geral_UTF8_'!$A$2:$B$223,2,FALSE)</f>
        <v>África</v>
      </c>
      <c r="H51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4" spans="1:8" hidden="1">
      <c r="A5144" t="s">
        <v>161</v>
      </c>
      <c r="B5144" s="3">
        <v>1982</v>
      </c>
      <c r="C5144">
        <v>0</v>
      </c>
      <c r="D5144">
        <v>0</v>
      </c>
      <c r="E5144" s="3" t="e">
        <v>#NUM!</v>
      </c>
      <c r="F5144" s="3" t="str">
        <f>VLOOKUP(Exportacao[[#This Row],[País]],Tabela3[#All],4,FALSE)</f>
        <v>Nigéria</v>
      </c>
      <c r="G5144" s="3" t="str">
        <f>VLOOKUP(Exportacao[[#This Row],[País Corrigido]],'Conversor de países_Geral_UTF8_'!$A$2:$B$223,2,FALSE)</f>
        <v>África</v>
      </c>
      <c r="H51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5" spans="1:8" hidden="1">
      <c r="A5145" t="s">
        <v>161</v>
      </c>
      <c r="B5145" s="3">
        <v>1983</v>
      </c>
      <c r="C5145">
        <v>0</v>
      </c>
      <c r="D5145">
        <v>0</v>
      </c>
      <c r="E5145" s="3" t="e">
        <v>#NUM!</v>
      </c>
      <c r="F5145" s="3" t="str">
        <f>VLOOKUP(Exportacao[[#This Row],[País]],Tabela3[#All],4,FALSE)</f>
        <v>Nigéria</v>
      </c>
      <c r="G5145" s="3" t="str">
        <f>VLOOKUP(Exportacao[[#This Row],[País Corrigido]],'Conversor de países_Geral_UTF8_'!$A$2:$B$223,2,FALSE)</f>
        <v>África</v>
      </c>
      <c r="H51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6" spans="1:8" hidden="1">
      <c r="A5146" t="s">
        <v>161</v>
      </c>
      <c r="B5146" s="3">
        <v>1984</v>
      </c>
      <c r="C5146">
        <v>0</v>
      </c>
      <c r="D5146">
        <v>0</v>
      </c>
      <c r="E5146" s="3" t="e">
        <v>#NUM!</v>
      </c>
      <c r="F5146" s="3" t="str">
        <f>VLOOKUP(Exportacao[[#This Row],[País]],Tabela3[#All],4,FALSE)</f>
        <v>Nigéria</v>
      </c>
      <c r="G5146" s="3" t="str">
        <f>VLOOKUP(Exportacao[[#This Row],[País Corrigido]],'Conversor de países_Geral_UTF8_'!$A$2:$B$223,2,FALSE)</f>
        <v>África</v>
      </c>
      <c r="H51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7" spans="1:8" hidden="1">
      <c r="A5147" t="s">
        <v>161</v>
      </c>
      <c r="B5147" s="3">
        <v>1985</v>
      </c>
      <c r="C5147">
        <v>0</v>
      </c>
      <c r="D5147">
        <v>0</v>
      </c>
      <c r="E5147" s="3" t="e">
        <v>#NUM!</v>
      </c>
      <c r="F5147" s="3" t="str">
        <f>VLOOKUP(Exportacao[[#This Row],[País]],Tabela3[#All],4,FALSE)</f>
        <v>Nigéria</v>
      </c>
      <c r="G5147" s="3" t="str">
        <f>VLOOKUP(Exportacao[[#This Row],[País Corrigido]],'Conversor de países_Geral_UTF8_'!$A$2:$B$223,2,FALSE)</f>
        <v>África</v>
      </c>
      <c r="H51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8" spans="1:8" hidden="1">
      <c r="A5148" t="s">
        <v>161</v>
      </c>
      <c r="B5148" s="3">
        <v>1986</v>
      </c>
      <c r="C5148">
        <v>0</v>
      </c>
      <c r="D5148">
        <v>0</v>
      </c>
      <c r="E5148" s="3" t="e">
        <v>#NUM!</v>
      </c>
      <c r="F5148" s="3" t="str">
        <f>VLOOKUP(Exportacao[[#This Row],[País]],Tabela3[#All],4,FALSE)</f>
        <v>Nigéria</v>
      </c>
      <c r="G5148" s="3" t="str">
        <f>VLOOKUP(Exportacao[[#This Row],[País Corrigido]],'Conversor de países_Geral_UTF8_'!$A$2:$B$223,2,FALSE)</f>
        <v>África</v>
      </c>
      <c r="H51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49" spans="1:8" hidden="1">
      <c r="A5149" t="s">
        <v>161</v>
      </c>
      <c r="B5149" s="3">
        <v>1987</v>
      </c>
      <c r="C5149">
        <v>0</v>
      </c>
      <c r="D5149">
        <v>0</v>
      </c>
      <c r="E5149" s="3" t="e">
        <v>#NUM!</v>
      </c>
      <c r="F5149" s="3" t="str">
        <f>VLOOKUP(Exportacao[[#This Row],[País]],Tabela3[#All],4,FALSE)</f>
        <v>Nigéria</v>
      </c>
      <c r="G5149" s="3" t="str">
        <f>VLOOKUP(Exportacao[[#This Row],[País Corrigido]],'Conversor de países_Geral_UTF8_'!$A$2:$B$223,2,FALSE)</f>
        <v>África</v>
      </c>
      <c r="H51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50" spans="1:8" hidden="1">
      <c r="A5150" t="s">
        <v>161</v>
      </c>
      <c r="B5150" s="3">
        <v>1988</v>
      </c>
      <c r="C5150">
        <v>0</v>
      </c>
      <c r="D5150">
        <v>0</v>
      </c>
      <c r="E5150" s="3" t="e">
        <v>#NUM!</v>
      </c>
      <c r="F5150" s="3" t="str">
        <f>VLOOKUP(Exportacao[[#This Row],[País]],Tabela3[#All],4,FALSE)</f>
        <v>Nigéria</v>
      </c>
      <c r="G5150" s="3" t="str">
        <f>VLOOKUP(Exportacao[[#This Row],[País Corrigido]],'Conversor de países_Geral_UTF8_'!$A$2:$B$223,2,FALSE)</f>
        <v>África</v>
      </c>
      <c r="H51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51" spans="1:8" hidden="1">
      <c r="A5151" t="s">
        <v>161</v>
      </c>
      <c r="B5151" s="3">
        <v>1989</v>
      </c>
      <c r="C5151">
        <v>0</v>
      </c>
      <c r="D5151">
        <v>0</v>
      </c>
      <c r="E5151" s="3" t="e">
        <v>#NUM!</v>
      </c>
      <c r="F5151" s="3" t="str">
        <f>VLOOKUP(Exportacao[[#This Row],[País]],Tabela3[#All],4,FALSE)</f>
        <v>Nigéria</v>
      </c>
      <c r="G5151" s="3" t="str">
        <f>VLOOKUP(Exportacao[[#This Row],[País Corrigido]],'Conversor de países_Geral_UTF8_'!$A$2:$B$223,2,FALSE)</f>
        <v>África</v>
      </c>
      <c r="H51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52" spans="1:8" hidden="1">
      <c r="A5152" t="s">
        <v>161</v>
      </c>
      <c r="B5152" s="3">
        <v>1990</v>
      </c>
      <c r="C5152">
        <v>0</v>
      </c>
      <c r="D5152">
        <v>0</v>
      </c>
      <c r="E5152" s="3" t="e">
        <v>#NUM!</v>
      </c>
      <c r="F5152" s="3" t="str">
        <f>VLOOKUP(Exportacao[[#This Row],[País]],Tabela3[#All],4,FALSE)</f>
        <v>Nigéria</v>
      </c>
      <c r="G5152" s="3" t="str">
        <f>VLOOKUP(Exportacao[[#This Row],[País Corrigido]],'Conversor de países_Geral_UTF8_'!$A$2:$B$223,2,FALSE)</f>
        <v>África</v>
      </c>
      <c r="H51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53" spans="1:8" hidden="1">
      <c r="A5153" t="s">
        <v>161</v>
      </c>
      <c r="B5153" s="3">
        <v>1991</v>
      </c>
      <c r="C5153">
        <v>0</v>
      </c>
      <c r="D5153">
        <v>0</v>
      </c>
      <c r="E5153" s="3" t="e">
        <v>#NUM!</v>
      </c>
      <c r="F5153" s="3" t="str">
        <f>VLOOKUP(Exportacao[[#This Row],[País]],Tabela3[#All],4,FALSE)</f>
        <v>Nigéria</v>
      </c>
      <c r="G5153" s="3" t="str">
        <f>VLOOKUP(Exportacao[[#This Row],[País Corrigido]],'Conversor de países_Geral_UTF8_'!$A$2:$B$223,2,FALSE)</f>
        <v>África</v>
      </c>
      <c r="H51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54" spans="1:8" hidden="1">
      <c r="A5154" t="s">
        <v>161</v>
      </c>
      <c r="B5154" s="3">
        <v>1992</v>
      </c>
      <c r="C5154">
        <v>30444</v>
      </c>
      <c r="D5154">
        <v>16909</v>
      </c>
      <c r="E5154" s="3">
        <v>0.55541321771120744</v>
      </c>
      <c r="F5154" s="3" t="str">
        <f>VLOOKUP(Exportacao[[#This Row],[País]],Tabela3[#All],4,FALSE)</f>
        <v>Nigéria</v>
      </c>
      <c r="G5154" s="3" t="str">
        <f>VLOOKUP(Exportacao[[#This Row],[País Corrigido]],'Conversor de países_Geral_UTF8_'!$A$2:$B$223,2,FALSE)</f>
        <v>África</v>
      </c>
      <c r="H51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55" spans="1:8" hidden="1">
      <c r="A5155" t="s">
        <v>161</v>
      </c>
      <c r="B5155" s="3">
        <v>1993</v>
      </c>
      <c r="C5155">
        <v>450</v>
      </c>
      <c r="D5155">
        <v>448</v>
      </c>
      <c r="E5155" s="3">
        <v>0.99555555555555553</v>
      </c>
      <c r="F5155" s="3" t="str">
        <f>VLOOKUP(Exportacao[[#This Row],[País]],Tabela3[#All],4,FALSE)</f>
        <v>Nigéria</v>
      </c>
      <c r="G5155" s="3" t="str">
        <f>VLOOKUP(Exportacao[[#This Row],[País Corrigido]],'Conversor de países_Geral_UTF8_'!$A$2:$B$223,2,FALSE)</f>
        <v>África</v>
      </c>
      <c r="H51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56" spans="1:8" hidden="1">
      <c r="A5156" t="s">
        <v>161</v>
      </c>
      <c r="B5156" s="3">
        <v>1994</v>
      </c>
      <c r="C5156">
        <v>6666</v>
      </c>
      <c r="D5156">
        <v>10150</v>
      </c>
      <c r="E5156" s="3">
        <v>1.5226522652265226</v>
      </c>
      <c r="F5156" s="3" t="str">
        <f>VLOOKUP(Exportacao[[#This Row],[País]],Tabela3[#All],4,FALSE)</f>
        <v>Nigéria</v>
      </c>
      <c r="G5156" s="3" t="str">
        <f>VLOOKUP(Exportacao[[#This Row],[País Corrigido]],'Conversor de países_Geral_UTF8_'!$A$2:$B$223,2,FALSE)</f>
        <v>África</v>
      </c>
      <c r="H51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57" spans="1:8" hidden="1">
      <c r="A5157" t="s">
        <v>161</v>
      </c>
      <c r="B5157" s="3">
        <v>1995</v>
      </c>
      <c r="C5157">
        <v>6905</v>
      </c>
      <c r="D5157">
        <v>11900</v>
      </c>
      <c r="E5157" s="3">
        <v>1.723388848660391</v>
      </c>
      <c r="F5157" s="3" t="str">
        <f>VLOOKUP(Exportacao[[#This Row],[País]],Tabela3[#All],4,FALSE)</f>
        <v>Nigéria</v>
      </c>
      <c r="G5157" s="3" t="str">
        <f>VLOOKUP(Exportacao[[#This Row],[País Corrigido]],'Conversor de países_Geral_UTF8_'!$A$2:$B$223,2,FALSE)</f>
        <v>África</v>
      </c>
      <c r="H51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58" spans="1:8" hidden="1">
      <c r="A5158" t="s">
        <v>161</v>
      </c>
      <c r="B5158" s="3">
        <v>1996</v>
      </c>
      <c r="C5158">
        <v>0</v>
      </c>
      <c r="D5158">
        <v>0</v>
      </c>
      <c r="E5158" s="3" t="e">
        <v>#NUM!</v>
      </c>
      <c r="F5158" s="3" t="str">
        <f>VLOOKUP(Exportacao[[#This Row],[País]],Tabela3[#All],4,FALSE)</f>
        <v>Nigéria</v>
      </c>
      <c r="G5158" s="3" t="str">
        <f>VLOOKUP(Exportacao[[#This Row],[País Corrigido]],'Conversor de países_Geral_UTF8_'!$A$2:$B$223,2,FALSE)</f>
        <v>África</v>
      </c>
      <c r="H51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59" spans="1:8" hidden="1">
      <c r="A5159" t="s">
        <v>161</v>
      </c>
      <c r="B5159" s="3">
        <v>1997</v>
      </c>
      <c r="C5159">
        <v>0</v>
      </c>
      <c r="D5159">
        <v>0</v>
      </c>
      <c r="E5159" s="3" t="e">
        <v>#NUM!</v>
      </c>
      <c r="F5159" s="3" t="str">
        <f>VLOOKUP(Exportacao[[#This Row],[País]],Tabela3[#All],4,FALSE)</f>
        <v>Nigéria</v>
      </c>
      <c r="G5159" s="3" t="str">
        <f>VLOOKUP(Exportacao[[#This Row],[País Corrigido]],'Conversor de países_Geral_UTF8_'!$A$2:$B$223,2,FALSE)</f>
        <v>África</v>
      </c>
      <c r="H51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60" spans="1:8" hidden="1">
      <c r="A5160" t="s">
        <v>161</v>
      </c>
      <c r="B5160" s="3">
        <v>1998</v>
      </c>
      <c r="C5160">
        <v>0</v>
      </c>
      <c r="D5160">
        <v>0</v>
      </c>
      <c r="E5160" s="3" t="e">
        <v>#NUM!</v>
      </c>
      <c r="F5160" s="3" t="str">
        <f>VLOOKUP(Exportacao[[#This Row],[País]],Tabela3[#All],4,FALSE)</f>
        <v>Nigéria</v>
      </c>
      <c r="G5160" s="3" t="str">
        <f>VLOOKUP(Exportacao[[#This Row],[País Corrigido]],'Conversor de países_Geral_UTF8_'!$A$2:$B$223,2,FALSE)</f>
        <v>África</v>
      </c>
      <c r="H51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61" spans="1:8" hidden="1">
      <c r="A5161" t="s">
        <v>161</v>
      </c>
      <c r="B5161" s="3">
        <v>1999</v>
      </c>
      <c r="C5161">
        <v>108</v>
      </c>
      <c r="D5161">
        <v>706</v>
      </c>
      <c r="E5161" s="3">
        <v>6.5370370370370372</v>
      </c>
      <c r="F5161" s="3" t="str">
        <f>VLOOKUP(Exportacao[[#This Row],[País]],Tabela3[#All],4,FALSE)</f>
        <v>Nigéria</v>
      </c>
      <c r="G5161" s="3" t="str">
        <f>VLOOKUP(Exportacao[[#This Row],[País Corrigido]],'Conversor de países_Geral_UTF8_'!$A$2:$B$223,2,FALSE)</f>
        <v>África</v>
      </c>
      <c r="H51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62" spans="1:8" hidden="1">
      <c r="A5162" t="s">
        <v>161</v>
      </c>
      <c r="B5162" s="3">
        <v>2000</v>
      </c>
      <c r="C5162">
        <v>396</v>
      </c>
      <c r="D5162">
        <v>695</v>
      </c>
      <c r="E5162" s="3">
        <v>1.755050505050505</v>
      </c>
      <c r="F5162" s="3" t="str">
        <f>VLOOKUP(Exportacao[[#This Row],[País]],Tabela3[#All],4,FALSE)</f>
        <v>Nigéria</v>
      </c>
      <c r="G5162" s="3" t="str">
        <f>VLOOKUP(Exportacao[[#This Row],[País Corrigido]],'Conversor de países_Geral_UTF8_'!$A$2:$B$223,2,FALSE)</f>
        <v>África</v>
      </c>
      <c r="H51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63" spans="1:8" hidden="1">
      <c r="A5163" t="s">
        <v>161</v>
      </c>
      <c r="B5163" s="3">
        <v>2001</v>
      </c>
      <c r="C5163">
        <v>0</v>
      </c>
      <c r="D5163">
        <v>0</v>
      </c>
      <c r="E5163" s="3" t="e">
        <v>#NUM!</v>
      </c>
      <c r="F5163" s="3" t="str">
        <f>VLOOKUP(Exportacao[[#This Row],[País]],Tabela3[#All],4,FALSE)</f>
        <v>Nigéria</v>
      </c>
      <c r="G5163" s="3" t="str">
        <f>VLOOKUP(Exportacao[[#This Row],[País Corrigido]],'Conversor de países_Geral_UTF8_'!$A$2:$B$223,2,FALSE)</f>
        <v>África</v>
      </c>
      <c r="H51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64" spans="1:8" hidden="1">
      <c r="A5164" t="s">
        <v>161</v>
      </c>
      <c r="B5164" s="3">
        <v>2002</v>
      </c>
      <c r="C5164">
        <v>0</v>
      </c>
      <c r="D5164">
        <v>0</v>
      </c>
      <c r="E5164" s="3" t="e">
        <v>#NUM!</v>
      </c>
      <c r="F5164" s="3" t="str">
        <f>VLOOKUP(Exportacao[[#This Row],[País]],Tabela3[#All],4,FALSE)</f>
        <v>Nigéria</v>
      </c>
      <c r="G5164" s="3" t="str">
        <f>VLOOKUP(Exportacao[[#This Row],[País Corrigido]],'Conversor de países_Geral_UTF8_'!$A$2:$B$223,2,FALSE)</f>
        <v>África</v>
      </c>
      <c r="H51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65" spans="1:8" hidden="1">
      <c r="A5165" t="s">
        <v>161</v>
      </c>
      <c r="B5165" s="3">
        <v>2003</v>
      </c>
      <c r="C5165">
        <v>0</v>
      </c>
      <c r="D5165">
        <v>0</v>
      </c>
      <c r="E5165" s="3" t="e">
        <v>#NUM!</v>
      </c>
      <c r="F5165" s="3" t="str">
        <f>VLOOKUP(Exportacao[[#This Row],[País]],Tabela3[#All],4,FALSE)</f>
        <v>Nigéria</v>
      </c>
      <c r="G5165" s="3" t="str">
        <f>VLOOKUP(Exportacao[[#This Row],[País Corrigido]],'Conversor de países_Geral_UTF8_'!$A$2:$B$223,2,FALSE)</f>
        <v>África</v>
      </c>
      <c r="H51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66" spans="1:8" hidden="1">
      <c r="A5166" t="s">
        <v>161</v>
      </c>
      <c r="B5166" s="3">
        <v>2004</v>
      </c>
      <c r="C5166">
        <v>0</v>
      </c>
      <c r="D5166">
        <v>0</v>
      </c>
      <c r="E5166" s="3" t="e">
        <v>#NUM!</v>
      </c>
      <c r="F5166" s="3" t="str">
        <f>VLOOKUP(Exportacao[[#This Row],[País]],Tabela3[#All],4,FALSE)</f>
        <v>Nigéria</v>
      </c>
      <c r="G5166" s="3" t="str">
        <f>VLOOKUP(Exportacao[[#This Row],[País Corrigido]],'Conversor de países_Geral_UTF8_'!$A$2:$B$223,2,FALSE)</f>
        <v>África</v>
      </c>
      <c r="H51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67" spans="1:8" hidden="1">
      <c r="A5167" t="s">
        <v>161</v>
      </c>
      <c r="B5167" s="3">
        <v>2005</v>
      </c>
      <c r="C5167">
        <v>2025</v>
      </c>
      <c r="D5167">
        <v>2600</v>
      </c>
      <c r="E5167" s="3">
        <v>1.2839506172839505</v>
      </c>
      <c r="F5167" s="3" t="str">
        <f>VLOOKUP(Exportacao[[#This Row],[País]],Tabela3[#All],4,FALSE)</f>
        <v>Nigéria</v>
      </c>
      <c r="G5167" s="3" t="str">
        <f>VLOOKUP(Exportacao[[#This Row],[País Corrigido]],'Conversor de países_Geral_UTF8_'!$A$2:$B$223,2,FALSE)</f>
        <v>África</v>
      </c>
      <c r="H51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68" spans="1:8" hidden="1">
      <c r="A5168" t="s">
        <v>161</v>
      </c>
      <c r="B5168" s="3">
        <v>2006</v>
      </c>
      <c r="C5168">
        <v>0</v>
      </c>
      <c r="D5168">
        <v>0</v>
      </c>
      <c r="E5168" s="3" t="e">
        <v>#NUM!</v>
      </c>
      <c r="F5168" s="3" t="str">
        <f>VLOOKUP(Exportacao[[#This Row],[País]],Tabela3[#All],4,FALSE)</f>
        <v>Nigéria</v>
      </c>
      <c r="G5168" s="3" t="str">
        <f>VLOOKUP(Exportacao[[#This Row],[País Corrigido]],'Conversor de países_Geral_UTF8_'!$A$2:$B$223,2,FALSE)</f>
        <v>África</v>
      </c>
      <c r="H51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69" spans="1:8" hidden="1">
      <c r="A5169" t="s">
        <v>161</v>
      </c>
      <c r="B5169" s="3">
        <v>2007</v>
      </c>
      <c r="C5169">
        <v>0</v>
      </c>
      <c r="D5169">
        <v>0</v>
      </c>
      <c r="E5169" s="3" t="e">
        <v>#NUM!</v>
      </c>
      <c r="F5169" s="3" t="str">
        <f>VLOOKUP(Exportacao[[#This Row],[País]],Tabela3[#All],4,FALSE)</f>
        <v>Nigéria</v>
      </c>
      <c r="G5169" s="3" t="str">
        <f>VLOOKUP(Exportacao[[#This Row],[País Corrigido]],'Conversor de países_Geral_UTF8_'!$A$2:$B$223,2,FALSE)</f>
        <v>África</v>
      </c>
      <c r="H51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70" spans="1:8" hidden="1">
      <c r="A5170" t="s">
        <v>161</v>
      </c>
      <c r="B5170" s="3">
        <v>2008</v>
      </c>
      <c r="C5170">
        <v>7560</v>
      </c>
      <c r="D5170">
        <v>10920</v>
      </c>
      <c r="E5170" s="3">
        <v>1.4444444444444444</v>
      </c>
      <c r="F5170" s="3" t="str">
        <f>VLOOKUP(Exportacao[[#This Row],[País]],Tabela3[#All],4,FALSE)</f>
        <v>Nigéria</v>
      </c>
      <c r="G5170" s="3" t="str">
        <f>VLOOKUP(Exportacao[[#This Row],[País Corrigido]],'Conversor de países_Geral_UTF8_'!$A$2:$B$223,2,FALSE)</f>
        <v>África</v>
      </c>
      <c r="H51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71" spans="1:8" hidden="1">
      <c r="A5171" t="s">
        <v>161</v>
      </c>
      <c r="B5171" s="3">
        <v>2009</v>
      </c>
      <c r="C5171">
        <v>41</v>
      </c>
      <c r="D5171">
        <v>115</v>
      </c>
      <c r="E5171" s="3">
        <v>2.8048780487804876</v>
      </c>
      <c r="F5171" s="3" t="str">
        <f>VLOOKUP(Exportacao[[#This Row],[País]],Tabela3[#All],4,FALSE)</f>
        <v>Nigéria</v>
      </c>
      <c r="G5171" s="3" t="str">
        <f>VLOOKUP(Exportacao[[#This Row],[País Corrigido]],'Conversor de países_Geral_UTF8_'!$A$2:$B$223,2,FALSE)</f>
        <v>África</v>
      </c>
      <c r="H51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72" spans="1:8" hidden="1">
      <c r="A5172" t="s">
        <v>161</v>
      </c>
      <c r="B5172" s="3">
        <v>2010</v>
      </c>
      <c r="C5172">
        <v>0</v>
      </c>
      <c r="D5172">
        <v>0</v>
      </c>
      <c r="E5172" s="3" t="e">
        <v>#NUM!</v>
      </c>
      <c r="F5172" s="3" t="str">
        <f>VLOOKUP(Exportacao[[#This Row],[País]],Tabela3[#All],4,FALSE)</f>
        <v>Nigéria</v>
      </c>
      <c r="G5172" s="3" t="str">
        <f>VLOOKUP(Exportacao[[#This Row],[País Corrigido]],'Conversor de países_Geral_UTF8_'!$A$2:$B$223,2,FALSE)</f>
        <v>África</v>
      </c>
      <c r="H51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73" spans="1:8" hidden="1">
      <c r="A5173" t="s">
        <v>161</v>
      </c>
      <c r="B5173" s="3">
        <v>2011</v>
      </c>
      <c r="C5173">
        <v>54</v>
      </c>
      <c r="D5173">
        <v>210</v>
      </c>
      <c r="E5173" s="3">
        <v>3.8888888888888888</v>
      </c>
      <c r="F5173" s="3" t="str">
        <f>VLOOKUP(Exportacao[[#This Row],[País]],Tabela3[#All],4,FALSE)</f>
        <v>Nigéria</v>
      </c>
      <c r="G5173" s="3" t="str">
        <f>VLOOKUP(Exportacao[[#This Row],[País Corrigido]],'Conversor de países_Geral_UTF8_'!$A$2:$B$223,2,FALSE)</f>
        <v>África</v>
      </c>
      <c r="H51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74" spans="1:8" hidden="1">
      <c r="A5174" t="s">
        <v>161</v>
      </c>
      <c r="B5174" s="3">
        <v>2012</v>
      </c>
      <c r="C5174">
        <v>6449</v>
      </c>
      <c r="D5174">
        <v>10196</v>
      </c>
      <c r="E5174" s="3">
        <v>1.5810203132268568</v>
      </c>
      <c r="F5174" s="3" t="str">
        <f>VLOOKUP(Exportacao[[#This Row],[País]],Tabela3[#All],4,FALSE)</f>
        <v>Nigéria</v>
      </c>
      <c r="G5174" s="3" t="str">
        <f>VLOOKUP(Exportacao[[#This Row],[País Corrigido]],'Conversor de países_Geral_UTF8_'!$A$2:$B$223,2,FALSE)</f>
        <v>África</v>
      </c>
      <c r="H51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75" spans="1:8" hidden="1">
      <c r="A5175" t="s">
        <v>161</v>
      </c>
      <c r="B5175" s="3">
        <v>2013</v>
      </c>
      <c r="C5175">
        <v>1350</v>
      </c>
      <c r="D5175">
        <v>2245</v>
      </c>
      <c r="E5175" s="3">
        <v>1.662962962962963</v>
      </c>
      <c r="F5175" s="3" t="str">
        <f>VLOOKUP(Exportacao[[#This Row],[País]],Tabela3[#All],4,FALSE)</f>
        <v>Nigéria</v>
      </c>
      <c r="G5175" s="3" t="str">
        <f>VLOOKUP(Exportacao[[#This Row],[País Corrigido]],'Conversor de países_Geral_UTF8_'!$A$2:$B$223,2,FALSE)</f>
        <v>África</v>
      </c>
      <c r="H51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76" spans="1:8" hidden="1">
      <c r="A5176" t="s">
        <v>161</v>
      </c>
      <c r="B5176" s="3">
        <v>2014</v>
      </c>
      <c r="C5176">
        <v>0</v>
      </c>
      <c r="D5176">
        <v>0</v>
      </c>
      <c r="E5176" s="3" t="e">
        <v>#NUM!</v>
      </c>
      <c r="F5176" s="3" t="str">
        <f>VLOOKUP(Exportacao[[#This Row],[País]],Tabela3[#All],4,FALSE)</f>
        <v>Nigéria</v>
      </c>
      <c r="G5176" s="3" t="str">
        <f>VLOOKUP(Exportacao[[#This Row],[País Corrigido]],'Conversor de países_Geral_UTF8_'!$A$2:$B$223,2,FALSE)</f>
        <v>África</v>
      </c>
      <c r="H51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77" spans="1:8" hidden="1">
      <c r="A5177" t="s">
        <v>161</v>
      </c>
      <c r="B5177" s="3">
        <v>2015</v>
      </c>
      <c r="C5177">
        <v>0</v>
      </c>
      <c r="D5177">
        <v>0</v>
      </c>
      <c r="E5177" s="3" t="e">
        <v>#NUM!</v>
      </c>
      <c r="F5177" s="3" t="str">
        <f>VLOOKUP(Exportacao[[#This Row],[País]],Tabela3[#All],4,FALSE)</f>
        <v>Nigéria</v>
      </c>
      <c r="G5177" s="3" t="str">
        <f>VLOOKUP(Exportacao[[#This Row],[País Corrigido]],'Conversor de países_Geral_UTF8_'!$A$2:$B$223,2,FALSE)</f>
        <v>África</v>
      </c>
      <c r="H51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78" spans="1:8" hidden="1">
      <c r="A5178" t="s">
        <v>161</v>
      </c>
      <c r="B5178" s="3">
        <v>2016</v>
      </c>
      <c r="C5178">
        <v>0</v>
      </c>
      <c r="D5178">
        <v>0</v>
      </c>
      <c r="E5178" s="3" t="e">
        <v>#NUM!</v>
      </c>
      <c r="F5178" s="3" t="str">
        <f>VLOOKUP(Exportacao[[#This Row],[País]],Tabela3[#All],4,FALSE)</f>
        <v>Nigéria</v>
      </c>
      <c r="G5178" s="3" t="str">
        <f>VLOOKUP(Exportacao[[#This Row],[País Corrigido]],'Conversor de países_Geral_UTF8_'!$A$2:$B$223,2,FALSE)</f>
        <v>África</v>
      </c>
      <c r="H51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79" spans="1:8" hidden="1">
      <c r="A5179" t="s">
        <v>161</v>
      </c>
      <c r="B5179" s="3">
        <v>2017</v>
      </c>
      <c r="C5179">
        <v>0</v>
      </c>
      <c r="D5179">
        <v>0</v>
      </c>
      <c r="E5179" s="3" t="e">
        <v>#NUM!</v>
      </c>
      <c r="F5179" s="3" t="str">
        <f>VLOOKUP(Exportacao[[#This Row],[País]],Tabela3[#All],4,FALSE)</f>
        <v>Nigéria</v>
      </c>
      <c r="G5179" s="3" t="str">
        <f>VLOOKUP(Exportacao[[#This Row],[País Corrigido]],'Conversor de países_Geral_UTF8_'!$A$2:$B$223,2,FALSE)</f>
        <v>África</v>
      </c>
      <c r="H51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80" spans="1:8" hidden="1">
      <c r="A5180" t="s">
        <v>161</v>
      </c>
      <c r="B5180" s="3">
        <v>2018</v>
      </c>
      <c r="C5180">
        <v>5175</v>
      </c>
      <c r="D5180">
        <v>6250</v>
      </c>
      <c r="E5180" s="3">
        <v>1.2077294685990339</v>
      </c>
      <c r="F5180" s="3" t="str">
        <f>VLOOKUP(Exportacao[[#This Row],[País]],Tabela3[#All],4,FALSE)</f>
        <v>Nigéria</v>
      </c>
      <c r="G5180" s="3" t="str">
        <f>VLOOKUP(Exportacao[[#This Row],[País Corrigido]],'Conversor de países_Geral_UTF8_'!$A$2:$B$223,2,FALSE)</f>
        <v>África</v>
      </c>
      <c r="H51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81" spans="1:8" hidden="1">
      <c r="A5181" t="s">
        <v>161</v>
      </c>
      <c r="B5181" s="3">
        <v>2019</v>
      </c>
      <c r="C5181">
        <v>28437</v>
      </c>
      <c r="D5181">
        <v>38555</v>
      </c>
      <c r="E5181" s="3">
        <v>1.355804058093329</v>
      </c>
      <c r="F5181" s="3" t="str">
        <f>VLOOKUP(Exportacao[[#This Row],[País]],Tabela3[#All],4,FALSE)</f>
        <v>Nigéria</v>
      </c>
      <c r="G5181" s="3" t="str">
        <f>VLOOKUP(Exportacao[[#This Row],[País Corrigido]],'Conversor de países_Geral_UTF8_'!$A$2:$B$223,2,FALSE)</f>
        <v>África</v>
      </c>
      <c r="H51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82" spans="1:8" hidden="1">
      <c r="A5182" t="s">
        <v>161</v>
      </c>
      <c r="B5182" s="3">
        <v>2020</v>
      </c>
      <c r="C5182">
        <v>12094</v>
      </c>
      <c r="D5182">
        <v>26514</v>
      </c>
      <c r="E5182" s="3">
        <v>2.1923267736067471</v>
      </c>
      <c r="F5182" s="3" t="str">
        <f>VLOOKUP(Exportacao[[#This Row],[País]],Tabela3[#All],4,FALSE)</f>
        <v>Nigéria</v>
      </c>
      <c r="G5182" s="3" t="str">
        <f>VLOOKUP(Exportacao[[#This Row],[País Corrigido]],'Conversor de países_Geral_UTF8_'!$A$2:$B$223,2,FALSE)</f>
        <v>África</v>
      </c>
      <c r="H51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83" spans="1:8" hidden="1">
      <c r="A5183" t="s">
        <v>161</v>
      </c>
      <c r="B5183" s="3">
        <v>2021</v>
      </c>
      <c r="C5183">
        <v>68247</v>
      </c>
      <c r="D5183">
        <v>113172</v>
      </c>
      <c r="E5183" s="3">
        <v>1.6582706932172844</v>
      </c>
      <c r="F5183" s="3" t="str">
        <f>VLOOKUP(Exportacao[[#This Row],[País]],Tabela3[#All],4,FALSE)</f>
        <v>Nigéria</v>
      </c>
      <c r="G5183" s="3" t="str">
        <f>VLOOKUP(Exportacao[[#This Row],[País Corrigido]],'Conversor de países_Geral_UTF8_'!$A$2:$B$223,2,FALSE)</f>
        <v>África</v>
      </c>
      <c r="H51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84" spans="1:8" hidden="1">
      <c r="A5184" t="s">
        <v>161</v>
      </c>
      <c r="B5184" s="3">
        <v>2022</v>
      </c>
      <c r="C5184">
        <v>32234</v>
      </c>
      <c r="D5184">
        <v>50283</v>
      </c>
      <c r="E5184" s="3">
        <v>1.5599367127877397</v>
      </c>
      <c r="F5184" s="3" t="str">
        <f>VLOOKUP(Exportacao[[#This Row],[País]],Tabela3[#All],4,FALSE)</f>
        <v>Nigéria</v>
      </c>
      <c r="G5184" s="3" t="str">
        <f>VLOOKUP(Exportacao[[#This Row],[País Corrigido]],'Conversor de países_Geral_UTF8_'!$A$2:$B$223,2,FALSE)</f>
        <v>África</v>
      </c>
      <c r="H51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85" spans="1:8" hidden="1">
      <c r="A5185" t="s">
        <v>161</v>
      </c>
      <c r="B5185" s="3">
        <v>2023</v>
      </c>
      <c r="C5185">
        <v>10800</v>
      </c>
      <c r="D5185">
        <v>16464</v>
      </c>
      <c r="E5185" s="3">
        <v>1.5244444444444445</v>
      </c>
      <c r="F5185" s="3" t="str">
        <f>VLOOKUP(Exportacao[[#This Row],[País]],Tabela3[#All],4,FALSE)</f>
        <v>Nigéria</v>
      </c>
      <c r="G5185" s="3" t="str">
        <f>VLOOKUP(Exportacao[[#This Row],[País Corrigido]],'Conversor de países_Geral_UTF8_'!$A$2:$B$223,2,FALSE)</f>
        <v>África</v>
      </c>
      <c r="H51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86" spans="1:8">
      <c r="A5186" t="s">
        <v>162</v>
      </c>
      <c r="B5186" s="3">
        <v>1970</v>
      </c>
      <c r="C5186">
        <v>0</v>
      </c>
      <c r="D5186">
        <v>0</v>
      </c>
      <c r="E5186" s="3" t="e">
        <v>#NUM!</v>
      </c>
      <c r="F5186" s="3" t="str">
        <f>VLOOKUP(Exportacao[[#This Row],[País]],Tabela3[#All],4,FALSE)</f>
        <v>Noruega</v>
      </c>
      <c r="G5186" s="3" t="str">
        <f>VLOOKUP(Exportacao[[#This Row],[País Corrigido]],'Conversor de países_Geral_UTF8_'!$A$2:$B$223,2,FALSE)</f>
        <v>Europa</v>
      </c>
      <c r="H51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87" spans="1:8">
      <c r="A5187" t="s">
        <v>162</v>
      </c>
      <c r="B5187" s="3">
        <v>1971</v>
      </c>
      <c r="C5187">
        <v>0</v>
      </c>
      <c r="D5187">
        <v>0</v>
      </c>
      <c r="E5187" s="3" t="e">
        <v>#NUM!</v>
      </c>
      <c r="F5187" s="3" t="str">
        <f>VLOOKUP(Exportacao[[#This Row],[País]],Tabela3[#All],4,FALSE)</f>
        <v>Noruega</v>
      </c>
      <c r="G5187" s="3" t="str">
        <f>VLOOKUP(Exportacao[[#This Row],[País Corrigido]],'Conversor de países_Geral_UTF8_'!$A$2:$B$223,2,FALSE)</f>
        <v>Europa</v>
      </c>
      <c r="H51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88" spans="1:8">
      <c r="A5188" t="s">
        <v>162</v>
      </c>
      <c r="B5188" s="3">
        <v>1972</v>
      </c>
      <c r="C5188">
        <v>0</v>
      </c>
      <c r="D5188">
        <v>0</v>
      </c>
      <c r="E5188" s="3" t="e">
        <v>#NUM!</v>
      </c>
      <c r="F5188" s="3" t="str">
        <f>VLOOKUP(Exportacao[[#This Row],[País]],Tabela3[#All],4,FALSE)</f>
        <v>Noruega</v>
      </c>
      <c r="G5188" s="3" t="str">
        <f>VLOOKUP(Exportacao[[#This Row],[País Corrigido]],'Conversor de países_Geral_UTF8_'!$A$2:$B$223,2,FALSE)</f>
        <v>Europa</v>
      </c>
      <c r="H51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89" spans="1:8">
      <c r="A5189" t="s">
        <v>162</v>
      </c>
      <c r="B5189" s="3">
        <v>1973</v>
      </c>
      <c r="C5189">
        <v>0</v>
      </c>
      <c r="D5189">
        <v>0</v>
      </c>
      <c r="E5189" s="3" t="e">
        <v>#NUM!</v>
      </c>
      <c r="F5189" s="3" t="str">
        <f>VLOOKUP(Exportacao[[#This Row],[País]],Tabela3[#All],4,FALSE)</f>
        <v>Noruega</v>
      </c>
      <c r="G5189" s="3" t="str">
        <f>VLOOKUP(Exportacao[[#This Row],[País Corrigido]],'Conversor de países_Geral_UTF8_'!$A$2:$B$223,2,FALSE)</f>
        <v>Europa</v>
      </c>
      <c r="H51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0" spans="1:8">
      <c r="A5190" t="s">
        <v>162</v>
      </c>
      <c r="B5190" s="3">
        <v>1974</v>
      </c>
      <c r="C5190">
        <v>0</v>
      </c>
      <c r="D5190">
        <v>0</v>
      </c>
      <c r="E5190" s="3" t="e">
        <v>#NUM!</v>
      </c>
      <c r="F5190" s="3" t="str">
        <f>VLOOKUP(Exportacao[[#This Row],[País]],Tabela3[#All],4,FALSE)</f>
        <v>Noruega</v>
      </c>
      <c r="G5190" s="3" t="str">
        <f>VLOOKUP(Exportacao[[#This Row],[País Corrigido]],'Conversor de países_Geral_UTF8_'!$A$2:$B$223,2,FALSE)</f>
        <v>Europa</v>
      </c>
      <c r="H51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1" spans="1:8">
      <c r="A5191" t="s">
        <v>162</v>
      </c>
      <c r="B5191" s="3">
        <v>1975</v>
      </c>
      <c r="C5191">
        <v>111</v>
      </c>
      <c r="D5191">
        <v>101</v>
      </c>
      <c r="E5191" s="3">
        <v>0.90990990990990994</v>
      </c>
      <c r="F5191" s="3" t="str">
        <f>VLOOKUP(Exportacao[[#This Row],[País]],Tabela3[#All],4,FALSE)</f>
        <v>Noruega</v>
      </c>
      <c r="G5191" s="3" t="str">
        <f>VLOOKUP(Exportacao[[#This Row],[País Corrigido]],'Conversor de países_Geral_UTF8_'!$A$2:$B$223,2,FALSE)</f>
        <v>Europa</v>
      </c>
      <c r="H51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192" spans="1:8">
      <c r="A5192" t="s">
        <v>162</v>
      </c>
      <c r="B5192" s="3">
        <v>1976</v>
      </c>
      <c r="C5192">
        <v>0</v>
      </c>
      <c r="D5192">
        <v>0</v>
      </c>
      <c r="E5192" s="3" t="e">
        <v>#NUM!</v>
      </c>
      <c r="F5192" s="3" t="str">
        <f>VLOOKUP(Exportacao[[#This Row],[País]],Tabela3[#All],4,FALSE)</f>
        <v>Noruega</v>
      </c>
      <c r="G5192" s="3" t="str">
        <f>VLOOKUP(Exportacao[[#This Row],[País Corrigido]],'Conversor de países_Geral_UTF8_'!$A$2:$B$223,2,FALSE)</f>
        <v>Europa</v>
      </c>
      <c r="H51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3" spans="1:8">
      <c r="A5193" t="s">
        <v>162</v>
      </c>
      <c r="B5193" s="3">
        <v>1977</v>
      </c>
      <c r="C5193">
        <v>0</v>
      </c>
      <c r="D5193">
        <v>0</v>
      </c>
      <c r="E5193" s="3" t="e">
        <v>#NUM!</v>
      </c>
      <c r="F5193" s="3" t="str">
        <f>VLOOKUP(Exportacao[[#This Row],[País]],Tabela3[#All],4,FALSE)</f>
        <v>Noruega</v>
      </c>
      <c r="G5193" s="3" t="str">
        <f>VLOOKUP(Exportacao[[#This Row],[País Corrigido]],'Conversor de países_Geral_UTF8_'!$A$2:$B$223,2,FALSE)</f>
        <v>Europa</v>
      </c>
      <c r="H51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4" spans="1:8">
      <c r="A5194" t="s">
        <v>162</v>
      </c>
      <c r="B5194" s="3">
        <v>1978</v>
      </c>
      <c r="C5194">
        <v>0</v>
      </c>
      <c r="D5194">
        <v>0</v>
      </c>
      <c r="E5194" s="3" t="e">
        <v>#NUM!</v>
      </c>
      <c r="F5194" s="3" t="str">
        <f>VLOOKUP(Exportacao[[#This Row],[País]],Tabela3[#All],4,FALSE)</f>
        <v>Noruega</v>
      </c>
      <c r="G5194" s="3" t="str">
        <f>VLOOKUP(Exportacao[[#This Row],[País Corrigido]],'Conversor de países_Geral_UTF8_'!$A$2:$B$223,2,FALSE)</f>
        <v>Europa</v>
      </c>
      <c r="H51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5" spans="1:8">
      <c r="A5195" t="s">
        <v>162</v>
      </c>
      <c r="B5195" s="3">
        <v>1979</v>
      </c>
      <c r="C5195">
        <v>0</v>
      </c>
      <c r="D5195">
        <v>0</v>
      </c>
      <c r="E5195" s="3" t="e">
        <v>#NUM!</v>
      </c>
      <c r="F5195" s="3" t="str">
        <f>VLOOKUP(Exportacao[[#This Row],[País]],Tabela3[#All],4,FALSE)</f>
        <v>Noruega</v>
      </c>
      <c r="G5195" s="3" t="str">
        <f>VLOOKUP(Exportacao[[#This Row],[País Corrigido]],'Conversor de países_Geral_UTF8_'!$A$2:$B$223,2,FALSE)</f>
        <v>Europa</v>
      </c>
      <c r="H51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6" spans="1:8">
      <c r="A5196" t="s">
        <v>162</v>
      </c>
      <c r="B5196" s="3">
        <v>1980</v>
      </c>
      <c r="C5196">
        <v>0</v>
      </c>
      <c r="D5196">
        <v>0</v>
      </c>
      <c r="E5196" s="3" t="e">
        <v>#NUM!</v>
      </c>
      <c r="F5196" s="3" t="str">
        <f>VLOOKUP(Exportacao[[#This Row],[País]],Tabela3[#All],4,FALSE)</f>
        <v>Noruega</v>
      </c>
      <c r="G5196" s="3" t="str">
        <f>VLOOKUP(Exportacao[[#This Row],[País Corrigido]],'Conversor de países_Geral_UTF8_'!$A$2:$B$223,2,FALSE)</f>
        <v>Europa</v>
      </c>
      <c r="H51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7" spans="1:8">
      <c r="A5197" t="s">
        <v>162</v>
      </c>
      <c r="B5197" s="3">
        <v>1981</v>
      </c>
      <c r="C5197">
        <v>0</v>
      </c>
      <c r="D5197">
        <v>0</v>
      </c>
      <c r="E5197" s="3" t="e">
        <v>#NUM!</v>
      </c>
      <c r="F5197" s="3" t="str">
        <f>VLOOKUP(Exportacao[[#This Row],[País]],Tabela3[#All],4,FALSE)</f>
        <v>Noruega</v>
      </c>
      <c r="G5197" s="3" t="str">
        <f>VLOOKUP(Exportacao[[#This Row],[País Corrigido]],'Conversor de países_Geral_UTF8_'!$A$2:$B$223,2,FALSE)</f>
        <v>Europa</v>
      </c>
      <c r="H51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8" spans="1:8">
      <c r="A5198" t="s">
        <v>162</v>
      </c>
      <c r="B5198" s="3">
        <v>1982</v>
      </c>
      <c r="C5198">
        <v>0</v>
      </c>
      <c r="D5198">
        <v>0</v>
      </c>
      <c r="E5198" s="3" t="e">
        <v>#NUM!</v>
      </c>
      <c r="F5198" s="3" t="str">
        <f>VLOOKUP(Exportacao[[#This Row],[País]],Tabela3[#All],4,FALSE)</f>
        <v>Noruega</v>
      </c>
      <c r="G5198" s="3" t="str">
        <f>VLOOKUP(Exportacao[[#This Row],[País Corrigido]],'Conversor de países_Geral_UTF8_'!$A$2:$B$223,2,FALSE)</f>
        <v>Europa</v>
      </c>
      <c r="H51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199" spans="1:8">
      <c r="A5199" t="s">
        <v>162</v>
      </c>
      <c r="B5199" s="3">
        <v>1983</v>
      </c>
      <c r="C5199">
        <v>163</v>
      </c>
      <c r="D5199">
        <v>120</v>
      </c>
      <c r="E5199" s="3">
        <v>0.73619631901840488</v>
      </c>
      <c r="F5199" s="3" t="str">
        <f>VLOOKUP(Exportacao[[#This Row],[País]],Tabela3[#All],4,FALSE)</f>
        <v>Noruega</v>
      </c>
      <c r="G5199" s="3" t="str">
        <f>VLOOKUP(Exportacao[[#This Row],[País Corrigido]],'Conversor de países_Geral_UTF8_'!$A$2:$B$223,2,FALSE)</f>
        <v>Europa</v>
      </c>
      <c r="H51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00" spans="1:8">
      <c r="A5200" t="s">
        <v>162</v>
      </c>
      <c r="B5200" s="3">
        <v>1984</v>
      </c>
      <c r="C5200">
        <v>0</v>
      </c>
      <c r="D5200">
        <v>0</v>
      </c>
      <c r="E5200" s="3" t="e">
        <v>#NUM!</v>
      </c>
      <c r="F5200" s="3" t="str">
        <f>VLOOKUP(Exportacao[[#This Row],[País]],Tabela3[#All],4,FALSE)</f>
        <v>Noruega</v>
      </c>
      <c r="G5200" s="3" t="str">
        <f>VLOOKUP(Exportacao[[#This Row],[País Corrigido]],'Conversor de países_Geral_UTF8_'!$A$2:$B$223,2,FALSE)</f>
        <v>Europa</v>
      </c>
      <c r="H52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01" spans="1:8">
      <c r="A5201" t="s">
        <v>162</v>
      </c>
      <c r="B5201" s="3">
        <v>1985</v>
      </c>
      <c r="C5201">
        <v>0</v>
      </c>
      <c r="D5201">
        <v>0</v>
      </c>
      <c r="E5201" s="3" t="e">
        <v>#NUM!</v>
      </c>
      <c r="F5201" s="3" t="str">
        <f>VLOOKUP(Exportacao[[#This Row],[País]],Tabela3[#All],4,FALSE)</f>
        <v>Noruega</v>
      </c>
      <c r="G5201" s="3" t="str">
        <f>VLOOKUP(Exportacao[[#This Row],[País Corrigido]],'Conversor de países_Geral_UTF8_'!$A$2:$B$223,2,FALSE)</f>
        <v>Europa</v>
      </c>
      <c r="H52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02" spans="1:8">
      <c r="A5202" t="s">
        <v>162</v>
      </c>
      <c r="B5202" s="3">
        <v>1986</v>
      </c>
      <c r="C5202">
        <v>0</v>
      </c>
      <c r="D5202">
        <v>0</v>
      </c>
      <c r="E5202" s="3" t="e">
        <v>#NUM!</v>
      </c>
      <c r="F5202" s="3" t="str">
        <f>VLOOKUP(Exportacao[[#This Row],[País]],Tabela3[#All],4,FALSE)</f>
        <v>Noruega</v>
      </c>
      <c r="G5202" s="3" t="str">
        <f>VLOOKUP(Exportacao[[#This Row],[País Corrigido]],'Conversor de países_Geral_UTF8_'!$A$2:$B$223,2,FALSE)</f>
        <v>Europa</v>
      </c>
      <c r="H52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03" spans="1:8">
      <c r="A5203" t="s">
        <v>162</v>
      </c>
      <c r="B5203" s="3">
        <v>1987</v>
      </c>
      <c r="C5203">
        <v>0</v>
      </c>
      <c r="D5203">
        <v>0</v>
      </c>
      <c r="E5203" s="3" t="e">
        <v>#NUM!</v>
      </c>
      <c r="F5203" s="3" t="str">
        <f>VLOOKUP(Exportacao[[#This Row],[País]],Tabela3[#All],4,FALSE)</f>
        <v>Noruega</v>
      </c>
      <c r="G5203" s="3" t="str">
        <f>VLOOKUP(Exportacao[[#This Row],[País Corrigido]],'Conversor de países_Geral_UTF8_'!$A$2:$B$223,2,FALSE)</f>
        <v>Europa</v>
      </c>
      <c r="H52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04" spans="1:8">
      <c r="A5204" t="s">
        <v>162</v>
      </c>
      <c r="B5204" s="3">
        <v>1988</v>
      </c>
      <c r="C5204">
        <v>0</v>
      </c>
      <c r="D5204">
        <v>0</v>
      </c>
      <c r="E5204" s="3" t="e">
        <v>#NUM!</v>
      </c>
      <c r="F5204" s="3" t="str">
        <f>VLOOKUP(Exportacao[[#This Row],[País]],Tabela3[#All],4,FALSE)</f>
        <v>Noruega</v>
      </c>
      <c r="G5204" s="3" t="str">
        <f>VLOOKUP(Exportacao[[#This Row],[País Corrigido]],'Conversor de países_Geral_UTF8_'!$A$2:$B$223,2,FALSE)</f>
        <v>Europa</v>
      </c>
      <c r="H52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05" spans="1:8">
      <c r="A5205" t="s">
        <v>162</v>
      </c>
      <c r="B5205" s="3">
        <v>1989</v>
      </c>
      <c r="C5205">
        <v>0</v>
      </c>
      <c r="D5205">
        <v>0</v>
      </c>
      <c r="E5205" s="3" t="e">
        <v>#NUM!</v>
      </c>
      <c r="F5205" s="3" t="str">
        <f>VLOOKUP(Exportacao[[#This Row],[País]],Tabela3[#All],4,FALSE)</f>
        <v>Noruega</v>
      </c>
      <c r="G5205" s="3" t="str">
        <f>VLOOKUP(Exportacao[[#This Row],[País Corrigido]],'Conversor de países_Geral_UTF8_'!$A$2:$B$223,2,FALSE)</f>
        <v>Europa</v>
      </c>
      <c r="H52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06" spans="1:8">
      <c r="A5206" t="s">
        <v>162</v>
      </c>
      <c r="B5206" s="3">
        <v>1990</v>
      </c>
      <c r="C5206">
        <v>268</v>
      </c>
      <c r="D5206">
        <v>644</v>
      </c>
      <c r="E5206" s="3">
        <v>2.4029850746268657</v>
      </c>
      <c r="F5206" s="3" t="str">
        <f>VLOOKUP(Exportacao[[#This Row],[País]],Tabela3[#All],4,FALSE)</f>
        <v>Noruega</v>
      </c>
      <c r="G5206" s="3" t="str">
        <f>VLOOKUP(Exportacao[[#This Row],[País Corrigido]],'Conversor de países_Geral_UTF8_'!$A$2:$B$223,2,FALSE)</f>
        <v>Europa</v>
      </c>
      <c r="H52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07" spans="1:8">
      <c r="A5207" t="s">
        <v>162</v>
      </c>
      <c r="B5207" s="3">
        <v>1991</v>
      </c>
      <c r="C5207">
        <v>447</v>
      </c>
      <c r="D5207">
        <v>1200</v>
      </c>
      <c r="E5207" s="3">
        <v>2.6845637583892619</v>
      </c>
      <c r="F5207" s="3" t="str">
        <f>VLOOKUP(Exportacao[[#This Row],[País]],Tabela3[#All],4,FALSE)</f>
        <v>Noruega</v>
      </c>
      <c r="G5207" s="3" t="str">
        <f>VLOOKUP(Exportacao[[#This Row],[País Corrigido]],'Conversor de países_Geral_UTF8_'!$A$2:$B$223,2,FALSE)</f>
        <v>Europa</v>
      </c>
      <c r="H52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08" spans="1:8">
      <c r="A5208" t="s">
        <v>162</v>
      </c>
      <c r="B5208" s="3">
        <v>1992</v>
      </c>
      <c r="C5208">
        <v>0</v>
      </c>
      <c r="D5208">
        <v>0</v>
      </c>
      <c r="E5208" s="3" t="e">
        <v>#NUM!</v>
      </c>
      <c r="F5208" s="3" t="str">
        <f>VLOOKUP(Exportacao[[#This Row],[País]],Tabela3[#All],4,FALSE)</f>
        <v>Noruega</v>
      </c>
      <c r="G5208" s="3" t="str">
        <f>VLOOKUP(Exportacao[[#This Row],[País Corrigido]],'Conversor de países_Geral_UTF8_'!$A$2:$B$223,2,FALSE)</f>
        <v>Europa</v>
      </c>
      <c r="H52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09" spans="1:8">
      <c r="A5209" t="s">
        <v>162</v>
      </c>
      <c r="B5209" s="3">
        <v>1993</v>
      </c>
      <c r="C5209">
        <v>0</v>
      </c>
      <c r="D5209">
        <v>0</v>
      </c>
      <c r="E5209" s="3" t="e">
        <v>#NUM!</v>
      </c>
      <c r="F5209" s="3" t="str">
        <f>VLOOKUP(Exportacao[[#This Row],[País]],Tabela3[#All],4,FALSE)</f>
        <v>Noruega</v>
      </c>
      <c r="G5209" s="3" t="str">
        <f>VLOOKUP(Exportacao[[#This Row],[País Corrigido]],'Conversor de países_Geral_UTF8_'!$A$2:$B$223,2,FALSE)</f>
        <v>Europa</v>
      </c>
      <c r="H52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0" spans="1:8">
      <c r="A5210" t="s">
        <v>162</v>
      </c>
      <c r="B5210" s="3">
        <v>1994</v>
      </c>
      <c r="C5210">
        <v>0</v>
      </c>
      <c r="D5210">
        <v>0</v>
      </c>
      <c r="E5210" s="3" t="e">
        <v>#NUM!</v>
      </c>
      <c r="F5210" s="3" t="str">
        <f>VLOOKUP(Exportacao[[#This Row],[País]],Tabela3[#All],4,FALSE)</f>
        <v>Noruega</v>
      </c>
      <c r="G5210" s="3" t="str">
        <f>VLOOKUP(Exportacao[[#This Row],[País Corrigido]],'Conversor de países_Geral_UTF8_'!$A$2:$B$223,2,FALSE)</f>
        <v>Europa</v>
      </c>
      <c r="H52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1" spans="1:8">
      <c r="A5211" t="s">
        <v>162</v>
      </c>
      <c r="B5211" s="3">
        <v>1995</v>
      </c>
      <c r="C5211">
        <v>0</v>
      </c>
      <c r="D5211">
        <v>0</v>
      </c>
      <c r="E5211" s="3" t="e">
        <v>#NUM!</v>
      </c>
      <c r="F5211" s="3" t="str">
        <f>VLOOKUP(Exportacao[[#This Row],[País]],Tabela3[#All],4,FALSE)</f>
        <v>Noruega</v>
      </c>
      <c r="G5211" s="3" t="str">
        <f>VLOOKUP(Exportacao[[#This Row],[País Corrigido]],'Conversor de países_Geral_UTF8_'!$A$2:$B$223,2,FALSE)</f>
        <v>Europa</v>
      </c>
      <c r="H52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2" spans="1:8">
      <c r="A5212" t="s">
        <v>162</v>
      </c>
      <c r="B5212" s="3">
        <v>1996</v>
      </c>
      <c r="C5212">
        <v>15700</v>
      </c>
      <c r="D5212">
        <v>20266</v>
      </c>
      <c r="E5212" s="3">
        <v>1.2908280254777069</v>
      </c>
      <c r="F5212" s="3" t="str">
        <f>VLOOKUP(Exportacao[[#This Row],[País]],Tabela3[#All],4,FALSE)</f>
        <v>Noruega</v>
      </c>
      <c r="G5212" s="3" t="str">
        <f>VLOOKUP(Exportacao[[#This Row],[País Corrigido]],'Conversor de países_Geral_UTF8_'!$A$2:$B$223,2,FALSE)</f>
        <v>Europa</v>
      </c>
      <c r="H52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13" spans="1:8">
      <c r="A5213" t="s">
        <v>162</v>
      </c>
      <c r="B5213" s="3">
        <v>1997</v>
      </c>
      <c r="C5213">
        <v>0</v>
      </c>
      <c r="D5213">
        <v>0</v>
      </c>
      <c r="E5213" s="3" t="e">
        <v>#NUM!</v>
      </c>
      <c r="F5213" s="3" t="str">
        <f>VLOOKUP(Exportacao[[#This Row],[País]],Tabela3[#All],4,FALSE)</f>
        <v>Noruega</v>
      </c>
      <c r="G5213" s="3" t="str">
        <f>VLOOKUP(Exportacao[[#This Row],[País Corrigido]],'Conversor de países_Geral_UTF8_'!$A$2:$B$223,2,FALSE)</f>
        <v>Europa</v>
      </c>
      <c r="H52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4" spans="1:8">
      <c r="A5214" t="s">
        <v>162</v>
      </c>
      <c r="B5214" s="3">
        <v>1998</v>
      </c>
      <c r="C5214">
        <v>0</v>
      </c>
      <c r="D5214">
        <v>0</v>
      </c>
      <c r="E5214" s="3" t="e">
        <v>#NUM!</v>
      </c>
      <c r="F5214" s="3" t="str">
        <f>VLOOKUP(Exportacao[[#This Row],[País]],Tabela3[#All],4,FALSE)</f>
        <v>Noruega</v>
      </c>
      <c r="G5214" s="3" t="str">
        <f>VLOOKUP(Exportacao[[#This Row],[País Corrigido]],'Conversor de países_Geral_UTF8_'!$A$2:$B$223,2,FALSE)</f>
        <v>Europa</v>
      </c>
      <c r="H52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5" spans="1:8">
      <c r="A5215" t="s">
        <v>162</v>
      </c>
      <c r="B5215" s="3">
        <v>1999</v>
      </c>
      <c r="C5215">
        <v>0</v>
      </c>
      <c r="D5215">
        <v>0</v>
      </c>
      <c r="E5215" s="3" t="e">
        <v>#NUM!</v>
      </c>
      <c r="F5215" s="3" t="str">
        <f>VLOOKUP(Exportacao[[#This Row],[País]],Tabela3[#All],4,FALSE)</f>
        <v>Noruega</v>
      </c>
      <c r="G5215" s="3" t="str">
        <f>VLOOKUP(Exportacao[[#This Row],[País Corrigido]],'Conversor de países_Geral_UTF8_'!$A$2:$B$223,2,FALSE)</f>
        <v>Europa</v>
      </c>
      <c r="H52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6" spans="1:8">
      <c r="A5216" t="s">
        <v>162</v>
      </c>
      <c r="B5216" s="3">
        <v>2000</v>
      </c>
      <c r="C5216">
        <v>0</v>
      </c>
      <c r="D5216">
        <v>0</v>
      </c>
      <c r="E5216" s="3" t="e">
        <v>#NUM!</v>
      </c>
      <c r="F5216" s="3" t="str">
        <f>VLOOKUP(Exportacao[[#This Row],[País]],Tabela3[#All],4,FALSE)</f>
        <v>Noruega</v>
      </c>
      <c r="G5216" s="3" t="str">
        <f>VLOOKUP(Exportacao[[#This Row],[País Corrigido]],'Conversor de países_Geral_UTF8_'!$A$2:$B$223,2,FALSE)</f>
        <v>Europa</v>
      </c>
      <c r="H52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7" spans="1:8">
      <c r="A5217" t="s">
        <v>162</v>
      </c>
      <c r="B5217" s="3">
        <v>2001</v>
      </c>
      <c r="C5217">
        <v>0</v>
      </c>
      <c r="D5217">
        <v>0</v>
      </c>
      <c r="E5217" s="3" t="e">
        <v>#NUM!</v>
      </c>
      <c r="F5217" s="3" t="str">
        <f>VLOOKUP(Exportacao[[#This Row],[País]],Tabela3[#All],4,FALSE)</f>
        <v>Noruega</v>
      </c>
      <c r="G5217" s="3" t="str">
        <f>VLOOKUP(Exportacao[[#This Row],[País Corrigido]],'Conversor de países_Geral_UTF8_'!$A$2:$B$223,2,FALSE)</f>
        <v>Europa</v>
      </c>
      <c r="H52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8" spans="1:8">
      <c r="A5218" t="s">
        <v>162</v>
      </c>
      <c r="B5218" s="3">
        <v>2002</v>
      </c>
      <c r="C5218">
        <v>0</v>
      </c>
      <c r="D5218">
        <v>0</v>
      </c>
      <c r="E5218" s="3" t="e">
        <v>#NUM!</v>
      </c>
      <c r="F5218" s="3" t="str">
        <f>VLOOKUP(Exportacao[[#This Row],[País]],Tabela3[#All],4,FALSE)</f>
        <v>Noruega</v>
      </c>
      <c r="G5218" s="3" t="str">
        <f>VLOOKUP(Exportacao[[#This Row],[País Corrigido]],'Conversor de países_Geral_UTF8_'!$A$2:$B$223,2,FALSE)</f>
        <v>Europa</v>
      </c>
      <c r="H52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19" spans="1:8">
      <c r="A5219" t="s">
        <v>162</v>
      </c>
      <c r="B5219" s="3">
        <v>2003</v>
      </c>
      <c r="C5219">
        <v>0</v>
      </c>
      <c r="D5219">
        <v>0</v>
      </c>
      <c r="E5219" s="3" t="e">
        <v>#NUM!</v>
      </c>
      <c r="F5219" s="3" t="str">
        <f>VLOOKUP(Exportacao[[#This Row],[País]],Tabela3[#All],4,FALSE)</f>
        <v>Noruega</v>
      </c>
      <c r="G5219" s="3" t="str">
        <f>VLOOKUP(Exportacao[[#This Row],[País Corrigido]],'Conversor de países_Geral_UTF8_'!$A$2:$B$223,2,FALSE)</f>
        <v>Europa</v>
      </c>
      <c r="H52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20" spans="1:8">
      <c r="A5220" t="s">
        <v>162</v>
      </c>
      <c r="B5220" s="3">
        <v>2004</v>
      </c>
      <c r="C5220">
        <v>0</v>
      </c>
      <c r="D5220">
        <v>0</v>
      </c>
      <c r="E5220" s="3" t="e">
        <v>#NUM!</v>
      </c>
      <c r="F5220" s="3" t="str">
        <f>VLOOKUP(Exportacao[[#This Row],[País]],Tabela3[#All],4,FALSE)</f>
        <v>Noruega</v>
      </c>
      <c r="G5220" s="3" t="str">
        <f>VLOOKUP(Exportacao[[#This Row],[País Corrigido]],'Conversor de países_Geral_UTF8_'!$A$2:$B$223,2,FALSE)</f>
        <v>Europa</v>
      </c>
      <c r="H52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21" spans="1:8">
      <c r="A5221" t="s">
        <v>162</v>
      </c>
      <c r="B5221" s="3">
        <v>2005</v>
      </c>
      <c r="C5221">
        <v>22361</v>
      </c>
      <c r="D5221">
        <v>42270</v>
      </c>
      <c r="E5221" s="3">
        <v>1.8903447967443316</v>
      </c>
      <c r="F5221" s="3" t="str">
        <f>VLOOKUP(Exportacao[[#This Row],[País]],Tabela3[#All],4,FALSE)</f>
        <v>Noruega</v>
      </c>
      <c r="G5221" s="3" t="str">
        <f>VLOOKUP(Exportacao[[#This Row],[País Corrigido]],'Conversor de países_Geral_UTF8_'!$A$2:$B$223,2,FALSE)</f>
        <v>Europa</v>
      </c>
      <c r="H52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22" spans="1:8">
      <c r="A5222" t="s">
        <v>162</v>
      </c>
      <c r="B5222" s="3">
        <v>2006</v>
      </c>
      <c r="C5222">
        <v>0</v>
      </c>
      <c r="D5222">
        <v>0</v>
      </c>
      <c r="E5222" s="3" t="e">
        <v>#NUM!</v>
      </c>
      <c r="F5222" s="3" t="str">
        <f>VLOOKUP(Exportacao[[#This Row],[País]],Tabela3[#All],4,FALSE)</f>
        <v>Noruega</v>
      </c>
      <c r="G5222" s="3" t="str">
        <f>VLOOKUP(Exportacao[[#This Row],[País Corrigido]],'Conversor de países_Geral_UTF8_'!$A$2:$B$223,2,FALSE)</f>
        <v>Europa</v>
      </c>
      <c r="H52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23" spans="1:8">
      <c r="A5223" t="s">
        <v>162</v>
      </c>
      <c r="B5223" s="3">
        <v>2007</v>
      </c>
      <c r="C5223">
        <v>10044</v>
      </c>
      <c r="D5223">
        <v>10044</v>
      </c>
      <c r="E5223" s="3">
        <v>1</v>
      </c>
      <c r="F5223" s="3" t="str">
        <f>VLOOKUP(Exportacao[[#This Row],[País]],Tabela3[#All],4,FALSE)</f>
        <v>Noruega</v>
      </c>
      <c r="G5223" s="3" t="str">
        <f>VLOOKUP(Exportacao[[#This Row],[País Corrigido]],'Conversor de países_Geral_UTF8_'!$A$2:$B$223,2,FALSE)</f>
        <v>Europa</v>
      </c>
      <c r="H52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24" spans="1:8">
      <c r="A5224" t="s">
        <v>162</v>
      </c>
      <c r="B5224" s="3">
        <v>2008</v>
      </c>
      <c r="C5224">
        <v>0</v>
      </c>
      <c r="D5224">
        <v>0</v>
      </c>
      <c r="E5224" s="3" t="e">
        <v>#NUM!</v>
      </c>
      <c r="F5224" s="3" t="str">
        <f>VLOOKUP(Exportacao[[#This Row],[País]],Tabela3[#All],4,FALSE)</f>
        <v>Noruega</v>
      </c>
      <c r="G5224" s="3" t="str">
        <f>VLOOKUP(Exportacao[[#This Row],[País Corrigido]],'Conversor de países_Geral_UTF8_'!$A$2:$B$223,2,FALSE)</f>
        <v>Europa</v>
      </c>
      <c r="H52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25" spans="1:8">
      <c r="A5225" t="s">
        <v>162</v>
      </c>
      <c r="B5225" s="3">
        <v>2009</v>
      </c>
      <c r="C5225">
        <v>0</v>
      </c>
      <c r="D5225">
        <v>0</v>
      </c>
      <c r="E5225" s="3" t="e">
        <v>#NUM!</v>
      </c>
      <c r="F5225" s="3" t="str">
        <f>VLOOKUP(Exportacao[[#This Row],[País]],Tabela3[#All],4,FALSE)</f>
        <v>Noruega</v>
      </c>
      <c r="G5225" s="3" t="str">
        <f>VLOOKUP(Exportacao[[#This Row],[País Corrigido]],'Conversor de países_Geral_UTF8_'!$A$2:$B$223,2,FALSE)</f>
        <v>Europa</v>
      </c>
      <c r="H52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26" spans="1:8">
      <c r="A5226" t="s">
        <v>162</v>
      </c>
      <c r="B5226" s="3">
        <v>2010</v>
      </c>
      <c r="C5226">
        <v>0</v>
      </c>
      <c r="D5226">
        <v>0</v>
      </c>
      <c r="E5226" s="3" t="e">
        <v>#NUM!</v>
      </c>
      <c r="F5226" s="3" t="str">
        <f>VLOOKUP(Exportacao[[#This Row],[País]],Tabela3[#All],4,FALSE)</f>
        <v>Noruega</v>
      </c>
      <c r="G5226" s="3" t="str">
        <f>VLOOKUP(Exportacao[[#This Row],[País Corrigido]],'Conversor de países_Geral_UTF8_'!$A$2:$B$223,2,FALSE)</f>
        <v>Europa</v>
      </c>
      <c r="H52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27" spans="1:8">
      <c r="A5227" t="s">
        <v>162</v>
      </c>
      <c r="B5227" s="3">
        <v>2011</v>
      </c>
      <c r="C5227">
        <v>10268</v>
      </c>
      <c r="D5227">
        <v>78688</v>
      </c>
      <c r="E5227" s="3">
        <v>7.6634203350214261</v>
      </c>
      <c r="F5227" s="3" t="str">
        <f>VLOOKUP(Exportacao[[#This Row],[País]],Tabela3[#All],4,FALSE)</f>
        <v>Noruega</v>
      </c>
      <c r="G5227" s="3" t="str">
        <f>VLOOKUP(Exportacao[[#This Row],[País Corrigido]],'Conversor de países_Geral_UTF8_'!$A$2:$B$223,2,FALSE)</f>
        <v>Europa</v>
      </c>
      <c r="H52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28" spans="1:8">
      <c r="A5228" t="s">
        <v>162</v>
      </c>
      <c r="B5228" s="3">
        <v>2012</v>
      </c>
      <c r="C5228">
        <v>5104</v>
      </c>
      <c r="D5228">
        <v>31515</v>
      </c>
      <c r="E5228" s="3">
        <v>6.1745689655172411</v>
      </c>
      <c r="F5228" s="3" t="str">
        <f>VLOOKUP(Exportacao[[#This Row],[País]],Tabela3[#All],4,FALSE)</f>
        <v>Noruega</v>
      </c>
      <c r="G5228" s="3" t="str">
        <f>VLOOKUP(Exportacao[[#This Row],[País Corrigido]],'Conversor de países_Geral_UTF8_'!$A$2:$B$223,2,FALSE)</f>
        <v>Europa</v>
      </c>
      <c r="H52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29" spans="1:8">
      <c r="A5229" t="s">
        <v>162</v>
      </c>
      <c r="B5229" s="3">
        <v>2013</v>
      </c>
      <c r="C5229">
        <v>2375</v>
      </c>
      <c r="D5229">
        <v>19008</v>
      </c>
      <c r="E5229" s="3">
        <v>8.003368421052631</v>
      </c>
      <c r="F5229" s="3" t="str">
        <f>VLOOKUP(Exportacao[[#This Row],[País]],Tabela3[#All],4,FALSE)</f>
        <v>Noruega</v>
      </c>
      <c r="G5229" s="3" t="str">
        <f>VLOOKUP(Exportacao[[#This Row],[País Corrigido]],'Conversor de países_Geral_UTF8_'!$A$2:$B$223,2,FALSE)</f>
        <v>Europa</v>
      </c>
      <c r="H52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30" spans="1:8">
      <c r="A5230" t="s">
        <v>162</v>
      </c>
      <c r="B5230" s="3">
        <v>2014</v>
      </c>
      <c r="C5230">
        <v>7179</v>
      </c>
      <c r="D5230">
        <v>50464</v>
      </c>
      <c r="E5230" s="3">
        <v>7.0293912801225797</v>
      </c>
      <c r="F5230" s="3" t="str">
        <f>VLOOKUP(Exportacao[[#This Row],[País]],Tabela3[#All],4,FALSE)</f>
        <v>Noruega</v>
      </c>
      <c r="G5230" s="3" t="str">
        <f>VLOOKUP(Exportacao[[#This Row],[País Corrigido]],'Conversor de países_Geral_UTF8_'!$A$2:$B$223,2,FALSE)</f>
        <v>Europa</v>
      </c>
      <c r="H52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31" spans="1:8">
      <c r="A5231" t="s">
        <v>162</v>
      </c>
      <c r="B5231" s="3">
        <v>2015</v>
      </c>
      <c r="C5231">
        <v>1058</v>
      </c>
      <c r="D5231">
        <v>6021</v>
      </c>
      <c r="E5231" s="3">
        <v>5.6909262759924388</v>
      </c>
      <c r="F5231" s="3" t="str">
        <f>VLOOKUP(Exportacao[[#This Row],[País]],Tabela3[#All],4,FALSE)</f>
        <v>Noruega</v>
      </c>
      <c r="G5231" s="3" t="str">
        <f>VLOOKUP(Exportacao[[#This Row],[País Corrigido]],'Conversor de países_Geral_UTF8_'!$A$2:$B$223,2,FALSE)</f>
        <v>Europa</v>
      </c>
      <c r="H52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32" spans="1:8">
      <c r="A5232" t="s">
        <v>162</v>
      </c>
      <c r="B5232" s="3">
        <v>2016</v>
      </c>
      <c r="C5232">
        <v>0</v>
      </c>
      <c r="D5232">
        <v>0</v>
      </c>
      <c r="E5232" s="3" t="e">
        <v>#NUM!</v>
      </c>
      <c r="F5232" s="3" t="str">
        <f>VLOOKUP(Exportacao[[#This Row],[País]],Tabela3[#All],4,FALSE)</f>
        <v>Noruega</v>
      </c>
      <c r="G5232" s="3" t="str">
        <f>VLOOKUP(Exportacao[[#This Row],[País Corrigido]],'Conversor de países_Geral_UTF8_'!$A$2:$B$223,2,FALSE)</f>
        <v>Europa</v>
      </c>
      <c r="H52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33" spans="1:8">
      <c r="A5233" t="s">
        <v>162</v>
      </c>
      <c r="B5233" s="3">
        <v>2017</v>
      </c>
      <c r="C5233">
        <v>0</v>
      </c>
      <c r="D5233">
        <v>0</v>
      </c>
      <c r="E5233" s="3" t="e">
        <v>#NUM!</v>
      </c>
      <c r="F5233" s="3" t="str">
        <f>VLOOKUP(Exportacao[[#This Row],[País]],Tabela3[#All],4,FALSE)</f>
        <v>Noruega</v>
      </c>
      <c r="G5233" s="3" t="str">
        <f>VLOOKUP(Exportacao[[#This Row],[País Corrigido]],'Conversor de países_Geral_UTF8_'!$A$2:$B$223,2,FALSE)</f>
        <v>Europa</v>
      </c>
      <c r="H52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34" spans="1:8">
      <c r="A5234" t="s">
        <v>162</v>
      </c>
      <c r="B5234" s="3">
        <v>2018</v>
      </c>
      <c r="C5234">
        <v>1295</v>
      </c>
      <c r="D5234">
        <v>9847</v>
      </c>
      <c r="E5234" s="3">
        <v>7.6038610038610042</v>
      </c>
      <c r="F5234" s="3" t="str">
        <f>VLOOKUP(Exportacao[[#This Row],[País]],Tabela3[#All],4,FALSE)</f>
        <v>Noruega</v>
      </c>
      <c r="G5234" s="3" t="str">
        <f>VLOOKUP(Exportacao[[#This Row],[País Corrigido]],'Conversor de países_Geral_UTF8_'!$A$2:$B$223,2,FALSE)</f>
        <v>Europa</v>
      </c>
      <c r="H52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35" spans="1:8">
      <c r="A5235" t="s">
        <v>162</v>
      </c>
      <c r="B5235" s="3">
        <v>2019</v>
      </c>
      <c r="C5235">
        <v>628</v>
      </c>
      <c r="D5235">
        <v>3139</v>
      </c>
      <c r="E5235" s="3">
        <v>4.9984076433121016</v>
      </c>
      <c r="F5235" s="3" t="str">
        <f>VLOOKUP(Exportacao[[#This Row],[País]],Tabela3[#All],4,FALSE)</f>
        <v>Noruega</v>
      </c>
      <c r="G5235" s="3" t="str">
        <f>VLOOKUP(Exportacao[[#This Row],[País Corrigido]],'Conversor de países_Geral_UTF8_'!$A$2:$B$223,2,FALSE)</f>
        <v>Europa</v>
      </c>
      <c r="H52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36" spans="1:8">
      <c r="A5236" t="s">
        <v>162</v>
      </c>
      <c r="B5236" s="3">
        <v>2020</v>
      </c>
      <c r="C5236">
        <v>1859</v>
      </c>
      <c r="D5236">
        <v>15134</v>
      </c>
      <c r="E5236" s="3">
        <v>8.1409359870898328</v>
      </c>
      <c r="F5236" s="3" t="str">
        <f>VLOOKUP(Exportacao[[#This Row],[País]],Tabela3[#All],4,FALSE)</f>
        <v>Noruega</v>
      </c>
      <c r="G5236" s="3" t="str">
        <f>VLOOKUP(Exportacao[[#This Row],[País Corrigido]],'Conversor de países_Geral_UTF8_'!$A$2:$B$223,2,FALSE)</f>
        <v>Europa</v>
      </c>
      <c r="H52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37" spans="1:8">
      <c r="A5237" t="s">
        <v>162</v>
      </c>
      <c r="B5237" s="3">
        <v>2021</v>
      </c>
      <c r="C5237">
        <v>1878</v>
      </c>
      <c r="D5237">
        <v>8320</v>
      </c>
      <c r="E5237" s="3">
        <v>4.4302449414270502</v>
      </c>
      <c r="F5237" s="3" t="str">
        <f>VLOOKUP(Exportacao[[#This Row],[País]],Tabela3[#All],4,FALSE)</f>
        <v>Noruega</v>
      </c>
      <c r="G5237" s="3" t="str">
        <f>VLOOKUP(Exportacao[[#This Row],[País Corrigido]],'Conversor de países_Geral_UTF8_'!$A$2:$B$223,2,FALSE)</f>
        <v>Europa</v>
      </c>
      <c r="H52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38" spans="1:8">
      <c r="A5238" t="s">
        <v>162</v>
      </c>
      <c r="B5238" s="3">
        <v>2022</v>
      </c>
      <c r="C5238">
        <v>2711</v>
      </c>
      <c r="D5238">
        <v>40316</v>
      </c>
      <c r="E5238" s="3">
        <v>14.871265215787533</v>
      </c>
      <c r="F5238" s="3" t="str">
        <f>VLOOKUP(Exportacao[[#This Row],[País]],Tabela3[#All],4,FALSE)</f>
        <v>Noruega</v>
      </c>
      <c r="G5238" s="3" t="str">
        <f>VLOOKUP(Exportacao[[#This Row],[País Corrigido]],'Conversor de países_Geral_UTF8_'!$A$2:$B$223,2,FALSE)</f>
        <v>Europa</v>
      </c>
      <c r="H52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39" spans="1:8">
      <c r="A5239" t="s">
        <v>162</v>
      </c>
      <c r="B5239" s="3">
        <v>2023</v>
      </c>
      <c r="C5239">
        <v>861</v>
      </c>
      <c r="D5239">
        <v>4243</v>
      </c>
      <c r="E5239" s="3">
        <v>4.9279907084785135</v>
      </c>
      <c r="F5239" s="3" t="str">
        <f>VLOOKUP(Exportacao[[#This Row],[País]],Tabela3[#All],4,FALSE)</f>
        <v>Noruega</v>
      </c>
      <c r="G5239" s="3" t="str">
        <f>VLOOKUP(Exportacao[[#This Row],[País Corrigido]],'Conversor de países_Geral_UTF8_'!$A$2:$B$223,2,FALSE)</f>
        <v>Europa</v>
      </c>
      <c r="H52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40" spans="1:8" hidden="1">
      <c r="A5240" t="s">
        <v>163</v>
      </c>
      <c r="B5240" s="3">
        <v>1970</v>
      </c>
      <c r="C5240">
        <v>0</v>
      </c>
      <c r="D5240">
        <v>0</v>
      </c>
      <c r="E5240" s="3" t="e">
        <v>#NUM!</v>
      </c>
      <c r="F5240" s="3" t="str">
        <f>VLOOKUP(Exportacao[[#This Row],[País]],Tabela3[#All],4,FALSE)</f>
        <v>Nova Caledônia</v>
      </c>
      <c r="G5240" s="3" t="str">
        <f>VLOOKUP(Exportacao[[#This Row],[País Corrigido]],'Conversor de países_Geral_UTF8_'!$A$2:$B$223,2,FALSE)</f>
        <v>Oceania</v>
      </c>
      <c r="H52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1" spans="1:8" hidden="1">
      <c r="A5241" t="s">
        <v>163</v>
      </c>
      <c r="B5241" s="3">
        <v>1971</v>
      </c>
      <c r="C5241">
        <v>0</v>
      </c>
      <c r="D5241">
        <v>0</v>
      </c>
      <c r="E5241" s="3" t="e">
        <v>#NUM!</v>
      </c>
      <c r="F5241" s="3" t="str">
        <f>VLOOKUP(Exportacao[[#This Row],[País]],Tabela3[#All],4,FALSE)</f>
        <v>Nova Caledônia</v>
      </c>
      <c r="G5241" s="3" t="str">
        <f>VLOOKUP(Exportacao[[#This Row],[País Corrigido]],'Conversor de países_Geral_UTF8_'!$A$2:$B$223,2,FALSE)</f>
        <v>Oceania</v>
      </c>
      <c r="H52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2" spans="1:8" hidden="1">
      <c r="A5242" t="s">
        <v>163</v>
      </c>
      <c r="B5242" s="3">
        <v>1972</v>
      </c>
      <c r="C5242">
        <v>0</v>
      </c>
      <c r="D5242">
        <v>0</v>
      </c>
      <c r="E5242" s="3" t="e">
        <v>#NUM!</v>
      </c>
      <c r="F5242" s="3" t="str">
        <f>VLOOKUP(Exportacao[[#This Row],[País]],Tabela3[#All],4,FALSE)</f>
        <v>Nova Caledônia</v>
      </c>
      <c r="G5242" s="3" t="str">
        <f>VLOOKUP(Exportacao[[#This Row],[País Corrigido]],'Conversor de países_Geral_UTF8_'!$A$2:$B$223,2,FALSE)</f>
        <v>Oceania</v>
      </c>
      <c r="H52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3" spans="1:8" hidden="1">
      <c r="A5243" t="s">
        <v>163</v>
      </c>
      <c r="B5243" s="3">
        <v>1973</v>
      </c>
      <c r="C5243">
        <v>0</v>
      </c>
      <c r="D5243">
        <v>0</v>
      </c>
      <c r="E5243" s="3" t="e">
        <v>#NUM!</v>
      </c>
      <c r="F5243" s="3" t="str">
        <f>VLOOKUP(Exportacao[[#This Row],[País]],Tabela3[#All],4,FALSE)</f>
        <v>Nova Caledônia</v>
      </c>
      <c r="G5243" s="3" t="str">
        <f>VLOOKUP(Exportacao[[#This Row],[País Corrigido]],'Conversor de países_Geral_UTF8_'!$A$2:$B$223,2,FALSE)</f>
        <v>Oceania</v>
      </c>
      <c r="H52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4" spans="1:8" hidden="1">
      <c r="A5244" t="s">
        <v>163</v>
      </c>
      <c r="B5244" s="3">
        <v>1974</v>
      </c>
      <c r="C5244">
        <v>0</v>
      </c>
      <c r="D5244">
        <v>0</v>
      </c>
      <c r="E5244" s="3" t="e">
        <v>#NUM!</v>
      </c>
      <c r="F5244" s="3" t="str">
        <f>VLOOKUP(Exportacao[[#This Row],[País]],Tabela3[#All],4,FALSE)</f>
        <v>Nova Caledônia</v>
      </c>
      <c r="G5244" s="3" t="str">
        <f>VLOOKUP(Exportacao[[#This Row],[País Corrigido]],'Conversor de países_Geral_UTF8_'!$A$2:$B$223,2,FALSE)</f>
        <v>Oceania</v>
      </c>
      <c r="H52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5" spans="1:8" hidden="1">
      <c r="A5245" t="s">
        <v>163</v>
      </c>
      <c r="B5245" s="3">
        <v>1975</v>
      </c>
      <c r="C5245">
        <v>0</v>
      </c>
      <c r="D5245">
        <v>0</v>
      </c>
      <c r="E5245" s="3" t="e">
        <v>#NUM!</v>
      </c>
      <c r="F5245" s="3" t="str">
        <f>VLOOKUP(Exportacao[[#This Row],[País]],Tabela3[#All],4,FALSE)</f>
        <v>Nova Caledônia</v>
      </c>
      <c r="G5245" s="3" t="str">
        <f>VLOOKUP(Exportacao[[#This Row],[País Corrigido]],'Conversor de países_Geral_UTF8_'!$A$2:$B$223,2,FALSE)</f>
        <v>Oceania</v>
      </c>
      <c r="H52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6" spans="1:8" hidden="1">
      <c r="A5246" t="s">
        <v>163</v>
      </c>
      <c r="B5246" s="3">
        <v>1976</v>
      </c>
      <c r="C5246">
        <v>0</v>
      </c>
      <c r="D5246">
        <v>0</v>
      </c>
      <c r="E5246" s="3" t="e">
        <v>#NUM!</v>
      </c>
      <c r="F5246" s="3" t="str">
        <f>VLOOKUP(Exportacao[[#This Row],[País]],Tabela3[#All],4,FALSE)</f>
        <v>Nova Caledônia</v>
      </c>
      <c r="G5246" s="3" t="str">
        <f>VLOOKUP(Exportacao[[#This Row],[País Corrigido]],'Conversor de países_Geral_UTF8_'!$A$2:$B$223,2,FALSE)</f>
        <v>Oceania</v>
      </c>
      <c r="H52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7" spans="1:8" hidden="1">
      <c r="A5247" t="s">
        <v>163</v>
      </c>
      <c r="B5247" s="3">
        <v>1977</v>
      </c>
      <c r="C5247">
        <v>0</v>
      </c>
      <c r="D5247">
        <v>0</v>
      </c>
      <c r="E5247" s="3" t="e">
        <v>#NUM!</v>
      </c>
      <c r="F5247" s="3" t="str">
        <f>VLOOKUP(Exportacao[[#This Row],[País]],Tabela3[#All],4,FALSE)</f>
        <v>Nova Caledônia</v>
      </c>
      <c r="G5247" s="3" t="str">
        <f>VLOOKUP(Exportacao[[#This Row],[País Corrigido]],'Conversor de países_Geral_UTF8_'!$A$2:$B$223,2,FALSE)</f>
        <v>Oceania</v>
      </c>
      <c r="H52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8" spans="1:8" hidden="1">
      <c r="A5248" t="s">
        <v>163</v>
      </c>
      <c r="B5248" s="3">
        <v>1978</v>
      </c>
      <c r="C5248">
        <v>0</v>
      </c>
      <c r="D5248">
        <v>0</v>
      </c>
      <c r="E5248" s="3" t="e">
        <v>#NUM!</v>
      </c>
      <c r="F5248" s="3" t="str">
        <f>VLOOKUP(Exportacao[[#This Row],[País]],Tabela3[#All],4,FALSE)</f>
        <v>Nova Caledônia</v>
      </c>
      <c r="G5248" s="3" t="str">
        <f>VLOOKUP(Exportacao[[#This Row],[País Corrigido]],'Conversor de países_Geral_UTF8_'!$A$2:$B$223,2,FALSE)</f>
        <v>Oceania</v>
      </c>
      <c r="H52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49" spans="1:8" hidden="1">
      <c r="A5249" t="s">
        <v>163</v>
      </c>
      <c r="B5249" s="3">
        <v>1979</v>
      </c>
      <c r="C5249">
        <v>0</v>
      </c>
      <c r="D5249">
        <v>0</v>
      </c>
      <c r="E5249" s="3" t="e">
        <v>#NUM!</v>
      </c>
      <c r="F5249" s="3" t="str">
        <f>VLOOKUP(Exportacao[[#This Row],[País]],Tabela3[#All],4,FALSE)</f>
        <v>Nova Caledônia</v>
      </c>
      <c r="G5249" s="3" t="str">
        <f>VLOOKUP(Exportacao[[#This Row],[País Corrigido]],'Conversor de países_Geral_UTF8_'!$A$2:$B$223,2,FALSE)</f>
        <v>Oceania</v>
      </c>
      <c r="H52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0" spans="1:8" hidden="1">
      <c r="A5250" t="s">
        <v>163</v>
      </c>
      <c r="B5250" s="3">
        <v>1980</v>
      </c>
      <c r="C5250">
        <v>0</v>
      </c>
      <c r="D5250">
        <v>0</v>
      </c>
      <c r="E5250" s="3" t="e">
        <v>#NUM!</v>
      </c>
      <c r="F5250" s="3" t="str">
        <f>VLOOKUP(Exportacao[[#This Row],[País]],Tabela3[#All],4,FALSE)</f>
        <v>Nova Caledônia</v>
      </c>
      <c r="G5250" s="3" t="str">
        <f>VLOOKUP(Exportacao[[#This Row],[País Corrigido]],'Conversor de países_Geral_UTF8_'!$A$2:$B$223,2,FALSE)</f>
        <v>Oceania</v>
      </c>
      <c r="H52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1" spans="1:8" hidden="1">
      <c r="A5251" t="s">
        <v>163</v>
      </c>
      <c r="B5251" s="3">
        <v>1981</v>
      </c>
      <c r="C5251">
        <v>0</v>
      </c>
      <c r="D5251">
        <v>0</v>
      </c>
      <c r="E5251" s="3" t="e">
        <v>#NUM!</v>
      </c>
      <c r="F5251" s="3" t="str">
        <f>VLOOKUP(Exportacao[[#This Row],[País]],Tabela3[#All],4,FALSE)</f>
        <v>Nova Caledônia</v>
      </c>
      <c r="G5251" s="3" t="str">
        <f>VLOOKUP(Exportacao[[#This Row],[País Corrigido]],'Conversor de países_Geral_UTF8_'!$A$2:$B$223,2,FALSE)</f>
        <v>Oceania</v>
      </c>
      <c r="H52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2" spans="1:8" hidden="1">
      <c r="A5252" t="s">
        <v>163</v>
      </c>
      <c r="B5252" s="3">
        <v>1982</v>
      </c>
      <c r="C5252">
        <v>0</v>
      </c>
      <c r="D5252">
        <v>0</v>
      </c>
      <c r="E5252" s="3" t="e">
        <v>#NUM!</v>
      </c>
      <c r="F5252" s="3" t="str">
        <f>VLOOKUP(Exportacao[[#This Row],[País]],Tabela3[#All],4,FALSE)</f>
        <v>Nova Caledônia</v>
      </c>
      <c r="G5252" s="3" t="str">
        <f>VLOOKUP(Exportacao[[#This Row],[País Corrigido]],'Conversor de países_Geral_UTF8_'!$A$2:$B$223,2,FALSE)</f>
        <v>Oceania</v>
      </c>
      <c r="H52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3" spans="1:8" hidden="1">
      <c r="A5253" t="s">
        <v>163</v>
      </c>
      <c r="B5253" s="3">
        <v>1983</v>
      </c>
      <c r="C5253">
        <v>0</v>
      </c>
      <c r="D5253">
        <v>0</v>
      </c>
      <c r="E5253" s="3" t="e">
        <v>#NUM!</v>
      </c>
      <c r="F5253" s="3" t="str">
        <f>VLOOKUP(Exportacao[[#This Row],[País]],Tabela3[#All],4,FALSE)</f>
        <v>Nova Caledônia</v>
      </c>
      <c r="G5253" s="3" t="str">
        <f>VLOOKUP(Exportacao[[#This Row],[País Corrigido]],'Conversor de países_Geral_UTF8_'!$A$2:$B$223,2,FALSE)</f>
        <v>Oceania</v>
      </c>
      <c r="H52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4" spans="1:8" hidden="1">
      <c r="A5254" t="s">
        <v>163</v>
      </c>
      <c r="B5254" s="3">
        <v>1984</v>
      </c>
      <c r="C5254">
        <v>0</v>
      </c>
      <c r="D5254">
        <v>0</v>
      </c>
      <c r="E5254" s="3" t="e">
        <v>#NUM!</v>
      </c>
      <c r="F5254" s="3" t="str">
        <f>VLOOKUP(Exportacao[[#This Row],[País]],Tabela3[#All],4,FALSE)</f>
        <v>Nova Caledônia</v>
      </c>
      <c r="G5254" s="3" t="str">
        <f>VLOOKUP(Exportacao[[#This Row],[País Corrigido]],'Conversor de países_Geral_UTF8_'!$A$2:$B$223,2,FALSE)</f>
        <v>Oceania</v>
      </c>
      <c r="H52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5" spans="1:8" hidden="1">
      <c r="A5255" t="s">
        <v>163</v>
      </c>
      <c r="B5255" s="3">
        <v>1985</v>
      </c>
      <c r="C5255">
        <v>0</v>
      </c>
      <c r="D5255">
        <v>0</v>
      </c>
      <c r="E5255" s="3" t="e">
        <v>#NUM!</v>
      </c>
      <c r="F5255" s="3" t="str">
        <f>VLOOKUP(Exportacao[[#This Row],[País]],Tabela3[#All],4,FALSE)</f>
        <v>Nova Caledônia</v>
      </c>
      <c r="G5255" s="3" t="str">
        <f>VLOOKUP(Exportacao[[#This Row],[País Corrigido]],'Conversor de países_Geral_UTF8_'!$A$2:$B$223,2,FALSE)</f>
        <v>Oceania</v>
      </c>
      <c r="H52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6" spans="1:8" hidden="1">
      <c r="A5256" t="s">
        <v>163</v>
      </c>
      <c r="B5256" s="3">
        <v>1986</v>
      </c>
      <c r="C5256">
        <v>0</v>
      </c>
      <c r="D5256">
        <v>0</v>
      </c>
      <c r="E5256" s="3" t="e">
        <v>#NUM!</v>
      </c>
      <c r="F5256" s="3" t="str">
        <f>VLOOKUP(Exportacao[[#This Row],[País]],Tabela3[#All],4,FALSE)</f>
        <v>Nova Caledônia</v>
      </c>
      <c r="G5256" s="3" t="str">
        <f>VLOOKUP(Exportacao[[#This Row],[País Corrigido]],'Conversor de países_Geral_UTF8_'!$A$2:$B$223,2,FALSE)</f>
        <v>Oceania</v>
      </c>
      <c r="H52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7" spans="1:8" hidden="1">
      <c r="A5257" t="s">
        <v>163</v>
      </c>
      <c r="B5257" s="3">
        <v>1987</v>
      </c>
      <c r="C5257">
        <v>0</v>
      </c>
      <c r="D5257">
        <v>0</v>
      </c>
      <c r="E5257" s="3" t="e">
        <v>#NUM!</v>
      </c>
      <c r="F5257" s="3" t="str">
        <f>VLOOKUP(Exportacao[[#This Row],[País]],Tabela3[#All],4,FALSE)</f>
        <v>Nova Caledônia</v>
      </c>
      <c r="G5257" s="3" t="str">
        <f>VLOOKUP(Exportacao[[#This Row],[País Corrigido]],'Conversor de países_Geral_UTF8_'!$A$2:$B$223,2,FALSE)</f>
        <v>Oceania</v>
      </c>
      <c r="H52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8" spans="1:8" hidden="1">
      <c r="A5258" t="s">
        <v>163</v>
      </c>
      <c r="B5258" s="3">
        <v>1988</v>
      </c>
      <c r="C5258">
        <v>0</v>
      </c>
      <c r="D5258">
        <v>0</v>
      </c>
      <c r="E5258" s="3" t="e">
        <v>#NUM!</v>
      </c>
      <c r="F5258" s="3" t="str">
        <f>VLOOKUP(Exportacao[[#This Row],[País]],Tabela3[#All],4,FALSE)</f>
        <v>Nova Caledônia</v>
      </c>
      <c r="G5258" s="3" t="str">
        <f>VLOOKUP(Exportacao[[#This Row],[País Corrigido]],'Conversor de países_Geral_UTF8_'!$A$2:$B$223,2,FALSE)</f>
        <v>Oceania</v>
      </c>
      <c r="H52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59" spans="1:8" hidden="1">
      <c r="A5259" t="s">
        <v>163</v>
      </c>
      <c r="B5259" s="3">
        <v>1989</v>
      </c>
      <c r="C5259">
        <v>0</v>
      </c>
      <c r="D5259">
        <v>0</v>
      </c>
      <c r="E5259" s="3" t="e">
        <v>#NUM!</v>
      </c>
      <c r="F5259" s="3" t="str">
        <f>VLOOKUP(Exportacao[[#This Row],[País]],Tabela3[#All],4,FALSE)</f>
        <v>Nova Caledônia</v>
      </c>
      <c r="G5259" s="3" t="str">
        <f>VLOOKUP(Exportacao[[#This Row],[País Corrigido]],'Conversor de países_Geral_UTF8_'!$A$2:$B$223,2,FALSE)</f>
        <v>Oceania</v>
      </c>
      <c r="H52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0" spans="1:8" hidden="1">
      <c r="A5260" t="s">
        <v>163</v>
      </c>
      <c r="B5260" s="3">
        <v>1990</v>
      </c>
      <c r="C5260">
        <v>0</v>
      </c>
      <c r="D5260">
        <v>0</v>
      </c>
      <c r="E5260" s="3" t="e">
        <v>#NUM!</v>
      </c>
      <c r="F5260" s="3" t="str">
        <f>VLOOKUP(Exportacao[[#This Row],[País]],Tabela3[#All],4,FALSE)</f>
        <v>Nova Caledônia</v>
      </c>
      <c r="G5260" s="3" t="str">
        <f>VLOOKUP(Exportacao[[#This Row],[País Corrigido]],'Conversor de países_Geral_UTF8_'!$A$2:$B$223,2,FALSE)</f>
        <v>Oceania</v>
      </c>
      <c r="H52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1" spans="1:8" hidden="1">
      <c r="A5261" t="s">
        <v>163</v>
      </c>
      <c r="B5261" s="3">
        <v>1991</v>
      </c>
      <c r="C5261">
        <v>0</v>
      </c>
      <c r="D5261">
        <v>0</v>
      </c>
      <c r="E5261" s="3" t="e">
        <v>#NUM!</v>
      </c>
      <c r="F5261" s="3" t="str">
        <f>VLOOKUP(Exportacao[[#This Row],[País]],Tabela3[#All],4,FALSE)</f>
        <v>Nova Caledônia</v>
      </c>
      <c r="G5261" s="3" t="str">
        <f>VLOOKUP(Exportacao[[#This Row],[País Corrigido]],'Conversor de países_Geral_UTF8_'!$A$2:$B$223,2,FALSE)</f>
        <v>Oceania</v>
      </c>
      <c r="H52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2" spans="1:8" hidden="1">
      <c r="A5262" t="s">
        <v>163</v>
      </c>
      <c r="B5262" s="3">
        <v>1992</v>
      </c>
      <c r="C5262">
        <v>0</v>
      </c>
      <c r="D5262">
        <v>0</v>
      </c>
      <c r="E5262" s="3" t="e">
        <v>#NUM!</v>
      </c>
      <c r="F5262" s="3" t="str">
        <f>VLOOKUP(Exportacao[[#This Row],[País]],Tabela3[#All],4,FALSE)</f>
        <v>Nova Caledônia</v>
      </c>
      <c r="G5262" s="3" t="str">
        <f>VLOOKUP(Exportacao[[#This Row],[País Corrigido]],'Conversor de países_Geral_UTF8_'!$A$2:$B$223,2,FALSE)</f>
        <v>Oceania</v>
      </c>
      <c r="H52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3" spans="1:8" hidden="1">
      <c r="A5263" t="s">
        <v>163</v>
      </c>
      <c r="B5263" s="3">
        <v>1993</v>
      </c>
      <c r="C5263">
        <v>0</v>
      </c>
      <c r="D5263">
        <v>0</v>
      </c>
      <c r="E5263" s="3" t="e">
        <v>#NUM!</v>
      </c>
      <c r="F5263" s="3" t="str">
        <f>VLOOKUP(Exportacao[[#This Row],[País]],Tabela3[#All],4,FALSE)</f>
        <v>Nova Caledônia</v>
      </c>
      <c r="G5263" s="3" t="str">
        <f>VLOOKUP(Exportacao[[#This Row],[País Corrigido]],'Conversor de países_Geral_UTF8_'!$A$2:$B$223,2,FALSE)</f>
        <v>Oceania</v>
      </c>
      <c r="H52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4" spans="1:8" hidden="1">
      <c r="A5264" t="s">
        <v>163</v>
      </c>
      <c r="B5264" s="3">
        <v>1994</v>
      </c>
      <c r="C5264">
        <v>0</v>
      </c>
      <c r="D5264">
        <v>0</v>
      </c>
      <c r="E5264" s="3" t="e">
        <v>#NUM!</v>
      </c>
      <c r="F5264" s="3" t="str">
        <f>VLOOKUP(Exportacao[[#This Row],[País]],Tabela3[#All],4,FALSE)</f>
        <v>Nova Caledônia</v>
      </c>
      <c r="G5264" s="3" t="str">
        <f>VLOOKUP(Exportacao[[#This Row],[País Corrigido]],'Conversor de países_Geral_UTF8_'!$A$2:$B$223,2,FALSE)</f>
        <v>Oceania</v>
      </c>
      <c r="H52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5" spans="1:8" hidden="1">
      <c r="A5265" t="s">
        <v>163</v>
      </c>
      <c r="B5265" s="3">
        <v>1995</v>
      </c>
      <c r="C5265">
        <v>0</v>
      </c>
      <c r="D5265">
        <v>0</v>
      </c>
      <c r="E5265" s="3" t="e">
        <v>#NUM!</v>
      </c>
      <c r="F5265" s="3" t="str">
        <f>VLOOKUP(Exportacao[[#This Row],[País]],Tabela3[#All],4,FALSE)</f>
        <v>Nova Caledônia</v>
      </c>
      <c r="G5265" s="3" t="str">
        <f>VLOOKUP(Exportacao[[#This Row],[País Corrigido]],'Conversor de países_Geral_UTF8_'!$A$2:$B$223,2,FALSE)</f>
        <v>Oceania</v>
      </c>
      <c r="H52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6" spans="1:8" hidden="1">
      <c r="A5266" t="s">
        <v>163</v>
      </c>
      <c r="B5266" s="3">
        <v>1996</v>
      </c>
      <c r="C5266">
        <v>0</v>
      </c>
      <c r="D5266">
        <v>0</v>
      </c>
      <c r="E5266" s="3" t="e">
        <v>#NUM!</v>
      </c>
      <c r="F5266" s="3" t="str">
        <f>VLOOKUP(Exportacao[[#This Row],[País]],Tabela3[#All],4,FALSE)</f>
        <v>Nova Caledônia</v>
      </c>
      <c r="G5266" s="3" t="str">
        <f>VLOOKUP(Exportacao[[#This Row],[País Corrigido]],'Conversor de países_Geral_UTF8_'!$A$2:$B$223,2,FALSE)</f>
        <v>Oceania</v>
      </c>
      <c r="H52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7" spans="1:8" hidden="1">
      <c r="A5267" t="s">
        <v>163</v>
      </c>
      <c r="B5267" s="3">
        <v>1997</v>
      </c>
      <c r="C5267">
        <v>0</v>
      </c>
      <c r="D5267">
        <v>0</v>
      </c>
      <c r="E5267" s="3" t="e">
        <v>#NUM!</v>
      </c>
      <c r="F5267" s="3" t="str">
        <f>VLOOKUP(Exportacao[[#This Row],[País]],Tabela3[#All],4,FALSE)</f>
        <v>Nova Caledônia</v>
      </c>
      <c r="G5267" s="3" t="str">
        <f>VLOOKUP(Exportacao[[#This Row],[País Corrigido]],'Conversor de países_Geral_UTF8_'!$A$2:$B$223,2,FALSE)</f>
        <v>Oceania</v>
      </c>
      <c r="H52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8" spans="1:8" hidden="1">
      <c r="A5268" t="s">
        <v>163</v>
      </c>
      <c r="B5268" s="3">
        <v>1998</v>
      </c>
      <c r="C5268">
        <v>0</v>
      </c>
      <c r="D5268">
        <v>0</v>
      </c>
      <c r="E5268" s="3" t="e">
        <v>#NUM!</v>
      </c>
      <c r="F5268" s="3" t="str">
        <f>VLOOKUP(Exportacao[[#This Row],[País]],Tabela3[#All],4,FALSE)</f>
        <v>Nova Caledônia</v>
      </c>
      <c r="G5268" s="3" t="str">
        <f>VLOOKUP(Exportacao[[#This Row],[País Corrigido]],'Conversor de países_Geral_UTF8_'!$A$2:$B$223,2,FALSE)</f>
        <v>Oceania</v>
      </c>
      <c r="H52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69" spans="1:8" hidden="1">
      <c r="A5269" t="s">
        <v>163</v>
      </c>
      <c r="B5269" s="3">
        <v>1999</v>
      </c>
      <c r="C5269">
        <v>0</v>
      </c>
      <c r="D5269">
        <v>0</v>
      </c>
      <c r="E5269" s="3" t="e">
        <v>#NUM!</v>
      </c>
      <c r="F5269" s="3" t="str">
        <f>VLOOKUP(Exportacao[[#This Row],[País]],Tabela3[#All],4,FALSE)</f>
        <v>Nova Caledônia</v>
      </c>
      <c r="G5269" s="3" t="str">
        <f>VLOOKUP(Exportacao[[#This Row],[País Corrigido]],'Conversor de países_Geral_UTF8_'!$A$2:$B$223,2,FALSE)</f>
        <v>Oceania</v>
      </c>
      <c r="H52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0" spans="1:8" hidden="1">
      <c r="A5270" t="s">
        <v>163</v>
      </c>
      <c r="B5270" s="3">
        <v>2000</v>
      </c>
      <c r="C5270">
        <v>0</v>
      </c>
      <c r="D5270">
        <v>0</v>
      </c>
      <c r="E5270" s="3" t="e">
        <v>#NUM!</v>
      </c>
      <c r="F5270" s="3" t="str">
        <f>VLOOKUP(Exportacao[[#This Row],[País]],Tabela3[#All],4,FALSE)</f>
        <v>Nova Caledônia</v>
      </c>
      <c r="G5270" s="3" t="str">
        <f>VLOOKUP(Exportacao[[#This Row],[País Corrigido]],'Conversor de países_Geral_UTF8_'!$A$2:$B$223,2,FALSE)</f>
        <v>Oceania</v>
      </c>
      <c r="H52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1" spans="1:8" hidden="1">
      <c r="A5271" t="s">
        <v>163</v>
      </c>
      <c r="B5271" s="3">
        <v>2001</v>
      </c>
      <c r="C5271">
        <v>0</v>
      </c>
      <c r="D5271">
        <v>0</v>
      </c>
      <c r="E5271" s="3" t="e">
        <v>#NUM!</v>
      </c>
      <c r="F5271" s="3" t="str">
        <f>VLOOKUP(Exportacao[[#This Row],[País]],Tabela3[#All],4,FALSE)</f>
        <v>Nova Caledônia</v>
      </c>
      <c r="G5271" s="3" t="str">
        <f>VLOOKUP(Exportacao[[#This Row],[País Corrigido]],'Conversor de países_Geral_UTF8_'!$A$2:$B$223,2,FALSE)</f>
        <v>Oceania</v>
      </c>
      <c r="H52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2" spans="1:8" hidden="1">
      <c r="A5272" t="s">
        <v>163</v>
      </c>
      <c r="B5272" s="3">
        <v>2002</v>
      </c>
      <c r="C5272">
        <v>0</v>
      </c>
      <c r="D5272">
        <v>0</v>
      </c>
      <c r="E5272" s="3" t="e">
        <v>#NUM!</v>
      </c>
      <c r="F5272" s="3" t="str">
        <f>VLOOKUP(Exportacao[[#This Row],[País]],Tabela3[#All],4,FALSE)</f>
        <v>Nova Caledônia</v>
      </c>
      <c r="G5272" s="3" t="str">
        <f>VLOOKUP(Exportacao[[#This Row],[País Corrigido]],'Conversor de países_Geral_UTF8_'!$A$2:$B$223,2,FALSE)</f>
        <v>Oceania</v>
      </c>
      <c r="H52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3" spans="1:8" hidden="1">
      <c r="A5273" t="s">
        <v>163</v>
      </c>
      <c r="B5273" s="3">
        <v>2003</v>
      </c>
      <c r="C5273">
        <v>0</v>
      </c>
      <c r="D5273">
        <v>0</v>
      </c>
      <c r="E5273" s="3" t="e">
        <v>#NUM!</v>
      </c>
      <c r="F5273" s="3" t="str">
        <f>VLOOKUP(Exportacao[[#This Row],[País]],Tabela3[#All],4,FALSE)</f>
        <v>Nova Caledônia</v>
      </c>
      <c r="G5273" s="3" t="str">
        <f>VLOOKUP(Exportacao[[#This Row],[País Corrigido]],'Conversor de países_Geral_UTF8_'!$A$2:$B$223,2,FALSE)</f>
        <v>Oceania</v>
      </c>
      <c r="H52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4" spans="1:8" hidden="1">
      <c r="A5274" t="s">
        <v>163</v>
      </c>
      <c r="B5274" s="3">
        <v>2004</v>
      </c>
      <c r="C5274">
        <v>0</v>
      </c>
      <c r="D5274">
        <v>0</v>
      </c>
      <c r="E5274" s="3" t="e">
        <v>#NUM!</v>
      </c>
      <c r="F5274" s="3" t="str">
        <f>VLOOKUP(Exportacao[[#This Row],[País]],Tabela3[#All],4,FALSE)</f>
        <v>Nova Caledônia</v>
      </c>
      <c r="G5274" s="3" t="str">
        <f>VLOOKUP(Exportacao[[#This Row],[País Corrigido]],'Conversor de países_Geral_UTF8_'!$A$2:$B$223,2,FALSE)</f>
        <v>Oceania</v>
      </c>
      <c r="H52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5" spans="1:8" hidden="1">
      <c r="A5275" t="s">
        <v>163</v>
      </c>
      <c r="B5275" s="3">
        <v>2005</v>
      </c>
      <c r="C5275">
        <v>0</v>
      </c>
      <c r="D5275">
        <v>0</v>
      </c>
      <c r="E5275" s="3" t="e">
        <v>#NUM!</v>
      </c>
      <c r="F5275" s="3" t="str">
        <f>VLOOKUP(Exportacao[[#This Row],[País]],Tabela3[#All],4,FALSE)</f>
        <v>Nova Caledônia</v>
      </c>
      <c r="G5275" s="3" t="str">
        <f>VLOOKUP(Exportacao[[#This Row],[País Corrigido]],'Conversor de países_Geral_UTF8_'!$A$2:$B$223,2,FALSE)</f>
        <v>Oceania</v>
      </c>
      <c r="H52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6" spans="1:8" hidden="1">
      <c r="A5276" t="s">
        <v>163</v>
      </c>
      <c r="B5276" s="3">
        <v>2006</v>
      </c>
      <c r="C5276">
        <v>0</v>
      </c>
      <c r="D5276">
        <v>0</v>
      </c>
      <c r="E5276" s="3" t="e">
        <v>#NUM!</v>
      </c>
      <c r="F5276" s="3" t="str">
        <f>VLOOKUP(Exportacao[[#This Row],[País]],Tabela3[#All],4,FALSE)</f>
        <v>Nova Caledônia</v>
      </c>
      <c r="G5276" s="3" t="str">
        <f>VLOOKUP(Exportacao[[#This Row],[País Corrigido]],'Conversor de países_Geral_UTF8_'!$A$2:$B$223,2,FALSE)</f>
        <v>Oceania</v>
      </c>
      <c r="H52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7" spans="1:8" hidden="1">
      <c r="A5277" t="s">
        <v>163</v>
      </c>
      <c r="B5277" s="3">
        <v>2007</v>
      </c>
      <c r="C5277">
        <v>0</v>
      </c>
      <c r="D5277">
        <v>0</v>
      </c>
      <c r="E5277" s="3" t="e">
        <v>#NUM!</v>
      </c>
      <c r="F5277" s="3" t="str">
        <f>VLOOKUP(Exportacao[[#This Row],[País]],Tabela3[#All],4,FALSE)</f>
        <v>Nova Caledônia</v>
      </c>
      <c r="G5277" s="3" t="str">
        <f>VLOOKUP(Exportacao[[#This Row],[País Corrigido]],'Conversor de países_Geral_UTF8_'!$A$2:$B$223,2,FALSE)</f>
        <v>Oceania</v>
      </c>
      <c r="H52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8" spans="1:8" hidden="1">
      <c r="A5278" t="s">
        <v>163</v>
      </c>
      <c r="B5278" s="3">
        <v>2008</v>
      </c>
      <c r="C5278">
        <v>0</v>
      </c>
      <c r="D5278">
        <v>0</v>
      </c>
      <c r="E5278" s="3" t="e">
        <v>#NUM!</v>
      </c>
      <c r="F5278" s="3" t="str">
        <f>VLOOKUP(Exportacao[[#This Row],[País]],Tabela3[#All],4,FALSE)</f>
        <v>Nova Caledônia</v>
      </c>
      <c r="G5278" s="3" t="str">
        <f>VLOOKUP(Exportacao[[#This Row],[País Corrigido]],'Conversor de países_Geral_UTF8_'!$A$2:$B$223,2,FALSE)</f>
        <v>Oceania</v>
      </c>
      <c r="H52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79" spans="1:8" hidden="1">
      <c r="A5279" t="s">
        <v>163</v>
      </c>
      <c r="B5279" s="3">
        <v>2009</v>
      </c>
      <c r="C5279">
        <v>0</v>
      </c>
      <c r="D5279">
        <v>0</v>
      </c>
      <c r="E5279" s="3" t="e">
        <v>#NUM!</v>
      </c>
      <c r="F5279" s="3" t="str">
        <f>VLOOKUP(Exportacao[[#This Row],[País]],Tabela3[#All],4,FALSE)</f>
        <v>Nova Caledônia</v>
      </c>
      <c r="G5279" s="3" t="str">
        <f>VLOOKUP(Exportacao[[#This Row],[País Corrigido]],'Conversor de países_Geral_UTF8_'!$A$2:$B$223,2,FALSE)</f>
        <v>Oceania</v>
      </c>
      <c r="H52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0" spans="1:8" hidden="1">
      <c r="A5280" t="s">
        <v>163</v>
      </c>
      <c r="B5280" s="3">
        <v>2010</v>
      </c>
      <c r="C5280">
        <v>0</v>
      </c>
      <c r="D5280">
        <v>0</v>
      </c>
      <c r="E5280" s="3" t="e">
        <v>#NUM!</v>
      </c>
      <c r="F5280" s="3" t="str">
        <f>VLOOKUP(Exportacao[[#This Row],[País]],Tabela3[#All],4,FALSE)</f>
        <v>Nova Caledônia</v>
      </c>
      <c r="G5280" s="3" t="str">
        <f>VLOOKUP(Exportacao[[#This Row],[País Corrigido]],'Conversor de países_Geral_UTF8_'!$A$2:$B$223,2,FALSE)</f>
        <v>Oceania</v>
      </c>
      <c r="H52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1" spans="1:8" hidden="1">
      <c r="A5281" t="s">
        <v>163</v>
      </c>
      <c r="B5281" s="3">
        <v>2011</v>
      </c>
      <c r="C5281">
        <v>0</v>
      </c>
      <c r="D5281">
        <v>0</v>
      </c>
      <c r="E5281" s="3" t="e">
        <v>#NUM!</v>
      </c>
      <c r="F5281" s="3" t="str">
        <f>VLOOKUP(Exportacao[[#This Row],[País]],Tabela3[#All],4,FALSE)</f>
        <v>Nova Caledônia</v>
      </c>
      <c r="G5281" s="3" t="str">
        <f>VLOOKUP(Exportacao[[#This Row],[País Corrigido]],'Conversor de países_Geral_UTF8_'!$A$2:$B$223,2,FALSE)</f>
        <v>Oceania</v>
      </c>
      <c r="H52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2" spans="1:8" hidden="1">
      <c r="A5282" t="s">
        <v>163</v>
      </c>
      <c r="B5282" s="3">
        <v>2012</v>
      </c>
      <c r="C5282">
        <v>0</v>
      </c>
      <c r="D5282">
        <v>0</v>
      </c>
      <c r="E5282" s="3" t="e">
        <v>#NUM!</v>
      </c>
      <c r="F5282" s="3" t="str">
        <f>VLOOKUP(Exportacao[[#This Row],[País]],Tabela3[#All],4,FALSE)</f>
        <v>Nova Caledônia</v>
      </c>
      <c r="G5282" s="3" t="str">
        <f>VLOOKUP(Exportacao[[#This Row],[País Corrigido]],'Conversor de países_Geral_UTF8_'!$A$2:$B$223,2,FALSE)</f>
        <v>Oceania</v>
      </c>
      <c r="H52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3" spans="1:8" hidden="1">
      <c r="A5283" t="s">
        <v>163</v>
      </c>
      <c r="B5283" s="3">
        <v>2013</v>
      </c>
      <c r="C5283">
        <v>0</v>
      </c>
      <c r="D5283">
        <v>0</v>
      </c>
      <c r="E5283" s="3" t="e">
        <v>#NUM!</v>
      </c>
      <c r="F5283" s="3" t="str">
        <f>VLOOKUP(Exportacao[[#This Row],[País]],Tabela3[#All],4,FALSE)</f>
        <v>Nova Caledônia</v>
      </c>
      <c r="G5283" s="3" t="str">
        <f>VLOOKUP(Exportacao[[#This Row],[País Corrigido]],'Conversor de países_Geral_UTF8_'!$A$2:$B$223,2,FALSE)</f>
        <v>Oceania</v>
      </c>
      <c r="H52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4" spans="1:8" hidden="1">
      <c r="A5284" t="s">
        <v>163</v>
      </c>
      <c r="B5284" s="3">
        <v>2014</v>
      </c>
      <c r="C5284">
        <v>0</v>
      </c>
      <c r="D5284">
        <v>0</v>
      </c>
      <c r="E5284" s="3" t="e">
        <v>#NUM!</v>
      </c>
      <c r="F5284" s="3" t="str">
        <f>VLOOKUP(Exportacao[[#This Row],[País]],Tabela3[#All],4,FALSE)</f>
        <v>Nova Caledônia</v>
      </c>
      <c r="G5284" s="3" t="str">
        <f>VLOOKUP(Exportacao[[#This Row],[País Corrigido]],'Conversor de países_Geral_UTF8_'!$A$2:$B$223,2,FALSE)</f>
        <v>Oceania</v>
      </c>
      <c r="H52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5" spans="1:8" hidden="1">
      <c r="A5285" t="s">
        <v>163</v>
      </c>
      <c r="B5285" s="3">
        <v>2015</v>
      </c>
      <c r="C5285">
        <v>0</v>
      </c>
      <c r="D5285">
        <v>0</v>
      </c>
      <c r="E5285" s="3" t="e">
        <v>#NUM!</v>
      </c>
      <c r="F5285" s="3" t="str">
        <f>VLOOKUP(Exportacao[[#This Row],[País]],Tabela3[#All],4,FALSE)</f>
        <v>Nova Caledônia</v>
      </c>
      <c r="G5285" s="3" t="str">
        <f>VLOOKUP(Exportacao[[#This Row],[País Corrigido]],'Conversor de países_Geral_UTF8_'!$A$2:$B$223,2,FALSE)</f>
        <v>Oceania</v>
      </c>
      <c r="H52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6" spans="1:8" hidden="1">
      <c r="A5286" t="s">
        <v>163</v>
      </c>
      <c r="B5286" s="3">
        <v>2016</v>
      </c>
      <c r="C5286">
        <v>0</v>
      </c>
      <c r="D5286">
        <v>0</v>
      </c>
      <c r="E5286" s="3" t="e">
        <v>#NUM!</v>
      </c>
      <c r="F5286" s="3" t="str">
        <f>VLOOKUP(Exportacao[[#This Row],[País]],Tabela3[#All],4,FALSE)</f>
        <v>Nova Caledônia</v>
      </c>
      <c r="G5286" s="3" t="str">
        <f>VLOOKUP(Exportacao[[#This Row],[País Corrigido]],'Conversor de países_Geral_UTF8_'!$A$2:$B$223,2,FALSE)</f>
        <v>Oceania</v>
      </c>
      <c r="H52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7" spans="1:8" hidden="1">
      <c r="A5287" t="s">
        <v>163</v>
      </c>
      <c r="B5287" s="3">
        <v>2017</v>
      </c>
      <c r="C5287">
        <v>0</v>
      </c>
      <c r="D5287">
        <v>0</v>
      </c>
      <c r="E5287" s="3" t="e">
        <v>#NUM!</v>
      </c>
      <c r="F5287" s="3" t="str">
        <f>VLOOKUP(Exportacao[[#This Row],[País]],Tabela3[#All],4,FALSE)</f>
        <v>Nova Caledônia</v>
      </c>
      <c r="G5287" s="3" t="str">
        <f>VLOOKUP(Exportacao[[#This Row],[País Corrigido]],'Conversor de países_Geral_UTF8_'!$A$2:$B$223,2,FALSE)</f>
        <v>Oceania</v>
      </c>
      <c r="H52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8" spans="1:8" hidden="1">
      <c r="A5288" t="s">
        <v>163</v>
      </c>
      <c r="B5288" s="3">
        <v>2018</v>
      </c>
      <c r="C5288">
        <v>0</v>
      </c>
      <c r="D5288">
        <v>0</v>
      </c>
      <c r="E5288" s="3" t="e">
        <v>#NUM!</v>
      </c>
      <c r="F5288" s="3" t="str">
        <f>VLOOKUP(Exportacao[[#This Row],[País]],Tabela3[#All],4,FALSE)</f>
        <v>Nova Caledônia</v>
      </c>
      <c r="G5288" s="3" t="str">
        <f>VLOOKUP(Exportacao[[#This Row],[País Corrigido]],'Conversor de países_Geral_UTF8_'!$A$2:$B$223,2,FALSE)</f>
        <v>Oceania</v>
      </c>
      <c r="H52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89" spans="1:8" hidden="1">
      <c r="A5289" t="s">
        <v>163</v>
      </c>
      <c r="B5289" s="3">
        <v>2019</v>
      </c>
      <c r="C5289">
        <v>0</v>
      </c>
      <c r="D5289">
        <v>0</v>
      </c>
      <c r="E5289" s="3" t="e">
        <v>#NUM!</v>
      </c>
      <c r="F5289" s="3" t="str">
        <f>VLOOKUP(Exportacao[[#This Row],[País]],Tabela3[#All],4,FALSE)</f>
        <v>Nova Caledônia</v>
      </c>
      <c r="G5289" s="3" t="str">
        <f>VLOOKUP(Exportacao[[#This Row],[País Corrigido]],'Conversor de países_Geral_UTF8_'!$A$2:$B$223,2,FALSE)</f>
        <v>Oceania</v>
      </c>
      <c r="H52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0" spans="1:8" hidden="1">
      <c r="A5290" t="s">
        <v>163</v>
      </c>
      <c r="B5290" s="3">
        <v>2020</v>
      </c>
      <c r="C5290">
        <v>0</v>
      </c>
      <c r="D5290">
        <v>0</v>
      </c>
      <c r="E5290" s="3" t="e">
        <v>#NUM!</v>
      </c>
      <c r="F5290" s="3" t="str">
        <f>VLOOKUP(Exportacao[[#This Row],[País]],Tabela3[#All],4,FALSE)</f>
        <v>Nova Caledônia</v>
      </c>
      <c r="G5290" s="3" t="str">
        <f>VLOOKUP(Exportacao[[#This Row],[País Corrigido]],'Conversor de países_Geral_UTF8_'!$A$2:$B$223,2,FALSE)</f>
        <v>Oceania</v>
      </c>
      <c r="H52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1" spans="1:8" hidden="1">
      <c r="A5291" t="s">
        <v>163</v>
      </c>
      <c r="B5291" s="3">
        <v>2021</v>
      </c>
      <c r="C5291">
        <v>7227</v>
      </c>
      <c r="D5291">
        <v>11924</v>
      </c>
      <c r="E5291" s="3">
        <v>1.6499238964992389</v>
      </c>
      <c r="F5291" s="3" t="str">
        <f>VLOOKUP(Exportacao[[#This Row],[País]],Tabela3[#All],4,FALSE)</f>
        <v>Nova Caledônia</v>
      </c>
      <c r="G5291" s="3" t="str">
        <f>VLOOKUP(Exportacao[[#This Row],[País Corrigido]],'Conversor de países_Geral_UTF8_'!$A$2:$B$223,2,FALSE)</f>
        <v>Oceania</v>
      </c>
      <c r="H52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292" spans="1:8" hidden="1">
      <c r="A5292" t="s">
        <v>163</v>
      </c>
      <c r="B5292" s="3">
        <v>2022</v>
      </c>
      <c r="C5292">
        <v>0</v>
      </c>
      <c r="D5292">
        <v>0</v>
      </c>
      <c r="E5292" s="3" t="e">
        <v>#NUM!</v>
      </c>
      <c r="F5292" s="3" t="str">
        <f>VLOOKUP(Exportacao[[#This Row],[País]],Tabela3[#All],4,FALSE)</f>
        <v>Nova Caledônia</v>
      </c>
      <c r="G5292" s="3" t="str">
        <f>VLOOKUP(Exportacao[[#This Row],[País Corrigido]],'Conversor de países_Geral_UTF8_'!$A$2:$B$223,2,FALSE)</f>
        <v>Oceania</v>
      </c>
      <c r="H52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3" spans="1:8" hidden="1">
      <c r="A5293" t="s">
        <v>163</v>
      </c>
      <c r="B5293" s="3">
        <v>2023</v>
      </c>
      <c r="C5293">
        <v>0</v>
      </c>
      <c r="D5293">
        <v>0</v>
      </c>
      <c r="E5293" s="3" t="e">
        <v>#NUM!</v>
      </c>
      <c r="F5293" s="3" t="str">
        <f>VLOOKUP(Exportacao[[#This Row],[País]],Tabela3[#All],4,FALSE)</f>
        <v>Nova Caledônia</v>
      </c>
      <c r="G5293" s="3" t="str">
        <f>VLOOKUP(Exportacao[[#This Row],[País Corrigido]],'Conversor de países_Geral_UTF8_'!$A$2:$B$223,2,FALSE)</f>
        <v>Oceania</v>
      </c>
      <c r="H52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4" spans="1:8" hidden="1">
      <c r="A5294" t="s">
        <v>164</v>
      </c>
      <c r="B5294" s="3">
        <v>1970</v>
      </c>
      <c r="C5294">
        <v>0</v>
      </c>
      <c r="D5294">
        <v>0</v>
      </c>
      <c r="E5294" s="3" t="e">
        <v>#NUM!</v>
      </c>
      <c r="F5294" s="3" t="str">
        <f>VLOOKUP(Exportacao[[#This Row],[País]],Tabela3[#All],4,FALSE)</f>
        <v>Nova Zelândia</v>
      </c>
      <c r="G5294" s="3" t="str">
        <f>VLOOKUP(Exportacao[[#This Row],[País Corrigido]],'Conversor de países_Geral_UTF8_'!$A$2:$B$223,2,FALSE)</f>
        <v>Oceania</v>
      </c>
      <c r="H52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5" spans="1:8" hidden="1">
      <c r="A5295" t="s">
        <v>164</v>
      </c>
      <c r="B5295" s="3">
        <v>1971</v>
      </c>
      <c r="C5295">
        <v>0</v>
      </c>
      <c r="D5295">
        <v>0</v>
      </c>
      <c r="E5295" s="3" t="e">
        <v>#NUM!</v>
      </c>
      <c r="F5295" s="3" t="str">
        <f>VLOOKUP(Exportacao[[#This Row],[País]],Tabela3[#All],4,FALSE)</f>
        <v>Nova Zelândia</v>
      </c>
      <c r="G5295" s="3" t="str">
        <f>VLOOKUP(Exportacao[[#This Row],[País Corrigido]],'Conversor de países_Geral_UTF8_'!$A$2:$B$223,2,FALSE)</f>
        <v>Oceania</v>
      </c>
      <c r="H52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6" spans="1:8" hidden="1">
      <c r="A5296" t="s">
        <v>164</v>
      </c>
      <c r="B5296" s="3">
        <v>1972</v>
      </c>
      <c r="C5296">
        <v>0</v>
      </c>
      <c r="D5296">
        <v>0</v>
      </c>
      <c r="E5296" s="3" t="e">
        <v>#NUM!</v>
      </c>
      <c r="F5296" s="3" t="str">
        <f>VLOOKUP(Exportacao[[#This Row],[País]],Tabela3[#All],4,FALSE)</f>
        <v>Nova Zelândia</v>
      </c>
      <c r="G5296" s="3" t="str">
        <f>VLOOKUP(Exportacao[[#This Row],[País Corrigido]],'Conversor de países_Geral_UTF8_'!$A$2:$B$223,2,FALSE)</f>
        <v>Oceania</v>
      </c>
      <c r="H52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7" spans="1:8" hidden="1">
      <c r="A5297" t="s">
        <v>164</v>
      </c>
      <c r="B5297" s="3">
        <v>1973</v>
      </c>
      <c r="C5297">
        <v>0</v>
      </c>
      <c r="D5297">
        <v>0</v>
      </c>
      <c r="E5297" s="3" t="e">
        <v>#NUM!</v>
      </c>
      <c r="F5297" s="3" t="str">
        <f>VLOOKUP(Exportacao[[#This Row],[País]],Tabela3[#All],4,FALSE)</f>
        <v>Nova Zelândia</v>
      </c>
      <c r="G5297" s="3" t="str">
        <f>VLOOKUP(Exportacao[[#This Row],[País Corrigido]],'Conversor de países_Geral_UTF8_'!$A$2:$B$223,2,FALSE)</f>
        <v>Oceania</v>
      </c>
      <c r="H52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8" spans="1:8" hidden="1">
      <c r="A5298" t="s">
        <v>164</v>
      </c>
      <c r="B5298" s="3">
        <v>1974</v>
      </c>
      <c r="C5298">
        <v>0</v>
      </c>
      <c r="D5298">
        <v>0</v>
      </c>
      <c r="E5298" s="3" t="e">
        <v>#NUM!</v>
      </c>
      <c r="F5298" s="3" t="str">
        <f>VLOOKUP(Exportacao[[#This Row],[País]],Tabela3[#All],4,FALSE)</f>
        <v>Nova Zelândia</v>
      </c>
      <c r="G5298" s="3" t="str">
        <f>VLOOKUP(Exportacao[[#This Row],[País Corrigido]],'Conversor de países_Geral_UTF8_'!$A$2:$B$223,2,FALSE)</f>
        <v>Oceania</v>
      </c>
      <c r="H52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299" spans="1:8" hidden="1">
      <c r="A5299" t="s">
        <v>164</v>
      </c>
      <c r="B5299" s="3">
        <v>1975</v>
      </c>
      <c r="C5299">
        <v>0</v>
      </c>
      <c r="D5299">
        <v>0</v>
      </c>
      <c r="E5299" s="3" t="e">
        <v>#NUM!</v>
      </c>
      <c r="F5299" s="3" t="str">
        <f>VLOOKUP(Exportacao[[#This Row],[País]],Tabela3[#All],4,FALSE)</f>
        <v>Nova Zelândia</v>
      </c>
      <c r="G5299" s="3" t="str">
        <f>VLOOKUP(Exportacao[[#This Row],[País Corrigido]],'Conversor de países_Geral_UTF8_'!$A$2:$B$223,2,FALSE)</f>
        <v>Oceania</v>
      </c>
      <c r="H52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0" spans="1:8" hidden="1">
      <c r="A5300" t="s">
        <v>164</v>
      </c>
      <c r="B5300" s="3">
        <v>1976</v>
      </c>
      <c r="C5300">
        <v>0</v>
      </c>
      <c r="D5300">
        <v>0</v>
      </c>
      <c r="E5300" s="3" t="e">
        <v>#NUM!</v>
      </c>
      <c r="F5300" s="3" t="str">
        <f>VLOOKUP(Exportacao[[#This Row],[País]],Tabela3[#All],4,FALSE)</f>
        <v>Nova Zelândia</v>
      </c>
      <c r="G5300" s="3" t="str">
        <f>VLOOKUP(Exportacao[[#This Row],[País Corrigido]],'Conversor de países_Geral_UTF8_'!$A$2:$B$223,2,FALSE)</f>
        <v>Oceania</v>
      </c>
      <c r="H53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1" spans="1:8" hidden="1">
      <c r="A5301" t="s">
        <v>164</v>
      </c>
      <c r="B5301" s="3">
        <v>1977</v>
      </c>
      <c r="C5301">
        <v>0</v>
      </c>
      <c r="D5301">
        <v>0</v>
      </c>
      <c r="E5301" s="3" t="e">
        <v>#NUM!</v>
      </c>
      <c r="F5301" s="3" t="str">
        <f>VLOOKUP(Exportacao[[#This Row],[País]],Tabela3[#All],4,FALSE)</f>
        <v>Nova Zelândia</v>
      </c>
      <c r="G5301" s="3" t="str">
        <f>VLOOKUP(Exportacao[[#This Row],[País Corrigido]],'Conversor de países_Geral_UTF8_'!$A$2:$B$223,2,FALSE)</f>
        <v>Oceania</v>
      </c>
      <c r="H53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2" spans="1:8" hidden="1">
      <c r="A5302" t="s">
        <v>164</v>
      </c>
      <c r="B5302" s="3">
        <v>1978</v>
      </c>
      <c r="C5302">
        <v>0</v>
      </c>
      <c r="D5302">
        <v>0</v>
      </c>
      <c r="E5302" s="3" t="e">
        <v>#NUM!</v>
      </c>
      <c r="F5302" s="3" t="str">
        <f>VLOOKUP(Exportacao[[#This Row],[País]],Tabela3[#All],4,FALSE)</f>
        <v>Nova Zelândia</v>
      </c>
      <c r="G5302" s="3" t="str">
        <f>VLOOKUP(Exportacao[[#This Row],[País Corrigido]],'Conversor de países_Geral_UTF8_'!$A$2:$B$223,2,FALSE)</f>
        <v>Oceania</v>
      </c>
      <c r="H53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3" spans="1:8" hidden="1">
      <c r="A5303" t="s">
        <v>164</v>
      </c>
      <c r="B5303" s="3">
        <v>1979</v>
      </c>
      <c r="C5303">
        <v>0</v>
      </c>
      <c r="D5303">
        <v>0</v>
      </c>
      <c r="E5303" s="3" t="e">
        <v>#NUM!</v>
      </c>
      <c r="F5303" s="3" t="str">
        <f>VLOOKUP(Exportacao[[#This Row],[País]],Tabela3[#All],4,FALSE)</f>
        <v>Nova Zelândia</v>
      </c>
      <c r="G5303" s="3" t="str">
        <f>VLOOKUP(Exportacao[[#This Row],[País Corrigido]],'Conversor de países_Geral_UTF8_'!$A$2:$B$223,2,FALSE)</f>
        <v>Oceania</v>
      </c>
      <c r="H53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4" spans="1:8" hidden="1">
      <c r="A5304" t="s">
        <v>164</v>
      </c>
      <c r="B5304" s="3">
        <v>1980</v>
      </c>
      <c r="C5304">
        <v>0</v>
      </c>
      <c r="D5304">
        <v>0</v>
      </c>
      <c r="E5304" s="3" t="e">
        <v>#NUM!</v>
      </c>
      <c r="F5304" s="3" t="str">
        <f>VLOOKUP(Exportacao[[#This Row],[País]],Tabela3[#All],4,FALSE)</f>
        <v>Nova Zelândia</v>
      </c>
      <c r="G5304" s="3" t="str">
        <f>VLOOKUP(Exportacao[[#This Row],[País Corrigido]],'Conversor de países_Geral_UTF8_'!$A$2:$B$223,2,FALSE)</f>
        <v>Oceania</v>
      </c>
      <c r="H53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5" spans="1:8" hidden="1">
      <c r="A5305" t="s">
        <v>164</v>
      </c>
      <c r="B5305" s="3">
        <v>1981</v>
      </c>
      <c r="C5305">
        <v>0</v>
      </c>
      <c r="D5305">
        <v>0</v>
      </c>
      <c r="E5305" s="3" t="e">
        <v>#NUM!</v>
      </c>
      <c r="F5305" s="3" t="str">
        <f>VLOOKUP(Exportacao[[#This Row],[País]],Tabela3[#All],4,FALSE)</f>
        <v>Nova Zelândia</v>
      </c>
      <c r="G5305" s="3" t="str">
        <f>VLOOKUP(Exportacao[[#This Row],[País Corrigido]],'Conversor de países_Geral_UTF8_'!$A$2:$B$223,2,FALSE)</f>
        <v>Oceania</v>
      </c>
      <c r="H53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6" spans="1:8" hidden="1">
      <c r="A5306" t="s">
        <v>164</v>
      </c>
      <c r="B5306" s="3">
        <v>1982</v>
      </c>
      <c r="C5306">
        <v>0</v>
      </c>
      <c r="D5306">
        <v>0</v>
      </c>
      <c r="E5306" s="3" t="e">
        <v>#NUM!</v>
      </c>
      <c r="F5306" s="3" t="str">
        <f>VLOOKUP(Exportacao[[#This Row],[País]],Tabela3[#All],4,FALSE)</f>
        <v>Nova Zelândia</v>
      </c>
      <c r="G5306" s="3" t="str">
        <f>VLOOKUP(Exportacao[[#This Row],[País Corrigido]],'Conversor de países_Geral_UTF8_'!$A$2:$B$223,2,FALSE)</f>
        <v>Oceania</v>
      </c>
      <c r="H53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7" spans="1:8" hidden="1">
      <c r="A5307" t="s">
        <v>164</v>
      </c>
      <c r="B5307" s="3">
        <v>1983</v>
      </c>
      <c r="C5307">
        <v>0</v>
      </c>
      <c r="D5307">
        <v>0</v>
      </c>
      <c r="E5307" s="3" t="e">
        <v>#NUM!</v>
      </c>
      <c r="F5307" s="3" t="str">
        <f>VLOOKUP(Exportacao[[#This Row],[País]],Tabela3[#All],4,FALSE)</f>
        <v>Nova Zelândia</v>
      </c>
      <c r="G5307" s="3" t="str">
        <f>VLOOKUP(Exportacao[[#This Row],[País Corrigido]],'Conversor de países_Geral_UTF8_'!$A$2:$B$223,2,FALSE)</f>
        <v>Oceania</v>
      </c>
      <c r="H53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8" spans="1:8" hidden="1">
      <c r="A5308" t="s">
        <v>164</v>
      </c>
      <c r="B5308" s="3">
        <v>1984</v>
      </c>
      <c r="C5308">
        <v>0</v>
      </c>
      <c r="D5308">
        <v>0</v>
      </c>
      <c r="E5308" s="3" t="e">
        <v>#NUM!</v>
      </c>
      <c r="F5308" s="3" t="str">
        <f>VLOOKUP(Exportacao[[#This Row],[País]],Tabela3[#All],4,FALSE)</f>
        <v>Nova Zelândia</v>
      </c>
      <c r="G5308" s="3" t="str">
        <f>VLOOKUP(Exportacao[[#This Row],[País Corrigido]],'Conversor de países_Geral_UTF8_'!$A$2:$B$223,2,FALSE)</f>
        <v>Oceania</v>
      </c>
      <c r="H53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09" spans="1:8" hidden="1">
      <c r="A5309" t="s">
        <v>164</v>
      </c>
      <c r="B5309" s="3">
        <v>1985</v>
      </c>
      <c r="C5309">
        <v>0</v>
      </c>
      <c r="D5309">
        <v>0</v>
      </c>
      <c r="E5309" s="3" t="e">
        <v>#NUM!</v>
      </c>
      <c r="F5309" s="3" t="str">
        <f>VLOOKUP(Exportacao[[#This Row],[País]],Tabela3[#All],4,FALSE)</f>
        <v>Nova Zelândia</v>
      </c>
      <c r="G5309" s="3" t="str">
        <f>VLOOKUP(Exportacao[[#This Row],[País Corrigido]],'Conversor de países_Geral_UTF8_'!$A$2:$B$223,2,FALSE)</f>
        <v>Oceania</v>
      </c>
      <c r="H53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0" spans="1:8" hidden="1">
      <c r="A5310" t="s">
        <v>164</v>
      </c>
      <c r="B5310" s="3">
        <v>1986</v>
      </c>
      <c r="C5310">
        <v>0</v>
      </c>
      <c r="D5310">
        <v>0</v>
      </c>
      <c r="E5310" s="3" t="e">
        <v>#NUM!</v>
      </c>
      <c r="F5310" s="3" t="str">
        <f>VLOOKUP(Exportacao[[#This Row],[País]],Tabela3[#All],4,FALSE)</f>
        <v>Nova Zelândia</v>
      </c>
      <c r="G5310" s="3" t="str">
        <f>VLOOKUP(Exportacao[[#This Row],[País Corrigido]],'Conversor de países_Geral_UTF8_'!$A$2:$B$223,2,FALSE)</f>
        <v>Oceania</v>
      </c>
      <c r="H53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1" spans="1:8" hidden="1">
      <c r="A5311" t="s">
        <v>164</v>
      </c>
      <c r="B5311" s="3">
        <v>1987</v>
      </c>
      <c r="C5311">
        <v>0</v>
      </c>
      <c r="D5311">
        <v>0</v>
      </c>
      <c r="E5311" s="3" t="e">
        <v>#NUM!</v>
      </c>
      <c r="F5311" s="3" t="str">
        <f>VLOOKUP(Exportacao[[#This Row],[País]],Tabela3[#All],4,FALSE)</f>
        <v>Nova Zelândia</v>
      </c>
      <c r="G5311" s="3" t="str">
        <f>VLOOKUP(Exportacao[[#This Row],[País Corrigido]],'Conversor de países_Geral_UTF8_'!$A$2:$B$223,2,FALSE)</f>
        <v>Oceania</v>
      </c>
      <c r="H53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2" spans="1:8" hidden="1">
      <c r="A5312" t="s">
        <v>164</v>
      </c>
      <c r="B5312" s="3">
        <v>1988</v>
      </c>
      <c r="C5312">
        <v>0</v>
      </c>
      <c r="D5312">
        <v>0</v>
      </c>
      <c r="E5312" s="3" t="e">
        <v>#NUM!</v>
      </c>
      <c r="F5312" s="3" t="str">
        <f>VLOOKUP(Exportacao[[#This Row],[País]],Tabela3[#All],4,FALSE)</f>
        <v>Nova Zelândia</v>
      </c>
      <c r="G5312" s="3" t="str">
        <f>VLOOKUP(Exportacao[[#This Row],[País Corrigido]],'Conversor de países_Geral_UTF8_'!$A$2:$B$223,2,FALSE)</f>
        <v>Oceania</v>
      </c>
      <c r="H53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3" spans="1:8" hidden="1">
      <c r="A5313" t="s">
        <v>164</v>
      </c>
      <c r="B5313" s="3">
        <v>1989</v>
      </c>
      <c r="C5313">
        <v>11929</v>
      </c>
      <c r="D5313">
        <v>20686</v>
      </c>
      <c r="E5313" s="3">
        <v>1.7340933858663761</v>
      </c>
      <c r="F5313" s="3" t="str">
        <f>VLOOKUP(Exportacao[[#This Row],[País]],Tabela3[#All],4,FALSE)</f>
        <v>Nova Zelândia</v>
      </c>
      <c r="G5313" s="3" t="str">
        <f>VLOOKUP(Exportacao[[#This Row],[País Corrigido]],'Conversor de países_Geral_UTF8_'!$A$2:$B$223,2,FALSE)</f>
        <v>Oceania</v>
      </c>
      <c r="H53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14" spans="1:8" hidden="1">
      <c r="A5314" t="s">
        <v>164</v>
      </c>
      <c r="B5314" s="3">
        <v>1990</v>
      </c>
      <c r="C5314">
        <v>0</v>
      </c>
      <c r="D5314">
        <v>0</v>
      </c>
      <c r="E5314" s="3" t="e">
        <v>#NUM!</v>
      </c>
      <c r="F5314" s="3" t="str">
        <f>VLOOKUP(Exportacao[[#This Row],[País]],Tabela3[#All],4,FALSE)</f>
        <v>Nova Zelândia</v>
      </c>
      <c r="G5314" s="3" t="str">
        <f>VLOOKUP(Exportacao[[#This Row],[País Corrigido]],'Conversor de países_Geral_UTF8_'!$A$2:$B$223,2,FALSE)</f>
        <v>Oceania</v>
      </c>
      <c r="H53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5" spans="1:8" hidden="1">
      <c r="A5315" t="s">
        <v>164</v>
      </c>
      <c r="B5315" s="3">
        <v>1991</v>
      </c>
      <c r="C5315">
        <v>0</v>
      </c>
      <c r="D5315">
        <v>0</v>
      </c>
      <c r="E5315" s="3" t="e">
        <v>#NUM!</v>
      </c>
      <c r="F5315" s="3" t="str">
        <f>VLOOKUP(Exportacao[[#This Row],[País]],Tabela3[#All],4,FALSE)</f>
        <v>Nova Zelândia</v>
      </c>
      <c r="G5315" s="3" t="str">
        <f>VLOOKUP(Exportacao[[#This Row],[País Corrigido]],'Conversor de países_Geral_UTF8_'!$A$2:$B$223,2,FALSE)</f>
        <v>Oceania</v>
      </c>
      <c r="H53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6" spans="1:8" hidden="1">
      <c r="A5316" t="s">
        <v>164</v>
      </c>
      <c r="B5316" s="3">
        <v>1992</v>
      </c>
      <c r="C5316">
        <v>0</v>
      </c>
      <c r="D5316">
        <v>0</v>
      </c>
      <c r="E5316" s="3" t="e">
        <v>#NUM!</v>
      </c>
      <c r="F5316" s="3" t="str">
        <f>VLOOKUP(Exportacao[[#This Row],[País]],Tabela3[#All],4,FALSE)</f>
        <v>Nova Zelândia</v>
      </c>
      <c r="G5316" s="3" t="str">
        <f>VLOOKUP(Exportacao[[#This Row],[País Corrigido]],'Conversor de países_Geral_UTF8_'!$A$2:$B$223,2,FALSE)</f>
        <v>Oceania</v>
      </c>
      <c r="H53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7" spans="1:8" hidden="1">
      <c r="A5317" t="s">
        <v>164</v>
      </c>
      <c r="B5317" s="3">
        <v>1993</v>
      </c>
      <c r="C5317">
        <v>0</v>
      </c>
      <c r="D5317">
        <v>0</v>
      </c>
      <c r="E5317" s="3" t="e">
        <v>#NUM!</v>
      </c>
      <c r="F5317" s="3" t="str">
        <f>VLOOKUP(Exportacao[[#This Row],[País]],Tabela3[#All],4,FALSE)</f>
        <v>Nova Zelândia</v>
      </c>
      <c r="G5317" s="3" t="str">
        <f>VLOOKUP(Exportacao[[#This Row],[País Corrigido]],'Conversor de países_Geral_UTF8_'!$A$2:$B$223,2,FALSE)</f>
        <v>Oceania</v>
      </c>
      <c r="H53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8" spans="1:8" hidden="1">
      <c r="A5318" t="s">
        <v>164</v>
      </c>
      <c r="B5318" s="3">
        <v>1994</v>
      </c>
      <c r="C5318">
        <v>0</v>
      </c>
      <c r="D5318">
        <v>0</v>
      </c>
      <c r="E5318" s="3" t="e">
        <v>#NUM!</v>
      </c>
      <c r="F5318" s="3" t="str">
        <f>VLOOKUP(Exportacao[[#This Row],[País]],Tabela3[#All],4,FALSE)</f>
        <v>Nova Zelândia</v>
      </c>
      <c r="G5318" s="3" t="str">
        <f>VLOOKUP(Exportacao[[#This Row],[País Corrigido]],'Conversor de países_Geral_UTF8_'!$A$2:$B$223,2,FALSE)</f>
        <v>Oceania</v>
      </c>
      <c r="H53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19" spans="1:8" hidden="1">
      <c r="A5319" t="s">
        <v>164</v>
      </c>
      <c r="B5319" s="3">
        <v>1995</v>
      </c>
      <c r="C5319">
        <v>0</v>
      </c>
      <c r="D5319">
        <v>0</v>
      </c>
      <c r="E5319" s="3" t="e">
        <v>#NUM!</v>
      </c>
      <c r="F5319" s="3" t="str">
        <f>VLOOKUP(Exportacao[[#This Row],[País]],Tabela3[#All],4,FALSE)</f>
        <v>Nova Zelândia</v>
      </c>
      <c r="G5319" s="3" t="str">
        <f>VLOOKUP(Exportacao[[#This Row],[País Corrigido]],'Conversor de países_Geral_UTF8_'!$A$2:$B$223,2,FALSE)</f>
        <v>Oceania</v>
      </c>
      <c r="H53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0" spans="1:8" hidden="1">
      <c r="A5320" t="s">
        <v>164</v>
      </c>
      <c r="B5320" s="3">
        <v>1996</v>
      </c>
      <c r="C5320">
        <v>0</v>
      </c>
      <c r="D5320">
        <v>0</v>
      </c>
      <c r="E5320" s="3" t="e">
        <v>#NUM!</v>
      </c>
      <c r="F5320" s="3" t="str">
        <f>VLOOKUP(Exportacao[[#This Row],[País]],Tabela3[#All],4,FALSE)</f>
        <v>Nova Zelândia</v>
      </c>
      <c r="G5320" s="3" t="str">
        <f>VLOOKUP(Exportacao[[#This Row],[País Corrigido]],'Conversor de países_Geral_UTF8_'!$A$2:$B$223,2,FALSE)</f>
        <v>Oceania</v>
      </c>
      <c r="H53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1" spans="1:8" hidden="1">
      <c r="A5321" t="s">
        <v>164</v>
      </c>
      <c r="B5321" s="3">
        <v>1997</v>
      </c>
      <c r="C5321">
        <v>0</v>
      </c>
      <c r="D5321">
        <v>0</v>
      </c>
      <c r="E5321" s="3" t="e">
        <v>#NUM!</v>
      </c>
      <c r="F5321" s="3" t="str">
        <f>VLOOKUP(Exportacao[[#This Row],[País]],Tabela3[#All],4,FALSE)</f>
        <v>Nova Zelândia</v>
      </c>
      <c r="G5321" s="3" t="str">
        <f>VLOOKUP(Exportacao[[#This Row],[País Corrigido]],'Conversor de países_Geral_UTF8_'!$A$2:$B$223,2,FALSE)</f>
        <v>Oceania</v>
      </c>
      <c r="H53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2" spans="1:8" hidden="1">
      <c r="A5322" t="s">
        <v>164</v>
      </c>
      <c r="B5322" s="3">
        <v>1998</v>
      </c>
      <c r="C5322">
        <v>0</v>
      </c>
      <c r="D5322">
        <v>0</v>
      </c>
      <c r="E5322" s="3" t="e">
        <v>#NUM!</v>
      </c>
      <c r="F5322" s="3" t="str">
        <f>VLOOKUP(Exportacao[[#This Row],[País]],Tabela3[#All],4,FALSE)</f>
        <v>Nova Zelândia</v>
      </c>
      <c r="G5322" s="3" t="str">
        <f>VLOOKUP(Exportacao[[#This Row],[País Corrigido]],'Conversor de países_Geral_UTF8_'!$A$2:$B$223,2,FALSE)</f>
        <v>Oceania</v>
      </c>
      <c r="H53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3" spans="1:8" hidden="1">
      <c r="A5323" t="s">
        <v>164</v>
      </c>
      <c r="B5323" s="3">
        <v>1999</v>
      </c>
      <c r="C5323">
        <v>0</v>
      </c>
      <c r="D5323">
        <v>0</v>
      </c>
      <c r="E5323" s="3" t="e">
        <v>#NUM!</v>
      </c>
      <c r="F5323" s="3" t="str">
        <f>VLOOKUP(Exportacao[[#This Row],[País]],Tabela3[#All],4,FALSE)</f>
        <v>Nova Zelândia</v>
      </c>
      <c r="G5323" s="3" t="str">
        <f>VLOOKUP(Exportacao[[#This Row],[País Corrigido]],'Conversor de países_Geral_UTF8_'!$A$2:$B$223,2,FALSE)</f>
        <v>Oceania</v>
      </c>
      <c r="H53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4" spans="1:8" hidden="1">
      <c r="A5324" t="s">
        <v>164</v>
      </c>
      <c r="B5324" s="3">
        <v>2000</v>
      </c>
      <c r="C5324">
        <v>0</v>
      </c>
      <c r="D5324">
        <v>0</v>
      </c>
      <c r="E5324" s="3" t="e">
        <v>#NUM!</v>
      </c>
      <c r="F5324" s="3" t="str">
        <f>VLOOKUP(Exportacao[[#This Row],[País]],Tabela3[#All],4,FALSE)</f>
        <v>Nova Zelândia</v>
      </c>
      <c r="G5324" s="3" t="str">
        <f>VLOOKUP(Exportacao[[#This Row],[País Corrigido]],'Conversor de países_Geral_UTF8_'!$A$2:$B$223,2,FALSE)</f>
        <v>Oceania</v>
      </c>
      <c r="H53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5" spans="1:8" hidden="1">
      <c r="A5325" t="s">
        <v>164</v>
      </c>
      <c r="B5325" s="3">
        <v>2001</v>
      </c>
      <c r="C5325">
        <v>0</v>
      </c>
      <c r="D5325">
        <v>0</v>
      </c>
      <c r="E5325" s="3" t="e">
        <v>#NUM!</v>
      </c>
      <c r="F5325" s="3" t="str">
        <f>VLOOKUP(Exportacao[[#This Row],[País]],Tabela3[#All],4,FALSE)</f>
        <v>Nova Zelândia</v>
      </c>
      <c r="G5325" s="3" t="str">
        <f>VLOOKUP(Exportacao[[#This Row],[País Corrigido]],'Conversor de países_Geral_UTF8_'!$A$2:$B$223,2,FALSE)</f>
        <v>Oceania</v>
      </c>
      <c r="H53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6" spans="1:8" hidden="1">
      <c r="A5326" t="s">
        <v>164</v>
      </c>
      <c r="B5326" s="3">
        <v>2002</v>
      </c>
      <c r="C5326">
        <v>0</v>
      </c>
      <c r="D5326">
        <v>0</v>
      </c>
      <c r="E5326" s="3" t="e">
        <v>#NUM!</v>
      </c>
      <c r="F5326" s="3" t="str">
        <f>VLOOKUP(Exportacao[[#This Row],[País]],Tabela3[#All],4,FALSE)</f>
        <v>Nova Zelândia</v>
      </c>
      <c r="G5326" s="3" t="str">
        <f>VLOOKUP(Exportacao[[#This Row],[País Corrigido]],'Conversor de países_Geral_UTF8_'!$A$2:$B$223,2,FALSE)</f>
        <v>Oceania</v>
      </c>
      <c r="H53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7" spans="1:8" hidden="1">
      <c r="A5327" t="s">
        <v>164</v>
      </c>
      <c r="B5327" s="3">
        <v>2003</v>
      </c>
      <c r="C5327">
        <v>0</v>
      </c>
      <c r="D5327">
        <v>0</v>
      </c>
      <c r="E5327" s="3" t="e">
        <v>#NUM!</v>
      </c>
      <c r="F5327" s="3" t="str">
        <f>VLOOKUP(Exportacao[[#This Row],[País]],Tabela3[#All],4,FALSE)</f>
        <v>Nova Zelândia</v>
      </c>
      <c r="G5327" s="3" t="str">
        <f>VLOOKUP(Exportacao[[#This Row],[País Corrigido]],'Conversor de países_Geral_UTF8_'!$A$2:$B$223,2,FALSE)</f>
        <v>Oceania</v>
      </c>
      <c r="H53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8" spans="1:8" hidden="1">
      <c r="A5328" t="s">
        <v>164</v>
      </c>
      <c r="B5328" s="3">
        <v>2004</v>
      </c>
      <c r="C5328">
        <v>0</v>
      </c>
      <c r="D5328">
        <v>0</v>
      </c>
      <c r="E5328" s="3" t="e">
        <v>#NUM!</v>
      </c>
      <c r="F5328" s="3" t="str">
        <f>VLOOKUP(Exportacao[[#This Row],[País]],Tabela3[#All],4,FALSE)</f>
        <v>Nova Zelândia</v>
      </c>
      <c r="G5328" s="3" t="str">
        <f>VLOOKUP(Exportacao[[#This Row],[País Corrigido]],'Conversor de países_Geral_UTF8_'!$A$2:$B$223,2,FALSE)</f>
        <v>Oceania</v>
      </c>
      <c r="H53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29" spans="1:8" hidden="1">
      <c r="A5329" t="s">
        <v>164</v>
      </c>
      <c r="B5329" s="3">
        <v>2005</v>
      </c>
      <c r="C5329">
        <v>0</v>
      </c>
      <c r="D5329">
        <v>0</v>
      </c>
      <c r="E5329" s="3" t="e">
        <v>#NUM!</v>
      </c>
      <c r="F5329" s="3" t="str">
        <f>VLOOKUP(Exportacao[[#This Row],[País]],Tabela3[#All],4,FALSE)</f>
        <v>Nova Zelândia</v>
      </c>
      <c r="G5329" s="3" t="str">
        <f>VLOOKUP(Exportacao[[#This Row],[País Corrigido]],'Conversor de países_Geral_UTF8_'!$A$2:$B$223,2,FALSE)</f>
        <v>Oceania</v>
      </c>
      <c r="H53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30" spans="1:8" hidden="1">
      <c r="A5330" t="s">
        <v>164</v>
      </c>
      <c r="B5330" s="3">
        <v>2006</v>
      </c>
      <c r="C5330">
        <v>0</v>
      </c>
      <c r="D5330">
        <v>0</v>
      </c>
      <c r="E5330" s="3" t="e">
        <v>#NUM!</v>
      </c>
      <c r="F5330" s="3" t="str">
        <f>VLOOKUP(Exportacao[[#This Row],[País]],Tabela3[#All],4,FALSE)</f>
        <v>Nova Zelândia</v>
      </c>
      <c r="G5330" s="3" t="str">
        <f>VLOOKUP(Exportacao[[#This Row],[País Corrigido]],'Conversor de países_Geral_UTF8_'!$A$2:$B$223,2,FALSE)</f>
        <v>Oceania</v>
      </c>
      <c r="H53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31" spans="1:8" hidden="1">
      <c r="A5331" t="s">
        <v>164</v>
      </c>
      <c r="B5331" s="3">
        <v>2007</v>
      </c>
      <c r="C5331">
        <v>0</v>
      </c>
      <c r="D5331">
        <v>0</v>
      </c>
      <c r="E5331" s="3" t="e">
        <v>#NUM!</v>
      </c>
      <c r="F5331" s="3" t="str">
        <f>VLOOKUP(Exportacao[[#This Row],[País]],Tabela3[#All],4,FALSE)</f>
        <v>Nova Zelândia</v>
      </c>
      <c r="G5331" s="3" t="str">
        <f>VLOOKUP(Exportacao[[#This Row],[País Corrigido]],'Conversor de países_Geral_UTF8_'!$A$2:$B$223,2,FALSE)</f>
        <v>Oceania</v>
      </c>
      <c r="H53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32" spans="1:8" hidden="1">
      <c r="A5332" t="s">
        <v>164</v>
      </c>
      <c r="B5332" s="3">
        <v>2008</v>
      </c>
      <c r="C5332">
        <v>0</v>
      </c>
      <c r="D5332">
        <v>0</v>
      </c>
      <c r="E5332" s="3" t="e">
        <v>#NUM!</v>
      </c>
      <c r="F5332" s="3" t="str">
        <f>VLOOKUP(Exportacao[[#This Row],[País]],Tabela3[#All],4,FALSE)</f>
        <v>Nova Zelândia</v>
      </c>
      <c r="G5332" s="3" t="str">
        <f>VLOOKUP(Exportacao[[#This Row],[País Corrigido]],'Conversor de países_Geral_UTF8_'!$A$2:$B$223,2,FALSE)</f>
        <v>Oceania</v>
      </c>
      <c r="H53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33" spans="1:8" hidden="1">
      <c r="A5333" t="s">
        <v>164</v>
      </c>
      <c r="B5333" s="3">
        <v>2009</v>
      </c>
      <c r="C5333">
        <v>0</v>
      </c>
      <c r="D5333">
        <v>0</v>
      </c>
      <c r="E5333" s="3" t="e">
        <v>#NUM!</v>
      </c>
      <c r="F5333" s="3" t="str">
        <f>VLOOKUP(Exportacao[[#This Row],[País]],Tabela3[#All],4,FALSE)</f>
        <v>Nova Zelândia</v>
      </c>
      <c r="G5333" s="3" t="str">
        <f>VLOOKUP(Exportacao[[#This Row],[País Corrigido]],'Conversor de países_Geral_UTF8_'!$A$2:$B$223,2,FALSE)</f>
        <v>Oceania</v>
      </c>
      <c r="H53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34" spans="1:8" hidden="1">
      <c r="A5334" t="s">
        <v>164</v>
      </c>
      <c r="B5334" s="3">
        <v>2010</v>
      </c>
      <c r="C5334">
        <v>0</v>
      </c>
      <c r="D5334">
        <v>0</v>
      </c>
      <c r="E5334" s="3" t="e">
        <v>#NUM!</v>
      </c>
      <c r="F5334" s="3" t="str">
        <f>VLOOKUP(Exportacao[[#This Row],[País]],Tabela3[#All],4,FALSE)</f>
        <v>Nova Zelândia</v>
      </c>
      <c r="G5334" s="3" t="str">
        <f>VLOOKUP(Exportacao[[#This Row],[País Corrigido]],'Conversor de países_Geral_UTF8_'!$A$2:$B$223,2,FALSE)</f>
        <v>Oceania</v>
      </c>
      <c r="H53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35" spans="1:8" hidden="1">
      <c r="A5335" t="s">
        <v>164</v>
      </c>
      <c r="B5335" s="3">
        <v>2011</v>
      </c>
      <c r="C5335">
        <v>2587</v>
      </c>
      <c r="D5335">
        <v>7992</v>
      </c>
      <c r="E5335" s="3">
        <v>3.0892926169308077</v>
      </c>
      <c r="F5335" s="3" t="str">
        <f>VLOOKUP(Exportacao[[#This Row],[País]],Tabela3[#All],4,FALSE)</f>
        <v>Nova Zelândia</v>
      </c>
      <c r="G5335" s="3" t="str">
        <f>VLOOKUP(Exportacao[[#This Row],[País Corrigido]],'Conversor de países_Geral_UTF8_'!$A$2:$B$223,2,FALSE)</f>
        <v>Oceania</v>
      </c>
      <c r="H53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36" spans="1:8" hidden="1">
      <c r="A5336" t="s">
        <v>164</v>
      </c>
      <c r="B5336" s="3">
        <v>2012</v>
      </c>
      <c r="C5336">
        <v>2364</v>
      </c>
      <c r="D5336">
        <v>8817</v>
      </c>
      <c r="E5336" s="3">
        <v>3.7296954314720812</v>
      </c>
      <c r="F5336" s="3" t="str">
        <f>VLOOKUP(Exportacao[[#This Row],[País]],Tabela3[#All],4,FALSE)</f>
        <v>Nova Zelândia</v>
      </c>
      <c r="G5336" s="3" t="str">
        <f>VLOOKUP(Exportacao[[#This Row],[País Corrigido]],'Conversor de países_Geral_UTF8_'!$A$2:$B$223,2,FALSE)</f>
        <v>Oceania</v>
      </c>
      <c r="H53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37" spans="1:8" hidden="1">
      <c r="A5337" t="s">
        <v>164</v>
      </c>
      <c r="B5337" s="3">
        <v>2013</v>
      </c>
      <c r="C5337">
        <v>1004</v>
      </c>
      <c r="D5337">
        <v>4092</v>
      </c>
      <c r="E5337" s="3">
        <v>4.0756972111553784</v>
      </c>
      <c r="F5337" s="3" t="str">
        <f>VLOOKUP(Exportacao[[#This Row],[País]],Tabela3[#All],4,FALSE)</f>
        <v>Nova Zelândia</v>
      </c>
      <c r="G5337" s="3" t="str">
        <f>VLOOKUP(Exportacao[[#This Row],[País Corrigido]],'Conversor de países_Geral_UTF8_'!$A$2:$B$223,2,FALSE)</f>
        <v>Oceania</v>
      </c>
      <c r="H53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38" spans="1:8" hidden="1">
      <c r="A5338" t="s">
        <v>164</v>
      </c>
      <c r="B5338" s="3">
        <v>2014</v>
      </c>
      <c r="C5338">
        <v>2800</v>
      </c>
      <c r="D5338">
        <v>13675</v>
      </c>
      <c r="E5338" s="3">
        <v>4.8839285714285712</v>
      </c>
      <c r="F5338" s="3" t="str">
        <f>VLOOKUP(Exportacao[[#This Row],[País]],Tabela3[#All],4,FALSE)</f>
        <v>Nova Zelândia</v>
      </c>
      <c r="G5338" s="3" t="str">
        <f>VLOOKUP(Exportacao[[#This Row],[País Corrigido]],'Conversor de países_Geral_UTF8_'!$A$2:$B$223,2,FALSE)</f>
        <v>Oceania</v>
      </c>
      <c r="H53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39" spans="1:8" hidden="1">
      <c r="A5339" t="s">
        <v>164</v>
      </c>
      <c r="B5339" s="3">
        <v>2015</v>
      </c>
      <c r="C5339">
        <v>809</v>
      </c>
      <c r="D5339">
        <v>3476</v>
      </c>
      <c r="E5339" s="3">
        <v>4.2966625463535228</v>
      </c>
      <c r="F5339" s="3" t="str">
        <f>VLOOKUP(Exportacao[[#This Row],[País]],Tabela3[#All],4,FALSE)</f>
        <v>Nova Zelândia</v>
      </c>
      <c r="G5339" s="3" t="str">
        <f>VLOOKUP(Exportacao[[#This Row],[País Corrigido]],'Conversor de países_Geral_UTF8_'!$A$2:$B$223,2,FALSE)</f>
        <v>Oceania</v>
      </c>
      <c r="H53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40" spans="1:8" hidden="1">
      <c r="A5340" t="s">
        <v>164</v>
      </c>
      <c r="B5340" s="3">
        <v>2016</v>
      </c>
      <c r="C5340">
        <v>504</v>
      </c>
      <c r="D5340">
        <v>9472</v>
      </c>
      <c r="E5340" s="3">
        <v>18.793650793650794</v>
      </c>
      <c r="F5340" s="3" t="str">
        <f>VLOOKUP(Exportacao[[#This Row],[País]],Tabela3[#All],4,FALSE)</f>
        <v>Nova Zelândia</v>
      </c>
      <c r="G5340" s="3" t="str">
        <f>VLOOKUP(Exportacao[[#This Row],[País Corrigido]],'Conversor de países_Geral_UTF8_'!$A$2:$B$223,2,FALSE)</f>
        <v>Oceania</v>
      </c>
      <c r="H53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41" spans="1:8" hidden="1">
      <c r="A5341" t="s">
        <v>164</v>
      </c>
      <c r="B5341" s="3">
        <v>2017</v>
      </c>
      <c r="C5341">
        <v>1678</v>
      </c>
      <c r="D5341">
        <v>8140</v>
      </c>
      <c r="E5341" s="3">
        <v>4.8510131108462451</v>
      </c>
      <c r="F5341" s="3" t="str">
        <f>VLOOKUP(Exportacao[[#This Row],[País]],Tabela3[#All],4,FALSE)</f>
        <v>Nova Zelândia</v>
      </c>
      <c r="G5341" s="3" t="str">
        <f>VLOOKUP(Exportacao[[#This Row],[País Corrigido]],'Conversor de países_Geral_UTF8_'!$A$2:$B$223,2,FALSE)</f>
        <v>Oceania</v>
      </c>
      <c r="H53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42" spans="1:8" hidden="1">
      <c r="A5342" t="s">
        <v>164</v>
      </c>
      <c r="B5342" s="3">
        <v>2018</v>
      </c>
      <c r="C5342">
        <v>969</v>
      </c>
      <c r="D5342">
        <v>5565</v>
      </c>
      <c r="E5342" s="3">
        <v>5.7430340557275539</v>
      </c>
      <c r="F5342" s="3" t="str">
        <f>VLOOKUP(Exportacao[[#This Row],[País]],Tabela3[#All],4,FALSE)</f>
        <v>Nova Zelândia</v>
      </c>
      <c r="G5342" s="3" t="str">
        <f>VLOOKUP(Exportacao[[#This Row],[País Corrigido]],'Conversor de países_Geral_UTF8_'!$A$2:$B$223,2,FALSE)</f>
        <v>Oceania</v>
      </c>
      <c r="H53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43" spans="1:8" hidden="1">
      <c r="A5343" t="s">
        <v>164</v>
      </c>
      <c r="B5343" s="3">
        <v>2019</v>
      </c>
      <c r="C5343">
        <v>500</v>
      </c>
      <c r="D5343">
        <v>2832</v>
      </c>
      <c r="E5343" s="3">
        <v>5.6639999999999997</v>
      </c>
      <c r="F5343" s="3" t="str">
        <f>VLOOKUP(Exportacao[[#This Row],[País]],Tabela3[#All],4,FALSE)</f>
        <v>Nova Zelândia</v>
      </c>
      <c r="G5343" s="3" t="str">
        <f>VLOOKUP(Exportacao[[#This Row],[País Corrigido]],'Conversor de países_Geral_UTF8_'!$A$2:$B$223,2,FALSE)</f>
        <v>Oceania</v>
      </c>
      <c r="H53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44" spans="1:8" hidden="1">
      <c r="A5344" t="s">
        <v>164</v>
      </c>
      <c r="B5344" s="3">
        <v>2020</v>
      </c>
      <c r="C5344">
        <v>95</v>
      </c>
      <c r="D5344">
        <v>515</v>
      </c>
      <c r="E5344" s="3">
        <v>5.4210526315789478</v>
      </c>
      <c r="F5344" s="3" t="str">
        <f>VLOOKUP(Exportacao[[#This Row],[País]],Tabela3[#All],4,FALSE)</f>
        <v>Nova Zelândia</v>
      </c>
      <c r="G5344" s="3" t="str">
        <f>VLOOKUP(Exportacao[[#This Row],[País Corrigido]],'Conversor de países_Geral_UTF8_'!$A$2:$B$223,2,FALSE)</f>
        <v>Oceania</v>
      </c>
      <c r="H53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45" spans="1:8" hidden="1">
      <c r="A5345" t="s">
        <v>164</v>
      </c>
      <c r="B5345" s="3">
        <v>2021</v>
      </c>
      <c r="C5345">
        <v>657</v>
      </c>
      <c r="D5345">
        <v>10477</v>
      </c>
      <c r="E5345" s="3">
        <v>15.946727549467276</v>
      </c>
      <c r="F5345" s="3" t="str">
        <f>VLOOKUP(Exportacao[[#This Row],[País]],Tabela3[#All],4,FALSE)</f>
        <v>Nova Zelândia</v>
      </c>
      <c r="G5345" s="3" t="str">
        <f>VLOOKUP(Exportacao[[#This Row],[País Corrigido]],'Conversor de países_Geral_UTF8_'!$A$2:$B$223,2,FALSE)</f>
        <v>Oceania</v>
      </c>
      <c r="H53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46" spans="1:8" hidden="1">
      <c r="A5346" t="s">
        <v>164</v>
      </c>
      <c r="B5346" s="3">
        <v>2022</v>
      </c>
      <c r="C5346">
        <v>63</v>
      </c>
      <c r="D5346">
        <v>156</v>
      </c>
      <c r="E5346" s="3">
        <v>2.4761904761904763</v>
      </c>
      <c r="F5346" s="3" t="str">
        <f>VLOOKUP(Exportacao[[#This Row],[País]],Tabela3[#All],4,FALSE)</f>
        <v>Nova Zelândia</v>
      </c>
      <c r="G5346" s="3" t="str">
        <f>VLOOKUP(Exportacao[[#This Row],[País Corrigido]],'Conversor de países_Geral_UTF8_'!$A$2:$B$223,2,FALSE)</f>
        <v>Oceania</v>
      </c>
      <c r="H53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47" spans="1:8" hidden="1">
      <c r="A5347" t="s">
        <v>164</v>
      </c>
      <c r="B5347" s="3">
        <v>2023</v>
      </c>
      <c r="C5347">
        <v>338</v>
      </c>
      <c r="D5347">
        <v>7177</v>
      </c>
      <c r="E5347" s="3">
        <v>21.233727810650887</v>
      </c>
      <c r="F5347" s="3" t="str">
        <f>VLOOKUP(Exportacao[[#This Row],[País]],Tabela3[#All],4,FALSE)</f>
        <v>Nova Zelândia</v>
      </c>
      <c r="G5347" s="3" t="str">
        <f>VLOOKUP(Exportacao[[#This Row],[País Corrigido]],'Conversor de países_Geral_UTF8_'!$A$2:$B$223,2,FALSE)</f>
        <v>Oceania</v>
      </c>
      <c r="H53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348" spans="1:8" hidden="1">
      <c r="A5348" t="s">
        <v>165</v>
      </c>
      <c r="B5348" s="3">
        <v>1970</v>
      </c>
      <c r="C5348">
        <v>0</v>
      </c>
      <c r="D5348">
        <v>0</v>
      </c>
      <c r="E5348" s="3" t="e">
        <v>#NUM!</v>
      </c>
      <c r="F5348" s="3" t="str">
        <f>VLOOKUP(Exportacao[[#This Row],[País]],Tabela3[#All],4,FALSE)</f>
        <v>Omã</v>
      </c>
      <c r="G5348" s="3" t="str">
        <f>VLOOKUP(Exportacao[[#This Row],[País Corrigido]],'Conversor de países_Geral_UTF8_'!$A$2:$B$223,2,FALSE)</f>
        <v>Ásia</v>
      </c>
      <c r="H53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49" spans="1:8" hidden="1">
      <c r="A5349" t="s">
        <v>165</v>
      </c>
      <c r="B5349" s="3">
        <v>1971</v>
      </c>
      <c r="C5349">
        <v>0</v>
      </c>
      <c r="D5349">
        <v>0</v>
      </c>
      <c r="E5349" s="3" t="e">
        <v>#NUM!</v>
      </c>
      <c r="F5349" s="3" t="str">
        <f>VLOOKUP(Exportacao[[#This Row],[País]],Tabela3[#All],4,FALSE)</f>
        <v>Omã</v>
      </c>
      <c r="G5349" s="3" t="str">
        <f>VLOOKUP(Exportacao[[#This Row],[País Corrigido]],'Conversor de países_Geral_UTF8_'!$A$2:$B$223,2,FALSE)</f>
        <v>Ásia</v>
      </c>
      <c r="H53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0" spans="1:8" hidden="1">
      <c r="A5350" t="s">
        <v>165</v>
      </c>
      <c r="B5350" s="3">
        <v>1972</v>
      </c>
      <c r="C5350">
        <v>0</v>
      </c>
      <c r="D5350">
        <v>0</v>
      </c>
      <c r="E5350" s="3" t="e">
        <v>#NUM!</v>
      </c>
      <c r="F5350" s="3" t="str">
        <f>VLOOKUP(Exportacao[[#This Row],[País]],Tabela3[#All],4,FALSE)</f>
        <v>Omã</v>
      </c>
      <c r="G5350" s="3" t="str">
        <f>VLOOKUP(Exportacao[[#This Row],[País Corrigido]],'Conversor de países_Geral_UTF8_'!$A$2:$B$223,2,FALSE)</f>
        <v>Ásia</v>
      </c>
      <c r="H53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1" spans="1:8" hidden="1">
      <c r="A5351" t="s">
        <v>165</v>
      </c>
      <c r="B5351" s="3">
        <v>1973</v>
      </c>
      <c r="C5351">
        <v>0</v>
      </c>
      <c r="D5351">
        <v>0</v>
      </c>
      <c r="E5351" s="3" t="e">
        <v>#NUM!</v>
      </c>
      <c r="F5351" s="3" t="str">
        <f>VLOOKUP(Exportacao[[#This Row],[País]],Tabela3[#All],4,FALSE)</f>
        <v>Omã</v>
      </c>
      <c r="G5351" s="3" t="str">
        <f>VLOOKUP(Exportacao[[#This Row],[País Corrigido]],'Conversor de países_Geral_UTF8_'!$A$2:$B$223,2,FALSE)</f>
        <v>Ásia</v>
      </c>
      <c r="H53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2" spans="1:8" hidden="1">
      <c r="A5352" t="s">
        <v>165</v>
      </c>
      <c r="B5352" s="3">
        <v>1974</v>
      </c>
      <c r="C5352">
        <v>0</v>
      </c>
      <c r="D5352">
        <v>0</v>
      </c>
      <c r="E5352" s="3" t="e">
        <v>#NUM!</v>
      </c>
      <c r="F5352" s="3" t="str">
        <f>VLOOKUP(Exportacao[[#This Row],[País]],Tabela3[#All],4,FALSE)</f>
        <v>Omã</v>
      </c>
      <c r="G5352" s="3" t="str">
        <f>VLOOKUP(Exportacao[[#This Row],[País Corrigido]],'Conversor de países_Geral_UTF8_'!$A$2:$B$223,2,FALSE)</f>
        <v>Ásia</v>
      </c>
      <c r="H53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3" spans="1:8" hidden="1">
      <c r="A5353" t="s">
        <v>165</v>
      </c>
      <c r="B5353" s="3">
        <v>1975</v>
      </c>
      <c r="C5353">
        <v>0</v>
      </c>
      <c r="D5353">
        <v>0</v>
      </c>
      <c r="E5353" s="3" t="e">
        <v>#NUM!</v>
      </c>
      <c r="F5353" s="3" t="str">
        <f>VLOOKUP(Exportacao[[#This Row],[País]],Tabela3[#All],4,FALSE)</f>
        <v>Omã</v>
      </c>
      <c r="G5353" s="3" t="str">
        <f>VLOOKUP(Exportacao[[#This Row],[País Corrigido]],'Conversor de países_Geral_UTF8_'!$A$2:$B$223,2,FALSE)</f>
        <v>Ásia</v>
      </c>
      <c r="H53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4" spans="1:8" hidden="1">
      <c r="A5354" t="s">
        <v>165</v>
      </c>
      <c r="B5354" s="3">
        <v>1976</v>
      </c>
      <c r="C5354">
        <v>0</v>
      </c>
      <c r="D5354">
        <v>0</v>
      </c>
      <c r="E5354" s="3" t="e">
        <v>#NUM!</v>
      </c>
      <c r="F5354" s="3" t="str">
        <f>VLOOKUP(Exportacao[[#This Row],[País]],Tabela3[#All],4,FALSE)</f>
        <v>Omã</v>
      </c>
      <c r="G5354" s="3" t="str">
        <f>VLOOKUP(Exportacao[[#This Row],[País Corrigido]],'Conversor de países_Geral_UTF8_'!$A$2:$B$223,2,FALSE)</f>
        <v>Ásia</v>
      </c>
      <c r="H53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5" spans="1:8" hidden="1">
      <c r="A5355" t="s">
        <v>165</v>
      </c>
      <c r="B5355" s="3">
        <v>1977</v>
      </c>
      <c r="C5355">
        <v>0</v>
      </c>
      <c r="D5355">
        <v>0</v>
      </c>
      <c r="E5355" s="3" t="e">
        <v>#NUM!</v>
      </c>
      <c r="F5355" s="3" t="str">
        <f>VLOOKUP(Exportacao[[#This Row],[País]],Tabela3[#All],4,FALSE)</f>
        <v>Omã</v>
      </c>
      <c r="G5355" s="3" t="str">
        <f>VLOOKUP(Exportacao[[#This Row],[País Corrigido]],'Conversor de países_Geral_UTF8_'!$A$2:$B$223,2,FALSE)</f>
        <v>Ásia</v>
      </c>
      <c r="H53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6" spans="1:8" hidden="1">
      <c r="A5356" t="s">
        <v>165</v>
      </c>
      <c r="B5356" s="3">
        <v>1978</v>
      </c>
      <c r="C5356">
        <v>0</v>
      </c>
      <c r="D5356">
        <v>0</v>
      </c>
      <c r="E5356" s="3" t="e">
        <v>#NUM!</v>
      </c>
      <c r="F5356" s="3" t="str">
        <f>VLOOKUP(Exportacao[[#This Row],[País]],Tabela3[#All],4,FALSE)</f>
        <v>Omã</v>
      </c>
      <c r="G5356" s="3" t="str">
        <f>VLOOKUP(Exportacao[[#This Row],[País Corrigido]],'Conversor de países_Geral_UTF8_'!$A$2:$B$223,2,FALSE)</f>
        <v>Ásia</v>
      </c>
      <c r="H53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7" spans="1:8" hidden="1">
      <c r="A5357" t="s">
        <v>165</v>
      </c>
      <c r="B5357" s="3">
        <v>1979</v>
      </c>
      <c r="C5357">
        <v>0</v>
      </c>
      <c r="D5357">
        <v>0</v>
      </c>
      <c r="E5357" s="3" t="e">
        <v>#NUM!</v>
      </c>
      <c r="F5357" s="3" t="str">
        <f>VLOOKUP(Exportacao[[#This Row],[País]],Tabela3[#All],4,FALSE)</f>
        <v>Omã</v>
      </c>
      <c r="G5357" s="3" t="str">
        <f>VLOOKUP(Exportacao[[#This Row],[País Corrigido]],'Conversor de países_Geral_UTF8_'!$A$2:$B$223,2,FALSE)</f>
        <v>Ásia</v>
      </c>
      <c r="H53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8" spans="1:8" hidden="1">
      <c r="A5358" t="s">
        <v>165</v>
      </c>
      <c r="B5358" s="3">
        <v>1980</v>
      </c>
      <c r="C5358">
        <v>0</v>
      </c>
      <c r="D5358">
        <v>0</v>
      </c>
      <c r="E5358" s="3" t="e">
        <v>#NUM!</v>
      </c>
      <c r="F5358" s="3" t="str">
        <f>VLOOKUP(Exportacao[[#This Row],[País]],Tabela3[#All],4,FALSE)</f>
        <v>Omã</v>
      </c>
      <c r="G5358" s="3" t="str">
        <f>VLOOKUP(Exportacao[[#This Row],[País Corrigido]],'Conversor de países_Geral_UTF8_'!$A$2:$B$223,2,FALSE)</f>
        <v>Ásia</v>
      </c>
      <c r="H53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59" spans="1:8" hidden="1">
      <c r="A5359" t="s">
        <v>165</v>
      </c>
      <c r="B5359" s="3">
        <v>1981</v>
      </c>
      <c r="C5359">
        <v>0</v>
      </c>
      <c r="D5359">
        <v>0</v>
      </c>
      <c r="E5359" s="3" t="e">
        <v>#NUM!</v>
      </c>
      <c r="F5359" s="3" t="str">
        <f>VLOOKUP(Exportacao[[#This Row],[País]],Tabela3[#All],4,FALSE)</f>
        <v>Omã</v>
      </c>
      <c r="G5359" s="3" t="str">
        <f>VLOOKUP(Exportacao[[#This Row],[País Corrigido]],'Conversor de países_Geral_UTF8_'!$A$2:$B$223,2,FALSE)</f>
        <v>Ásia</v>
      </c>
      <c r="H53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0" spans="1:8" hidden="1">
      <c r="A5360" t="s">
        <v>165</v>
      </c>
      <c r="B5360" s="3">
        <v>1982</v>
      </c>
      <c r="C5360">
        <v>0</v>
      </c>
      <c r="D5360">
        <v>0</v>
      </c>
      <c r="E5360" s="3" t="e">
        <v>#NUM!</v>
      </c>
      <c r="F5360" s="3" t="str">
        <f>VLOOKUP(Exportacao[[#This Row],[País]],Tabela3[#All],4,FALSE)</f>
        <v>Omã</v>
      </c>
      <c r="G5360" s="3" t="str">
        <f>VLOOKUP(Exportacao[[#This Row],[País Corrigido]],'Conversor de países_Geral_UTF8_'!$A$2:$B$223,2,FALSE)</f>
        <v>Ásia</v>
      </c>
      <c r="H53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1" spans="1:8" hidden="1">
      <c r="A5361" t="s">
        <v>165</v>
      </c>
      <c r="B5361" s="3">
        <v>1983</v>
      </c>
      <c r="C5361">
        <v>0</v>
      </c>
      <c r="D5361">
        <v>0</v>
      </c>
      <c r="E5361" s="3" t="e">
        <v>#NUM!</v>
      </c>
      <c r="F5361" s="3" t="str">
        <f>VLOOKUP(Exportacao[[#This Row],[País]],Tabela3[#All],4,FALSE)</f>
        <v>Omã</v>
      </c>
      <c r="G5361" s="3" t="str">
        <f>VLOOKUP(Exportacao[[#This Row],[País Corrigido]],'Conversor de países_Geral_UTF8_'!$A$2:$B$223,2,FALSE)</f>
        <v>Ásia</v>
      </c>
      <c r="H53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2" spans="1:8" hidden="1">
      <c r="A5362" t="s">
        <v>165</v>
      </c>
      <c r="B5362" s="3">
        <v>1984</v>
      </c>
      <c r="C5362">
        <v>0</v>
      </c>
      <c r="D5362">
        <v>0</v>
      </c>
      <c r="E5362" s="3" t="e">
        <v>#NUM!</v>
      </c>
      <c r="F5362" s="3" t="str">
        <f>VLOOKUP(Exportacao[[#This Row],[País]],Tabela3[#All],4,FALSE)</f>
        <v>Omã</v>
      </c>
      <c r="G5362" s="3" t="str">
        <f>VLOOKUP(Exportacao[[#This Row],[País Corrigido]],'Conversor de países_Geral_UTF8_'!$A$2:$B$223,2,FALSE)</f>
        <v>Ásia</v>
      </c>
      <c r="H53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3" spans="1:8" hidden="1">
      <c r="A5363" t="s">
        <v>165</v>
      </c>
      <c r="B5363" s="3">
        <v>1985</v>
      </c>
      <c r="C5363">
        <v>0</v>
      </c>
      <c r="D5363">
        <v>0</v>
      </c>
      <c r="E5363" s="3" t="e">
        <v>#NUM!</v>
      </c>
      <c r="F5363" s="3" t="str">
        <f>VLOOKUP(Exportacao[[#This Row],[País]],Tabela3[#All],4,FALSE)</f>
        <v>Omã</v>
      </c>
      <c r="G5363" s="3" t="str">
        <f>VLOOKUP(Exportacao[[#This Row],[País Corrigido]],'Conversor de países_Geral_UTF8_'!$A$2:$B$223,2,FALSE)</f>
        <v>Ásia</v>
      </c>
      <c r="H53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4" spans="1:8" hidden="1">
      <c r="A5364" t="s">
        <v>165</v>
      </c>
      <c r="B5364" s="3">
        <v>1986</v>
      </c>
      <c r="C5364">
        <v>0</v>
      </c>
      <c r="D5364">
        <v>0</v>
      </c>
      <c r="E5364" s="3" t="e">
        <v>#NUM!</v>
      </c>
      <c r="F5364" s="3" t="str">
        <f>VLOOKUP(Exportacao[[#This Row],[País]],Tabela3[#All],4,FALSE)</f>
        <v>Omã</v>
      </c>
      <c r="G5364" s="3" t="str">
        <f>VLOOKUP(Exportacao[[#This Row],[País Corrigido]],'Conversor de países_Geral_UTF8_'!$A$2:$B$223,2,FALSE)</f>
        <v>Ásia</v>
      </c>
      <c r="H53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5" spans="1:8" hidden="1">
      <c r="A5365" t="s">
        <v>165</v>
      </c>
      <c r="B5365" s="3">
        <v>1987</v>
      </c>
      <c r="C5365">
        <v>0</v>
      </c>
      <c r="D5365">
        <v>0</v>
      </c>
      <c r="E5365" s="3" t="e">
        <v>#NUM!</v>
      </c>
      <c r="F5365" s="3" t="str">
        <f>VLOOKUP(Exportacao[[#This Row],[País]],Tabela3[#All],4,FALSE)</f>
        <v>Omã</v>
      </c>
      <c r="G5365" s="3" t="str">
        <f>VLOOKUP(Exportacao[[#This Row],[País Corrigido]],'Conversor de países_Geral_UTF8_'!$A$2:$B$223,2,FALSE)</f>
        <v>Ásia</v>
      </c>
      <c r="H53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6" spans="1:8" hidden="1">
      <c r="A5366" t="s">
        <v>165</v>
      </c>
      <c r="B5366" s="3">
        <v>1988</v>
      </c>
      <c r="C5366">
        <v>0</v>
      </c>
      <c r="D5366">
        <v>0</v>
      </c>
      <c r="E5366" s="3" t="e">
        <v>#NUM!</v>
      </c>
      <c r="F5366" s="3" t="str">
        <f>VLOOKUP(Exportacao[[#This Row],[País]],Tabela3[#All],4,FALSE)</f>
        <v>Omã</v>
      </c>
      <c r="G5366" s="3" t="str">
        <f>VLOOKUP(Exportacao[[#This Row],[País Corrigido]],'Conversor de países_Geral_UTF8_'!$A$2:$B$223,2,FALSE)</f>
        <v>Ásia</v>
      </c>
      <c r="H53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7" spans="1:8" hidden="1">
      <c r="A5367" t="s">
        <v>165</v>
      </c>
      <c r="B5367" s="3">
        <v>1989</v>
      </c>
      <c r="C5367">
        <v>0</v>
      </c>
      <c r="D5367">
        <v>0</v>
      </c>
      <c r="E5367" s="3" t="e">
        <v>#NUM!</v>
      </c>
      <c r="F5367" s="3" t="str">
        <f>VLOOKUP(Exportacao[[#This Row],[País]],Tabela3[#All],4,FALSE)</f>
        <v>Omã</v>
      </c>
      <c r="G5367" s="3" t="str">
        <f>VLOOKUP(Exportacao[[#This Row],[País Corrigido]],'Conversor de países_Geral_UTF8_'!$A$2:$B$223,2,FALSE)</f>
        <v>Ásia</v>
      </c>
      <c r="H53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8" spans="1:8" hidden="1">
      <c r="A5368" t="s">
        <v>165</v>
      </c>
      <c r="B5368" s="3">
        <v>1990</v>
      </c>
      <c r="C5368">
        <v>0</v>
      </c>
      <c r="D5368">
        <v>0</v>
      </c>
      <c r="E5368" s="3" t="e">
        <v>#NUM!</v>
      </c>
      <c r="F5368" s="3" t="str">
        <f>VLOOKUP(Exportacao[[#This Row],[País]],Tabela3[#All],4,FALSE)</f>
        <v>Omã</v>
      </c>
      <c r="G5368" s="3" t="str">
        <f>VLOOKUP(Exportacao[[#This Row],[País Corrigido]],'Conversor de países_Geral_UTF8_'!$A$2:$B$223,2,FALSE)</f>
        <v>Ásia</v>
      </c>
      <c r="H53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69" spans="1:8" hidden="1">
      <c r="A5369" t="s">
        <v>165</v>
      </c>
      <c r="B5369" s="3">
        <v>1991</v>
      </c>
      <c r="C5369">
        <v>0</v>
      </c>
      <c r="D5369">
        <v>0</v>
      </c>
      <c r="E5369" s="3" t="e">
        <v>#NUM!</v>
      </c>
      <c r="F5369" s="3" t="str">
        <f>VLOOKUP(Exportacao[[#This Row],[País]],Tabela3[#All],4,FALSE)</f>
        <v>Omã</v>
      </c>
      <c r="G5369" s="3" t="str">
        <f>VLOOKUP(Exportacao[[#This Row],[País Corrigido]],'Conversor de países_Geral_UTF8_'!$A$2:$B$223,2,FALSE)</f>
        <v>Ásia</v>
      </c>
      <c r="H53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0" spans="1:8" hidden="1">
      <c r="A5370" t="s">
        <v>165</v>
      </c>
      <c r="B5370" s="3">
        <v>1992</v>
      </c>
      <c r="C5370">
        <v>0</v>
      </c>
      <c r="D5370">
        <v>0</v>
      </c>
      <c r="E5370" s="3" t="e">
        <v>#NUM!</v>
      </c>
      <c r="F5370" s="3" t="str">
        <f>VLOOKUP(Exportacao[[#This Row],[País]],Tabela3[#All],4,FALSE)</f>
        <v>Omã</v>
      </c>
      <c r="G5370" s="3" t="str">
        <f>VLOOKUP(Exportacao[[#This Row],[País Corrigido]],'Conversor de países_Geral_UTF8_'!$A$2:$B$223,2,FALSE)</f>
        <v>Ásia</v>
      </c>
      <c r="H53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1" spans="1:8" hidden="1">
      <c r="A5371" t="s">
        <v>165</v>
      </c>
      <c r="B5371" s="3">
        <v>1993</v>
      </c>
      <c r="C5371">
        <v>0</v>
      </c>
      <c r="D5371">
        <v>0</v>
      </c>
      <c r="E5371" s="3" t="e">
        <v>#NUM!</v>
      </c>
      <c r="F5371" s="3" t="str">
        <f>VLOOKUP(Exportacao[[#This Row],[País]],Tabela3[#All],4,FALSE)</f>
        <v>Omã</v>
      </c>
      <c r="G5371" s="3" t="str">
        <f>VLOOKUP(Exportacao[[#This Row],[País Corrigido]],'Conversor de países_Geral_UTF8_'!$A$2:$B$223,2,FALSE)</f>
        <v>Ásia</v>
      </c>
      <c r="H53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2" spans="1:8" hidden="1">
      <c r="A5372" t="s">
        <v>165</v>
      </c>
      <c r="B5372" s="3">
        <v>1994</v>
      </c>
      <c r="C5372">
        <v>0</v>
      </c>
      <c r="D5372">
        <v>0</v>
      </c>
      <c r="E5372" s="3" t="e">
        <v>#NUM!</v>
      </c>
      <c r="F5372" s="3" t="str">
        <f>VLOOKUP(Exportacao[[#This Row],[País]],Tabela3[#All],4,FALSE)</f>
        <v>Omã</v>
      </c>
      <c r="G5372" s="3" t="str">
        <f>VLOOKUP(Exportacao[[#This Row],[País Corrigido]],'Conversor de países_Geral_UTF8_'!$A$2:$B$223,2,FALSE)</f>
        <v>Ásia</v>
      </c>
      <c r="H53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3" spans="1:8" hidden="1">
      <c r="A5373" t="s">
        <v>165</v>
      </c>
      <c r="B5373" s="3">
        <v>1995</v>
      </c>
      <c r="C5373">
        <v>0</v>
      </c>
      <c r="D5373">
        <v>0</v>
      </c>
      <c r="E5373" s="3" t="e">
        <v>#NUM!</v>
      </c>
      <c r="F5373" s="3" t="str">
        <f>VLOOKUP(Exportacao[[#This Row],[País]],Tabela3[#All],4,FALSE)</f>
        <v>Omã</v>
      </c>
      <c r="G5373" s="3" t="str">
        <f>VLOOKUP(Exportacao[[#This Row],[País Corrigido]],'Conversor de países_Geral_UTF8_'!$A$2:$B$223,2,FALSE)</f>
        <v>Ásia</v>
      </c>
      <c r="H53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4" spans="1:8" hidden="1">
      <c r="A5374" t="s">
        <v>165</v>
      </c>
      <c r="B5374" s="3">
        <v>1996</v>
      </c>
      <c r="C5374">
        <v>0</v>
      </c>
      <c r="D5374">
        <v>0</v>
      </c>
      <c r="E5374" s="3" t="e">
        <v>#NUM!</v>
      </c>
      <c r="F5374" s="3" t="str">
        <f>VLOOKUP(Exportacao[[#This Row],[País]],Tabela3[#All],4,FALSE)</f>
        <v>Omã</v>
      </c>
      <c r="G5374" s="3" t="str">
        <f>VLOOKUP(Exportacao[[#This Row],[País Corrigido]],'Conversor de países_Geral_UTF8_'!$A$2:$B$223,2,FALSE)</f>
        <v>Ásia</v>
      </c>
      <c r="H53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5" spans="1:8" hidden="1">
      <c r="A5375" t="s">
        <v>165</v>
      </c>
      <c r="B5375" s="3">
        <v>1997</v>
      </c>
      <c r="C5375">
        <v>0</v>
      </c>
      <c r="D5375">
        <v>0</v>
      </c>
      <c r="E5375" s="3" t="e">
        <v>#NUM!</v>
      </c>
      <c r="F5375" s="3" t="str">
        <f>VLOOKUP(Exportacao[[#This Row],[País]],Tabela3[#All],4,FALSE)</f>
        <v>Omã</v>
      </c>
      <c r="G5375" s="3" t="str">
        <f>VLOOKUP(Exportacao[[#This Row],[País Corrigido]],'Conversor de países_Geral_UTF8_'!$A$2:$B$223,2,FALSE)</f>
        <v>Ásia</v>
      </c>
      <c r="H53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6" spans="1:8" hidden="1">
      <c r="A5376" t="s">
        <v>165</v>
      </c>
      <c r="B5376" s="3">
        <v>1998</v>
      </c>
      <c r="C5376">
        <v>0</v>
      </c>
      <c r="D5376">
        <v>0</v>
      </c>
      <c r="E5376" s="3" t="e">
        <v>#NUM!</v>
      </c>
      <c r="F5376" s="3" t="str">
        <f>VLOOKUP(Exportacao[[#This Row],[País]],Tabela3[#All],4,FALSE)</f>
        <v>Omã</v>
      </c>
      <c r="G5376" s="3" t="str">
        <f>VLOOKUP(Exportacao[[#This Row],[País Corrigido]],'Conversor de países_Geral_UTF8_'!$A$2:$B$223,2,FALSE)</f>
        <v>Ásia</v>
      </c>
      <c r="H53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7" spans="1:8" hidden="1">
      <c r="A5377" t="s">
        <v>165</v>
      </c>
      <c r="B5377" s="3">
        <v>1999</v>
      </c>
      <c r="C5377">
        <v>0</v>
      </c>
      <c r="D5377">
        <v>0</v>
      </c>
      <c r="E5377" s="3" t="e">
        <v>#NUM!</v>
      </c>
      <c r="F5377" s="3" t="str">
        <f>VLOOKUP(Exportacao[[#This Row],[País]],Tabela3[#All],4,FALSE)</f>
        <v>Omã</v>
      </c>
      <c r="G5377" s="3" t="str">
        <f>VLOOKUP(Exportacao[[#This Row],[País Corrigido]],'Conversor de países_Geral_UTF8_'!$A$2:$B$223,2,FALSE)</f>
        <v>Ásia</v>
      </c>
      <c r="H53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8" spans="1:8" hidden="1">
      <c r="A5378" t="s">
        <v>165</v>
      </c>
      <c r="B5378" s="3">
        <v>2000</v>
      </c>
      <c r="C5378">
        <v>0</v>
      </c>
      <c r="D5378">
        <v>0</v>
      </c>
      <c r="E5378" s="3" t="e">
        <v>#NUM!</v>
      </c>
      <c r="F5378" s="3" t="str">
        <f>VLOOKUP(Exportacao[[#This Row],[País]],Tabela3[#All],4,FALSE)</f>
        <v>Omã</v>
      </c>
      <c r="G5378" s="3" t="str">
        <f>VLOOKUP(Exportacao[[#This Row],[País Corrigido]],'Conversor de países_Geral_UTF8_'!$A$2:$B$223,2,FALSE)</f>
        <v>Ásia</v>
      </c>
      <c r="H53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79" spans="1:8" hidden="1">
      <c r="A5379" t="s">
        <v>165</v>
      </c>
      <c r="B5379" s="3">
        <v>2001</v>
      </c>
      <c r="C5379">
        <v>0</v>
      </c>
      <c r="D5379">
        <v>0</v>
      </c>
      <c r="E5379" s="3" t="e">
        <v>#NUM!</v>
      </c>
      <c r="F5379" s="3" t="str">
        <f>VLOOKUP(Exportacao[[#This Row],[País]],Tabela3[#All],4,FALSE)</f>
        <v>Omã</v>
      </c>
      <c r="G5379" s="3" t="str">
        <f>VLOOKUP(Exportacao[[#This Row],[País Corrigido]],'Conversor de países_Geral_UTF8_'!$A$2:$B$223,2,FALSE)</f>
        <v>Ásia</v>
      </c>
      <c r="H53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0" spans="1:8" hidden="1">
      <c r="A5380" t="s">
        <v>165</v>
      </c>
      <c r="B5380" s="3">
        <v>2002</v>
      </c>
      <c r="C5380">
        <v>0</v>
      </c>
      <c r="D5380">
        <v>0</v>
      </c>
      <c r="E5380" s="3" t="e">
        <v>#NUM!</v>
      </c>
      <c r="F5380" s="3" t="str">
        <f>VLOOKUP(Exportacao[[#This Row],[País]],Tabela3[#All],4,FALSE)</f>
        <v>Omã</v>
      </c>
      <c r="G5380" s="3" t="str">
        <f>VLOOKUP(Exportacao[[#This Row],[País Corrigido]],'Conversor de países_Geral_UTF8_'!$A$2:$B$223,2,FALSE)</f>
        <v>Ásia</v>
      </c>
      <c r="H53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1" spans="1:8" hidden="1">
      <c r="A5381" t="s">
        <v>165</v>
      </c>
      <c r="B5381" s="3">
        <v>2003</v>
      </c>
      <c r="C5381">
        <v>0</v>
      </c>
      <c r="D5381">
        <v>0</v>
      </c>
      <c r="E5381" s="3" t="e">
        <v>#NUM!</v>
      </c>
      <c r="F5381" s="3" t="str">
        <f>VLOOKUP(Exportacao[[#This Row],[País]],Tabela3[#All],4,FALSE)</f>
        <v>Omã</v>
      </c>
      <c r="G5381" s="3" t="str">
        <f>VLOOKUP(Exportacao[[#This Row],[País Corrigido]],'Conversor de países_Geral_UTF8_'!$A$2:$B$223,2,FALSE)</f>
        <v>Ásia</v>
      </c>
      <c r="H53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2" spans="1:8" hidden="1">
      <c r="A5382" t="s">
        <v>165</v>
      </c>
      <c r="B5382" s="3">
        <v>2004</v>
      </c>
      <c r="C5382">
        <v>0</v>
      </c>
      <c r="D5382">
        <v>0</v>
      </c>
      <c r="E5382" s="3" t="e">
        <v>#NUM!</v>
      </c>
      <c r="F5382" s="3" t="str">
        <f>VLOOKUP(Exportacao[[#This Row],[País]],Tabela3[#All],4,FALSE)</f>
        <v>Omã</v>
      </c>
      <c r="G5382" s="3" t="str">
        <f>VLOOKUP(Exportacao[[#This Row],[País Corrigido]],'Conversor de países_Geral_UTF8_'!$A$2:$B$223,2,FALSE)</f>
        <v>Ásia</v>
      </c>
      <c r="H53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3" spans="1:8" hidden="1">
      <c r="A5383" t="s">
        <v>165</v>
      </c>
      <c r="B5383" s="3">
        <v>2005</v>
      </c>
      <c r="C5383">
        <v>0</v>
      </c>
      <c r="D5383">
        <v>0</v>
      </c>
      <c r="E5383" s="3" t="e">
        <v>#NUM!</v>
      </c>
      <c r="F5383" s="3" t="str">
        <f>VLOOKUP(Exportacao[[#This Row],[País]],Tabela3[#All],4,FALSE)</f>
        <v>Omã</v>
      </c>
      <c r="G5383" s="3" t="str">
        <f>VLOOKUP(Exportacao[[#This Row],[País Corrigido]],'Conversor de países_Geral_UTF8_'!$A$2:$B$223,2,FALSE)</f>
        <v>Ásia</v>
      </c>
      <c r="H53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4" spans="1:8" hidden="1">
      <c r="A5384" t="s">
        <v>165</v>
      </c>
      <c r="B5384" s="3">
        <v>2006</v>
      </c>
      <c r="C5384">
        <v>0</v>
      </c>
      <c r="D5384">
        <v>0</v>
      </c>
      <c r="E5384" s="3" t="e">
        <v>#NUM!</v>
      </c>
      <c r="F5384" s="3" t="str">
        <f>VLOOKUP(Exportacao[[#This Row],[País]],Tabela3[#All],4,FALSE)</f>
        <v>Omã</v>
      </c>
      <c r="G5384" s="3" t="str">
        <f>VLOOKUP(Exportacao[[#This Row],[País Corrigido]],'Conversor de países_Geral_UTF8_'!$A$2:$B$223,2,FALSE)</f>
        <v>Ásia</v>
      </c>
      <c r="H53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5" spans="1:8" hidden="1">
      <c r="A5385" t="s">
        <v>165</v>
      </c>
      <c r="B5385" s="3">
        <v>2007</v>
      </c>
      <c r="C5385">
        <v>0</v>
      </c>
      <c r="D5385">
        <v>0</v>
      </c>
      <c r="E5385" s="3" t="e">
        <v>#NUM!</v>
      </c>
      <c r="F5385" s="3" t="str">
        <f>VLOOKUP(Exportacao[[#This Row],[País]],Tabela3[#All],4,FALSE)</f>
        <v>Omã</v>
      </c>
      <c r="G5385" s="3" t="str">
        <f>VLOOKUP(Exportacao[[#This Row],[País Corrigido]],'Conversor de países_Geral_UTF8_'!$A$2:$B$223,2,FALSE)</f>
        <v>Ásia</v>
      </c>
      <c r="H53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6" spans="1:8" hidden="1">
      <c r="A5386" t="s">
        <v>165</v>
      </c>
      <c r="B5386" s="3">
        <v>2008</v>
      </c>
      <c r="C5386">
        <v>0</v>
      </c>
      <c r="D5386">
        <v>0</v>
      </c>
      <c r="E5386" s="3" t="e">
        <v>#NUM!</v>
      </c>
      <c r="F5386" s="3" t="str">
        <f>VLOOKUP(Exportacao[[#This Row],[País]],Tabela3[#All],4,FALSE)</f>
        <v>Omã</v>
      </c>
      <c r="G5386" s="3" t="str">
        <f>VLOOKUP(Exportacao[[#This Row],[País Corrigido]],'Conversor de países_Geral_UTF8_'!$A$2:$B$223,2,FALSE)</f>
        <v>Ásia</v>
      </c>
      <c r="H53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7" spans="1:8" hidden="1">
      <c r="A5387" t="s">
        <v>165</v>
      </c>
      <c r="B5387" s="3">
        <v>2009</v>
      </c>
      <c r="C5387">
        <v>0</v>
      </c>
      <c r="D5387">
        <v>0</v>
      </c>
      <c r="E5387" s="3" t="e">
        <v>#NUM!</v>
      </c>
      <c r="F5387" s="3" t="str">
        <f>VLOOKUP(Exportacao[[#This Row],[País]],Tabela3[#All],4,FALSE)</f>
        <v>Omã</v>
      </c>
      <c r="G5387" s="3" t="str">
        <f>VLOOKUP(Exportacao[[#This Row],[País Corrigido]],'Conversor de países_Geral_UTF8_'!$A$2:$B$223,2,FALSE)</f>
        <v>Ásia</v>
      </c>
      <c r="H53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8" spans="1:8" hidden="1">
      <c r="A5388" t="s">
        <v>165</v>
      </c>
      <c r="B5388" s="3">
        <v>2010</v>
      </c>
      <c r="C5388">
        <v>0</v>
      </c>
      <c r="D5388">
        <v>0</v>
      </c>
      <c r="E5388" s="3" t="e">
        <v>#NUM!</v>
      </c>
      <c r="F5388" s="3" t="str">
        <f>VLOOKUP(Exportacao[[#This Row],[País]],Tabela3[#All],4,FALSE)</f>
        <v>Omã</v>
      </c>
      <c r="G5388" s="3" t="str">
        <f>VLOOKUP(Exportacao[[#This Row],[País Corrigido]],'Conversor de países_Geral_UTF8_'!$A$2:$B$223,2,FALSE)</f>
        <v>Ásia</v>
      </c>
      <c r="H53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89" spans="1:8" hidden="1">
      <c r="A5389" t="s">
        <v>165</v>
      </c>
      <c r="B5389" s="3">
        <v>2011</v>
      </c>
      <c r="C5389">
        <v>0</v>
      </c>
      <c r="D5389">
        <v>0</v>
      </c>
      <c r="E5389" s="3" t="e">
        <v>#NUM!</v>
      </c>
      <c r="F5389" s="3" t="str">
        <f>VLOOKUP(Exportacao[[#This Row],[País]],Tabela3[#All],4,FALSE)</f>
        <v>Omã</v>
      </c>
      <c r="G5389" s="3" t="str">
        <f>VLOOKUP(Exportacao[[#This Row],[País Corrigido]],'Conversor de países_Geral_UTF8_'!$A$2:$B$223,2,FALSE)</f>
        <v>Ásia</v>
      </c>
      <c r="H53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0" spans="1:8" hidden="1">
      <c r="A5390" t="s">
        <v>165</v>
      </c>
      <c r="B5390" s="3">
        <v>2012</v>
      </c>
      <c r="C5390">
        <v>0</v>
      </c>
      <c r="D5390">
        <v>0</v>
      </c>
      <c r="E5390" s="3" t="e">
        <v>#NUM!</v>
      </c>
      <c r="F5390" s="3" t="str">
        <f>VLOOKUP(Exportacao[[#This Row],[País]],Tabela3[#All],4,FALSE)</f>
        <v>Omã</v>
      </c>
      <c r="G5390" s="3" t="str">
        <f>VLOOKUP(Exportacao[[#This Row],[País Corrigido]],'Conversor de países_Geral_UTF8_'!$A$2:$B$223,2,FALSE)</f>
        <v>Ásia</v>
      </c>
      <c r="H53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1" spans="1:8" hidden="1">
      <c r="A5391" t="s">
        <v>165</v>
      </c>
      <c r="B5391" s="3">
        <v>2013</v>
      </c>
      <c r="C5391">
        <v>0</v>
      </c>
      <c r="D5391">
        <v>0</v>
      </c>
      <c r="E5391" s="3" t="e">
        <v>#NUM!</v>
      </c>
      <c r="F5391" s="3" t="str">
        <f>VLOOKUP(Exportacao[[#This Row],[País]],Tabela3[#All],4,FALSE)</f>
        <v>Omã</v>
      </c>
      <c r="G5391" s="3" t="str">
        <f>VLOOKUP(Exportacao[[#This Row],[País Corrigido]],'Conversor de países_Geral_UTF8_'!$A$2:$B$223,2,FALSE)</f>
        <v>Ásia</v>
      </c>
      <c r="H53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2" spans="1:8" hidden="1">
      <c r="A5392" t="s">
        <v>165</v>
      </c>
      <c r="B5392" s="3">
        <v>2014</v>
      </c>
      <c r="C5392">
        <v>0</v>
      </c>
      <c r="D5392">
        <v>0</v>
      </c>
      <c r="E5392" s="3" t="e">
        <v>#NUM!</v>
      </c>
      <c r="F5392" s="3" t="str">
        <f>VLOOKUP(Exportacao[[#This Row],[País]],Tabela3[#All],4,FALSE)</f>
        <v>Omã</v>
      </c>
      <c r="G5392" s="3" t="str">
        <f>VLOOKUP(Exportacao[[#This Row],[País Corrigido]],'Conversor de países_Geral_UTF8_'!$A$2:$B$223,2,FALSE)</f>
        <v>Ásia</v>
      </c>
      <c r="H53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3" spans="1:8" hidden="1">
      <c r="A5393" t="s">
        <v>165</v>
      </c>
      <c r="B5393" s="3">
        <v>2015</v>
      </c>
      <c r="C5393">
        <v>0</v>
      </c>
      <c r="D5393">
        <v>0</v>
      </c>
      <c r="E5393" s="3" t="e">
        <v>#NUM!</v>
      </c>
      <c r="F5393" s="3" t="str">
        <f>VLOOKUP(Exportacao[[#This Row],[País]],Tabela3[#All],4,FALSE)</f>
        <v>Omã</v>
      </c>
      <c r="G5393" s="3" t="str">
        <f>VLOOKUP(Exportacao[[#This Row],[País Corrigido]],'Conversor de países_Geral_UTF8_'!$A$2:$B$223,2,FALSE)</f>
        <v>Ásia</v>
      </c>
      <c r="H53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4" spans="1:8" hidden="1">
      <c r="A5394" t="s">
        <v>165</v>
      </c>
      <c r="B5394" s="3">
        <v>2016</v>
      </c>
      <c r="C5394">
        <v>0</v>
      </c>
      <c r="D5394">
        <v>0</v>
      </c>
      <c r="E5394" s="3" t="e">
        <v>#NUM!</v>
      </c>
      <c r="F5394" s="3" t="str">
        <f>VLOOKUP(Exportacao[[#This Row],[País]],Tabela3[#All],4,FALSE)</f>
        <v>Omã</v>
      </c>
      <c r="G5394" s="3" t="str">
        <f>VLOOKUP(Exportacao[[#This Row],[País Corrigido]],'Conversor de países_Geral_UTF8_'!$A$2:$B$223,2,FALSE)</f>
        <v>Ásia</v>
      </c>
      <c r="H53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5" spans="1:8" hidden="1">
      <c r="A5395" t="s">
        <v>165</v>
      </c>
      <c r="B5395" s="3">
        <v>2017</v>
      </c>
      <c r="C5395">
        <v>0</v>
      </c>
      <c r="D5395">
        <v>0</v>
      </c>
      <c r="E5395" s="3" t="e">
        <v>#NUM!</v>
      </c>
      <c r="F5395" s="3" t="str">
        <f>VLOOKUP(Exportacao[[#This Row],[País]],Tabela3[#All],4,FALSE)</f>
        <v>Omã</v>
      </c>
      <c r="G5395" s="3" t="str">
        <f>VLOOKUP(Exportacao[[#This Row],[País Corrigido]],'Conversor de países_Geral_UTF8_'!$A$2:$B$223,2,FALSE)</f>
        <v>Ásia</v>
      </c>
      <c r="H53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6" spans="1:8" hidden="1">
      <c r="A5396" t="s">
        <v>165</v>
      </c>
      <c r="B5396" s="3">
        <v>2018</v>
      </c>
      <c r="C5396">
        <v>0</v>
      </c>
      <c r="D5396">
        <v>0</v>
      </c>
      <c r="E5396" s="3" t="e">
        <v>#NUM!</v>
      </c>
      <c r="F5396" s="3" t="str">
        <f>VLOOKUP(Exportacao[[#This Row],[País]],Tabela3[#All],4,FALSE)</f>
        <v>Omã</v>
      </c>
      <c r="G5396" s="3" t="str">
        <f>VLOOKUP(Exportacao[[#This Row],[País Corrigido]],'Conversor de países_Geral_UTF8_'!$A$2:$B$223,2,FALSE)</f>
        <v>Ásia</v>
      </c>
      <c r="H53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7" spans="1:8" hidden="1">
      <c r="A5397" t="s">
        <v>165</v>
      </c>
      <c r="B5397" s="3">
        <v>2019</v>
      </c>
      <c r="C5397">
        <v>0</v>
      </c>
      <c r="D5397">
        <v>0</v>
      </c>
      <c r="E5397" s="3" t="e">
        <v>#NUM!</v>
      </c>
      <c r="F5397" s="3" t="str">
        <f>VLOOKUP(Exportacao[[#This Row],[País]],Tabela3[#All],4,FALSE)</f>
        <v>Omã</v>
      </c>
      <c r="G5397" s="3" t="str">
        <f>VLOOKUP(Exportacao[[#This Row],[País Corrigido]],'Conversor de países_Geral_UTF8_'!$A$2:$B$223,2,FALSE)</f>
        <v>Ásia</v>
      </c>
      <c r="H53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8" spans="1:8" hidden="1">
      <c r="A5398" t="s">
        <v>165</v>
      </c>
      <c r="B5398" s="3">
        <v>2020</v>
      </c>
      <c r="C5398">
        <v>0</v>
      </c>
      <c r="D5398">
        <v>0</v>
      </c>
      <c r="E5398" s="3" t="e">
        <v>#NUM!</v>
      </c>
      <c r="F5398" s="3" t="str">
        <f>VLOOKUP(Exportacao[[#This Row],[País]],Tabela3[#All],4,FALSE)</f>
        <v>Omã</v>
      </c>
      <c r="G5398" s="3" t="str">
        <f>VLOOKUP(Exportacao[[#This Row],[País Corrigido]],'Conversor de países_Geral_UTF8_'!$A$2:$B$223,2,FALSE)</f>
        <v>Ásia</v>
      </c>
      <c r="H53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399" spans="1:8" hidden="1">
      <c r="A5399" t="s">
        <v>165</v>
      </c>
      <c r="B5399" s="3">
        <v>2021</v>
      </c>
      <c r="C5399">
        <v>0</v>
      </c>
      <c r="D5399">
        <v>0</v>
      </c>
      <c r="E5399" s="3" t="e">
        <v>#NUM!</v>
      </c>
      <c r="F5399" s="3" t="str">
        <f>VLOOKUP(Exportacao[[#This Row],[País]],Tabela3[#All],4,FALSE)</f>
        <v>Omã</v>
      </c>
      <c r="G5399" s="3" t="str">
        <f>VLOOKUP(Exportacao[[#This Row],[País Corrigido]],'Conversor de países_Geral_UTF8_'!$A$2:$B$223,2,FALSE)</f>
        <v>Ásia</v>
      </c>
      <c r="H53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0" spans="1:8" hidden="1">
      <c r="A5400" t="s">
        <v>165</v>
      </c>
      <c r="B5400" s="3">
        <v>2022</v>
      </c>
      <c r="C5400">
        <v>194</v>
      </c>
      <c r="D5400">
        <v>670</v>
      </c>
      <c r="E5400" s="3">
        <v>3.4536082474226806</v>
      </c>
      <c r="F5400" s="3" t="str">
        <f>VLOOKUP(Exportacao[[#This Row],[País]],Tabela3[#All],4,FALSE)</f>
        <v>Omã</v>
      </c>
      <c r="G5400" s="3" t="str">
        <f>VLOOKUP(Exportacao[[#This Row],[País Corrigido]],'Conversor de países_Geral_UTF8_'!$A$2:$B$223,2,FALSE)</f>
        <v>Ásia</v>
      </c>
      <c r="H54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01" spans="1:8" hidden="1">
      <c r="A5401" t="s">
        <v>165</v>
      </c>
      <c r="B5401" s="3">
        <v>2023</v>
      </c>
      <c r="C5401">
        <v>0</v>
      </c>
      <c r="D5401">
        <v>0</v>
      </c>
      <c r="E5401" s="3" t="e">
        <v>#NUM!</v>
      </c>
      <c r="F5401" s="3" t="str">
        <f>VLOOKUP(Exportacao[[#This Row],[País]],Tabela3[#All],4,FALSE)</f>
        <v>Omã</v>
      </c>
      <c r="G5401" s="3" t="str">
        <f>VLOOKUP(Exportacao[[#This Row],[País Corrigido]],'Conversor de países_Geral_UTF8_'!$A$2:$B$223,2,FALSE)</f>
        <v>Ásia</v>
      </c>
      <c r="H54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2" spans="1:8">
      <c r="A5402" t="s">
        <v>166</v>
      </c>
      <c r="B5402" s="3">
        <v>1970</v>
      </c>
      <c r="C5402">
        <v>0</v>
      </c>
      <c r="D5402">
        <v>0</v>
      </c>
      <c r="E5402" s="3" t="e">
        <v>#NUM!</v>
      </c>
      <c r="F5402" s="3" t="str">
        <f>VLOOKUP(Exportacao[[#This Row],[País]],Tabela3[#All],4,FALSE)</f>
        <v>Países Baixos</v>
      </c>
      <c r="G5402" s="3" t="str">
        <f>VLOOKUP(Exportacao[[#This Row],[País Corrigido]],'Conversor de países_Geral_UTF8_'!$A$2:$B$223,2,FALSE)</f>
        <v>Europa</v>
      </c>
      <c r="H54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3" spans="1:8">
      <c r="A5403" t="s">
        <v>166</v>
      </c>
      <c r="B5403" s="3">
        <v>1971</v>
      </c>
      <c r="C5403">
        <v>0</v>
      </c>
      <c r="D5403">
        <v>0</v>
      </c>
      <c r="E5403" s="3" t="e">
        <v>#NUM!</v>
      </c>
      <c r="F5403" s="3" t="str">
        <f>VLOOKUP(Exportacao[[#This Row],[País]],Tabela3[#All],4,FALSE)</f>
        <v>Países Baixos</v>
      </c>
      <c r="G5403" s="3" t="str">
        <f>VLOOKUP(Exportacao[[#This Row],[País Corrigido]],'Conversor de países_Geral_UTF8_'!$A$2:$B$223,2,FALSE)</f>
        <v>Europa</v>
      </c>
      <c r="H54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4" spans="1:8">
      <c r="A5404" t="s">
        <v>166</v>
      </c>
      <c r="B5404" s="3">
        <v>1972</v>
      </c>
      <c r="C5404">
        <v>0</v>
      </c>
      <c r="D5404">
        <v>0</v>
      </c>
      <c r="E5404" s="3" t="e">
        <v>#NUM!</v>
      </c>
      <c r="F5404" s="3" t="str">
        <f>VLOOKUP(Exportacao[[#This Row],[País]],Tabela3[#All],4,FALSE)</f>
        <v>Países Baixos</v>
      </c>
      <c r="G5404" s="3" t="str">
        <f>VLOOKUP(Exportacao[[#This Row],[País Corrigido]],'Conversor de países_Geral_UTF8_'!$A$2:$B$223,2,FALSE)</f>
        <v>Europa</v>
      </c>
      <c r="H54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5" spans="1:8">
      <c r="A5405" t="s">
        <v>166</v>
      </c>
      <c r="B5405" s="3">
        <v>1973</v>
      </c>
      <c r="C5405">
        <v>0</v>
      </c>
      <c r="D5405">
        <v>0</v>
      </c>
      <c r="E5405" s="3" t="e">
        <v>#NUM!</v>
      </c>
      <c r="F5405" s="3" t="str">
        <f>VLOOKUP(Exportacao[[#This Row],[País]],Tabela3[#All],4,FALSE)</f>
        <v>Países Baixos</v>
      </c>
      <c r="G5405" s="3" t="str">
        <f>VLOOKUP(Exportacao[[#This Row],[País Corrigido]],'Conversor de países_Geral_UTF8_'!$A$2:$B$223,2,FALSE)</f>
        <v>Europa</v>
      </c>
      <c r="H54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6" spans="1:8">
      <c r="A5406" t="s">
        <v>166</v>
      </c>
      <c r="B5406" s="3">
        <v>1974</v>
      </c>
      <c r="C5406">
        <v>0</v>
      </c>
      <c r="D5406">
        <v>0</v>
      </c>
      <c r="E5406" s="3" t="e">
        <v>#NUM!</v>
      </c>
      <c r="F5406" s="3" t="str">
        <f>VLOOKUP(Exportacao[[#This Row],[País]],Tabela3[#All],4,FALSE)</f>
        <v>Países Baixos</v>
      </c>
      <c r="G5406" s="3" t="str">
        <f>VLOOKUP(Exportacao[[#This Row],[País Corrigido]],'Conversor de países_Geral_UTF8_'!$A$2:$B$223,2,FALSE)</f>
        <v>Europa</v>
      </c>
      <c r="H54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7" spans="1:8">
      <c r="A5407" t="s">
        <v>166</v>
      </c>
      <c r="B5407" s="3">
        <v>1975</v>
      </c>
      <c r="C5407">
        <v>0</v>
      </c>
      <c r="D5407">
        <v>0</v>
      </c>
      <c r="E5407" s="3" t="e">
        <v>#NUM!</v>
      </c>
      <c r="F5407" s="3" t="str">
        <f>VLOOKUP(Exportacao[[#This Row],[País]],Tabela3[#All],4,FALSE)</f>
        <v>Países Baixos</v>
      </c>
      <c r="G5407" s="3" t="str">
        <f>VLOOKUP(Exportacao[[#This Row],[País Corrigido]],'Conversor de países_Geral_UTF8_'!$A$2:$B$223,2,FALSE)</f>
        <v>Europa</v>
      </c>
      <c r="H54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8" spans="1:8">
      <c r="A5408" t="s">
        <v>166</v>
      </c>
      <c r="B5408" s="3">
        <v>1976</v>
      </c>
      <c r="C5408">
        <v>0</v>
      </c>
      <c r="D5408">
        <v>0</v>
      </c>
      <c r="E5408" s="3" t="e">
        <v>#NUM!</v>
      </c>
      <c r="F5408" s="3" t="str">
        <f>VLOOKUP(Exportacao[[#This Row],[País]],Tabela3[#All],4,FALSE)</f>
        <v>Países Baixos</v>
      </c>
      <c r="G5408" s="3" t="str">
        <f>VLOOKUP(Exportacao[[#This Row],[País Corrigido]],'Conversor de países_Geral_UTF8_'!$A$2:$B$223,2,FALSE)</f>
        <v>Europa</v>
      </c>
      <c r="H54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09" spans="1:8">
      <c r="A5409" t="s">
        <v>166</v>
      </c>
      <c r="B5409" s="3">
        <v>1977</v>
      </c>
      <c r="C5409">
        <v>0</v>
      </c>
      <c r="D5409">
        <v>0</v>
      </c>
      <c r="E5409" s="3" t="e">
        <v>#NUM!</v>
      </c>
      <c r="F5409" s="3" t="str">
        <f>VLOOKUP(Exportacao[[#This Row],[País]],Tabela3[#All],4,FALSE)</f>
        <v>Países Baixos</v>
      </c>
      <c r="G5409" s="3" t="str">
        <f>VLOOKUP(Exportacao[[#This Row],[País Corrigido]],'Conversor de países_Geral_UTF8_'!$A$2:$B$223,2,FALSE)</f>
        <v>Europa</v>
      </c>
      <c r="H54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0" spans="1:8">
      <c r="A5410" t="s">
        <v>166</v>
      </c>
      <c r="B5410" s="3">
        <v>1978</v>
      </c>
      <c r="C5410">
        <v>0</v>
      </c>
      <c r="D5410">
        <v>0</v>
      </c>
      <c r="E5410" s="3" t="e">
        <v>#NUM!</v>
      </c>
      <c r="F5410" s="3" t="str">
        <f>VLOOKUP(Exportacao[[#This Row],[País]],Tabela3[#All],4,FALSE)</f>
        <v>Países Baixos</v>
      </c>
      <c r="G5410" s="3" t="str">
        <f>VLOOKUP(Exportacao[[#This Row],[País Corrigido]],'Conversor de países_Geral_UTF8_'!$A$2:$B$223,2,FALSE)</f>
        <v>Europa</v>
      </c>
      <c r="H54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1" spans="1:8">
      <c r="A5411" t="s">
        <v>166</v>
      </c>
      <c r="B5411" s="3">
        <v>1979</v>
      </c>
      <c r="C5411">
        <v>0</v>
      </c>
      <c r="D5411">
        <v>0</v>
      </c>
      <c r="E5411" s="3" t="e">
        <v>#NUM!</v>
      </c>
      <c r="F5411" s="3" t="str">
        <f>VLOOKUP(Exportacao[[#This Row],[País]],Tabela3[#All],4,FALSE)</f>
        <v>Países Baixos</v>
      </c>
      <c r="G5411" s="3" t="str">
        <f>VLOOKUP(Exportacao[[#This Row],[País Corrigido]],'Conversor de países_Geral_UTF8_'!$A$2:$B$223,2,FALSE)</f>
        <v>Europa</v>
      </c>
      <c r="H54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2" spans="1:8">
      <c r="A5412" t="s">
        <v>166</v>
      </c>
      <c r="B5412" s="3">
        <v>1980</v>
      </c>
      <c r="C5412">
        <v>0</v>
      </c>
      <c r="D5412">
        <v>0</v>
      </c>
      <c r="E5412" s="3" t="e">
        <v>#NUM!</v>
      </c>
      <c r="F5412" s="3" t="str">
        <f>VLOOKUP(Exportacao[[#This Row],[País]],Tabela3[#All],4,FALSE)</f>
        <v>Países Baixos</v>
      </c>
      <c r="G5412" s="3" t="str">
        <f>VLOOKUP(Exportacao[[#This Row],[País Corrigido]],'Conversor de países_Geral_UTF8_'!$A$2:$B$223,2,FALSE)</f>
        <v>Europa</v>
      </c>
      <c r="H54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3" spans="1:8">
      <c r="A5413" t="s">
        <v>166</v>
      </c>
      <c r="B5413" s="3">
        <v>1981</v>
      </c>
      <c r="C5413">
        <v>0</v>
      </c>
      <c r="D5413">
        <v>0</v>
      </c>
      <c r="E5413" s="3" t="e">
        <v>#NUM!</v>
      </c>
      <c r="F5413" s="3" t="str">
        <f>VLOOKUP(Exportacao[[#This Row],[País]],Tabela3[#All],4,FALSE)</f>
        <v>Países Baixos</v>
      </c>
      <c r="G5413" s="3" t="str">
        <f>VLOOKUP(Exportacao[[#This Row],[País Corrigido]],'Conversor de países_Geral_UTF8_'!$A$2:$B$223,2,FALSE)</f>
        <v>Europa</v>
      </c>
      <c r="H54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4" spans="1:8">
      <c r="A5414" t="s">
        <v>166</v>
      </c>
      <c r="B5414" s="3">
        <v>1982</v>
      </c>
      <c r="C5414">
        <v>0</v>
      </c>
      <c r="D5414">
        <v>0</v>
      </c>
      <c r="E5414" s="3" t="e">
        <v>#NUM!</v>
      </c>
      <c r="F5414" s="3" t="str">
        <f>VLOOKUP(Exportacao[[#This Row],[País]],Tabela3[#All],4,FALSE)</f>
        <v>Países Baixos</v>
      </c>
      <c r="G5414" s="3" t="str">
        <f>VLOOKUP(Exportacao[[#This Row],[País Corrigido]],'Conversor de países_Geral_UTF8_'!$A$2:$B$223,2,FALSE)</f>
        <v>Europa</v>
      </c>
      <c r="H54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5" spans="1:8">
      <c r="A5415" t="s">
        <v>166</v>
      </c>
      <c r="B5415" s="3">
        <v>1983</v>
      </c>
      <c r="C5415">
        <v>0</v>
      </c>
      <c r="D5415">
        <v>0</v>
      </c>
      <c r="E5415" s="3" t="e">
        <v>#NUM!</v>
      </c>
      <c r="F5415" s="3" t="str">
        <f>VLOOKUP(Exportacao[[#This Row],[País]],Tabela3[#All],4,FALSE)</f>
        <v>Países Baixos</v>
      </c>
      <c r="G5415" s="3" t="str">
        <f>VLOOKUP(Exportacao[[#This Row],[País Corrigido]],'Conversor de países_Geral_UTF8_'!$A$2:$B$223,2,FALSE)</f>
        <v>Europa</v>
      </c>
      <c r="H54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6" spans="1:8">
      <c r="A5416" t="s">
        <v>166</v>
      </c>
      <c r="B5416" s="3">
        <v>1984</v>
      </c>
      <c r="C5416">
        <v>0</v>
      </c>
      <c r="D5416">
        <v>0</v>
      </c>
      <c r="E5416" s="3" t="e">
        <v>#NUM!</v>
      </c>
      <c r="F5416" s="3" t="str">
        <f>VLOOKUP(Exportacao[[#This Row],[País]],Tabela3[#All],4,FALSE)</f>
        <v>Países Baixos</v>
      </c>
      <c r="G5416" s="3" t="str">
        <f>VLOOKUP(Exportacao[[#This Row],[País Corrigido]],'Conversor de países_Geral_UTF8_'!$A$2:$B$223,2,FALSE)</f>
        <v>Europa</v>
      </c>
      <c r="H54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7" spans="1:8">
      <c r="A5417" t="s">
        <v>166</v>
      </c>
      <c r="B5417" s="3">
        <v>1985</v>
      </c>
      <c r="C5417">
        <v>0</v>
      </c>
      <c r="D5417">
        <v>0</v>
      </c>
      <c r="E5417" s="3" t="e">
        <v>#NUM!</v>
      </c>
      <c r="F5417" s="3" t="str">
        <f>VLOOKUP(Exportacao[[#This Row],[País]],Tabela3[#All],4,FALSE)</f>
        <v>Países Baixos</v>
      </c>
      <c r="G5417" s="3" t="str">
        <f>VLOOKUP(Exportacao[[#This Row],[País Corrigido]],'Conversor de países_Geral_UTF8_'!$A$2:$B$223,2,FALSE)</f>
        <v>Europa</v>
      </c>
      <c r="H54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18" spans="1:8">
      <c r="A5418" t="s">
        <v>166</v>
      </c>
      <c r="B5418" s="3">
        <v>1986</v>
      </c>
      <c r="C5418">
        <v>17284</v>
      </c>
      <c r="D5418">
        <v>23900</v>
      </c>
      <c r="E5418" s="3">
        <v>1.3827817634806758</v>
      </c>
      <c r="F5418" s="3" t="str">
        <f>VLOOKUP(Exportacao[[#This Row],[País]],Tabela3[#All],4,FALSE)</f>
        <v>Países Baixos</v>
      </c>
      <c r="G5418" s="3" t="str">
        <f>VLOOKUP(Exportacao[[#This Row],[País Corrigido]],'Conversor de países_Geral_UTF8_'!$A$2:$B$223,2,FALSE)</f>
        <v>Europa</v>
      </c>
      <c r="H54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19" spans="1:8">
      <c r="A5419" t="s">
        <v>166</v>
      </c>
      <c r="B5419" s="3">
        <v>1987</v>
      </c>
      <c r="C5419">
        <v>0</v>
      </c>
      <c r="D5419">
        <v>0</v>
      </c>
      <c r="E5419" s="3" t="e">
        <v>#NUM!</v>
      </c>
      <c r="F5419" s="3" t="str">
        <f>VLOOKUP(Exportacao[[#This Row],[País]],Tabela3[#All],4,FALSE)</f>
        <v>Países Baixos</v>
      </c>
      <c r="G5419" s="3" t="str">
        <f>VLOOKUP(Exportacao[[#This Row],[País Corrigido]],'Conversor de países_Geral_UTF8_'!$A$2:$B$223,2,FALSE)</f>
        <v>Europa</v>
      </c>
      <c r="H54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20" spans="1:8">
      <c r="A5420" t="s">
        <v>166</v>
      </c>
      <c r="B5420" s="3">
        <v>1988</v>
      </c>
      <c r="C5420">
        <v>0</v>
      </c>
      <c r="D5420">
        <v>0</v>
      </c>
      <c r="E5420" s="3" t="e">
        <v>#NUM!</v>
      </c>
      <c r="F5420" s="3" t="str">
        <f>VLOOKUP(Exportacao[[#This Row],[País]],Tabela3[#All],4,FALSE)</f>
        <v>Países Baixos</v>
      </c>
      <c r="G5420" s="3" t="str">
        <f>VLOOKUP(Exportacao[[#This Row],[País Corrigido]],'Conversor de países_Geral_UTF8_'!$A$2:$B$223,2,FALSE)</f>
        <v>Europa</v>
      </c>
      <c r="H54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21" spans="1:8">
      <c r="A5421" t="s">
        <v>166</v>
      </c>
      <c r="B5421" s="3">
        <v>1989</v>
      </c>
      <c r="C5421">
        <v>0</v>
      </c>
      <c r="D5421">
        <v>0</v>
      </c>
      <c r="E5421" s="3" t="e">
        <v>#NUM!</v>
      </c>
      <c r="F5421" s="3" t="str">
        <f>VLOOKUP(Exportacao[[#This Row],[País]],Tabela3[#All],4,FALSE)</f>
        <v>Países Baixos</v>
      </c>
      <c r="G5421" s="3" t="str">
        <f>VLOOKUP(Exportacao[[#This Row],[País Corrigido]],'Conversor de países_Geral_UTF8_'!$A$2:$B$223,2,FALSE)</f>
        <v>Europa</v>
      </c>
      <c r="H54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22" spans="1:8">
      <c r="A5422" t="s">
        <v>166</v>
      </c>
      <c r="B5422" s="3">
        <v>1990</v>
      </c>
      <c r="C5422">
        <v>900</v>
      </c>
      <c r="D5422">
        <v>2100</v>
      </c>
      <c r="E5422" s="3">
        <v>2.3333333333333335</v>
      </c>
      <c r="F5422" s="3" t="str">
        <f>VLOOKUP(Exportacao[[#This Row],[País]],Tabela3[#All],4,FALSE)</f>
        <v>Países Baixos</v>
      </c>
      <c r="G5422" s="3" t="str">
        <f>VLOOKUP(Exportacao[[#This Row],[País Corrigido]],'Conversor de países_Geral_UTF8_'!$A$2:$B$223,2,FALSE)</f>
        <v>Europa</v>
      </c>
      <c r="H54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23" spans="1:8">
      <c r="A5423" t="s">
        <v>166</v>
      </c>
      <c r="B5423" s="3">
        <v>1991</v>
      </c>
      <c r="C5423">
        <v>0</v>
      </c>
      <c r="D5423">
        <v>0</v>
      </c>
      <c r="E5423" s="3" t="e">
        <v>#NUM!</v>
      </c>
      <c r="F5423" s="3" t="str">
        <f>VLOOKUP(Exportacao[[#This Row],[País]],Tabela3[#All],4,FALSE)</f>
        <v>Países Baixos</v>
      </c>
      <c r="G5423" s="3" t="str">
        <f>VLOOKUP(Exportacao[[#This Row],[País Corrigido]],'Conversor de países_Geral_UTF8_'!$A$2:$B$223,2,FALSE)</f>
        <v>Europa</v>
      </c>
      <c r="H54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24" spans="1:8">
      <c r="A5424" t="s">
        <v>166</v>
      </c>
      <c r="B5424" s="3">
        <v>1992</v>
      </c>
      <c r="C5424">
        <v>900</v>
      </c>
      <c r="D5424">
        <v>2869</v>
      </c>
      <c r="E5424" s="3">
        <v>3.1877777777777778</v>
      </c>
      <c r="F5424" s="3" t="str">
        <f>VLOOKUP(Exportacao[[#This Row],[País]],Tabela3[#All],4,FALSE)</f>
        <v>Países Baixos</v>
      </c>
      <c r="G5424" s="3" t="str">
        <f>VLOOKUP(Exportacao[[#This Row],[País Corrigido]],'Conversor de países_Geral_UTF8_'!$A$2:$B$223,2,FALSE)</f>
        <v>Europa</v>
      </c>
      <c r="H54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25" spans="1:8">
      <c r="A5425" t="s">
        <v>166</v>
      </c>
      <c r="B5425" s="3">
        <v>1993</v>
      </c>
      <c r="C5425">
        <v>19886</v>
      </c>
      <c r="D5425">
        <v>27355</v>
      </c>
      <c r="E5425" s="3">
        <v>1.3755908679472997</v>
      </c>
      <c r="F5425" s="3" t="str">
        <f>VLOOKUP(Exportacao[[#This Row],[País]],Tabela3[#All],4,FALSE)</f>
        <v>Países Baixos</v>
      </c>
      <c r="G5425" s="3" t="str">
        <f>VLOOKUP(Exportacao[[#This Row],[País Corrigido]],'Conversor de países_Geral_UTF8_'!$A$2:$B$223,2,FALSE)</f>
        <v>Europa</v>
      </c>
      <c r="H54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26" spans="1:8">
      <c r="A5426" t="s">
        <v>166</v>
      </c>
      <c r="B5426" s="3">
        <v>1994</v>
      </c>
      <c r="C5426">
        <v>1073</v>
      </c>
      <c r="D5426">
        <v>3868</v>
      </c>
      <c r="E5426" s="3">
        <v>3.6048462255358809</v>
      </c>
      <c r="F5426" s="3" t="str">
        <f>VLOOKUP(Exportacao[[#This Row],[País]],Tabela3[#All],4,FALSE)</f>
        <v>Países Baixos</v>
      </c>
      <c r="G5426" s="3" t="str">
        <f>VLOOKUP(Exportacao[[#This Row],[País Corrigido]],'Conversor de países_Geral_UTF8_'!$A$2:$B$223,2,FALSE)</f>
        <v>Europa</v>
      </c>
      <c r="H54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27" spans="1:8">
      <c r="A5427" t="s">
        <v>166</v>
      </c>
      <c r="B5427" s="3">
        <v>1995</v>
      </c>
      <c r="C5427">
        <v>0</v>
      </c>
      <c r="D5427">
        <v>0</v>
      </c>
      <c r="E5427" s="3" t="e">
        <v>#NUM!</v>
      </c>
      <c r="F5427" s="3" t="str">
        <f>VLOOKUP(Exportacao[[#This Row],[País]],Tabela3[#All],4,FALSE)</f>
        <v>Países Baixos</v>
      </c>
      <c r="G5427" s="3" t="str">
        <f>VLOOKUP(Exportacao[[#This Row],[País Corrigido]],'Conversor de países_Geral_UTF8_'!$A$2:$B$223,2,FALSE)</f>
        <v>Europa</v>
      </c>
      <c r="H54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28" spans="1:8">
      <c r="A5428" t="s">
        <v>166</v>
      </c>
      <c r="B5428" s="3">
        <v>1996</v>
      </c>
      <c r="C5428">
        <v>10071</v>
      </c>
      <c r="D5428">
        <v>16056</v>
      </c>
      <c r="E5428" s="3">
        <v>1.5942806076854334</v>
      </c>
      <c r="F5428" s="3" t="str">
        <f>VLOOKUP(Exportacao[[#This Row],[País]],Tabela3[#All],4,FALSE)</f>
        <v>Países Baixos</v>
      </c>
      <c r="G5428" s="3" t="str">
        <f>VLOOKUP(Exportacao[[#This Row],[País Corrigido]],'Conversor de países_Geral_UTF8_'!$A$2:$B$223,2,FALSE)</f>
        <v>Europa</v>
      </c>
      <c r="H54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29" spans="1:8">
      <c r="A5429" t="s">
        <v>166</v>
      </c>
      <c r="B5429" s="3">
        <v>1997</v>
      </c>
      <c r="C5429">
        <v>0</v>
      </c>
      <c r="D5429">
        <v>0</v>
      </c>
      <c r="E5429" s="3" t="e">
        <v>#NUM!</v>
      </c>
      <c r="F5429" s="3" t="str">
        <f>VLOOKUP(Exportacao[[#This Row],[País]],Tabela3[#All],4,FALSE)</f>
        <v>Países Baixos</v>
      </c>
      <c r="G5429" s="3" t="str">
        <f>VLOOKUP(Exportacao[[#This Row],[País Corrigido]],'Conversor de países_Geral_UTF8_'!$A$2:$B$223,2,FALSE)</f>
        <v>Europa</v>
      </c>
      <c r="H54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30" spans="1:8">
      <c r="A5430" t="s">
        <v>166</v>
      </c>
      <c r="B5430" s="3">
        <v>1998</v>
      </c>
      <c r="C5430">
        <v>0</v>
      </c>
      <c r="D5430">
        <v>0</v>
      </c>
      <c r="E5430" s="3" t="e">
        <v>#NUM!</v>
      </c>
      <c r="F5430" s="3" t="str">
        <f>VLOOKUP(Exportacao[[#This Row],[País]],Tabela3[#All],4,FALSE)</f>
        <v>Países Baixos</v>
      </c>
      <c r="G5430" s="3" t="str">
        <f>VLOOKUP(Exportacao[[#This Row],[País Corrigido]],'Conversor de países_Geral_UTF8_'!$A$2:$B$223,2,FALSE)</f>
        <v>Europa</v>
      </c>
      <c r="H54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31" spans="1:8">
      <c r="A5431" t="s">
        <v>166</v>
      </c>
      <c r="B5431" s="3">
        <v>1999</v>
      </c>
      <c r="C5431">
        <v>315</v>
      </c>
      <c r="D5431">
        <v>1398</v>
      </c>
      <c r="E5431" s="3">
        <v>4.4380952380952383</v>
      </c>
      <c r="F5431" s="3" t="str">
        <f>VLOOKUP(Exportacao[[#This Row],[País]],Tabela3[#All],4,FALSE)</f>
        <v>Países Baixos</v>
      </c>
      <c r="G5431" s="3" t="str">
        <f>VLOOKUP(Exportacao[[#This Row],[País Corrigido]],'Conversor de países_Geral_UTF8_'!$A$2:$B$223,2,FALSE)</f>
        <v>Europa</v>
      </c>
      <c r="H54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32" spans="1:8">
      <c r="A5432" t="s">
        <v>166</v>
      </c>
      <c r="B5432" s="3">
        <v>2000</v>
      </c>
      <c r="C5432">
        <v>0</v>
      </c>
      <c r="D5432">
        <v>0</v>
      </c>
      <c r="E5432" s="3" t="e">
        <v>#NUM!</v>
      </c>
      <c r="F5432" s="3" t="str">
        <f>VLOOKUP(Exportacao[[#This Row],[País]],Tabela3[#All],4,FALSE)</f>
        <v>Países Baixos</v>
      </c>
      <c r="G5432" s="3" t="str">
        <f>VLOOKUP(Exportacao[[#This Row],[País Corrigido]],'Conversor de países_Geral_UTF8_'!$A$2:$B$223,2,FALSE)</f>
        <v>Europa</v>
      </c>
      <c r="H54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33" spans="1:8">
      <c r="A5433" t="s">
        <v>166</v>
      </c>
      <c r="B5433" s="3">
        <v>2001</v>
      </c>
      <c r="C5433">
        <v>0</v>
      </c>
      <c r="D5433">
        <v>0</v>
      </c>
      <c r="E5433" s="3" t="e">
        <v>#NUM!</v>
      </c>
      <c r="F5433" s="3" t="str">
        <f>VLOOKUP(Exportacao[[#This Row],[País]],Tabela3[#All],4,FALSE)</f>
        <v>Países Baixos</v>
      </c>
      <c r="G5433" s="3" t="str">
        <f>VLOOKUP(Exportacao[[#This Row],[País Corrigido]],'Conversor de países_Geral_UTF8_'!$A$2:$B$223,2,FALSE)</f>
        <v>Europa</v>
      </c>
      <c r="H54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34" spans="1:8">
      <c r="A5434" t="s">
        <v>166</v>
      </c>
      <c r="B5434" s="3">
        <v>2002</v>
      </c>
      <c r="C5434">
        <v>0</v>
      </c>
      <c r="D5434">
        <v>0</v>
      </c>
      <c r="E5434" s="3" t="e">
        <v>#NUM!</v>
      </c>
      <c r="F5434" s="3" t="str">
        <f>VLOOKUP(Exportacao[[#This Row],[País]],Tabela3[#All],4,FALSE)</f>
        <v>Países Baixos</v>
      </c>
      <c r="G5434" s="3" t="str">
        <f>VLOOKUP(Exportacao[[#This Row],[País Corrigido]],'Conversor de países_Geral_UTF8_'!$A$2:$B$223,2,FALSE)</f>
        <v>Europa</v>
      </c>
      <c r="H54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35" spans="1:8">
      <c r="A5435" t="s">
        <v>166</v>
      </c>
      <c r="B5435" s="3">
        <v>2003</v>
      </c>
      <c r="C5435">
        <v>0</v>
      </c>
      <c r="D5435">
        <v>0</v>
      </c>
      <c r="E5435" s="3" t="e">
        <v>#NUM!</v>
      </c>
      <c r="F5435" s="3" t="str">
        <f>VLOOKUP(Exportacao[[#This Row],[País]],Tabela3[#All],4,FALSE)</f>
        <v>Países Baixos</v>
      </c>
      <c r="G5435" s="3" t="str">
        <f>VLOOKUP(Exportacao[[#This Row],[País Corrigido]],'Conversor de países_Geral_UTF8_'!$A$2:$B$223,2,FALSE)</f>
        <v>Europa</v>
      </c>
      <c r="H54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36" spans="1:8">
      <c r="A5436" t="s">
        <v>166</v>
      </c>
      <c r="B5436" s="3">
        <v>2004</v>
      </c>
      <c r="C5436">
        <v>17688</v>
      </c>
      <c r="D5436">
        <v>29556</v>
      </c>
      <c r="E5436" s="3">
        <v>1.6709633649932158</v>
      </c>
      <c r="F5436" s="3" t="str">
        <f>VLOOKUP(Exportacao[[#This Row],[País]],Tabela3[#All],4,FALSE)</f>
        <v>Países Baixos</v>
      </c>
      <c r="G5436" s="3" t="str">
        <f>VLOOKUP(Exportacao[[#This Row],[País Corrigido]],'Conversor de países_Geral_UTF8_'!$A$2:$B$223,2,FALSE)</f>
        <v>Europa</v>
      </c>
      <c r="H54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37" spans="1:8">
      <c r="A5437" t="s">
        <v>166</v>
      </c>
      <c r="B5437" s="3">
        <v>2005</v>
      </c>
      <c r="C5437">
        <v>17688</v>
      </c>
      <c r="D5437">
        <v>22385</v>
      </c>
      <c r="E5437" s="3">
        <v>1.2655472636815921</v>
      </c>
      <c r="F5437" s="3" t="str">
        <f>VLOOKUP(Exportacao[[#This Row],[País]],Tabela3[#All],4,FALSE)</f>
        <v>Países Baixos</v>
      </c>
      <c r="G5437" s="3" t="str">
        <f>VLOOKUP(Exportacao[[#This Row],[País Corrigido]],'Conversor de países_Geral_UTF8_'!$A$2:$B$223,2,FALSE)</f>
        <v>Europa</v>
      </c>
      <c r="H54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38" spans="1:8">
      <c r="A5438" t="s">
        <v>166</v>
      </c>
      <c r="B5438" s="3">
        <v>2006</v>
      </c>
      <c r="C5438">
        <v>451</v>
      </c>
      <c r="D5438">
        <v>1898</v>
      </c>
      <c r="E5438" s="3">
        <v>4.2084257206208422</v>
      </c>
      <c r="F5438" s="3" t="str">
        <f>VLOOKUP(Exportacao[[#This Row],[País]],Tabela3[#All],4,FALSE)</f>
        <v>Países Baixos</v>
      </c>
      <c r="G5438" s="3" t="str">
        <f>VLOOKUP(Exportacao[[#This Row],[País Corrigido]],'Conversor de países_Geral_UTF8_'!$A$2:$B$223,2,FALSE)</f>
        <v>Europa</v>
      </c>
      <c r="H54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39" spans="1:8">
      <c r="A5439" t="s">
        <v>166</v>
      </c>
      <c r="B5439" s="3">
        <v>2007</v>
      </c>
      <c r="C5439">
        <v>181046</v>
      </c>
      <c r="D5439">
        <v>364751</v>
      </c>
      <c r="E5439" s="3">
        <v>2.0146868751587994</v>
      </c>
      <c r="F5439" s="3" t="str">
        <f>VLOOKUP(Exportacao[[#This Row],[País]],Tabela3[#All],4,FALSE)</f>
        <v>Países Baixos</v>
      </c>
      <c r="G5439" s="3" t="str">
        <f>VLOOKUP(Exportacao[[#This Row],[País Corrigido]],'Conversor de países_Geral_UTF8_'!$A$2:$B$223,2,FALSE)</f>
        <v>Europa</v>
      </c>
      <c r="H54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0" spans="1:8">
      <c r="A5440" t="s">
        <v>166</v>
      </c>
      <c r="B5440" s="3">
        <v>2008</v>
      </c>
      <c r="C5440">
        <v>340412</v>
      </c>
      <c r="D5440">
        <v>783635</v>
      </c>
      <c r="E5440" s="3">
        <v>2.3020193177678814</v>
      </c>
      <c r="F5440" s="3" t="str">
        <f>VLOOKUP(Exportacao[[#This Row],[País]],Tabela3[#All],4,FALSE)</f>
        <v>Países Baixos</v>
      </c>
      <c r="G5440" s="3" t="str">
        <f>VLOOKUP(Exportacao[[#This Row],[País Corrigido]],'Conversor de países_Geral_UTF8_'!$A$2:$B$223,2,FALSE)</f>
        <v>Europa</v>
      </c>
      <c r="H54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1" spans="1:8">
      <c r="A5441" t="s">
        <v>166</v>
      </c>
      <c r="B5441" s="3">
        <v>2009</v>
      </c>
      <c r="C5441">
        <v>171654</v>
      </c>
      <c r="D5441">
        <v>136991</v>
      </c>
      <c r="E5441" s="3">
        <v>0.79806471157095082</v>
      </c>
      <c r="F5441" s="3" t="str">
        <f>VLOOKUP(Exportacao[[#This Row],[País]],Tabela3[#All],4,FALSE)</f>
        <v>Países Baixos</v>
      </c>
      <c r="G5441" s="3" t="str">
        <f>VLOOKUP(Exportacao[[#This Row],[País Corrigido]],'Conversor de países_Geral_UTF8_'!$A$2:$B$223,2,FALSE)</f>
        <v>Europa</v>
      </c>
      <c r="H54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2" spans="1:8">
      <c r="A5442" t="s">
        <v>166</v>
      </c>
      <c r="B5442" s="3">
        <v>2010</v>
      </c>
      <c r="C5442">
        <v>87368</v>
      </c>
      <c r="D5442">
        <v>302182</v>
      </c>
      <c r="E5442" s="3">
        <v>3.4587263071147332</v>
      </c>
      <c r="F5442" s="3" t="str">
        <f>VLOOKUP(Exportacao[[#This Row],[País]],Tabela3[#All],4,FALSE)</f>
        <v>Países Baixos</v>
      </c>
      <c r="G5442" s="3" t="str">
        <f>VLOOKUP(Exportacao[[#This Row],[País Corrigido]],'Conversor de países_Geral_UTF8_'!$A$2:$B$223,2,FALSE)</f>
        <v>Europa</v>
      </c>
      <c r="H54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3" spans="1:8">
      <c r="A5443" t="s">
        <v>166</v>
      </c>
      <c r="B5443" s="3">
        <v>2011</v>
      </c>
      <c r="C5443">
        <v>125414</v>
      </c>
      <c r="D5443">
        <v>395356</v>
      </c>
      <c r="E5443" s="3">
        <v>3.1524072272633039</v>
      </c>
      <c r="F5443" s="3" t="str">
        <f>VLOOKUP(Exportacao[[#This Row],[País]],Tabela3[#All],4,FALSE)</f>
        <v>Países Baixos</v>
      </c>
      <c r="G5443" s="3" t="str">
        <f>VLOOKUP(Exportacao[[#This Row],[País Corrigido]],'Conversor de países_Geral_UTF8_'!$A$2:$B$223,2,FALSE)</f>
        <v>Europa</v>
      </c>
      <c r="H54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4" spans="1:8">
      <c r="A5444" t="s">
        <v>166</v>
      </c>
      <c r="B5444" s="3">
        <v>2012</v>
      </c>
      <c r="C5444">
        <v>134879</v>
      </c>
      <c r="D5444">
        <v>539641</v>
      </c>
      <c r="E5444" s="3">
        <v>4.0009267565744109</v>
      </c>
      <c r="F5444" s="3" t="str">
        <f>VLOOKUP(Exportacao[[#This Row],[País]],Tabela3[#All],4,FALSE)</f>
        <v>Países Baixos</v>
      </c>
      <c r="G5444" s="3" t="str">
        <f>VLOOKUP(Exportacao[[#This Row],[País Corrigido]],'Conversor de países_Geral_UTF8_'!$A$2:$B$223,2,FALSE)</f>
        <v>Europa</v>
      </c>
      <c r="H54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5" spans="1:8">
      <c r="A5445" t="s">
        <v>166</v>
      </c>
      <c r="B5445" s="3">
        <v>2013</v>
      </c>
      <c r="C5445">
        <v>57792</v>
      </c>
      <c r="D5445">
        <v>255690</v>
      </c>
      <c r="E5445" s="3">
        <v>4.4243147840531565</v>
      </c>
      <c r="F5445" s="3" t="str">
        <f>VLOOKUP(Exportacao[[#This Row],[País]],Tabela3[#All],4,FALSE)</f>
        <v>Países Baixos</v>
      </c>
      <c r="G5445" s="3" t="str">
        <f>VLOOKUP(Exportacao[[#This Row],[País Corrigido]],'Conversor de países_Geral_UTF8_'!$A$2:$B$223,2,FALSE)</f>
        <v>Europa</v>
      </c>
      <c r="H54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6" spans="1:8">
      <c r="A5446" t="s">
        <v>166</v>
      </c>
      <c r="B5446" s="3">
        <v>2014</v>
      </c>
      <c r="C5446">
        <v>165289</v>
      </c>
      <c r="D5446">
        <v>773767</v>
      </c>
      <c r="E5446" s="3">
        <v>4.681297606011289</v>
      </c>
      <c r="F5446" s="3" t="str">
        <f>VLOOKUP(Exportacao[[#This Row],[País]],Tabela3[#All],4,FALSE)</f>
        <v>Países Baixos</v>
      </c>
      <c r="G5446" s="3" t="str">
        <f>VLOOKUP(Exportacao[[#This Row],[País Corrigido]],'Conversor de países_Geral_UTF8_'!$A$2:$B$223,2,FALSE)</f>
        <v>Europa</v>
      </c>
      <c r="H54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7" spans="1:8">
      <c r="A5447" t="s">
        <v>166</v>
      </c>
      <c r="B5447" s="3">
        <v>2015</v>
      </c>
      <c r="C5447">
        <v>44987</v>
      </c>
      <c r="D5447">
        <v>186464</v>
      </c>
      <c r="E5447" s="3">
        <v>4.1448418431991465</v>
      </c>
      <c r="F5447" s="3" t="str">
        <f>VLOOKUP(Exportacao[[#This Row],[País]],Tabela3[#All],4,FALSE)</f>
        <v>Países Baixos</v>
      </c>
      <c r="G5447" s="3" t="str">
        <f>VLOOKUP(Exportacao[[#This Row],[País Corrigido]],'Conversor de países_Geral_UTF8_'!$A$2:$B$223,2,FALSE)</f>
        <v>Europa</v>
      </c>
      <c r="H54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8" spans="1:8">
      <c r="A5448" t="s">
        <v>166</v>
      </c>
      <c r="B5448" s="3">
        <v>2016</v>
      </c>
      <c r="C5448">
        <v>42953</v>
      </c>
      <c r="D5448">
        <v>190203</v>
      </c>
      <c r="E5448" s="3">
        <v>4.4281656694526577</v>
      </c>
      <c r="F5448" s="3" t="str">
        <f>VLOOKUP(Exportacao[[#This Row],[País]],Tabela3[#All],4,FALSE)</f>
        <v>Países Baixos</v>
      </c>
      <c r="G5448" s="3" t="str">
        <f>VLOOKUP(Exportacao[[#This Row],[País Corrigido]],'Conversor de países_Geral_UTF8_'!$A$2:$B$223,2,FALSE)</f>
        <v>Europa</v>
      </c>
      <c r="H54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49" spans="1:8">
      <c r="A5449" t="s">
        <v>166</v>
      </c>
      <c r="B5449" s="3">
        <v>2017</v>
      </c>
      <c r="C5449">
        <v>0</v>
      </c>
      <c r="D5449">
        <v>0</v>
      </c>
      <c r="E5449" s="3" t="e">
        <v>#NUM!</v>
      </c>
      <c r="F5449" s="3" t="str">
        <f>VLOOKUP(Exportacao[[#This Row],[País]],Tabela3[#All],4,FALSE)</f>
        <v>Países Baixos</v>
      </c>
      <c r="G5449" s="3" t="str">
        <f>VLOOKUP(Exportacao[[#This Row],[País Corrigido]],'Conversor de países_Geral_UTF8_'!$A$2:$B$223,2,FALSE)</f>
        <v>Europa</v>
      </c>
      <c r="H54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50" spans="1:8">
      <c r="A5450" t="s">
        <v>166</v>
      </c>
      <c r="B5450" s="3">
        <v>2018</v>
      </c>
      <c r="C5450">
        <v>9451</v>
      </c>
      <c r="D5450">
        <v>32395</v>
      </c>
      <c r="E5450" s="3">
        <v>3.4276796106232146</v>
      </c>
      <c r="F5450" s="3" t="str">
        <f>VLOOKUP(Exportacao[[#This Row],[País]],Tabela3[#All],4,FALSE)</f>
        <v>Países Baixos</v>
      </c>
      <c r="G5450" s="3" t="str">
        <f>VLOOKUP(Exportacao[[#This Row],[País Corrigido]],'Conversor de países_Geral_UTF8_'!$A$2:$B$223,2,FALSE)</f>
        <v>Europa</v>
      </c>
      <c r="H54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51" spans="1:8">
      <c r="A5451" t="s">
        <v>166</v>
      </c>
      <c r="B5451" s="3">
        <v>2019</v>
      </c>
      <c r="C5451">
        <v>44882</v>
      </c>
      <c r="D5451">
        <v>148031</v>
      </c>
      <c r="E5451" s="3">
        <v>3.2982264604964127</v>
      </c>
      <c r="F5451" s="3" t="str">
        <f>VLOOKUP(Exportacao[[#This Row],[País]],Tabela3[#All],4,FALSE)</f>
        <v>Países Baixos</v>
      </c>
      <c r="G5451" s="3" t="str">
        <f>VLOOKUP(Exportacao[[#This Row],[País Corrigido]],'Conversor de países_Geral_UTF8_'!$A$2:$B$223,2,FALSE)</f>
        <v>Europa</v>
      </c>
      <c r="H54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52" spans="1:8">
      <c r="A5452" t="s">
        <v>166</v>
      </c>
      <c r="B5452" s="3">
        <v>2020</v>
      </c>
      <c r="C5452">
        <v>248</v>
      </c>
      <c r="D5452">
        <v>1532</v>
      </c>
      <c r="E5452" s="3">
        <v>6.17741935483871</v>
      </c>
      <c r="F5452" s="3" t="str">
        <f>VLOOKUP(Exportacao[[#This Row],[País]],Tabela3[#All],4,FALSE)</f>
        <v>Países Baixos</v>
      </c>
      <c r="G5452" s="3" t="str">
        <f>VLOOKUP(Exportacao[[#This Row],[País Corrigido]],'Conversor de países_Geral_UTF8_'!$A$2:$B$223,2,FALSE)</f>
        <v>Europa</v>
      </c>
      <c r="H54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53" spans="1:8">
      <c r="A5453" t="s">
        <v>166</v>
      </c>
      <c r="B5453" s="3">
        <v>2021</v>
      </c>
      <c r="C5453">
        <v>3791</v>
      </c>
      <c r="D5453">
        <v>8484</v>
      </c>
      <c r="E5453" s="3">
        <v>2.2379319440780798</v>
      </c>
      <c r="F5453" s="3" t="str">
        <f>VLOOKUP(Exportacao[[#This Row],[País]],Tabela3[#All],4,FALSE)</f>
        <v>Países Baixos</v>
      </c>
      <c r="G5453" s="3" t="str">
        <f>VLOOKUP(Exportacao[[#This Row],[País Corrigido]],'Conversor de países_Geral_UTF8_'!$A$2:$B$223,2,FALSE)</f>
        <v>Europa</v>
      </c>
      <c r="H54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54" spans="1:8">
      <c r="A5454" t="s">
        <v>166</v>
      </c>
      <c r="B5454" s="3">
        <v>2022</v>
      </c>
      <c r="C5454">
        <v>7034</v>
      </c>
      <c r="D5454">
        <v>37240</v>
      </c>
      <c r="E5454" s="3">
        <v>5.2942849019050326</v>
      </c>
      <c r="F5454" s="3" t="str">
        <f>VLOOKUP(Exportacao[[#This Row],[País]],Tabela3[#All],4,FALSE)</f>
        <v>Países Baixos</v>
      </c>
      <c r="G5454" s="3" t="str">
        <f>VLOOKUP(Exportacao[[#This Row],[País Corrigido]],'Conversor de países_Geral_UTF8_'!$A$2:$B$223,2,FALSE)</f>
        <v>Europa</v>
      </c>
      <c r="H54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55" spans="1:8">
      <c r="A5455" t="s">
        <v>166</v>
      </c>
      <c r="B5455" s="3">
        <v>2023</v>
      </c>
      <c r="C5455">
        <v>2244</v>
      </c>
      <c r="D5455">
        <v>4958</v>
      </c>
      <c r="E5455" s="3">
        <v>2.2094474153297683</v>
      </c>
      <c r="F5455" s="3" t="str">
        <f>VLOOKUP(Exportacao[[#This Row],[País]],Tabela3[#All],4,FALSE)</f>
        <v>Países Baixos</v>
      </c>
      <c r="G5455" s="3" t="str">
        <f>VLOOKUP(Exportacao[[#This Row],[País Corrigido]],'Conversor de países_Geral_UTF8_'!$A$2:$B$223,2,FALSE)</f>
        <v>Europa</v>
      </c>
      <c r="H54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456" spans="1:8" hidden="1">
      <c r="A5456" t="s">
        <v>167</v>
      </c>
      <c r="B5456" s="3">
        <v>1970</v>
      </c>
      <c r="C5456">
        <v>0</v>
      </c>
      <c r="D5456">
        <v>0</v>
      </c>
      <c r="E5456" s="3" t="e">
        <v>#NUM!</v>
      </c>
      <c r="F5456" s="3" t="str">
        <f>VLOOKUP(Exportacao[[#This Row],[País]],Tabela3[#All],4,FALSE)</f>
        <v>Palau</v>
      </c>
      <c r="G5456" s="3" t="str">
        <f>VLOOKUP(Exportacao[[#This Row],[País Corrigido]],'Conversor de países_Geral_UTF8_'!$A$2:$B$223,2,FALSE)</f>
        <v>Oceania</v>
      </c>
      <c r="H54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57" spans="1:8" hidden="1">
      <c r="A5457" t="s">
        <v>167</v>
      </c>
      <c r="B5457" s="3">
        <v>1971</v>
      </c>
      <c r="C5457">
        <v>0</v>
      </c>
      <c r="D5457">
        <v>0</v>
      </c>
      <c r="E5457" s="3" t="e">
        <v>#NUM!</v>
      </c>
      <c r="F5457" s="3" t="str">
        <f>VLOOKUP(Exportacao[[#This Row],[País]],Tabela3[#All],4,FALSE)</f>
        <v>Palau</v>
      </c>
      <c r="G5457" s="3" t="str">
        <f>VLOOKUP(Exportacao[[#This Row],[País Corrigido]],'Conversor de países_Geral_UTF8_'!$A$2:$B$223,2,FALSE)</f>
        <v>Oceania</v>
      </c>
      <c r="H54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58" spans="1:8" hidden="1">
      <c r="A5458" t="s">
        <v>167</v>
      </c>
      <c r="B5458" s="3">
        <v>1972</v>
      </c>
      <c r="C5458">
        <v>0</v>
      </c>
      <c r="D5458">
        <v>0</v>
      </c>
      <c r="E5458" s="3" t="e">
        <v>#NUM!</v>
      </c>
      <c r="F5458" s="3" t="str">
        <f>VLOOKUP(Exportacao[[#This Row],[País]],Tabela3[#All],4,FALSE)</f>
        <v>Palau</v>
      </c>
      <c r="G5458" s="3" t="str">
        <f>VLOOKUP(Exportacao[[#This Row],[País Corrigido]],'Conversor de países_Geral_UTF8_'!$A$2:$B$223,2,FALSE)</f>
        <v>Oceania</v>
      </c>
      <c r="H54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59" spans="1:8" hidden="1">
      <c r="A5459" t="s">
        <v>167</v>
      </c>
      <c r="B5459" s="3">
        <v>1973</v>
      </c>
      <c r="C5459">
        <v>0</v>
      </c>
      <c r="D5459">
        <v>0</v>
      </c>
      <c r="E5459" s="3" t="e">
        <v>#NUM!</v>
      </c>
      <c r="F5459" s="3" t="str">
        <f>VLOOKUP(Exportacao[[#This Row],[País]],Tabela3[#All],4,FALSE)</f>
        <v>Palau</v>
      </c>
      <c r="G5459" s="3" t="str">
        <f>VLOOKUP(Exportacao[[#This Row],[País Corrigido]],'Conversor de países_Geral_UTF8_'!$A$2:$B$223,2,FALSE)</f>
        <v>Oceania</v>
      </c>
      <c r="H54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0" spans="1:8" hidden="1">
      <c r="A5460" t="s">
        <v>167</v>
      </c>
      <c r="B5460" s="3">
        <v>1974</v>
      </c>
      <c r="C5460">
        <v>0</v>
      </c>
      <c r="D5460">
        <v>0</v>
      </c>
      <c r="E5460" s="3" t="e">
        <v>#NUM!</v>
      </c>
      <c r="F5460" s="3" t="str">
        <f>VLOOKUP(Exportacao[[#This Row],[País]],Tabela3[#All],4,FALSE)</f>
        <v>Palau</v>
      </c>
      <c r="G5460" s="3" t="str">
        <f>VLOOKUP(Exportacao[[#This Row],[País Corrigido]],'Conversor de países_Geral_UTF8_'!$A$2:$B$223,2,FALSE)</f>
        <v>Oceania</v>
      </c>
      <c r="H54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1" spans="1:8" hidden="1">
      <c r="A5461" t="s">
        <v>167</v>
      </c>
      <c r="B5461" s="3">
        <v>1975</v>
      </c>
      <c r="C5461">
        <v>0</v>
      </c>
      <c r="D5461">
        <v>0</v>
      </c>
      <c r="E5461" s="3" t="e">
        <v>#NUM!</v>
      </c>
      <c r="F5461" s="3" t="str">
        <f>VLOOKUP(Exportacao[[#This Row],[País]],Tabela3[#All],4,FALSE)</f>
        <v>Palau</v>
      </c>
      <c r="G5461" s="3" t="str">
        <f>VLOOKUP(Exportacao[[#This Row],[País Corrigido]],'Conversor de países_Geral_UTF8_'!$A$2:$B$223,2,FALSE)</f>
        <v>Oceania</v>
      </c>
      <c r="H54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2" spans="1:8" hidden="1">
      <c r="A5462" t="s">
        <v>167</v>
      </c>
      <c r="B5462" s="3">
        <v>1976</v>
      </c>
      <c r="C5462">
        <v>0</v>
      </c>
      <c r="D5462">
        <v>0</v>
      </c>
      <c r="E5462" s="3" t="e">
        <v>#NUM!</v>
      </c>
      <c r="F5462" s="3" t="str">
        <f>VLOOKUP(Exportacao[[#This Row],[País]],Tabela3[#All],4,FALSE)</f>
        <v>Palau</v>
      </c>
      <c r="G5462" s="3" t="str">
        <f>VLOOKUP(Exportacao[[#This Row],[País Corrigido]],'Conversor de países_Geral_UTF8_'!$A$2:$B$223,2,FALSE)</f>
        <v>Oceania</v>
      </c>
      <c r="H54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3" spans="1:8" hidden="1">
      <c r="A5463" t="s">
        <v>167</v>
      </c>
      <c r="B5463" s="3">
        <v>1977</v>
      </c>
      <c r="C5463">
        <v>0</v>
      </c>
      <c r="D5463">
        <v>0</v>
      </c>
      <c r="E5463" s="3" t="e">
        <v>#NUM!</v>
      </c>
      <c r="F5463" s="3" t="str">
        <f>VLOOKUP(Exportacao[[#This Row],[País]],Tabela3[#All],4,FALSE)</f>
        <v>Palau</v>
      </c>
      <c r="G5463" s="3" t="str">
        <f>VLOOKUP(Exportacao[[#This Row],[País Corrigido]],'Conversor de países_Geral_UTF8_'!$A$2:$B$223,2,FALSE)</f>
        <v>Oceania</v>
      </c>
      <c r="H54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4" spans="1:8" hidden="1">
      <c r="A5464" t="s">
        <v>167</v>
      </c>
      <c r="B5464" s="3">
        <v>1978</v>
      </c>
      <c r="C5464">
        <v>0</v>
      </c>
      <c r="D5464">
        <v>0</v>
      </c>
      <c r="E5464" s="3" t="e">
        <v>#NUM!</v>
      </c>
      <c r="F5464" s="3" t="str">
        <f>VLOOKUP(Exportacao[[#This Row],[País]],Tabela3[#All],4,FALSE)</f>
        <v>Palau</v>
      </c>
      <c r="G5464" s="3" t="str">
        <f>VLOOKUP(Exportacao[[#This Row],[País Corrigido]],'Conversor de países_Geral_UTF8_'!$A$2:$B$223,2,FALSE)</f>
        <v>Oceania</v>
      </c>
      <c r="H54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5" spans="1:8" hidden="1">
      <c r="A5465" t="s">
        <v>167</v>
      </c>
      <c r="B5465" s="3">
        <v>1979</v>
      </c>
      <c r="C5465">
        <v>0</v>
      </c>
      <c r="D5465">
        <v>0</v>
      </c>
      <c r="E5465" s="3" t="e">
        <v>#NUM!</v>
      </c>
      <c r="F5465" s="3" t="str">
        <f>VLOOKUP(Exportacao[[#This Row],[País]],Tabela3[#All],4,FALSE)</f>
        <v>Palau</v>
      </c>
      <c r="G5465" s="3" t="str">
        <f>VLOOKUP(Exportacao[[#This Row],[País Corrigido]],'Conversor de países_Geral_UTF8_'!$A$2:$B$223,2,FALSE)</f>
        <v>Oceania</v>
      </c>
      <c r="H54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6" spans="1:8" hidden="1">
      <c r="A5466" t="s">
        <v>167</v>
      </c>
      <c r="B5466" s="3">
        <v>1980</v>
      </c>
      <c r="C5466">
        <v>0</v>
      </c>
      <c r="D5466">
        <v>0</v>
      </c>
      <c r="E5466" s="3" t="e">
        <v>#NUM!</v>
      </c>
      <c r="F5466" s="3" t="str">
        <f>VLOOKUP(Exportacao[[#This Row],[País]],Tabela3[#All],4,FALSE)</f>
        <v>Palau</v>
      </c>
      <c r="G5466" s="3" t="str">
        <f>VLOOKUP(Exportacao[[#This Row],[País Corrigido]],'Conversor de países_Geral_UTF8_'!$A$2:$B$223,2,FALSE)</f>
        <v>Oceania</v>
      </c>
      <c r="H54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7" spans="1:8" hidden="1">
      <c r="A5467" t="s">
        <v>167</v>
      </c>
      <c r="B5467" s="3">
        <v>1981</v>
      </c>
      <c r="C5467">
        <v>0</v>
      </c>
      <c r="D5467">
        <v>0</v>
      </c>
      <c r="E5467" s="3" t="e">
        <v>#NUM!</v>
      </c>
      <c r="F5467" s="3" t="str">
        <f>VLOOKUP(Exportacao[[#This Row],[País]],Tabela3[#All],4,FALSE)</f>
        <v>Palau</v>
      </c>
      <c r="G5467" s="3" t="str">
        <f>VLOOKUP(Exportacao[[#This Row],[País Corrigido]],'Conversor de países_Geral_UTF8_'!$A$2:$B$223,2,FALSE)</f>
        <v>Oceania</v>
      </c>
      <c r="H54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8" spans="1:8" hidden="1">
      <c r="A5468" t="s">
        <v>167</v>
      </c>
      <c r="B5468" s="3">
        <v>1982</v>
      </c>
      <c r="C5468">
        <v>0</v>
      </c>
      <c r="D5468">
        <v>0</v>
      </c>
      <c r="E5468" s="3" t="e">
        <v>#NUM!</v>
      </c>
      <c r="F5468" s="3" t="str">
        <f>VLOOKUP(Exportacao[[#This Row],[País]],Tabela3[#All],4,FALSE)</f>
        <v>Palau</v>
      </c>
      <c r="G5468" s="3" t="str">
        <f>VLOOKUP(Exportacao[[#This Row],[País Corrigido]],'Conversor de países_Geral_UTF8_'!$A$2:$B$223,2,FALSE)</f>
        <v>Oceania</v>
      </c>
      <c r="H54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69" spans="1:8" hidden="1">
      <c r="A5469" t="s">
        <v>167</v>
      </c>
      <c r="B5469" s="3">
        <v>1983</v>
      </c>
      <c r="C5469">
        <v>0</v>
      </c>
      <c r="D5469">
        <v>0</v>
      </c>
      <c r="E5469" s="3" t="e">
        <v>#NUM!</v>
      </c>
      <c r="F5469" s="3" t="str">
        <f>VLOOKUP(Exportacao[[#This Row],[País]],Tabela3[#All],4,FALSE)</f>
        <v>Palau</v>
      </c>
      <c r="G5469" s="3" t="str">
        <f>VLOOKUP(Exportacao[[#This Row],[País Corrigido]],'Conversor de países_Geral_UTF8_'!$A$2:$B$223,2,FALSE)</f>
        <v>Oceania</v>
      </c>
      <c r="H54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0" spans="1:8" hidden="1">
      <c r="A5470" t="s">
        <v>167</v>
      </c>
      <c r="B5470" s="3">
        <v>1984</v>
      </c>
      <c r="C5470">
        <v>0</v>
      </c>
      <c r="D5470">
        <v>0</v>
      </c>
      <c r="E5470" s="3" t="e">
        <v>#NUM!</v>
      </c>
      <c r="F5470" s="3" t="str">
        <f>VLOOKUP(Exportacao[[#This Row],[País]],Tabela3[#All],4,FALSE)</f>
        <v>Palau</v>
      </c>
      <c r="G5470" s="3" t="str">
        <f>VLOOKUP(Exportacao[[#This Row],[País Corrigido]],'Conversor de países_Geral_UTF8_'!$A$2:$B$223,2,FALSE)</f>
        <v>Oceania</v>
      </c>
      <c r="H54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1" spans="1:8" hidden="1">
      <c r="A5471" t="s">
        <v>167</v>
      </c>
      <c r="B5471" s="3">
        <v>1985</v>
      </c>
      <c r="C5471">
        <v>0</v>
      </c>
      <c r="D5471">
        <v>0</v>
      </c>
      <c r="E5471" s="3" t="e">
        <v>#NUM!</v>
      </c>
      <c r="F5471" s="3" t="str">
        <f>VLOOKUP(Exportacao[[#This Row],[País]],Tabela3[#All],4,FALSE)</f>
        <v>Palau</v>
      </c>
      <c r="G5471" s="3" t="str">
        <f>VLOOKUP(Exportacao[[#This Row],[País Corrigido]],'Conversor de países_Geral_UTF8_'!$A$2:$B$223,2,FALSE)</f>
        <v>Oceania</v>
      </c>
      <c r="H54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2" spans="1:8" hidden="1">
      <c r="A5472" t="s">
        <v>167</v>
      </c>
      <c r="B5472" s="3">
        <v>1986</v>
      </c>
      <c r="C5472">
        <v>0</v>
      </c>
      <c r="D5472">
        <v>0</v>
      </c>
      <c r="E5472" s="3" t="e">
        <v>#NUM!</v>
      </c>
      <c r="F5472" s="3" t="str">
        <f>VLOOKUP(Exportacao[[#This Row],[País]],Tabela3[#All],4,FALSE)</f>
        <v>Palau</v>
      </c>
      <c r="G5472" s="3" t="str">
        <f>VLOOKUP(Exportacao[[#This Row],[País Corrigido]],'Conversor de países_Geral_UTF8_'!$A$2:$B$223,2,FALSE)</f>
        <v>Oceania</v>
      </c>
      <c r="H54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3" spans="1:8" hidden="1">
      <c r="A5473" t="s">
        <v>167</v>
      </c>
      <c r="B5473" s="3">
        <v>1987</v>
      </c>
      <c r="C5473">
        <v>0</v>
      </c>
      <c r="D5473">
        <v>0</v>
      </c>
      <c r="E5473" s="3" t="e">
        <v>#NUM!</v>
      </c>
      <c r="F5473" s="3" t="str">
        <f>VLOOKUP(Exportacao[[#This Row],[País]],Tabela3[#All],4,FALSE)</f>
        <v>Palau</v>
      </c>
      <c r="G5473" s="3" t="str">
        <f>VLOOKUP(Exportacao[[#This Row],[País Corrigido]],'Conversor de países_Geral_UTF8_'!$A$2:$B$223,2,FALSE)</f>
        <v>Oceania</v>
      </c>
      <c r="H54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4" spans="1:8" hidden="1">
      <c r="A5474" t="s">
        <v>167</v>
      </c>
      <c r="B5474" s="3">
        <v>1988</v>
      </c>
      <c r="C5474">
        <v>0</v>
      </c>
      <c r="D5474">
        <v>0</v>
      </c>
      <c r="E5474" s="3" t="e">
        <v>#NUM!</v>
      </c>
      <c r="F5474" s="3" t="str">
        <f>VLOOKUP(Exportacao[[#This Row],[País]],Tabela3[#All],4,FALSE)</f>
        <v>Palau</v>
      </c>
      <c r="G5474" s="3" t="str">
        <f>VLOOKUP(Exportacao[[#This Row],[País Corrigido]],'Conversor de países_Geral_UTF8_'!$A$2:$B$223,2,FALSE)</f>
        <v>Oceania</v>
      </c>
      <c r="H54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5" spans="1:8" hidden="1">
      <c r="A5475" t="s">
        <v>167</v>
      </c>
      <c r="B5475" s="3">
        <v>1989</v>
      </c>
      <c r="C5475">
        <v>0</v>
      </c>
      <c r="D5475">
        <v>0</v>
      </c>
      <c r="E5475" s="3" t="e">
        <v>#NUM!</v>
      </c>
      <c r="F5475" s="3" t="str">
        <f>VLOOKUP(Exportacao[[#This Row],[País]],Tabela3[#All],4,FALSE)</f>
        <v>Palau</v>
      </c>
      <c r="G5475" s="3" t="str">
        <f>VLOOKUP(Exportacao[[#This Row],[País Corrigido]],'Conversor de países_Geral_UTF8_'!$A$2:$B$223,2,FALSE)</f>
        <v>Oceania</v>
      </c>
      <c r="H54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6" spans="1:8" hidden="1">
      <c r="A5476" t="s">
        <v>167</v>
      </c>
      <c r="B5476" s="3">
        <v>1990</v>
      </c>
      <c r="C5476">
        <v>0</v>
      </c>
      <c r="D5476">
        <v>0</v>
      </c>
      <c r="E5476" s="3" t="e">
        <v>#NUM!</v>
      </c>
      <c r="F5476" s="3" t="str">
        <f>VLOOKUP(Exportacao[[#This Row],[País]],Tabela3[#All],4,FALSE)</f>
        <v>Palau</v>
      </c>
      <c r="G5476" s="3" t="str">
        <f>VLOOKUP(Exportacao[[#This Row],[País Corrigido]],'Conversor de países_Geral_UTF8_'!$A$2:$B$223,2,FALSE)</f>
        <v>Oceania</v>
      </c>
      <c r="H54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7" spans="1:8" hidden="1">
      <c r="A5477" t="s">
        <v>167</v>
      </c>
      <c r="B5477" s="3">
        <v>1991</v>
      </c>
      <c r="C5477">
        <v>0</v>
      </c>
      <c r="D5477">
        <v>0</v>
      </c>
      <c r="E5477" s="3" t="e">
        <v>#NUM!</v>
      </c>
      <c r="F5477" s="3" t="str">
        <f>VLOOKUP(Exportacao[[#This Row],[País]],Tabela3[#All],4,FALSE)</f>
        <v>Palau</v>
      </c>
      <c r="G5477" s="3" t="str">
        <f>VLOOKUP(Exportacao[[#This Row],[País Corrigido]],'Conversor de países_Geral_UTF8_'!$A$2:$B$223,2,FALSE)</f>
        <v>Oceania</v>
      </c>
      <c r="H54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8" spans="1:8" hidden="1">
      <c r="A5478" t="s">
        <v>167</v>
      </c>
      <c r="B5478" s="3">
        <v>1992</v>
      </c>
      <c r="C5478">
        <v>0</v>
      </c>
      <c r="D5478">
        <v>0</v>
      </c>
      <c r="E5478" s="3" t="e">
        <v>#NUM!</v>
      </c>
      <c r="F5478" s="3" t="str">
        <f>VLOOKUP(Exportacao[[#This Row],[País]],Tabela3[#All],4,FALSE)</f>
        <v>Palau</v>
      </c>
      <c r="G5478" s="3" t="str">
        <f>VLOOKUP(Exportacao[[#This Row],[País Corrigido]],'Conversor de países_Geral_UTF8_'!$A$2:$B$223,2,FALSE)</f>
        <v>Oceania</v>
      </c>
      <c r="H54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79" spans="1:8" hidden="1">
      <c r="A5479" t="s">
        <v>167</v>
      </c>
      <c r="B5479" s="3">
        <v>1993</v>
      </c>
      <c r="C5479">
        <v>0</v>
      </c>
      <c r="D5479">
        <v>0</v>
      </c>
      <c r="E5479" s="3" t="e">
        <v>#NUM!</v>
      </c>
      <c r="F5479" s="3" t="str">
        <f>VLOOKUP(Exportacao[[#This Row],[País]],Tabela3[#All],4,FALSE)</f>
        <v>Palau</v>
      </c>
      <c r="G5479" s="3" t="str">
        <f>VLOOKUP(Exportacao[[#This Row],[País Corrigido]],'Conversor de países_Geral_UTF8_'!$A$2:$B$223,2,FALSE)</f>
        <v>Oceania</v>
      </c>
      <c r="H54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0" spans="1:8" hidden="1">
      <c r="A5480" t="s">
        <v>167</v>
      </c>
      <c r="B5480" s="3">
        <v>1994</v>
      </c>
      <c r="C5480">
        <v>0</v>
      </c>
      <c r="D5480">
        <v>0</v>
      </c>
      <c r="E5480" s="3" t="e">
        <v>#NUM!</v>
      </c>
      <c r="F5480" s="3" t="str">
        <f>VLOOKUP(Exportacao[[#This Row],[País]],Tabela3[#All],4,FALSE)</f>
        <v>Palau</v>
      </c>
      <c r="G5480" s="3" t="str">
        <f>VLOOKUP(Exportacao[[#This Row],[País Corrigido]],'Conversor de países_Geral_UTF8_'!$A$2:$B$223,2,FALSE)</f>
        <v>Oceania</v>
      </c>
      <c r="H54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1" spans="1:8" hidden="1">
      <c r="A5481" t="s">
        <v>167</v>
      </c>
      <c r="B5481" s="3">
        <v>1995</v>
      </c>
      <c r="C5481">
        <v>0</v>
      </c>
      <c r="D5481">
        <v>0</v>
      </c>
      <c r="E5481" s="3" t="e">
        <v>#NUM!</v>
      </c>
      <c r="F5481" s="3" t="str">
        <f>VLOOKUP(Exportacao[[#This Row],[País]],Tabela3[#All],4,FALSE)</f>
        <v>Palau</v>
      </c>
      <c r="G5481" s="3" t="str">
        <f>VLOOKUP(Exportacao[[#This Row],[País Corrigido]],'Conversor de países_Geral_UTF8_'!$A$2:$B$223,2,FALSE)</f>
        <v>Oceania</v>
      </c>
      <c r="H54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2" spans="1:8" hidden="1">
      <c r="A5482" t="s">
        <v>167</v>
      </c>
      <c r="B5482" s="3">
        <v>1996</v>
      </c>
      <c r="C5482">
        <v>0</v>
      </c>
      <c r="D5482">
        <v>0</v>
      </c>
      <c r="E5482" s="3" t="e">
        <v>#NUM!</v>
      </c>
      <c r="F5482" s="3" t="str">
        <f>VLOOKUP(Exportacao[[#This Row],[País]],Tabela3[#All],4,FALSE)</f>
        <v>Palau</v>
      </c>
      <c r="G5482" s="3" t="str">
        <f>VLOOKUP(Exportacao[[#This Row],[País Corrigido]],'Conversor de países_Geral_UTF8_'!$A$2:$B$223,2,FALSE)</f>
        <v>Oceania</v>
      </c>
      <c r="H54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3" spans="1:8" hidden="1">
      <c r="A5483" t="s">
        <v>167</v>
      </c>
      <c r="B5483" s="3">
        <v>1997</v>
      </c>
      <c r="C5483">
        <v>0</v>
      </c>
      <c r="D5483">
        <v>0</v>
      </c>
      <c r="E5483" s="3" t="e">
        <v>#NUM!</v>
      </c>
      <c r="F5483" s="3" t="str">
        <f>VLOOKUP(Exportacao[[#This Row],[País]],Tabela3[#All],4,FALSE)</f>
        <v>Palau</v>
      </c>
      <c r="G5483" s="3" t="str">
        <f>VLOOKUP(Exportacao[[#This Row],[País Corrigido]],'Conversor de países_Geral_UTF8_'!$A$2:$B$223,2,FALSE)</f>
        <v>Oceania</v>
      </c>
      <c r="H54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4" spans="1:8" hidden="1">
      <c r="A5484" t="s">
        <v>167</v>
      </c>
      <c r="B5484" s="3">
        <v>1998</v>
      </c>
      <c r="C5484">
        <v>0</v>
      </c>
      <c r="D5484">
        <v>0</v>
      </c>
      <c r="E5484" s="3" t="e">
        <v>#NUM!</v>
      </c>
      <c r="F5484" s="3" t="str">
        <f>VLOOKUP(Exportacao[[#This Row],[País]],Tabela3[#All],4,FALSE)</f>
        <v>Palau</v>
      </c>
      <c r="G5484" s="3" t="str">
        <f>VLOOKUP(Exportacao[[#This Row],[País Corrigido]],'Conversor de países_Geral_UTF8_'!$A$2:$B$223,2,FALSE)</f>
        <v>Oceania</v>
      </c>
      <c r="H54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5" spans="1:8" hidden="1">
      <c r="A5485" t="s">
        <v>167</v>
      </c>
      <c r="B5485" s="3">
        <v>1999</v>
      </c>
      <c r="C5485">
        <v>0</v>
      </c>
      <c r="D5485">
        <v>0</v>
      </c>
      <c r="E5485" s="3" t="e">
        <v>#NUM!</v>
      </c>
      <c r="F5485" s="3" t="str">
        <f>VLOOKUP(Exportacao[[#This Row],[País]],Tabela3[#All],4,FALSE)</f>
        <v>Palau</v>
      </c>
      <c r="G5485" s="3" t="str">
        <f>VLOOKUP(Exportacao[[#This Row],[País Corrigido]],'Conversor de países_Geral_UTF8_'!$A$2:$B$223,2,FALSE)</f>
        <v>Oceania</v>
      </c>
      <c r="H54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6" spans="1:8" hidden="1">
      <c r="A5486" t="s">
        <v>167</v>
      </c>
      <c r="B5486" s="3">
        <v>2000</v>
      </c>
      <c r="C5486">
        <v>0</v>
      </c>
      <c r="D5486">
        <v>0</v>
      </c>
      <c r="E5486" s="3" t="e">
        <v>#NUM!</v>
      </c>
      <c r="F5486" s="3" t="str">
        <f>VLOOKUP(Exportacao[[#This Row],[País]],Tabela3[#All],4,FALSE)</f>
        <v>Palau</v>
      </c>
      <c r="G5486" s="3" t="str">
        <f>VLOOKUP(Exportacao[[#This Row],[País Corrigido]],'Conversor de países_Geral_UTF8_'!$A$2:$B$223,2,FALSE)</f>
        <v>Oceania</v>
      </c>
      <c r="H54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7" spans="1:8" hidden="1">
      <c r="A5487" t="s">
        <v>167</v>
      </c>
      <c r="B5487" s="3">
        <v>2001</v>
      </c>
      <c r="C5487">
        <v>0</v>
      </c>
      <c r="D5487">
        <v>0</v>
      </c>
      <c r="E5487" s="3" t="e">
        <v>#NUM!</v>
      </c>
      <c r="F5487" s="3" t="str">
        <f>VLOOKUP(Exportacao[[#This Row],[País]],Tabela3[#All],4,FALSE)</f>
        <v>Palau</v>
      </c>
      <c r="G5487" s="3" t="str">
        <f>VLOOKUP(Exportacao[[#This Row],[País Corrigido]],'Conversor de países_Geral_UTF8_'!$A$2:$B$223,2,FALSE)</f>
        <v>Oceania</v>
      </c>
      <c r="H54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8" spans="1:8" hidden="1">
      <c r="A5488" t="s">
        <v>167</v>
      </c>
      <c r="B5488" s="3">
        <v>2002</v>
      </c>
      <c r="C5488">
        <v>0</v>
      </c>
      <c r="D5488">
        <v>0</v>
      </c>
      <c r="E5488" s="3" t="e">
        <v>#NUM!</v>
      </c>
      <c r="F5488" s="3" t="str">
        <f>VLOOKUP(Exportacao[[#This Row],[País]],Tabela3[#All],4,FALSE)</f>
        <v>Palau</v>
      </c>
      <c r="G5488" s="3" t="str">
        <f>VLOOKUP(Exportacao[[#This Row],[País Corrigido]],'Conversor de países_Geral_UTF8_'!$A$2:$B$223,2,FALSE)</f>
        <v>Oceania</v>
      </c>
      <c r="H54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89" spans="1:8" hidden="1">
      <c r="A5489" t="s">
        <v>167</v>
      </c>
      <c r="B5489" s="3">
        <v>2003</v>
      </c>
      <c r="C5489">
        <v>0</v>
      </c>
      <c r="D5489">
        <v>0</v>
      </c>
      <c r="E5489" s="3" t="e">
        <v>#NUM!</v>
      </c>
      <c r="F5489" s="3" t="str">
        <f>VLOOKUP(Exportacao[[#This Row],[País]],Tabela3[#All],4,FALSE)</f>
        <v>Palau</v>
      </c>
      <c r="G5489" s="3" t="str">
        <f>VLOOKUP(Exportacao[[#This Row],[País Corrigido]],'Conversor de países_Geral_UTF8_'!$A$2:$B$223,2,FALSE)</f>
        <v>Oceania</v>
      </c>
      <c r="H54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0" spans="1:8" hidden="1">
      <c r="A5490" t="s">
        <v>167</v>
      </c>
      <c r="B5490" s="3">
        <v>2004</v>
      </c>
      <c r="C5490">
        <v>0</v>
      </c>
      <c r="D5490">
        <v>0</v>
      </c>
      <c r="E5490" s="3" t="e">
        <v>#NUM!</v>
      </c>
      <c r="F5490" s="3" t="str">
        <f>VLOOKUP(Exportacao[[#This Row],[País]],Tabela3[#All],4,FALSE)</f>
        <v>Palau</v>
      </c>
      <c r="G5490" s="3" t="str">
        <f>VLOOKUP(Exportacao[[#This Row],[País Corrigido]],'Conversor de países_Geral_UTF8_'!$A$2:$B$223,2,FALSE)</f>
        <v>Oceania</v>
      </c>
      <c r="H54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1" spans="1:8" hidden="1">
      <c r="A5491" t="s">
        <v>167</v>
      </c>
      <c r="B5491" s="3">
        <v>2005</v>
      </c>
      <c r="C5491">
        <v>0</v>
      </c>
      <c r="D5491">
        <v>0</v>
      </c>
      <c r="E5491" s="3" t="e">
        <v>#NUM!</v>
      </c>
      <c r="F5491" s="3" t="str">
        <f>VLOOKUP(Exportacao[[#This Row],[País]],Tabela3[#All],4,FALSE)</f>
        <v>Palau</v>
      </c>
      <c r="G5491" s="3" t="str">
        <f>VLOOKUP(Exportacao[[#This Row],[País Corrigido]],'Conversor de países_Geral_UTF8_'!$A$2:$B$223,2,FALSE)</f>
        <v>Oceania</v>
      </c>
      <c r="H54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2" spans="1:8" hidden="1">
      <c r="A5492" t="s">
        <v>167</v>
      </c>
      <c r="B5492" s="3">
        <v>2006</v>
      </c>
      <c r="C5492">
        <v>0</v>
      </c>
      <c r="D5492">
        <v>0</v>
      </c>
      <c r="E5492" s="3" t="e">
        <v>#NUM!</v>
      </c>
      <c r="F5492" s="3" t="str">
        <f>VLOOKUP(Exportacao[[#This Row],[País]],Tabela3[#All],4,FALSE)</f>
        <v>Palau</v>
      </c>
      <c r="G5492" s="3" t="str">
        <f>VLOOKUP(Exportacao[[#This Row],[País Corrigido]],'Conversor de países_Geral_UTF8_'!$A$2:$B$223,2,FALSE)</f>
        <v>Oceania</v>
      </c>
      <c r="H54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3" spans="1:8" hidden="1">
      <c r="A5493" t="s">
        <v>167</v>
      </c>
      <c r="B5493" s="3">
        <v>2007</v>
      </c>
      <c r="C5493">
        <v>0</v>
      </c>
      <c r="D5493">
        <v>0</v>
      </c>
      <c r="E5493" s="3" t="e">
        <v>#NUM!</v>
      </c>
      <c r="F5493" s="3" t="str">
        <f>VLOOKUP(Exportacao[[#This Row],[País]],Tabela3[#All],4,FALSE)</f>
        <v>Palau</v>
      </c>
      <c r="G5493" s="3" t="str">
        <f>VLOOKUP(Exportacao[[#This Row],[País Corrigido]],'Conversor de países_Geral_UTF8_'!$A$2:$B$223,2,FALSE)</f>
        <v>Oceania</v>
      </c>
      <c r="H54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4" spans="1:8" hidden="1">
      <c r="A5494" t="s">
        <v>167</v>
      </c>
      <c r="B5494" s="3">
        <v>2008</v>
      </c>
      <c r="C5494">
        <v>0</v>
      </c>
      <c r="D5494">
        <v>0</v>
      </c>
      <c r="E5494" s="3" t="e">
        <v>#NUM!</v>
      </c>
      <c r="F5494" s="3" t="str">
        <f>VLOOKUP(Exportacao[[#This Row],[País]],Tabela3[#All],4,FALSE)</f>
        <v>Palau</v>
      </c>
      <c r="G5494" s="3" t="str">
        <f>VLOOKUP(Exportacao[[#This Row],[País Corrigido]],'Conversor de países_Geral_UTF8_'!$A$2:$B$223,2,FALSE)</f>
        <v>Oceania</v>
      </c>
      <c r="H54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5" spans="1:8" hidden="1">
      <c r="A5495" t="s">
        <v>167</v>
      </c>
      <c r="B5495" s="3">
        <v>2009</v>
      </c>
      <c r="C5495">
        <v>0</v>
      </c>
      <c r="D5495">
        <v>0</v>
      </c>
      <c r="E5495" s="3" t="e">
        <v>#NUM!</v>
      </c>
      <c r="F5495" s="3" t="str">
        <f>VLOOKUP(Exportacao[[#This Row],[País]],Tabela3[#All],4,FALSE)</f>
        <v>Palau</v>
      </c>
      <c r="G5495" s="3" t="str">
        <f>VLOOKUP(Exportacao[[#This Row],[País Corrigido]],'Conversor de países_Geral_UTF8_'!$A$2:$B$223,2,FALSE)</f>
        <v>Oceania</v>
      </c>
      <c r="H54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6" spans="1:8" hidden="1">
      <c r="A5496" t="s">
        <v>167</v>
      </c>
      <c r="B5496" s="3">
        <v>2010</v>
      </c>
      <c r="C5496">
        <v>0</v>
      </c>
      <c r="D5496">
        <v>0</v>
      </c>
      <c r="E5496" s="3" t="e">
        <v>#NUM!</v>
      </c>
      <c r="F5496" s="3" t="str">
        <f>VLOOKUP(Exportacao[[#This Row],[País]],Tabela3[#All],4,FALSE)</f>
        <v>Palau</v>
      </c>
      <c r="G5496" s="3" t="str">
        <f>VLOOKUP(Exportacao[[#This Row],[País Corrigido]],'Conversor de países_Geral_UTF8_'!$A$2:$B$223,2,FALSE)</f>
        <v>Oceania</v>
      </c>
      <c r="H54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7" spans="1:8" hidden="1">
      <c r="A5497" t="s">
        <v>167</v>
      </c>
      <c r="B5497" s="3">
        <v>2011</v>
      </c>
      <c r="C5497">
        <v>0</v>
      </c>
      <c r="D5497">
        <v>0</v>
      </c>
      <c r="E5497" s="3" t="e">
        <v>#NUM!</v>
      </c>
      <c r="F5497" s="3" t="str">
        <f>VLOOKUP(Exportacao[[#This Row],[País]],Tabela3[#All],4,FALSE)</f>
        <v>Palau</v>
      </c>
      <c r="G5497" s="3" t="str">
        <f>VLOOKUP(Exportacao[[#This Row],[País Corrigido]],'Conversor de países_Geral_UTF8_'!$A$2:$B$223,2,FALSE)</f>
        <v>Oceania</v>
      </c>
      <c r="H54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8" spans="1:8" hidden="1">
      <c r="A5498" t="s">
        <v>167</v>
      </c>
      <c r="B5498" s="3">
        <v>2012</v>
      </c>
      <c r="C5498">
        <v>0</v>
      </c>
      <c r="D5498">
        <v>0</v>
      </c>
      <c r="E5498" s="3" t="e">
        <v>#NUM!</v>
      </c>
      <c r="F5498" s="3" t="str">
        <f>VLOOKUP(Exportacao[[#This Row],[País]],Tabela3[#All],4,FALSE)</f>
        <v>Palau</v>
      </c>
      <c r="G5498" s="3" t="str">
        <f>VLOOKUP(Exportacao[[#This Row],[País Corrigido]],'Conversor de países_Geral_UTF8_'!$A$2:$B$223,2,FALSE)</f>
        <v>Oceania</v>
      </c>
      <c r="H54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499" spans="1:8" hidden="1">
      <c r="A5499" t="s">
        <v>167</v>
      </c>
      <c r="B5499" s="3">
        <v>2013</v>
      </c>
      <c r="C5499">
        <v>0</v>
      </c>
      <c r="D5499">
        <v>0</v>
      </c>
      <c r="E5499" s="3" t="e">
        <v>#NUM!</v>
      </c>
      <c r="F5499" s="3" t="str">
        <f>VLOOKUP(Exportacao[[#This Row],[País]],Tabela3[#All],4,FALSE)</f>
        <v>Palau</v>
      </c>
      <c r="G5499" s="3" t="str">
        <f>VLOOKUP(Exportacao[[#This Row],[País Corrigido]],'Conversor de países_Geral_UTF8_'!$A$2:$B$223,2,FALSE)</f>
        <v>Oceania</v>
      </c>
      <c r="H54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0" spans="1:8" hidden="1">
      <c r="A5500" t="s">
        <v>167</v>
      </c>
      <c r="B5500" s="3">
        <v>2014</v>
      </c>
      <c r="C5500">
        <v>0</v>
      </c>
      <c r="D5500">
        <v>0</v>
      </c>
      <c r="E5500" s="3" t="e">
        <v>#NUM!</v>
      </c>
      <c r="F5500" s="3" t="str">
        <f>VLOOKUP(Exportacao[[#This Row],[País]],Tabela3[#All],4,FALSE)</f>
        <v>Palau</v>
      </c>
      <c r="G5500" s="3" t="str">
        <f>VLOOKUP(Exportacao[[#This Row],[País Corrigido]],'Conversor de países_Geral_UTF8_'!$A$2:$B$223,2,FALSE)</f>
        <v>Oceania</v>
      </c>
      <c r="H55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1" spans="1:8" hidden="1">
      <c r="A5501" t="s">
        <v>167</v>
      </c>
      <c r="B5501" s="3">
        <v>2015</v>
      </c>
      <c r="C5501">
        <v>0</v>
      </c>
      <c r="D5501">
        <v>0</v>
      </c>
      <c r="E5501" s="3" t="e">
        <v>#NUM!</v>
      </c>
      <c r="F5501" s="3" t="str">
        <f>VLOOKUP(Exportacao[[#This Row],[País]],Tabela3[#All],4,FALSE)</f>
        <v>Palau</v>
      </c>
      <c r="G5501" s="3" t="str">
        <f>VLOOKUP(Exportacao[[#This Row],[País Corrigido]],'Conversor de países_Geral_UTF8_'!$A$2:$B$223,2,FALSE)</f>
        <v>Oceania</v>
      </c>
      <c r="H55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2" spans="1:8" hidden="1">
      <c r="A5502" t="s">
        <v>167</v>
      </c>
      <c r="B5502" s="3">
        <v>2016</v>
      </c>
      <c r="C5502">
        <v>0</v>
      </c>
      <c r="D5502">
        <v>0</v>
      </c>
      <c r="E5502" s="3" t="e">
        <v>#NUM!</v>
      </c>
      <c r="F5502" s="3" t="str">
        <f>VLOOKUP(Exportacao[[#This Row],[País]],Tabela3[#All],4,FALSE)</f>
        <v>Palau</v>
      </c>
      <c r="G5502" s="3" t="str">
        <f>VLOOKUP(Exportacao[[#This Row],[País Corrigido]],'Conversor de países_Geral_UTF8_'!$A$2:$B$223,2,FALSE)</f>
        <v>Oceania</v>
      </c>
      <c r="H55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3" spans="1:8" hidden="1">
      <c r="A5503" t="s">
        <v>167</v>
      </c>
      <c r="B5503" s="3">
        <v>2017</v>
      </c>
      <c r="C5503">
        <v>0</v>
      </c>
      <c r="D5503">
        <v>0</v>
      </c>
      <c r="E5503" s="3" t="e">
        <v>#NUM!</v>
      </c>
      <c r="F5503" s="3" t="str">
        <f>VLOOKUP(Exportacao[[#This Row],[País]],Tabela3[#All],4,FALSE)</f>
        <v>Palau</v>
      </c>
      <c r="G5503" s="3" t="str">
        <f>VLOOKUP(Exportacao[[#This Row],[País Corrigido]],'Conversor de países_Geral_UTF8_'!$A$2:$B$223,2,FALSE)</f>
        <v>Oceania</v>
      </c>
      <c r="H55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4" spans="1:8" hidden="1">
      <c r="A5504" t="s">
        <v>167</v>
      </c>
      <c r="B5504" s="3">
        <v>2018</v>
      </c>
      <c r="C5504">
        <v>0</v>
      </c>
      <c r="D5504">
        <v>0</v>
      </c>
      <c r="E5504" s="3" t="e">
        <v>#NUM!</v>
      </c>
      <c r="F5504" s="3" t="str">
        <f>VLOOKUP(Exportacao[[#This Row],[País]],Tabela3[#All],4,FALSE)</f>
        <v>Palau</v>
      </c>
      <c r="G5504" s="3" t="str">
        <f>VLOOKUP(Exportacao[[#This Row],[País Corrigido]],'Conversor de países_Geral_UTF8_'!$A$2:$B$223,2,FALSE)</f>
        <v>Oceania</v>
      </c>
      <c r="H55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5" spans="1:8" hidden="1">
      <c r="A5505" t="s">
        <v>167</v>
      </c>
      <c r="B5505" s="3">
        <v>2019</v>
      </c>
      <c r="C5505">
        <v>0</v>
      </c>
      <c r="D5505">
        <v>0</v>
      </c>
      <c r="E5505" s="3" t="e">
        <v>#NUM!</v>
      </c>
      <c r="F5505" s="3" t="str">
        <f>VLOOKUP(Exportacao[[#This Row],[País]],Tabela3[#All],4,FALSE)</f>
        <v>Palau</v>
      </c>
      <c r="G5505" s="3" t="str">
        <f>VLOOKUP(Exportacao[[#This Row],[País Corrigido]],'Conversor de países_Geral_UTF8_'!$A$2:$B$223,2,FALSE)</f>
        <v>Oceania</v>
      </c>
      <c r="H55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6" spans="1:8" hidden="1">
      <c r="A5506" t="s">
        <v>167</v>
      </c>
      <c r="B5506" s="3">
        <v>2020</v>
      </c>
      <c r="C5506">
        <v>0</v>
      </c>
      <c r="D5506">
        <v>0</v>
      </c>
      <c r="E5506" s="3" t="e">
        <v>#NUM!</v>
      </c>
      <c r="F5506" s="3" t="str">
        <f>VLOOKUP(Exportacao[[#This Row],[País]],Tabela3[#All],4,FALSE)</f>
        <v>Palau</v>
      </c>
      <c r="G5506" s="3" t="str">
        <f>VLOOKUP(Exportacao[[#This Row],[País Corrigido]],'Conversor de países_Geral_UTF8_'!$A$2:$B$223,2,FALSE)</f>
        <v>Oceania</v>
      </c>
      <c r="H55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7" spans="1:8" hidden="1">
      <c r="A5507" t="s">
        <v>167</v>
      </c>
      <c r="B5507" s="3">
        <v>2021</v>
      </c>
      <c r="C5507">
        <v>0</v>
      </c>
      <c r="D5507">
        <v>0</v>
      </c>
      <c r="E5507" s="3" t="e">
        <v>#NUM!</v>
      </c>
      <c r="F5507" s="3" t="str">
        <f>VLOOKUP(Exportacao[[#This Row],[País]],Tabela3[#All],4,FALSE)</f>
        <v>Palau</v>
      </c>
      <c r="G5507" s="3" t="str">
        <f>VLOOKUP(Exportacao[[#This Row],[País Corrigido]],'Conversor de países_Geral_UTF8_'!$A$2:$B$223,2,FALSE)</f>
        <v>Oceania</v>
      </c>
      <c r="H55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8" spans="1:8" hidden="1">
      <c r="A5508" t="s">
        <v>167</v>
      </c>
      <c r="B5508" s="3">
        <v>2022</v>
      </c>
      <c r="C5508">
        <v>0</v>
      </c>
      <c r="D5508">
        <v>0</v>
      </c>
      <c r="E5508" s="3" t="e">
        <v>#NUM!</v>
      </c>
      <c r="F5508" s="3" t="str">
        <f>VLOOKUP(Exportacao[[#This Row],[País]],Tabela3[#All],4,FALSE)</f>
        <v>Palau</v>
      </c>
      <c r="G5508" s="3" t="str">
        <f>VLOOKUP(Exportacao[[#This Row],[País Corrigido]],'Conversor de países_Geral_UTF8_'!$A$2:$B$223,2,FALSE)</f>
        <v>Oceania</v>
      </c>
      <c r="H55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09" spans="1:8" hidden="1">
      <c r="A5509" t="s">
        <v>167</v>
      </c>
      <c r="B5509" s="3">
        <v>2023</v>
      </c>
      <c r="C5509">
        <v>45</v>
      </c>
      <c r="D5509">
        <v>143</v>
      </c>
      <c r="E5509" s="3">
        <v>3.1777777777777776</v>
      </c>
      <c r="F5509" s="3" t="str">
        <f>VLOOKUP(Exportacao[[#This Row],[País]],Tabela3[#All],4,FALSE)</f>
        <v>Palau</v>
      </c>
      <c r="G5509" s="3" t="str">
        <f>VLOOKUP(Exportacao[[#This Row],[País Corrigido]],'Conversor de países_Geral_UTF8_'!$A$2:$B$223,2,FALSE)</f>
        <v>Oceania</v>
      </c>
      <c r="H55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10" spans="1:8" hidden="1">
      <c r="A5510" t="s">
        <v>168</v>
      </c>
      <c r="B5510" s="3">
        <v>1970</v>
      </c>
      <c r="C5510">
        <v>0</v>
      </c>
      <c r="D5510">
        <v>0</v>
      </c>
      <c r="E5510" s="3" t="e">
        <v>#NUM!</v>
      </c>
      <c r="F5510" s="3" t="str">
        <f>VLOOKUP(Exportacao[[#This Row],[País]],Tabela3[#All],4,FALSE)</f>
        <v>Panamá</v>
      </c>
      <c r="G5510" s="3" t="str">
        <f>VLOOKUP(Exportacao[[#This Row],[País Corrigido]],'Conversor de países_Geral_UTF8_'!$A$2:$B$223,2,FALSE)</f>
        <v>América Central e Caribe</v>
      </c>
      <c r="H55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11" spans="1:8" hidden="1">
      <c r="A5511" t="s">
        <v>168</v>
      </c>
      <c r="B5511" s="3">
        <v>1971</v>
      </c>
      <c r="C5511">
        <v>0</v>
      </c>
      <c r="D5511">
        <v>0</v>
      </c>
      <c r="E5511" s="3" t="e">
        <v>#NUM!</v>
      </c>
      <c r="F5511" s="3" t="str">
        <f>VLOOKUP(Exportacao[[#This Row],[País]],Tabela3[#All],4,FALSE)</f>
        <v>Panamá</v>
      </c>
      <c r="G5511" s="3" t="str">
        <f>VLOOKUP(Exportacao[[#This Row],[País Corrigido]],'Conversor de países_Geral_UTF8_'!$A$2:$B$223,2,FALSE)</f>
        <v>América Central e Caribe</v>
      </c>
      <c r="H55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12" spans="1:8" hidden="1">
      <c r="A5512" t="s">
        <v>168</v>
      </c>
      <c r="B5512" s="3">
        <v>1972</v>
      </c>
      <c r="C5512">
        <v>0</v>
      </c>
      <c r="D5512">
        <v>0</v>
      </c>
      <c r="E5512" s="3" t="e">
        <v>#NUM!</v>
      </c>
      <c r="F5512" s="3" t="str">
        <f>VLOOKUP(Exportacao[[#This Row],[País]],Tabela3[#All],4,FALSE)</f>
        <v>Panamá</v>
      </c>
      <c r="G5512" s="3" t="str">
        <f>VLOOKUP(Exportacao[[#This Row],[País Corrigido]],'Conversor de países_Geral_UTF8_'!$A$2:$B$223,2,FALSE)</f>
        <v>América Central e Caribe</v>
      </c>
      <c r="H55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13" spans="1:8" hidden="1">
      <c r="A5513" t="s">
        <v>168</v>
      </c>
      <c r="B5513" s="3">
        <v>1973</v>
      </c>
      <c r="C5513">
        <v>0</v>
      </c>
      <c r="D5513">
        <v>0</v>
      </c>
      <c r="E5513" s="3" t="e">
        <v>#NUM!</v>
      </c>
      <c r="F5513" s="3" t="str">
        <f>VLOOKUP(Exportacao[[#This Row],[País]],Tabela3[#All],4,FALSE)</f>
        <v>Panamá</v>
      </c>
      <c r="G5513" s="3" t="str">
        <f>VLOOKUP(Exportacao[[#This Row],[País Corrigido]],'Conversor de países_Geral_UTF8_'!$A$2:$B$223,2,FALSE)</f>
        <v>América Central e Caribe</v>
      </c>
      <c r="H55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14" spans="1:8" hidden="1">
      <c r="A5514" t="s">
        <v>168</v>
      </c>
      <c r="B5514" s="3">
        <v>1974</v>
      </c>
      <c r="C5514">
        <v>0</v>
      </c>
      <c r="D5514">
        <v>0</v>
      </c>
      <c r="E5514" s="3" t="e">
        <v>#NUM!</v>
      </c>
      <c r="F5514" s="3" t="str">
        <f>VLOOKUP(Exportacao[[#This Row],[País]],Tabela3[#All],4,FALSE)</f>
        <v>Panamá</v>
      </c>
      <c r="G5514" s="3" t="str">
        <f>VLOOKUP(Exportacao[[#This Row],[País Corrigido]],'Conversor de países_Geral_UTF8_'!$A$2:$B$223,2,FALSE)</f>
        <v>América Central e Caribe</v>
      </c>
      <c r="H55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15" spans="1:8" hidden="1">
      <c r="A5515" t="s">
        <v>168</v>
      </c>
      <c r="B5515" s="3">
        <v>1975</v>
      </c>
      <c r="C5515">
        <v>0</v>
      </c>
      <c r="D5515">
        <v>0</v>
      </c>
      <c r="E5515" s="3" t="e">
        <v>#NUM!</v>
      </c>
      <c r="F5515" s="3" t="str">
        <f>VLOOKUP(Exportacao[[#This Row],[País]],Tabela3[#All],4,FALSE)</f>
        <v>Panamá</v>
      </c>
      <c r="G5515" s="3" t="str">
        <f>VLOOKUP(Exportacao[[#This Row],[País Corrigido]],'Conversor de países_Geral_UTF8_'!$A$2:$B$223,2,FALSE)</f>
        <v>América Central e Caribe</v>
      </c>
      <c r="H55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16" spans="1:8" hidden="1">
      <c r="A5516" t="s">
        <v>168</v>
      </c>
      <c r="B5516" s="3">
        <v>1976</v>
      </c>
      <c r="C5516">
        <v>0</v>
      </c>
      <c r="D5516">
        <v>0</v>
      </c>
      <c r="E5516" s="3" t="e">
        <v>#NUM!</v>
      </c>
      <c r="F5516" s="3" t="str">
        <f>VLOOKUP(Exportacao[[#This Row],[País]],Tabela3[#All],4,FALSE)</f>
        <v>Panamá</v>
      </c>
      <c r="G5516" s="3" t="str">
        <f>VLOOKUP(Exportacao[[#This Row],[País Corrigido]],'Conversor de países_Geral_UTF8_'!$A$2:$B$223,2,FALSE)</f>
        <v>América Central e Caribe</v>
      </c>
      <c r="H55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17" spans="1:8" hidden="1">
      <c r="A5517" t="s">
        <v>168</v>
      </c>
      <c r="B5517" s="3">
        <v>1977</v>
      </c>
      <c r="C5517">
        <v>450</v>
      </c>
      <c r="D5517">
        <v>350</v>
      </c>
      <c r="E5517" s="3">
        <v>0.77777777777777779</v>
      </c>
      <c r="F5517" s="3" t="str">
        <f>VLOOKUP(Exportacao[[#This Row],[País]],Tabela3[#All],4,FALSE)</f>
        <v>Panamá</v>
      </c>
      <c r="G5517" s="3" t="str">
        <f>VLOOKUP(Exportacao[[#This Row],[País Corrigido]],'Conversor de países_Geral_UTF8_'!$A$2:$B$223,2,FALSE)</f>
        <v>América Central e Caribe</v>
      </c>
      <c r="H55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18" spans="1:8" hidden="1">
      <c r="A5518" t="s">
        <v>168</v>
      </c>
      <c r="B5518" s="3">
        <v>1978</v>
      </c>
      <c r="C5518">
        <v>0</v>
      </c>
      <c r="D5518">
        <v>0</v>
      </c>
      <c r="E5518" s="3" t="e">
        <v>#NUM!</v>
      </c>
      <c r="F5518" s="3" t="str">
        <f>VLOOKUP(Exportacao[[#This Row],[País]],Tabela3[#All],4,FALSE)</f>
        <v>Panamá</v>
      </c>
      <c r="G5518" s="3" t="str">
        <f>VLOOKUP(Exportacao[[#This Row],[País Corrigido]],'Conversor de países_Geral_UTF8_'!$A$2:$B$223,2,FALSE)</f>
        <v>América Central e Caribe</v>
      </c>
      <c r="H55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19" spans="1:8" hidden="1">
      <c r="A5519" t="s">
        <v>168</v>
      </c>
      <c r="B5519" s="3">
        <v>1979</v>
      </c>
      <c r="C5519">
        <v>0</v>
      </c>
      <c r="D5519">
        <v>0</v>
      </c>
      <c r="E5519" s="3" t="e">
        <v>#NUM!</v>
      </c>
      <c r="F5519" s="3" t="str">
        <f>VLOOKUP(Exportacao[[#This Row],[País]],Tabela3[#All],4,FALSE)</f>
        <v>Panamá</v>
      </c>
      <c r="G5519" s="3" t="str">
        <f>VLOOKUP(Exportacao[[#This Row],[País Corrigido]],'Conversor de países_Geral_UTF8_'!$A$2:$B$223,2,FALSE)</f>
        <v>América Central e Caribe</v>
      </c>
      <c r="H55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0" spans="1:8" hidden="1">
      <c r="A5520" t="s">
        <v>168</v>
      </c>
      <c r="B5520" s="3">
        <v>1980</v>
      </c>
      <c r="C5520">
        <v>0</v>
      </c>
      <c r="D5520">
        <v>0</v>
      </c>
      <c r="E5520" s="3" t="e">
        <v>#NUM!</v>
      </c>
      <c r="F5520" s="3" t="str">
        <f>VLOOKUP(Exportacao[[#This Row],[País]],Tabela3[#All],4,FALSE)</f>
        <v>Panamá</v>
      </c>
      <c r="G5520" s="3" t="str">
        <f>VLOOKUP(Exportacao[[#This Row],[País Corrigido]],'Conversor de países_Geral_UTF8_'!$A$2:$B$223,2,FALSE)</f>
        <v>América Central e Caribe</v>
      </c>
      <c r="H55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1" spans="1:8" hidden="1">
      <c r="A5521" t="s">
        <v>168</v>
      </c>
      <c r="B5521" s="3">
        <v>1981</v>
      </c>
      <c r="C5521">
        <v>0</v>
      </c>
      <c r="D5521">
        <v>0</v>
      </c>
      <c r="E5521" s="3" t="e">
        <v>#NUM!</v>
      </c>
      <c r="F5521" s="3" t="str">
        <f>VLOOKUP(Exportacao[[#This Row],[País]],Tabela3[#All],4,FALSE)</f>
        <v>Panamá</v>
      </c>
      <c r="G5521" s="3" t="str">
        <f>VLOOKUP(Exportacao[[#This Row],[País Corrigido]],'Conversor de países_Geral_UTF8_'!$A$2:$B$223,2,FALSE)</f>
        <v>América Central e Caribe</v>
      </c>
      <c r="H55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2" spans="1:8" hidden="1">
      <c r="A5522" t="s">
        <v>168</v>
      </c>
      <c r="B5522" s="3">
        <v>1982</v>
      </c>
      <c r="C5522">
        <v>0</v>
      </c>
      <c r="D5522">
        <v>0</v>
      </c>
      <c r="E5522" s="3" t="e">
        <v>#NUM!</v>
      </c>
      <c r="F5522" s="3" t="str">
        <f>VLOOKUP(Exportacao[[#This Row],[País]],Tabela3[#All],4,FALSE)</f>
        <v>Panamá</v>
      </c>
      <c r="G5522" s="3" t="str">
        <f>VLOOKUP(Exportacao[[#This Row],[País Corrigido]],'Conversor de países_Geral_UTF8_'!$A$2:$B$223,2,FALSE)</f>
        <v>América Central e Caribe</v>
      </c>
      <c r="H55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3" spans="1:8" hidden="1">
      <c r="A5523" t="s">
        <v>168</v>
      </c>
      <c r="B5523" s="3">
        <v>1983</v>
      </c>
      <c r="C5523">
        <v>0</v>
      </c>
      <c r="D5523">
        <v>0</v>
      </c>
      <c r="E5523" s="3" t="e">
        <v>#NUM!</v>
      </c>
      <c r="F5523" s="3" t="str">
        <f>VLOOKUP(Exportacao[[#This Row],[País]],Tabela3[#All],4,FALSE)</f>
        <v>Panamá</v>
      </c>
      <c r="G5523" s="3" t="str">
        <f>VLOOKUP(Exportacao[[#This Row],[País Corrigido]],'Conversor de países_Geral_UTF8_'!$A$2:$B$223,2,FALSE)</f>
        <v>América Central e Caribe</v>
      </c>
      <c r="H55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4" spans="1:8" hidden="1">
      <c r="A5524" t="s">
        <v>168</v>
      </c>
      <c r="B5524" s="3">
        <v>1984</v>
      </c>
      <c r="C5524">
        <v>0</v>
      </c>
      <c r="D5524">
        <v>0</v>
      </c>
      <c r="E5524" s="3" t="e">
        <v>#NUM!</v>
      </c>
      <c r="F5524" s="3" t="str">
        <f>VLOOKUP(Exportacao[[#This Row],[País]],Tabela3[#All],4,FALSE)</f>
        <v>Panamá</v>
      </c>
      <c r="G5524" s="3" t="str">
        <f>VLOOKUP(Exportacao[[#This Row],[País Corrigido]],'Conversor de países_Geral_UTF8_'!$A$2:$B$223,2,FALSE)</f>
        <v>América Central e Caribe</v>
      </c>
      <c r="H55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5" spans="1:8" hidden="1">
      <c r="A5525" t="s">
        <v>168</v>
      </c>
      <c r="B5525" s="3">
        <v>1985</v>
      </c>
      <c r="C5525">
        <v>0</v>
      </c>
      <c r="D5525">
        <v>0</v>
      </c>
      <c r="E5525" s="3" t="e">
        <v>#NUM!</v>
      </c>
      <c r="F5525" s="3" t="str">
        <f>VLOOKUP(Exportacao[[#This Row],[País]],Tabela3[#All],4,FALSE)</f>
        <v>Panamá</v>
      </c>
      <c r="G5525" s="3" t="str">
        <f>VLOOKUP(Exportacao[[#This Row],[País Corrigido]],'Conversor de países_Geral_UTF8_'!$A$2:$B$223,2,FALSE)</f>
        <v>América Central e Caribe</v>
      </c>
      <c r="H55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6" spans="1:8" hidden="1">
      <c r="A5526" t="s">
        <v>168</v>
      </c>
      <c r="B5526" s="3">
        <v>1986</v>
      </c>
      <c r="C5526">
        <v>0</v>
      </c>
      <c r="D5526">
        <v>0</v>
      </c>
      <c r="E5526" s="3" t="e">
        <v>#NUM!</v>
      </c>
      <c r="F5526" s="3" t="str">
        <f>VLOOKUP(Exportacao[[#This Row],[País]],Tabela3[#All],4,FALSE)</f>
        <v>Panamá</v>
      </c>
      <c r="G5526" s="3" t="str">
        <f>VLOOKUP(Exportacao[[#This Row],[País Corrigido]],'Conversor de países_Geral_UTF8_'!$A$2:$B$223,2,FALSE)</f>
        <v>América Central e Caribe</v>
      </c>
      <c r="H55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7" spans="1:8" hidden="1">
      <c r="A5527" t="s">
        <v>168</v>
      </c>
      <c r="B5527" s="3">
        <v>1987</v>
      </c>
      <c r="C5527">
        <v>0</v>
      </c>
      <c r="D5527">
        <v>0</v>
      </c>
      <c r="E5527" s="3" t="e">
        <v>#NUM!</v>
      </c>
      <c r="F5527" s="3" t="str">
        <f>VLOOKUP(Exportacao[[#This Row],[País]],Tabela3[#All],4,FALSE)</f>
        <v>Panamá</v>
      </c>
      <c r="G5527" s="3" t="str">
        <f>VLOOKUP(Exportacao[[#This Row],[País Corrigido]],'Conversor de países_Geral_UTF8_'!$A$2:$B$223,2,FALSE)</f>
        <v>América Central e Caribe</v>
      </c>
      <c r="H55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28" spans="1:8" hidden="1">
      <c r="A5528" t="s">
        <v>168</v>
      </c>
      <c r="B5528" s="3">
        <v>1988</v>
      </c>
      <c r="C5528">
        <v>1600</v>
      </c>
      <c r="D5528">
        <v>1980</v>
      </c>
      <c r="E5528" s="3">
        <v>1.2375</v>
      </c>
      <c r="F5528" s="3" t="str">
        <f>VLOOKUP(Exportacao[[#This Row],[País]],Tabela3[#All],4,FALSE)</f>
        <v>Panamá</v>
      </c>
      <c r="G5528" s="3" t="str">
        <f>VLOOKUP(Exportacao[[#This Row],[País Corrigido]],'Conversor de países_Geral_UTF8_'!$A$2:$B$223,2,FALSE)</f>
        <v>América Central e Caribe</v>
      </c>
      <c r="H55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29" spans="1:8" hidden="1">
      <c r="A5529" t="s">
        <v>168</v>
      </c>
      <c r="B5529" s="3">
        <v>1989</v>
      </c>
      <c r="C5529">
        <v>0</v>
      </c>
      <c r="D5529">
        <v>0</v>
      </c>
      <c r="E5529" s="3" t="e">
        <v>#NUM!</v>
      </c>
      <c r="F5529" s="3" t="str">
        <f>VLOOKUP(Exportacao[[#This Row],[País]],Tabela3[#All],4,FALSE)</f>
        <v>Panamá</v>
      </c>
      <c r="G5529" s="3" t="str">
        <f>VLOOKUP(Exportacao[[#This Row],[País Corrigido]],'Conversor de países_Geral_UTF8_'!$A$2:$B$223,2,FALSE)</f>
        <v>América Central e Caribe</v>
      </c>
      <c r="H55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30" spans="1:8" hidden="1">
      <c r="A5530" t="s">
        <v>168</v>
      </c>
      <c r="B5530" s="3">
        <v>1990</v>
      </c>
      <c r="C5530">
        <v>0</v>
      </c>
      <c r="D5530">
        <v>0</v>
      </c>
      <c r="E5530" s="3" t="e">
        <v>#NUM!</v>
      </c>
      <c r="F5530" s="3" t="str">
        <f>VLOOKUP(Exportacao[[#This Row],[País]],Tabela3[#All],4,FALSE)</f>
        <v>Panamá</v>
      </c>
      <c r="G5530" s="3" t="str">
        <f>VLOOKUP(Exportacao[[#This Row],[País Corrigido]],'Conversor de países_Geral_UTF8_'!$A$2:$B$223,2,FALSE)</f>
        <v>América Central e Caribe</v>
      </c>
      <c r="H55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31" spans="1:8" hidden="1">
      <c r="A5531" t="s">
        <v>168</v>
      </c>
      <c r="B5531" s="3">
        <v>1991</v>
      </c>
      <c r="C5531">
        <v>0</v>
      </c>
      <c r="D5531">
        <v>0</v>
      </c>
      <c r="E5531" s="3" t="e">
        <v>#NUM!</v>
      </c>
      <c r="F5531" s="3" t="str">
        <f>VLOOKUP(Exportacao[[#This Row],[País]],Tabela3[#All],4,FALSE)</f>
        <v>Panamá</v>
      </c>
      <c r="G5531" s="3" t="str">
        <f>VLOOKUP(Exportacao[[#This Row],[País Corrigido]],'Conversor de países_Geral_UTF8_'!$A$2:$B$223,2,FALSE)</f>
        <v>América Central e Caribe</v>
      </c>
      <c r="H55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32" spans="1:8" hidden="1">
      <c r="A5532" t="s">
        <v>168</v>
      </c>
      <c r="B5532" s="3">
        <v>1992</v>
      </c>
      <c r="C5532">
        <v>0</v>
      </c>
      <c r="D5532">
        <v>0</v>
      </c>
      <c r="E5532" s="3" t="e">
        <v>#NUM!</v>
      </c>
      <c r="F5532" s="3" t="str">
        <f>VLOOKUP(Exportacao[[#This Row],[País]],Tabela3[#All],4,FALSE)</f>
        <v>Panamá</v>
      </c>
      <c r="G5532" s="3" t="str">
        <f>VLOOKUP(Exportacao[[#This Row],[País Corrigido]],'Conversor de países_Geral_UTF8_'!$A$2:$B$223,2,FALSE)</f>
        <v>América Central e Caribe</v>
      </c>
      <c r="H55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33" spans="1:8" hidden="1">
      <c r="A5533" t="s">
        <v>168</v>
      </c>
      <c r="B5533" s="3">
        <v>1993</v>
      </c>
      <c r="C5533">
        <v>0</v>
      </c>
      <c r="D5533">
        <v>0</v>
      </c>
      <c r="E5533" s="3" t="e">
        <v>#NUM!</v>
      </c>
      <c r="F5533" s="3" t="str">
        <f>VLOOKUP(Exportacao[[#This Row],[País]],Tabela3[#All],4,FALSE)</f>
        <v>Panamá</v>
      </c>
      <c r="G5533" s="3" t="str">
        <f>VLOOKUP(Exportacao[[#This Row],[País Corrigido]],'Conversor de países_Geral_UTF8_'!$A$2:$B$223,2,FALSE)</f>
        <v>América Central e Caribe</v>
      </c>
      <c r="H55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34" spans="1:8" hidden="1">
      <c r="A5534" t="s">
        <v>168</v>
      </c>
      <c r="B5534" s="3">
        <v>1994</v>
      </c>
      <c r="C5534">
        <v>47</v>
      </c>
      <c r="D5534">
        <v>1188</v>
      </c>
      <c r="E5534" s="3">
        <v>25.276595744680851</v>
      </c>
      <c r="F5534" s="3" t="str">
        <f>VLOOKUP(Exportacao[[#This Row],[País]],Tabela3[#All],4,FALSE)</f>
        <v>Panamá</v>
      </c>
      <c r="G5534" s="3" t="str">
        <f>VLOOKUP(Exportacao[[#This Row],[País Corrigido]],'Conversor de países_Geral_UTF8_'!$A$2:$B$223,2,FALSE)</f>
        <v>América Central e Caribe</v>
      </c>
      <c r="H55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35" spans="1:8" hidden="1">
      <c r="A5535" t="s">
        <v>168</v>
      </c>
      <c r="B5535" s="3">
        <v>1995</v>
      </c>
      <c r="C5535">
        <v>0</v>
      </c>
      <c r="D5535">
        <v>0</v>
      </c>
      <c r="E5535" s="3" t="e">
        <v>#NUM!</v>
      </c>
      <c r="F5535" s="3" t="str">
        <f>VLOOKUP(Exportacao[[#This Row],[País]],Tabela3[#All],4,FALSE)</f>
        <v>Panamá</v>
      </c>
      <c r="G5535" s="3" t="str">
        <f>VLOOKUP(Exportacao[[#This Row],[País Corrigido]],'Conversor de países_Geral_UTF8_'!$A$2:$B$223,2,FALSE)</f>
        <v>América Central e Caribe</v>
      </c>
      <c r="H55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36" spans="1:8" hidden="1">
      <c r="A5536" t="s">
        <v>168</v>
      </c>
      <c r="B5536" s="3">
        <v>1996</v>
      </c>
      <c r="C5536">
        <v>0</v>
      </c>
      <c r="D5536">
        <v>0</v>
      </c>
      <c r="E5536" s="3" t="e">
        <v>#NUM!</v>
      </c>
      <c r="F5536" s="3" t="str">
        <f>VLOOKUP(Exportacao[[#This Row],[País]],Tabela3[#All],4,FALSE)</f>
        <v>Panamá</v>
      </c>
      <c r="G5536" s="3" t="str">
        <f>VLOOKUP(Exportacao[[#This Row],[País Corrigido]],'Conversor de países_Geral_UTF8_'!$A$2:$B$223,2,FALSE)</f>
        <v>América Central e Caribe</v>
      </c>
      <c r="H55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37" spans="1:8" hidden="1">
      <c r="A5537" t="s">
        <v>168</v>
      </c>
      <c r="B5537" s="3">
        <v>1997</v>
      </c>
      <c r="C5537">
        <v>8378</v>
      </c>
      <c r="D5537">
        <v>12530</v>
      </c>
      <c r="E5537" s="3">
        <v>1.4955836715206494</v>
      </c>
      <c r="F5537" s="3" t="str">
        <f>VLOOKUP(Exportacao[[#This Row],[País]],Tabela3[#All],4,FALSE)</f>
        <v>Panamá</v>
      </c>
      <c r="G5537" s="3" t="str">
        <f>VLOOKUP(Exportacao[[#This Row],[País Corrigido]],'Conversor de países_Geral_UTF8_'!$A$2:$B$223,2,FALSE)</f>
        <v>América Central e Caribe</v>
      </c>
      <c r="H55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38" spans="1:8" hidden="1">
      <c r="A5538" t="s">
        <v>168</v>
      </c>
      <c r="B5538" s="3">
        <v>1998</v>
      </c>
      <c r="C5538">
        <v>0</v>
      </c>
      <c r="D5538">
        <v>0</v>
      </c>
      <c r="E5538" s="3" t="e">
        <v>#NUM!</v>
      </c>
      <c r="F5538" s="3" t="str">
        <f>VLOOKUP(Exportacao[[#This Row],[País]],Tabela3[#All],4,FALSE)</f>
        <v>Panamá</v>
      </c>
      <c r="G5538" s="3" t="str">
        <f>VLOOKUP(Exportacao[[#This Row],[País Corrigido]],'Conversor de países_Geral_UTF8_'!$A$2:$B$223,2,FALSE)</f>
        <v>América Central e Caribe</v>
      </c>
      <c r="H55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39" spans="1:8" hidden="1">
      <c r="A5539" t="s">
        <v>168</v>
      </c>
      <c r="B5539" s="3">
        <v>1999</v>
      </c>
      <c r="C5539">
        <v>0</v>
      </c>
      <c r="D5539">
        <v>0</v>
      </c>
      <c r="E5539" s="3" t="e">
        <v>#NUM!</v>
      </c>
      <c r="F5539" s="3" t="str">
        <f>VLOOKUP(Exportacao[[#This Row],[País]],Tabela3[#All],4,FALSE)</f>
        <v>Panamá</v>
      </c>
      <c r="G5539" s="3" t="str">
        <f>VLOOKUP(Exportacao[[#This Row],[País Corrigido]],'Conversor de países_Geral_UTF8_'!$A$2:$B$223,2,FALSE)</f>
        <v>América Central e Caribe</v>
      </c>
      <c r="H55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40" spans="1:8" hidden="1">
      <c r="A5540" t="s">
        <v>168</v>
      </c>
      <c r="B5540" s="3">
        <v>2000</v>
      </c>
      <c r="C5540">
        <v>0</v>
      </c>
      <c r="D5540">
        <v>0</v>
      </c>
      <c r="E5540" s="3" t="e">
        <v>#NUM!</v>
      </c>
      <c r="F5540" s="3" t="str">
        <f>VLOOKUP(Exportacao[[#This Row],[País]],Tabela3[#All],4,FALSE)</f>
        <v>Panamá</v>
      </c>
      <c r="G5540" s="3" t="str">
        <f>VLOOKUP(Exportacao[[#This Row],[País Corrigido]],'Conversor de países_Geral_UTF8_'!$A$2:$B$223,2,FALSE)</f>
        <v>América Central e Caribe</v>
      </c>
      <c r="H55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41" spans="1:8" hidden="1">
      <c r="A5541" t="s">
        <v>168</v>
      </c>
      <c r="B5541" s="3">
        <v>2001</v>
      </c>
      <c r="C5541">
        <v>0</v>
      </c>
      <c r="D5541">
        <v>0</v>
      </c>
      <c r="E5541" s="3" t="e">
        <v>#NUM!</v>
      </c>
      <c r="F5541" s="3" t="str">
        <f>VLOOKUP(Exportacao[[#This Row],[País]],Tabela3[#All],4,FALSE)</f>
        <v>Panamá</v>
      </c>
      <c r="G5541" s="3" t="str">
        <f>VLOOKUP(Exportacao[[#This Row],[País Corrigido]],'Conversor de países_Geral_UTF8_'!$A$2:$B$223,2,FALSE)</f>
        <v>América Central e Caribe</v>
      </c>
      <c r="H55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42" spans="1:8" hidden="1">
      <c r="A5542" t="s">
        <v>168</v>
      </c>
      <c r="B5542" s="3">
        <v>2002</v>
      </c>
      <c r="C5542">
        <v>435</v>
      </c>
      <c r="D5542">
        <v>22</v>
      </c>
      <c r="E5542" s="3">
        <v>5.057471264367816E-2</v>
      </c>
      <c r="F5542" s="3" t="str">
        <f>VLOOKUP(Exportacao[[#This Row],[País]],Tabela3[#All],4,FALSE)</f>
        <v>Panamá</v>
      </c>
      <c r="G5542" s="3" t="str">
        <f>VLOOKUP(Exportacao[[#This Row],[País Corrigido]],'Conversor de países_Geral_UTF8_'!$A$2:$B$223,2,FALSE)</f>
        <v>América Central e Caribe</v>
      </c>
      <c r="H55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43" spans="1:8" hidden="1">
      <c r="A5543" t="s">
        <v>168</v>
      </c>
      <c r="B5543" s="3">
        <v>2003</v>
      </c>
      <c r="C5543">
        <v>0</v>
      </c>
      <c r="D5543">
        <v>0</v>
      </c>
      <c r="E5543" s="3" t="e">
        <v>#NUM!</v>
      </c>
      <c r="F5543" s="3" t="str">
        <f>VLOOKUP(Exportacao[[#This Row],[País]],Tabela3[#All],4,FALSE)</f>
        <v>Panamá</v>
      </c>
      <c r="G5543" s="3" t="str">
        <f>VLOOKUP(Exportacao[[#This Row],[País Corrigido]],'Conversor de países_Geral_UTF8_'!$A$2:$B$223,2,FALSE)</f>
        <v>América Central e Caribe</v>
      </c>
      <c r="H55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44" spans="1:8" hidden="1">
      <c r="A5544" t="s">
        <v>168</v>
      </c>
      <c r="B5544" s="3">
        <v>2004</v>
      </c>
      <c r="C5544">
        <v>360</v>
      </c>
      <c r="D5544">
        <v>390</v>
      </c>
      <c r="E5544" s="3">
        <v>1.0833333333333333</v>
      </c>
      <c r="F5544" s="3" t="str">
        <f>VLOOKUP(Exportacao[[#This Row],[País]],Tabela3[#All],4,FALSE)</f>
        <v>Panamá</v>
      </c>
      <c r="G5544" s="3" t="str">
        <f>VLOOKUP(Exportacao[[#This Row],[País Corrigido]],'Conversor de países_Geral_UTF8_'!$A$2:$B$223,2,FALSE)</f>
        <v>América Central e Caribe</v>
      </c>
      <c r="H55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45" spans="1:8" hidden="1">
      <c r="A5545" t="s">
        <v>168</v>
      </c>
      <c r="B5545" s="3">
        <v>2005</v>
      </c>
      <c r="C5545">
        <v>1125</v>
      </c>
      <c r="D5545">
        <v>1213</v>
      </c>
      <c r="E5545" s="3">
        <v>1.0782222222222222</v>
      </c>
      <c r="F5545" s="3" t="str">
        <f>VLOOKUP(Exportacao[[#This Row],[País]],Tabela3[#All],4,FALSE)</f>
        <v>Panamá</v>
      </c>
      <c r="G5545" s="3" t="str">
        <f>VLOOKUP(Exportacao[[#This Row],[País Corrigido]],'Conversor de países_Geral_UTF8_'!$A$2:$B$223,2,FALSE)</f>
        <v>América Central e Caribe</v>
      </c>
      <c r="H55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46" spans="1:8" hidden="1">
      <c r="A5546" t="s">
        <v>168</v>
      </c>
      <c r="B5546" s="3">
        <v>2006</v>
      </c>
      <c r="C5546">
        <v>13</v>
      </c>
      <c r="D5546">
        <v>55</v>
      </c>
      <c r="E5546" s="3">
        <v>4.2307692307692308</v>
      </c>
      <c r="F5546" s="3" t="str">
        <f>VLOOKUP(Exportacao[[#This Row],[País]],Tabela3[#All],4,FALSE)</f>
        <v>Panamá</v>
      </c>
      <c r="G5546" s="3" t="str">
        <f>VLOOKUP(Exportacao[[#This Row],[País Corrigido]],'Conversor de países_Geral_UTF8_'!$A$2:$B$223,2,FALSE)</f>
        <v>América Central e Caribe</v>
      </c>
      <c r="H55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47" spans="1:8" hidden="1">
      <c r="A5547" t="s">
        <v>168</v>
      </c>
      <c r="B5547" s="3">
        <v>2007</v>
      </c>
      <c r="C5547">
        <v>810</v>
      </c>
      <c r="D5547">
        <v>1030</v>
      </c>
      <c r="E5547" s="3">
        <v>1.271604938271605</v>
      </c>
      <c r="F5547" s="3" t="str">
        <f>VLOOKUP(Exportacao[[#This Row],[País]],Tabela3[#All],4,FALSE)</f>
        <v>Panamá</v>
      </c>
      <c r="G5547" s="3" t="str">
        <f>VLOOKUP(Exportacao[[#This Row],[País Corrigido]],'Conversor de países_Geral_UTF8_'!$A$2:$B$223,2,FALSE)</f>
        <v>América Central e Caribe</v>
      </c>
      <c r="H55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48" spans="1:8" hidden="1">
      <c r="A5548" t="s">
        <v>168</v>
      </c>
      <c r="B5548" s="3">
        <v>2008</v>
      </c>
      <c r="C5548">
        <v>1161</v>
      </c>
      <c r="D5548">
        <v>1882</v>
      </c>
      <c r="E5548" s="3">
        <v>1.6210163652024117</v>
      </c>
      <c r="F5548" s="3" t="str">
        <f>VLOOKUP(Exportacao[[#This Row],[País]],Tabela3[#All],4,FALSE)</f>
        <v>Panamá</v>
      </c>
      <c r="G5548" s="3" t="str">
        <f>VLOOKUP(Exportacao[[#This Row],[País Corrigido]],'Conversor de países_Geral_UTF8_'!$A$2:$B$223,2,FALSE)</f>
        <v>América Central e Caribe</v>
      </c>
      <c r="H55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49" spans="1:8" hidden="1">
      <c r="A5549" t="s">
        <v>168</v>
      </c>
      <c r="B5549" s="3">
        <v>2009</v>
      </c>
      <c r="C5549">
        <v>24</v>
      </c>
      <c r="D5549">
        <v>30</v>
      </c>
      <c r="E5549" s="3">
        <v>1.25</v>
      </c>
      <c r="F5549" s="3" t="str">
        <f>VLOOKUP(Exportacao[[#This Row],[País]],Tabela3[#All],4,FALSE)</f>
        <v>Panamá</v>
      </c>
      <c r="G5549" s="3" t="str">
        <f>VLOOKUP(Exportacao[[#This Row],[País Corrigido]],'Conversor de países_Geral_UTF8_'!$A$2:$B$223,2,FALSE)</f>
        <v>América Central e Caribe</v>
      </c>
      <c r="H55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50" spans="1:8" hidden="1">
      <c r="A5550" t="s">
        <v>168</v>
      </c>
      <c r="B5550" s="3">
        <v>2010</v>
      </c>
      <c r="C5550">
        <v>0</v>
      </c>
      <c r="D5550">
        <v>0</v>
      </c>
      <c r="E5550" s="3" t="e">
        <v>#NUM!</v>
      </c>
      <c r="F5550" s="3" t="str">
        <f>VLOOKUP(Exportacao[[#This Row],[País]],Tabela3[#All],4,FALSE)</f>
        <v>Panamá</v>
      </c>
      <c r="G5550" s="3" t="str">
        <f>VLOOKUP(Exportacao[[#This Row],[País Corrigido]],'Conversor de países_Geral_UTF8_'!$A$2:$B$223,2,FALSE)</f>
        <v>América Central e Caribe</v>
      </c>
      <c r="H55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51" spans="1:8" hidden="1">
      <c r="A5551" t="s">
        <v>168</v>
      </c>
      <c r="B5551" s="3">
        <v>2011</v>
      </c>
      <c r="C5551">
        <v>0</v>
      </c>
      <c r="D5551">
        <v>0</v>
      </c>
      <c r="E5551" s="3" t="e">
        <v>#NUM!</v>
      </c>
      <c r="F5551" s="3" t="str">
        <f>VLOOKUP(Exportacao[[#This Row],[País]],Tabela3[#All],4,FALSE)</f>
        <v>Panamá</v>
      </c>
      <c r="G5551" s="3" t="str">
        <f>VLOOKUP(Exportacao[[#This Row],[País Corrigido]],'Conversor de países_Geral_UTF8_'!$A$2:$B$223,2,FALSE)</f>
        <v>América Central e Caribe</v>
      </c>
      <c r="H55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52" spans="1:8" hidden="1">
      <c r="A5552" t="s">
        <v>168</v>
      </c>
      <c r="B5552" s="3">
        <v>2012</v>
      </c>
      <c r="C5552">
        <v>39</v>
      </c>
      <c r="D5552">
        <v>2262</v>
      </c>
      <c r="E5552" s="3">
        <v>58</v>
      </c>
      <c r="F5552" s="3" t="str">
        <f>VLOOKUP(Exportacao[[#This Row],[País]],Tabela3[#All],4,FALSE)</f>
        <v>Panamá</v>
      </c>
      <c r="G5552" s="3" t="str">
        <f>VLOOKUP(Exportacao[[#This Row],[País Corrigido]],'Conversor de países_Geral_UTF8_'!$A$2:$B$223,2,FALSE)</f>
        <v>América Central e Caribe</v>
      </c>
      <c r="H55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53" spans="1:8" hidden="1">
      <c r="A5553" t="s">
        <v>168</v>
      </c>
      <c r="B5553" s="3">
        <v>2013</v>
      </c>
      <c r="C5553">
        <v>0</v>
      </c>
      <c r="D5553">
        <v>0</v>
      </c>
      <c r="E5553" s="3" t="e">
        <v>#NUM!</v>
      </c>
      <c r="F5553" s="3" t="str">
        <f>VLOOKUP(Exportacao[[#This Row],[País]],Tabela3[#All],4,FALSE)</f>
        <v>Panamá</v>
      </c>
      <c r="G5553" s="3" t="str">
        <f>VLOOKUP(Exportacao[[#This Row],[País Corrigido]],'Conversor de países_Geral_UTF8_'!$A$2:$B$223,2,FALSE)</f>
        <v>América Central e Caribe</v>
      </c>
      <c r="H55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54" spans="1:8" hidden="1">
      <c r="A5554" t="s">
        <v>168</v>
      </c>
      <c r="B5554" s="3">
        <v>2014</v>
      </c>
      <c r="C5554">
        <v>0</v>
      </c>
      <c r="D5554">
        <v>0</v>
      </c>
      <c r="E5554" s="3" t="e">
        <v>#NUM!</v>
      </c>
      <c r="F5554" s="3" t="str">
        <f>VLOOKUP(Exportacao[[#This Row],[País]],Tabela3[#All],4,FALSE)</f>
        <v>Panamá</v>
      </c>
      <c r="G5554" s="3" t="str">
        <f>VLOOKUP(Exportacao[[#This Row],[País Corrigido]],'Conversor de países_Geral_UTF8_'!$A$2:$B$223,2,FALSE)</f>
        <v>América Central e Caribe</v>
      </c>
      <c r="H55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55" spans="1:8" hidden="1">
      <c r="A5555" t="s">
        <v>168</v>
      </c>
      <c r="B5555" s="3">
        <v>2015</v>
      </c>
      <c r="C5555">
        <v>0</v>
      </c>
      <c r="D5555">
        <v>0</v>
      </c>
      <c r="E5555" s="3" t="e">
        <v>#NUM!</v>
      </c>
      <c r="F5555" s="3" t="str">
        <f>VLOOKUP(Exportacao[[#This Row],[País]],Tabela3[#All],4,FALSE)</f>
        <v>Panamá</v>
      </c>
      <c r="G5555" s="3" t="str">
        <f>VLOOKUP(Exportacao[[#This Row],[País Corrigido]],'Conversor de países_Geral_UTF8_'!$A$2:$B$223,2,FALSE)</f>
        <v>América Central e Caribe</v>
      </c>
      <c r="H55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56" spans="1:8" hidden="1">
      <c r="A5556" t="s">
        <v>168</v>
      </c>
      <c r="B5556" s="3">
        <v>2016</v>
      </c>
      <c r="C5556">
        <v>0</v>
      </c>
      <c r="D5556">
        <v>0</v>
      </c>
      <c r="E5556" s="3" t="e">
        <v>#NUM!</v>
      </c>
      <c r="F5556" s="3" t="str">
        <f>VLOOKUP(Exportacao[[#This Row],[País]],Tabela3[#All],4,FALSE)</f>
        <v>Panamá</v>
      </c>
      <c r="G5556" s="3" t="str">
        <f>VLOOKUP(Exportacao[[#This Row],[País Corrigido]],'Conversor de países_Geral_UTF8_'!$A$2:$B$223,2,FALSE)</f>
        <v>América Central e Caribe</v>
      </c>
      <c r="H55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57" spans="1:8" hidden="1">
      <c r="A5557" t="s">
        <v>168</v>
      </c>
      <c r="B5557" s="3">
        <v>2017</v>
      </c>
      <c r="C5557">
        <v>0</v>
      </c>
      <c r="D5557">
        <v>0</v>
      </c>
      <c r="E5557" s="3" t="e">
        <v>#NUM!</v>
      </c>
      <c r="F5557" s="3" t="str">
        <f>VLOOKUP(Exportacao[[#This Row],[País]],Tabela3[#All],4,FALSE)</f>
        <v>Panamá</v>
      </c>
      <c r="G5557" s="3" t="str">
        <f>VLOOKUP(Exportacao[[#This Row],[País Corrigido]],'Conversor de países_Geral_UTF8_'!$A$2:$B$223,2,FALSE)</f>
        <v>América Central e Caribe</v>
      </c>
      <c r="H55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558" spans="1:8" hidden="1">
      <c r="A5558" t="s">
        <v>168</v>
      </c>
      <c r="B5558" s="3">
        <v>2018</v>
      </c>
      <c r="C5558">
        <v>1183</v>
      </c>
      <c r="D5558">
        <v>3117</v>
      </c>
      <c r="E5558" s="3">
        <v>2.6348267117497888</v>
      </c>
      <c r="F5558" s="3" t="str">
        <f>VLOOKUP(Exportacao[[#This Row],[País]],Tabela3[#All],4,FALSE)</f>
        <v>Panamá</v>
      </c>
      <c r="G5558" s="3" t="str">
        <f>VLOOKUP(Exportacao[[#This Row],[País Corrigido]],'Conversor de países_Geral_UTF8_'!$A$2:$B$223,2,FALSE)</f>
        <v>América Central e Caribe</v>
      </c>
      <c r="H55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59" spans="1:8" hidden="1">
      <c r="A5559" t="s">
        <v>168</v>
      </c>
      <c r="B5559" s="3">
        <v>2019</v>
      </c>
      <c r="C5559">
        <v>7918</v>
      </c>
      <c r="D5559">
        <v>29017</v>
      </c>
      <c r="E5559" s="3">
        <v>3.6646880525385197</v>
      </c>
      <c r="F5559" s="3" t="str">
        <f>VLOOKUP(Exportacao[[#This Row],[País]],Tabela3[#All],4,FALSE)</f>
        <v>Panamá</v>
      </c>
      <c r="G5559" s="3" t="str">
        <f>VLOOKUP(Exportacao[[#This Row],[País Corrigido]],'Conversor de países_Geral_UTF8_'!$A$2:$B$223,2,FALSE)</f>
        <v>América Central e Caribe</v>
      </c>
      <c r="H55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0" spans="1:8" hidden="1">
      <c r="A5560" t="s">
        <v>168</v>
      </c>
      <c r="B5560" s="3">
        <v>2020</v>
      </c>
      <c r="C5560">
        <v>10821</v>
      </c>
      <c r="D5560">
        <v>28372</v>
      </c>
      <c r="E5560" s="3">
        <v>2.6219388226596432</v>
      </c>
      <c r="F5560" s="3" t="str">
        <f>VLOOKUP(Exportacao[[#This Row],[País]],Tabela3[#All],4,FALSE)</f>
        <v>Panamá</v>
      </c>
      <c r="G5560" s="3" t="str">
        <f>VLOOKUP(Exportacao[[#This Row],[País Corrigido]],'Conversor de países_Geral_UTF8_'!$A$2:$B$223,2,FALSE)</f>
        <v>América Central e Caribe</v>
      </c>
      <c r="H55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1" spans="1:8" hidden="1">
      <c r="A5561" t="s">
        <v>168</v>
      </c>
      <c r="B5561" s="3">
        <v>2021</v>
      </c>
      <c r="C5561">
        <v>29520</v>
      </c>
      <c r="D5561">
        <v>48444</v>
      </c>
      <c r="E5561" s="3">
        <v>1.6410569105691057</v>
      </c>
      <c r="F5561" s="3" t="str">
        <f>VLOOKUP(Exportacao[[#This Row],[País]],Tabela3[#All],4,FALSE)</f>
        <v>Panamá</v>
      </c>
      <c r="G5561" s="3" t="str">
        <f>VLOOKUP(Exportacao[[#This Row],[País Corrigido]],'Conversor de países_Geral_UTF8_'!$A$2:$B$223,2,FALSE)</f>
        <v>América Central e Caribe</v>
      </c>
      <c r="H55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2" spans="1:8" hidden="1">
      <c r="A5562" t="s">
        <v>168</v>
      </c>
      <c r="B5562" s="3">
        <v>2022</v>
      </c>
      <c r="C5562">
        <v>11490</v>
      </c>
      <c r="D5562">
        <v>49392</v>
      </c>
      <c r="E5562" s="3">
        <v>4.2986945169712794</v>
      </c>
      <c r="F5562" s="3" t="str">
        <f>VLOOKUP(Exportacao[[#This Row],[País]],Tabela3[#All],4,FALSE)</f>
        <v>Panamá</v>
      </c>
      <c r="G5562" s="3" t="str">
        <f>VLOOKUP(Exportacao[[#This Row],[País Corrigido]],'Conversor de países_Geral_UTF8_'!$A$2:$B$223,2,FALSE)</f>
        <v>América Central e Caribe</v>
      </c>
      <c r="H55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3" spans="1:8" hidden="1">
      <c r="A5563" t="s">
        <v>168</v>
      </c>
      <c r="B5563" s="3">
        <v>2023</v>
      </c>
      <c r="C5563">
        <v>14785</v>
      </c>
      <c r="D5563">
        <v>68173</v>
      </c>
      <c r="E5563" s="3">
        <v>4.6109570510652684</v>
      </c>
      <c r="F5563" s="3" t="str">
        <f>VLOOKUP(Exportacao[[#This Row],[País]],Tabela3[#All],4,FALSE)</f>
        <v>Panamá</v>
      </c>
      <c r="G5563" s="3" t="str">
        <f>VLOOKUP(Exportacao[[#This Row],[País Corrigido]],'Conversor de países_Geral_UTF8_'!$A$2:$B$223,2,FALSE)</f>
        <v>América Central e Caribe</v>
      </c>
      <c r="H55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4" spans="1:8" hidden="1">
      <c r="A5564" t="s">
        <v>171</v>
      </c>
      <c r="B5564" s="3">
        <v>1970</v>
      </c>
      <c r="C5564">
        <v>89846</v>
      </c>
      <c r="D5564">
        <v>23980</v>
      </c>
      <c r="E5564" s="3">
        <v>0.26690114195401021</v>
      </c>
      <c r="F5564" s="3" t="str">
        <f>VLOOKUP(Exportacao[[#This Row],[País]],Tabela3[#All],4,FALSE)</f>
        <v>Paraguai</v>
      </c>
      <c r="G5564" s="3" t="str">
        <f>VLOOKUP(Exportacao[[#This Row],[País Corrigido]],'Conversor de países_Geral_UTF8_'!$A$2:$B$223,2,FALSE)</f>
        <v>América do Sul</v>
      </c>
      <c r="H55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5" spans="1:8" hidden="1">
      <c r="A5565" t="s">
        <v>171</v>
      </c>
      <c r="B5565" s="3">
        <v>1971</v>
      </c>
      <c r="C5565">
        <v>237805</v>
      </c>
      <c r="D5565">
        <v>64075</v>
      </c>
      <c r="E5565" s="3">
        <v>0.26944345156746075</v>
      </c>
      <c r="F5565" s="3" t="str">
        <f>VLOOKUP(Exportacao[[#This Row],[País]],Tabela3[#All],4,FALSE)</f>
        <v>Paraguai</v>
      </c>
      <c r="G5565" s="3" t="str">
        <f>VLOOKUP(Exportacao[[#This Row],[País Corrigido]],'Conversor de países_Geral_UTF8_'!$A$2:$B$223,2,FALSE)</f>
        <v>América do Sul</v>
      </c>
      <c r="H55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6" spans="1:8" hidden="1">
      <c r="A5566" t="s">
        <v>171</v>
      </c>
      <c r="B5566" s="3">
        <v>1972</v>
      </c>
      <c r="C5566">
        <v>291625</v>
      </c>
      <c r="D5566">
        <v>84402</v>
      </c>
      <c r="E5566" s="3">
        <v>0.28941963137591087</v>
      </c>
      <c r="F5566" s="3" t="str">
        <f>VLOOKUP(Exportacao[[#This Row],[País]],Tabela3[#All],4,FALSE)</f>
        <v>Paraguai</v>
      </c>
      <c r="G5566" s="3" t="str">
        <f>VLOOKUP(Exportacao[[#This Row],[País Corrigido]],'Conversor de países_Geral_UTF8_'!$A$2:$B$223,2,FALSE)</f>
        <v>América do Sul</v>
      </c>
      <c r="H55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7" spans="1:8" hidden="1">
      <c r="A5567" t="s">
        <v>171</v>
      </c>
      <c r="B5567" s="3">
        <v>1973</v>
      </c>
      <c r="C5567">
        <v>332433</v>
      </c>
      <c r="D5567">
        <v>115041</v>
      </c>
      <c r="E5567" s="3">
        <v>0.34605770185270418</v>
      </c>
      <c r="F5567" s="3" t="str">
        <f>VLOOKUP(Exportacao[[#This Row],[País]],Tabela3[#All],4,FALSE)</f>
        <v>Paraguai</v>
      </c>
      <c r="G5567" s="3" t="str">
        <f>VLOOKUP(Exportacao[[#This Row],[País Corrigido]],'Conversor de países_Geral_UTF8_'!$A$2:$B$223,2,FALSE)</f>
        <v>América do Sul</v>
      </c>
      <c r="H55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8" spans="1:8" hidden="1">
      <c r="A5568" t="s">
        <v>171</v>
      </c>
      <c r="B5568" s="3">
        <v>1974</v>
      </c>
      <c r="C5568">
        <v>243294</v>
      </c>
      <c r="D5568">
        <v>119429</v>
      </c>
      <c r="E5568" s="3">
        <v>0.4908834578740125</v>
      </c>
      <c r="F5568" s="3" t="str">
        <f>VLOOKUP(Exportacao[[#This Row],[País]],Tabela3[#All],4,FALSE)</f>
        <v>Paraguai</v>
      </c>
      <c r="G5568" s="3" t="str">
        <f>VLOOKUP(Exportacao[[#This Row],[País Corrigido]],'Conversor de países_Geral_UTF8_'!$A$2:$B$223,2,FALSE)</f>
        <v>América do Sul</v>
      </c>
      <c r="H55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69" spans="1:8" hidden="1">
      <c r="A5569" t="s">
        <v>171</v>
      </c>
      <c r="B5569" s="3">
        <v>1975</v>
      </c>
      <c r="C5569">
        <v>371050</v>
      </c>
      <c r="D5569">
        <v>159863</v>
      </c>
      <c r="E5569" s="3">
        <v>0.43083950950006739</v>
      </c>
      <c r="F5569" s="3" t="str">
        <f>VLOOKUP(Exportacao[[#This Row],[País]],Tabela3[#All],4,FALSE)</f>
        <v>Paraguai</v>
      </c>
      <c r="G5569" s="3" t="str">
        <f>VLOOKUP(Exportacao[[#This Row],[País Corrigido]],'Conversor de países_Geral_UTF8_'!$A$2:$B$223,2,FALSE)</f>
        <v>América do Sul</v>
      </c>
      <c r="H55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0" spans="1:8" hidden="1">
      <c r="A5570" t="s">
        <v>171</v>
      </c>
      <c r="B5570" s="3">
        <v>1976</v>
      </c>
      <c r="C5570">
        <v>545762</v>
      </c>
      <c r="D5570">
        <v>215643</v>
      </c>
      <c r="E5570" s="3">
        <v>0.39512278245828769</v>
      </c>
      <c r="F5570" s="3" t="str">
        <f>VLOOKUP(Exportacao[[#This Row],[País]],Tabela3[#All],4,FALSE)</f>
        <v>Paraguai</v>
      </c>
      <c r="G5570" s="3" t="str">
        <f>VLOOKUP(Exportacao[[#This Row],[País Corrigido]],'Conversor de países_Geral_UTF8_'!$A$2:$B$223,2,FALSE)</f>
        <v>América do Sul</v>
      </c>
      <c r="H55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1" spans="1:8" hidden="1">
      <c r="A5571" t="s">
        <v>171</v>
      </c>
      <c r="B5571" s="3">
        <v>1977</v>
      </c>
      <c r="C5571">
        <v>524621</v>
      </c>
      <c r="D5571">
        <v>265879</v>
      </c>
      <c r="E5571" s="3">
        <v>0.50680205329180494</v>
      </c>
      <c r="F5571" s="3" t="str">
        <f>VLOOKUP(Exportacao[[#This Row],[País]],Tabela3[#All],4,FALSE)</f>
        <v>Paraguai</v>
      </c>
      <c r="G5571" s="3" t="str">
        <f>VLOOKUP(Exportacao[[#This Row],[País Corrigido]],'Conversor de países_Geral_UTF8_'!$A$2:$B$223,2,FALSE)</f>
        <v>América do Sul</v>
      </c>
      <c r="H55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2" spans="1:8" hidden="1">
      <c r="A5572" t="s">
        <v>171</v>
      </c>
      <c r="B5572" s="3">
        <v>1978</v>
      </c>
      <c r="C5572">
        <v>384269</v>
      </c>
      <c r="D5572">
        <v>219251</v>
      </c>
      <c r="E5572" s="3">
        <v>0.57056645214680346</v>
      </c>
      <c r="F5572" s="3" t="str">
        <f>VLOOKUP(Exportacao[[#This Row],[País]],Tabela3[#All],4,FALSE)</f>
        <v>Paraguai</v>
      </c>
      <c r="G5572" s="3" t="str">
        <f>VLOOKUP(Exportacao[[#This Row],[País Corrigido]],'Conversor de países_Geral_UTF8_'!$A$2:$B$223,2,FALSE)</f>
        <v>América do Sul</v>
      </c>
      <c r="H55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3" spans="1:8" hidden="1">
      <c r="A5573" t="s">
        <v>171</v>
      </c>
      <c r="B5573" s="3">
        <v>1979</v>
      </c>
      <c r="C5573">
        <v>536369</v>
      </c>
      <c r="D5573">
        <v>279188</v>
      </c>
      <c r="E5573" s="3">
        <v>0.52051479485205143</v>
      </c>
      <c r="F5573" s="3" t="str">
        <f>VLOOKUP(Exportacao[[#This Row],[País]],Tabela3[#All],4,FALSE)</f>
        <v>Paraguai</v>
      </c>
      <c r="G5573" s="3" t="str">
        <f>VLOOKUP(Exportacao[[#This Row],[País Corrigido]],'Conversor de países_Geral_UTF8_'!$A$2:$B$223,2,FALSE)</f>
        <v>América do Sul</v>
      </c>
      <c r="H55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4" spans="1:8" hidden="1">
      <c r="A5574" t="s">
        <v>171</v>
      </c>
      <c r="B5574" s="3">
        <v>1980</v>
      </c>
      <c r="C5574">
        <v>493790</v>
      </c>
      <c r="D5574">
        <v>334829</v>
      </c>
      <c r="E5574" s="3">
        <v>0.67807975050122526</v>
      </c>
      <c r="F5574" s="3" t="str">
        <f>VLOOKUP(Exportacao[[#This Row],[País]],Tabela3[#All],4,FALSE)</f>
        <v>Paraguai</v>
      </c>
      <c r="G5574" s="3" t="str">
        <f>VLOOKUP(Exportacao[[#This Row],[País Corrigido]],'Conversor de países_Geral_UTF8_'!$A$2:$B$223,2,FALSE)</f>
        <v>América do Sul</v>
      </c>
      <c r="H55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5" spans="1:8" hidden="1">
      <c r="A5575" t="s">
        <v>171</v>
      </c>
      <c r="B5575" s="3">
        <v>1981</v>
      </c>
      <c r="C5575">
        <v>433535</v>
      </c>
      <c r="D5575">
        <v>279997</v>
      </c>
      <c r="E5575" s="3">
        <v>0.64584635611888308</v>
      </c>
      <c r="F5575" s="3" t="str">
        <f>VLOOKUP(Exportacao[[#This Row],[País]],Tabela3[#All],4,FALSE)</f>
        <v>Paraguai</v>
      </c>
      <c r="G5575" s="3" t="str">
        <f>VLOOKUP(Exportacao[[#This Row],[País Corrigido]],'Conversor de países_Geral_UTF8_'!$A$2:$B$223,2,FALSE)</f>
        <v>América do Sul</v>
      </c>
      <c r="H55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6" spans="1:8" hidden="1">
      <c r="A5576" t="s">
        <v>171</v>
      </c>
      <c r="B5576" s="3">
        <v>1982</v>
      </c>
      <c r="C5576">
        <v>465539</v>
      </c>
      <c r="D5576">
        <v>285267</v>
      </c>
      <c r="E5576" s="3">
        <v>0.61276713658791204</v>
      </c>
      <c r="F5576" s="3" t="str">
        <f>VLOOKUP(Exportacao[[#This Row],[País]],Tabela3[#All],4,FALSE)</f>
        <v>Paraguai</v>
      </c>
      <c r="G5576" s="3" t="str">
        <f>VLOOKUP(Exportacao[[#This Row],[País Corrigido]],'Conversor de países_Geral_UTF8_'!$A$2:$B$223,2,FALSE)</f>
        <v>América do Sul</v>
      </c>
      <c r="H55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7" spans="1:8" hidden="1">
      <c r="A5577" t="s">
        <v>171</v>
      </c>
      <c r="B5577" s="3">
        <v>1983</v>
      </c>
      <c r="C5577">
        <v>575802</v>
      </c>
      <c r="D5577">
        <v>275231</v>
      </c>
      <c r="E5577" s="3">
        <v>0.47799590831570576</v>
      </c>
      <c r="F5577" s="3" t="str">
        <f>VLOOKUP(Exportacao[[#This Row],[País]],Tabela3[#All],4,FALSE)</f>
        <v>Paraguai</v>
      </c>
      <c r="G5577" s="3" t="str">
        <f>VLOOKUP(Exportacao[[#This Row],[País Corrigido]],'Conversor de países_Geral_UTF8_'!$A$2:$B$223,2,FALSE)</f>
        <v>América do Sul</v>
      </c>
      <c r="H55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8" spans="1:8" hidden="1">
      <c r="A5578" t="s">
        <v>171</v>
      </c>
      <c r="B5578" s="3">
        <v>1984</v>
      </c>
      <c r="C5578">
        <v>646792</v>
      </c>
      <c r="D5578">
        <v>290660</v>
      </c>
      <c r="E5578" s="3">
        <v>0.44938712909250578</v>
      </c>
      <c r="F5578" s="3" t="str">
        <f>VLOOKUP(Exportacao[[#This Row],[País]],Tabela3[#All],4,FALSE)</f>
        <v>Paraguai</v>
      </c>
      <c r="G5578" s="3" t="str">
        <f>VLOOKUP(Exportacao[[#This Row],[País Corrigido]],'Conversor de países_Geral_UTF8_'!$A$2:$B$223,2,FALSE)</f>
        <v>América do Sul</v>
      </c>
      <c r="H55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79" spans="1:8" hidden="1">
      <c r="A5579" t="s">
        <v>171</v>
      </c>
      <c r="B5579" s="3">
        <v>1985</v>
      </c>
      <c r="C5579">
        <v>1192784</v>
      </c>
      <c r="D5579">
        <v>578194</v>
      </c>
      <c r="E5579" s="3">
        <v>0.48474325611342878</v>
      </c>
      <c r="F5579" s="3" t="str">
        <f>VLOOKUP(Exportacao[[#This Row],[País]],Tabela3[#All],4,FALSE)</f>
        <v>Paraguai</v>
      </c>
      <c r="G5579" s="3" t="str">
        <f>VLOOKUP(Exportacao[[#This Row],[País Corrigido]],'Conversor de países_Geral_UTF8_'!$A$2:$B$223,2,FALSE)</f>
        <v>América do Sul</v>
      </c>
      <c r="H55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0" spans="1:8" hidden="1">
      <c r="A5580" t="s">
        <v>171</v>
      </c>
      <c r="B5580" s="3">
        <v>1986</v>
      </c>
      <c r="C5580">
        <v>2265984</v>
      </c>
      <c r="D5580">
        <v>1385212</v>
      </c>
      <c r="E5580" s="3">
        <v>0.61130705247698125</v>
      </c>
      <c r="F5580" s="3" t="str">
        <f>VLOOKUP(Exportacao[[#This Row],[País]],Tabela3[#All],4,FALSE)</f>
        <v>Paraguai</v>
      </c>
      <c r="G5580" s="3" t="str">
        <f>VLOOKUP(Exportacao[[#This Row],[País Corrigido]],'Conversor de países_Geral_UTF8_'!$A$2:$B$223,2,FALSE)</f>
        <v>América do Sul</v>
      </c>
      <c r="H55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1" spans="1:8" hidden="1">
      <c r="A5581" t="s">
        <v>171</v>
      </c>
      <c r="B5581" s="3">
        <v>1987</v>
      </c>
      <c r="C5581">
        <v>862410</v>
      </c>
      <c r="D5581">
        <v>678723</v>
      </c>
      <c r="E5581" s="3">
        <v>0.78700733989633698</v>
      </c>
      <c r="F5581" s="3" t="str">
        <f>VLOOKUP(Exportacao[[#This Row],[País]],Tabela3[#All],4,FALSE)</f>
        <v>Paraguai</v>
      </c>
      <c r="G5581" s="3" t="str">
        <f>VLOOKUP(Exportacao[[#This Row],[País Corrigido]],'Conversor de países_Geral_UTF8_'!$A$2:$B$223,2,FALSE)</f>
        <v>América do Sul</v>
      </c>
      <c r="H55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2" spans="1:8" hidden="1">
      <c r="A5582" t="s">
        <v>171</v>
      </c>
      <c r="B5582" s="3">
        <v>1988</v>
      </c>
      <c r="C5582">
        <v>945007</v>
      </c>
      <c r="D5582">
        <v>397497</v>
      </c>
      <c r="E5582" s="3">
        <v>0.42062863026411446</v>
      </c>
      <c r="F5582" s="3" t="str">
        <f>VLOOKUP(Exportacao[[#This Row],[País]],Tabela3[#All],4,FALSE)</f>
        <v>Paraguai</v>
      </c>
      <c r="G5582" s="3" t="str">
        <f>VLOOKUP(Exportacao[[#This Row],[País Corrigido]],'Conversor de países_Geral_UTF8_'!$A$2:$B$223,2,FALSE)</f>
        <v>América do Sul</v>
      </c>
      <c r="H55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3" spans="1:8" hidden="1">
      <c r="A5583" t="s">
        <v>171</v>
      </c>
      <c r="B5583" s="3">
        <v>1989</v>
      </c>
      <c r="C5583">
        <v>1707711</v>
      </c>
      <c r="D5583">
        <v>940967</v>
      </c>
      <c r="E5583" s="3">
        <v>0.55101068037858869</v>
      </c>
      <c r="F5583" s="3" t="str">
        <f>VLOOKUP(Exportacao[[#This Row],[País]],Tabela3[#All],4,FALSE)</f>
        <v>Paraguai</v>
      </c>
      <c r="G5583" s="3" t="str">
        <f>VLOOKUP(Exportacao[[#This Row],[País Corrigido]],'Conversor de países_Geral_UTF8_'!$A$2:$B$223,2,FALSE)</f>
        <v>América do Sul</v>
      </c>
      <c r="H55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4" spans="1:8" hidden="1">
      <c r="A5584" t="s">
        <v>171</v>
      </c>
      <c r="B5584" s="3">
        <v>1990</v>
      </c>
      <c r="C5584">
        <v>815447</v>
      </c>
      <c r="D5584">
        <v>591663</v>
      </c>
      <c r="E5584" s="3">
        <v>0.72556892109481053</v>
      </c>
      <c r="F5584" s="3" t="str">
        <f>VLOOKUP(Exportacao[[#This Row],[País]],Tabela3[#All],4,FALSE)</f>
        <v>Paraguai</v>
      </c>
      <c r="G5584" s="3" t="str">
        <f>VLOOKUP(Exportacao[[#This Row],[País Corrigido]],'Conversor de países_Geral_UTF8_'!$A$2:$B$223,2,FALSE)</f>
        <v>América do Sul</v>
      </c>
      <c r="H55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5" spans="1:8" hidden="1">
      <c r="A5585" t="s">
        <v>171</v>
      </c>
      <c r="B5585" s="3">
        <v>1991</v>
      </c>
      <c r="C5585">
        <v>1703732</v>
      </c>
      <c r="D5585">
        <v>1131271</v>
      </c>
      <c r="E5585" s="3">
        <v>0.66399586319914161</v>
      </c>
      <c r="F5585" s="3" t="str">
        <f>VLOOKUP(Exportacao[[#This Row],[País]],Tabela3[#All],4,FALSE)</f>
        <v>Paraguai</v>
      </c>
      <c r="G5585" s="3" t="str">
        <f>VLOOKUP(Exportacao[[#This Row],[País Corrigido]],'Conversor de países_Geral_UTF8_'!$A$2:$B$223,2,FALSE)</f>
        <v>América do Sul</v>
      </c>
      <c r="H55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6" spans="1:8" hidden="1">
      <c r="A5586" t="s">
        <v>171</v>
      </c>
      <c r="B5586" s="3">
        <v>1992</v>
      </c>
      <c r="C5586">
        <v>2453167</v>
      </c>
      <c r="D5586">
        <v>1397338</v>
      </c>
      <c r="E5586" s="3">
        <v>0.56960573821513172</v>
      </c>
      <c r="F5586" s="3" t="str">
        <f>VLOOKUP(Exportacao[[#This Row],[País]],Tabela3[#All],4,FALSE)</f>
        <v>Paraguai</v>
      </c>
      <c r="G5586" s="3" t="str">
        <f>VLOOKUP(Exportacao[[#This Row],[País Corrigido]],'Conversor de países_Geral_UTF8_'!$A$2:$B$223,2,FALSE)</f>
        <v>América do Sul</v>
      </c>
      <c r="H55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7" spans="1:8" hidden="1">
      <c r="A5587" t="s">
        <v>171</v>
      </c>
      <c r="B5587" s="3">
        <v>1993</v>
      </c>
      <c r="C5587">
        <v>13472058</v>
      </c>
      <c r="D5587">
        <v>7191046</v>
      </c>
      <c r="E5587" s="3">
        <v>0.53377486943717134</v>
      </c>
      <c r="F5587" s="3" t="str">
        <f>VLOOKUP(Exportacao[[#This Row],[País]],Tabela3[#All],4,FALSE)</f>
        <v>Paraguai</v>
      </c>
      <c r="G5587" s="3" t="str">
        <f>VLOOKUP(Exportacao[[#This Row],[País Corrigido]],'Conversor de países_Geral_UTF8_'!$A$2:$B$223,2,FALSE)</f>
        <v>América do Sul</v>
      </c>
      <c r="H55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8" spans="1:8" hidden="1">
      <c r="A5588" t="s">
        <v>171</v>
      </c>
      <c r="B5588" s="3">
        <v>1994</v>
      </c>
      <c r="C5588">
        <v>8009291</v>
      </c>
      <c r="D5588">
        <v>4938690</v>
      </c>
      <c r="E5588" s="3">
        <v>0.61662012280487744</v>
      </c>
      <c r="F5588" s="3" t="str">
        <f>VLOOKUP(Exportacao[[#This Row],[País]],Tabela3[#All],4,FALSE)</f>
        <v>Paraguai</v>
      </c>
      <c r="G5588" s="3" t="str">
        <f>VLOOKUP(Exportacao[[#This Row],[País Corrigido]],'Conversor de países_Geral_UTF8_'!$A$2:$B$223,2,FALSE)</f>
        <v>América do Sul</v>
      </c>
      <c r="H55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89" spans="1:8" hidden="1">
      <c r="A5589" t="s">
        <v>171</v>
      </c>
      <c r="B5589" s="3">
        <v>1995</v>
      </c>
      <c r="C5589">
        <v>7740082</v>
      </c>
      <c r="D5589">
        <v>4237782</v>
      </c>
      <c r="E5589" s="3">
        <v>0.54751125375674314</v>
      </c>
      <c r="F5589" s="3" t="str">
        <f>VLOOKUP(Exportacao[[#This Row],[País]],Tabela3[#All],4,FALSE)</f>
        <v>Paraguai</v>
      </c>
      <c r="G5589" s="3" t="str">
        <f>VLOOKUP(Exportacao[[#This Row],[País Corrigido]],'Conversor de países_Geral_UTF8_'!$A$2:$B$223,2,FALSE)</f>
        <v>América do Sul</v>
      </c>
      <c r="H55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0" spans="1:8" hidden="1">
      <c r="A5590" t="s">
        <v>171</v>
      </c>
      <c r="B5590" s="3">
        <v>1996</v>
      </c>
      <c r="C5590">
        <v>5803671</v>
      </c>
      <c r="D5590">
        <v>3506945</v>
      </c>
      <c r="E5590" s="3">
        <v>0.60426323270219828</v>
      </c>
      <c r="F5590" s="3" t="str">
        <f>VLOOKUP(Exportacao[[#This Row],[País]],Tabela3[#All],4,FALSE)</f>
        <v>Paraguai</v>
      </c>
      <c r="G5590" s="3" t="str">
        <f>VLOOKUP(Exportacao[[#This Row],[País Corrigido]],'Conversor de países_Geral_UTF8_'!$A$2:$B$223,2,FALSE)</f>
        <v>América do Sul</v>
      </c>
      <c r="H55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1" spans="1:8" hidden="1">
      <c r="A5591" t="s">
        <v>171</v>
      </c>
      <c r="B5591" s="3">
        <v>1997</v>
      </c>
      <c r="C5591">
        <v>5323718</v>
      </c>
      <c r="D5591">
        <v>2837778</v>
      </c>
      <c r="E5591" s="3">
        <v>0.53304438739993365</v>
      </c>
      <c r="F5591" s="3" t="str">
        <f>VLOOKUP(Exportacao[[#This Row],[País]],Tabela3[#All],4,FALSE)</f>
        <v>Paraguai</v>
      </c>
      <c r="G5591" s="3" t="str">
        <f>VLOOKUP(Exportacao[[#This Row],[País Corrigido]],'Conversor de países_Geral_UTF8_'!$A$2:$B$223,2,FALSE)</f>
        <v>América do Sul</v>
      </c>
      <c r="H55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2" spans="1:8" hidden="1">
      <c r="A5592" t="s">
        <v>171</v>
      </c>
      <c r="B5592" s="3">
        <v>1998</v>
      </c>
      <c r="C5592">
        <v>5227268</v>
      </c>
      <c r="D5592">
        <v>3414233</v>
      </c>
      <c r="E5592" s="3">
        <v>0.65315820807350988</v>
      </c>
      <c r="F5592" s="3" t="str">
        <f>VLOOKUP(Exportacao[[#This Row],[País]],Tabela3[#All],4,FALSE)</f>
        <v>Paraguai</v>
      </c>
      <c r="G5592" s="3" t="str">
        <f>VLOOKUP(Exportacao[[#This Row],[País Corrigido]],'Conversor de países_Geral_UTF8_'!$A$2:$B$223,2,FALSE)</f>
        <v>América do Sul</v>
      </c>
      <c r="H55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3" spans="1:8" hidden="1">
      <c r="A5593" t="s">
        <v>171</v>
      </c>
      <c r="B5593" s="3">
        <v>1999</v>
      </c>
      <c r="C5593">
        <v>4753743</v>
      </c>
      <c r="D5593">
        <v>2732135</v>
      </c>
      <c r="E5593" s="3">
        <v>0.57473342584990394</v>
      </c>
      <c r="F5593" s="3" t="str">
        <f>VLOOKUP(Exportacao[[#This Row],[País]],Tabela3[#All],4,FALSE)</f>
        <v>Paraguai</v>
      </c>
      <c r="G5593" s="3" t="str">
        <f>VLOOKUP(Exportacao[[#This Row],[País Corrigido]],'Conversor de países_Geral_UTF8_'!$A$2:$B$223,2,FALSE)</f>
        <v>América do Sul</v>
      </c>
      <c r="H55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4" spans="1:8" hidden="1">
      <c r="A5594" t="s">
        <v>171</v>
      </c>
      <c r="B5594" s="3">
        <v>2000</v>
      </c>
      <c r="C5594">
        <v>4997801</v>
      </c>
      <c r="D5594">
        <v>2424927</v>
      </c>
      <c r="E5594" s="3">
        <v>0.48519879042803027</v>
      </c>
      <c r="F5594" s="3" t="str">
        <f>VLOOKUP(Exportacao[[#This Row],[País]],Tabela3[#All],4,FALSE)</f>
        <v>Paraguai</v>
      </c>
      <c r="G5594" s="3" t="str">
        <f>VLOOKUP(Exportacao[[#This Row],[País Corrigido]],'Conversor de países_Geral_UTF8_'!$A$2:$B$223,2,FALSE)</f>
        <v>América do Sul</v>
      </c>
      <c r="H55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5" spans="1:8" hidden="1">
      <c r="A5595" t="s">
        <v>171</v>
      </c>
      <c r="B5595" s="3">
        <v>2001</v>
      </c>
      <c r="C5595">
        <v>2437964</v>
      </c>
      <c r="D5595">
        <v>1100645</v>
      </c>
      <c r="E5595" s="3">
        <v>0.45146072706569906</v>
      </c>
      <c r="F5595" s="3" t="str">
        <f>VLOOKUP(Exportacao[[#This Row],[País]],Tabela3[#All],4,FALSE)</f>
        <v>Paraguai</v>
      </c>
      <c r="G5595" s="3" t="str">
        <f>VLOOKUP(Exportacao[[#This Row],[País Corrigido]],'Conversor de países_Geral_UTF8_'!$A$2:$B$223,2,FALSE)</f>
        <v>América do Sul</v>
      </c>
      <c r="H55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6" spans="1:8" hidden="1">
      <c r="A5596" t="s">
        <v>171</v>
      </c>
      <c r="B5596" s="3">
        <v>2002</v>
      </c>
      <c r="C5596">
        <v>2013803</v>
      </c>
      <c r="D5596">
        <v>841589</v>
      </c>
      <c r="E5596" s="3">
        <v>0.41791029211894115</v>
      </c>
      <c r="F5596" s="3" t="str">
        <f>VLOOKUP(Exportacao[[#This Row],[País]],Tabela3[#All],4,FALSE)</f>
        <v>Paraguai</v>
      </c>
      <c r="G5596" s="3" t="str">
        <f>VLOOKUP(Exportacao[[#This Row],[País Corrigido]],'Conversor de países_Geral_UTF8_'!$A$2:$B$223,2,FALSE)</f>
        <v>América do Sul</v>
      </c>
      <c r="H55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7" spans="1:8" hidden="1">
      <c r="A5597" t="s">
        <v>171</v>
      </c>
      <c r="B5597" s="3">
        <v>2003</v>
      </c>
      <c r="C5597">
        <v>1121672</v>
      </c>
      <c r="D5597">
        <v>397471</v>
      </c>
      <c r="E5597" s="3">
        <v>0.35435581881334294</v>
      </c>
      <c r="F5597" s="3" t="str">
        <f>VLOOKUP(Exportacao[[#This Row],[País]],Tabela3[#All],4,FALSE)</f>
        <v>Paraguai</v>
      </c>
      <c r="G5597" s="3" t="str">
        <f>VLOOKUP(Exportacao[[#This Row],[País Corrigido]],'Conversor de países_Geral_UTF8_'!$A$2:$B$223,2,FALSE)</f>
        <v>América do Sul</v>
      </c>
      <c r="H55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8" spans="1:8" hidden="1">
      <c r="A5598" t="s">
        <v>171</v>
      </c>
      <c r="B5598" s="3">
        <v>2004</v>
      </c>
      <c r="C5598">
        <v>2108658</v>
      </c>
      <c r="D5598">
        <v>760987</v>
      </c>
      <c r="E5598" s="3">
        <v>0.36088687686670856</v>
      </c>
      <c r="F5598" s="3" t="str">
        <f>VLOOKUP(Exportacao[[#This Row],[País]],Tabela3[#All],4,FALSE)</f>
        <v>Paraguai</v>
      </c>
      <c r="G5598" s="3" t="str">
        <f>VLOOKUP(Exportacao[[#This Row],[País Corrigido]],'Conversor de países_Geral_UTF8_'!$A$2:$B$223,2,FALSE)</f>
        <v>América do Sul</v>
      </c>
      <c r="H55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599" spans="1:8" hidden="1">
      <c r="A5599" t="s">
        <v>171</v>
      </c>
      <c r="B5599" s="3">
        <v>2005</v>
      </c>
      <c r="C5599">
        <v>1967909</v>
      </c>
      <c r="D5599">
        <v>714154</v>
      </c>
      <c r="E5599" s="3">
        <v>0.36289991051415488</v>
      </c>
      <c r="F5599" s="3" t="str">
        <f>VLOOKUP(Exportacao[[#This Row],[País]],Tabela3[#All],4,FALSE)</f>
        <v>Paraguai</v>
      </c>
      <c r="G5599" s="3" t="str">
        <f>VLOOKUP(Exportacao[[#This Row],[País Corrigido]],'Conversor de países_Geral_UTF8_'!$A$2:$B$223,2,FALSE)</f>
        <v>América do Sul</v>
      </c>
      <c r="H55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0" spans="1:8" hidden="1">
      <c r="A5600" t="s">
        <v>171</v>
      </c>
      <c r="B5600" s="3">
        <v>2006</v>
      </c>
      <c r="C5600">
        <v>1947106</v>
      </c>
      <c r="D5600">
        <v>873636</v>
      </c>
      <c r="E5600" s="3">
        <v>0.44868435514039812</v>
      </c>
      <c r="F5600" s="3" t="str">
        <f>VLOOKUP(Exportacao[[#This Row],[País]],Tabela3[#All],4,FALSE)</f>
        <v>Paraguai</v>
      </c>
      <c r="G5600" s="3" t="str">
        <f>VLOOKUP(Exportacao[[#This Row],[País Corrigido]],'Conversor de países_Geral_UTF8_'!$A$2:$B$223,2,FALSE)</f>
        <v>América do Sul</v>
      </c>
      <c r="H56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1" spans="1:8" hidden="1">
      <c r="A5601" t="s">
        <v>171</v>
      </c>
      <c r="B5601" s="3">
        <v>2007</v>
      </c>
      <c r="C5601">
        <v>1285459</v>
      </c>
      <c r="D5601">
        <v>801519</v>
      </c>
      <c r="E5601" s="3">
        <v>0.62352747151017651</v>
      </c>
      <c r="F5601" s="3" t="str">
        <f>VLOOKUP(Exportacao[[#This Row],[País]],Tabela3[#All],4,FALSE)</f>
        <v>Paraguai</v>
      </c>
      <c r="G5601" s="3" t="str">
        <f>VLOOKUP(Exportacao[[#This Row],[País Corrigido]],'Conversor de países_Geral_UTF8_'!$A$2:$B$223,2,FALSE)</f>
        <v>América do Sul</v>
      </c>
      <c r="H56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2" spans="1:8" hidden="1">
      <c r="A5602" t="s">
        <v>171</v>
      </c>
      <c r="B5602" s="3">
        <v>2008</v>
      </c>
      <c r="C5602">
        <v>2191901</v>
      </c>
      <c r="D5602">
        <v>1374088</v>
      </c>
      <c r="E5602" s="3">
        <v>0.62689327665802419</v>
      </c>
      <c r="F5602" s="3" t="str">
        <f>VLOOKUP(Exportacao[[#This Row],[País]],Tabela3[#All],4,FALSE)</f>
        <v>Paraguai</v>
      </c>
      <c r="G5602" s="3" t="str">
        <f>VLOOKUP(Exportacao[[#This Row],[País Corrigido]],'Conversor de países_Geral_UTF8_'!$A$2:$B$223,2,FALSE)</f>
        <v>América do Sul</v>
      </c>
      <c r="H56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3" spans="1:8" hidden="1">
      <c r="A5603" t="s">
        <v>171</v>
      </c>
      <c r="B5603" s="3">
        <v>2009</v>
      </c>
      <c r="C5603">
        <v>486927</v>
      </c>
      <c r="D5603">
        <v>392087</v>
      </c>
      <c r="E5603" s="3">
        <v>0.80522747763011704</v>
      </c>
      <c r="F5603" s="3" t="str">
        <f>VLOOKUP(Exportacao[[#This Row],[País]],Tabela3[#All],4,FALSE)</f>
        <v>Paraguai</v>
      </c>
      <c r="G5603" s="3" t="str">
        <f>VLOOKUP(Exportacao[[#This Row],[País Corrigido]],'Conversor de países_Geral_UTF8_'!$A$2:$B$223,2,FALSE)</f>
        <v>América do Sul</v>
      </c>
      <c r="H56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4" spans="1:8" hidden="1">
      <c r="A5604" t="s">
        <v>171</v>
      </c>
      <c r="B5604" s="3">
        <v>2010</v>
      </c>
      <c r="C5604">
        <v>510989</v>
      </c>
      <c r="D5604">
        <v>449197</v>
      </c>
      <c r="E5604" s="3">
        <v>0.87907371782954236</v>
      </c>
      <c r="F5604" s="3" t="str">
        <f>VLOOKUP(Exportacao[[#This Row],[País]],Tabela3[#All],4,FALSE)</f>
        <v>Paraguai</v>
      </c>
      <c r="G5604" s="3" t="str">
        <f>VLOOKUP(Exportacao[[#This Row],[País Corrigido]],'Conversor de países_Geral_UTF8_'!$A$2:$B$223,2,FALSE)</f>
        <v>América do Sul</v>
      </c>
      <c r="H56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5" spans="1:8" hidden="1">
      <c r="A5605" t="s">
        <v>171</v>
      </c>
      <c r="B5605" s="3">
        <v>2011</v>
      </c>
      <c r="C5605">
        <v>240168</v>
      </c>
      <c r="D5605">
        <v>276281</v>
      </c>
      <c r="E5605" s="3">
        <v>1.150365577429133</v>
      </c>
      <c r="F5605" s="3" t="str">
        <f>VLOOKUP(Exportacao[[#This Row],[País]],Tabela3[#All],4,FALSE)</f>
        <v>Paraguai</v>
      </c>
      <c r="G5605" s="3" t="str">
        <f>VLOOKUP(Exportacao[[#This Row],[País Corrigido]],'Conversor de países_Geral_UTF8_'!$A$2:$B$223,2,FALSE)</f>
        <v>América do Sul</v>
      </c>
      <c r="H56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6" spans="1:8" hidden="1">
      <c r="A5606" t="s">
        <v>171</v>
      </c>
      <c r="B5606" s="3">
        <v>2012</v>
      </c>
      <c r="C5606">
        <v>354824</v>
      </c>
      <c r="D5606">
        <v>428279</v>
      </c>
      <c r="E5606" s="3">
        <v>1.2070181272969134</v>
      </c>
      <c r="F5606" s="3" t="str">
        <f>VLOOKUP(Exportacao[[#This Row],[País]],Tabela3[#All],4,FALSE)</f>
        <v>Paraguai</v>
      </c>
      <c r="G5606" s="3" t="str">
        <f>VLOOKUP(Exportacao[[#This Row],[País Corrigido]],'Conversor de países_Geral_UTF8_'!$A$2:$B$223,2,FALSE)</f>
        <v>América do Sul</v>
      </c>
      <c r="H56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7" spans="1:8" hidden="1">
      <c r="A5607" t="s">
        <v>171</v>
      </c>
      <c r="B5607" s="3">
        <v>2013</v>
      </c>
      <c r="C5607">
        <v>481564</v>
      </c>
      <c r="D5607">
        <v>680828</v>
      </c>
      <c r="E5607" s="3">
        <v>1.4137850836025949</v>
      </c>
      <c r="F5607" s="3" t="str">
        <f>VLOOKUP(Exportacao[[#This Row],[País]],Tabela3[#All],4,FALSE)</f>
        <v>Paraguai</v>
      </c>
      <c r="G5607" s="3" t="str">
        <f>VLOOKUP(Exportacao[[#This Row],[País Corrigido]],'Conversor de países_Geral_UTF8_'!$A$2:$B$223,2,FALSE)</f>
        <v>América do Sul</v>
      </c>
      <c r="H56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8" spans="1:8" hidden="1">
      <c r="A5608" t="s">
        <v>171</v>
      </c>
      <c r="B5608" s="3">
        <v>2014</v>
      </c>
      <c r="C5608">
        <v>521847</v>
      </c>
      <c r="D5608">
        <v>908028</v>
      </c>
      <c r="E5608" s="3">
        <v>1.7400272493661935</v>
      </c>
      <c r="F5608" s="3" t="str">
        <f>VLOOKUP(Exportacao[[#This Row],[País]],Tabela3[#All],4,FALSE)</f>
        <v>Paraguai</v>
      </c>
      <c r="G5608" s="3" t="str">
        <f>VLOOKUP(Exportacao[[#This Row],[País Corrigido]],'Conversor de países_Geral_UTF8_'!$A$2:$B$223,2,FALSE)</f>
        <v>América do Sul</v>
      </c>
      <c r="H56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09" spans="1:8" hidden="1">
      <c r="A5609" t="s">
        <v>171</v>
      </c>
      <c r="B5609" s="3">
        <v>2015</v>
      </c>
      <c r="C5609">
        <v>495428</v>
      </c>
      <c r="D5609">
        <v>741370</v>
      </c>
      <c r="E5609" s="3">
        <v>1.4964232946058762</v>
      </c>
      <c r="F5609" s="3" t="str">
        <f>VLOOKUP(Exportacao[[#This Row],[País]],Tabela3[#All],4,FALSE)</f>
        <v>Paraguai</v>
      </c>
      <c r="G5609" s="3" t="str">
        <f>VLOOKUP(Exportacao[[#This Row],[País Corrigido]],'Conversor de países_Geral_UTF8_'!$A$2:$B$223,2,FALSE)</f>
        <v>América do Sul</v>
      </c>
      <c r="H56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10" spans="1:8" hidden="1">
      <c r="A5610" t="s">
        <v>171</v>
      </c>
      <c r="B5610" s="3">
        <v>2016</v>
      </c>
      <c r="C5610">
        <v>985739</v>
      </c>
      <c r="D5610">
        <v>1655417</v>
      </c>
      <c r="E5610" s="3">
        <v>1.6793664448702952</v>
      </c>
      <c r="F5610" s="3" t="str">
        <f>VLOOKUP(Exportacao[[#This Row],[País]],Tabela3[#All],4,FALSE)</f>
        <v>Paraguai</v>
      </c>
      <c r="G5610" s="3" t="str">
        <f>VLOOKUP(Exportacao[[#This Row],[País Corrigido]],'Conversor de países_Geral_UTF8_'!$A$2:$B$223,2,FALSE)</f>
        <v>América do Sul</v>
      </c>
      <c r="H56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11" spans="1:8" hidden="1">
      <c r="A5611" t="s">
        <v>171</v>
      </c>
      <c r="B5611" s="3">
        <v>2017</v>
      </c>
      <c r="C5611">
        <v>2393468</v>
      </c>
      <c r="D5611">
        <v>4274650</v>
      </c>
      <c r="E5611" s="3">
        <v>1.7859649679878737</v>
      </c>
      <c r="F5611" s="3" t="str">
        <f>VLOOKUP(Exportacao[[#This Row],[País]],Tabela3[#All],4,FALSE)</f>
        <v>Paraguai</v>
      </c>
      <c r="G5611" s="3" t="str">
        <f>VLOOKUP(Exportacao[[#This Row],[País Corrigido]],'Conversor de países_Geral_UTF8_'!$A$2:$B$223,2,FALSE)</f>
        <v>América do Sul</v>
      </c>
      <c r="H56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12" spans="1:8" hidden="1">
      <c r="A5612" t="s">
        <v>171</v>
      </c>
      <c r="B5612" s="3">
        <v>2018</v>
      </c>
      <c r="C5612">
        <v>3234168</v>
      </c>
      <c r="D5612">
        <v>5494321</v>
      </c>
      <c r="E5612" s="3">
        <v>1.6988359912039201</v>
      </c>
      <c r="F5612" s="3" t="str">
        <f>VLOOKUP(Exportacao[[#This Row],[País]],Tabela3[#All],4,FALSE)</f>
        <v>Paraguai</v>
      </c>
      <c r="G5612" s="3" t="str">
        <f>VLOOKUP(Exportacao[[#This Row],[País Corrigido]],'Conversor de países_Geral_UTF8_'!$A$2:$B$223,2,FALSE)</f>
        <v>América do Sul</v>
      </c>
      <c r="H56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13" spans="1:8" hidden="1">
      <c r="A5613" t="s">
        <v>171</v>
      </c>
      <c r="B5613" s="3">
        <v>2019</v>
      </c>
      <c r="C5613">
        <v>2419537</v>
      </c>
      <c r="D5613">
        <v>3826587</v>
      </c>
      <c r="E5613" s="3">
        <v>1.5815368808164538</v>
      </c>
      <c r="F5613" s="3" t="str">
        <f>VLOOKUP(Exportacao[[#This Row],[País]],Tabela3[#All],4,FALSE)</f>
        <v>Paraguai</v>
      </c>
      <c r="G5613" s="3" t="str">
        <f>VLOOKUP(Exportacao[[#This Row],[País Corrigido]],'Conversor de países_Geral_UTF8_'!$A$2:$B$223,2,FALSE)</f>
        <v>América do Sul</v>
      </c>
      <c r="H56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14" spans="1:8" hidden="1">
      <c r="A5614" t="s">
        <v>171</v>
      </c>
      <c r="B5614" s="3">
        <v>2020</v>
      </c>
      <c r="C5614">
        <v>3299013</v>
      </c>
      <c r="D5614">
        <v>3869243</v>
      </c>
      <c r="E5614" s="3">
        <v>1.1728486671619662</v>
      </c>
      <c r="F5614" s="3" t="str">
        <f>VLOOKUP(Exportacao[[#This Row],[País]],Tabela3[#All],4,FALSE)</f>
        <v>Paraguai</v>
      </c>
      <c r="G5614" s="3" t="str">
        <f>VLOOKUP(Exportacao[[#This Row],[País Corrigido]],'Conversor de países_Geral_UTF8_'!$A$2:$B$223,2,FALSE)</f>
        <v>América do Sul</v>
      </c>
      <c r="H56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15" spans="1:8" hidden="1">
      <c r="A5615" t="s">
        <v>171</v>
      </c>
      <c r="B5615" s="3">
        <v>2021</v>
      </c>
      <c r="C5615">
        <v>6522527</v>
      </c>
      <c r="D5615">
        <v>7192362</v>
      </c>
      <c r="E5615" s="3">
        <v>1.1026956270169521</v>
      </c>
      <c r="F5615" s="3" t="str">
        <f>VLOOKUP(Exportacao[[#This Row],[País]],Tabela3[#All],4,FALSE)</f>
        <v>Paraguai</v>
      </c>
      <c r="G5615" s="3" t="str">
        <f>VLOOKUP(Exportacao[[#This Row],[País Corrigido]],'Conversor de países_Geral_UTF8_'!$A$2:$B$223,2,FALSE)</f>
        <v>América do Sul</v>
      </c>
      <c r="H56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16" spans="1:8" hidden="1">
      <c r="A5616" t="s">
        <v>171</v>
      </c>
      <c r="B5616" s="3">
        <v>2022</v>
      </c>
      <c r="C5616">
        <v>5076670</v>
      </c>
      <c r="D5616">
        <v>7156293</v>
      </c>
      <c r="E5616" s="3">
        <v>1.4096431322106815</v>
      </c>
      <c r="F5616" s="3" t="str">
        <f>VLOOKUP(Exportacao[[#This Row],[País]],Tabela3[#All],4,FALSE)</f>
        <v>Paraguai</v>
      </c>
      <c r="G5616" s="3" t="str">
        <f>VLOOKUP(Exportacao[[#This Row],[País Corrigido]],'Conversor de países_Geral_UTF8_'!$A$2:$B$223,2,FALSE)</f>
        <v>América do Sul</v>
      </c>
      <c r="H56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17" spans="1:8" hidden="1">
      <c r="A5617" t="s">
        <v>171</v>
      </c>
      <c r="B5617" s="3">
        <v>2023</v>
      </c>
      <c r="C5617">
        <v>3780378</v>
      </c>
      <c r="D5617">
        <v>5517263</v>
      </c>
      <c r="E5617" s="3">
        <v>1.4594474414992362</v>
      </c>
      <c r="F5617" s="3" t="str">
        <f>VLOOKUP(Exportacao[[#This Row],[País]],Tabela3[#All],4,FALSE)</f>
        <v>Paraguai</v>
      </c>
      <c r="G5617" s="3" t="str">
        <f>VLOOKUP(Exportacao[[#This Row],[País Corrigido]],'Conversor de países_Geral_UTF8_'!$A$2:$B$223,2,FALSE)</f>
        <v>América do Sul</v>
      </c>
      <c r="H56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18" spans="1:8" hidden="1">
      <c r="A5618" t="s">
        <v>172</v>
      </c>
      <c r="B5618" s="3">
        <v>1970</v>
      </c>
      <c r="C5618">
        <v>0</v>
      </c>
      <c r="D5618">
        <v>0</v>
      </c>
      <c r="E5618" s="3" t="e">
        <v>#NUM!</v>
      </c>
      <c r="F5618" s="3" t="str">
        <f>VLOOKUP(Exportacao[[#This Row],[País]],Tabela3[#All],4,FALSE)</f>
        <v>Peru</v>
      </c>
      <c r="G5618" s="3" t="str">
        <f>VLOOKUP(Exportacao[[#This Row],[País Corrigido]],'Conversor de países_Geral_UTF8_'!$A$2:$B$223,2,FALSE)</f>
        <v>América do Sul</v>
      </c>
      <c r="H56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19" spans="1:8" hidden="1">
      <c r="A5619" t="s">
        <v>172</v>
      </c>
      <c r="B5619" s="3">
        <v>1971</v>
      </c>
      <c r="C5619">
        <v>0</v>
      </c>
      <c r="D5619">
        <v>0</v>
      </c>
      <c r="E5619" s="3" t="e">
        <v>#NUM!</v>
      </c>
      <c r="F5619" s="3" t="str">
        <f>VLOOKUP(Exportacao[[#This Row],[País]],Tabela3[#All],4,FALSE)</f>
        <v>Peru</v>
      </c>
      <c r="G5619" s="3" t="str">
        <f>VLOOKUP(Exportacao[[#This Row],[País Corrigido]],'Conversor de países_Geral_UTF8_'!$A$2:$B$223,2,FALSE)</f>
        <v>América do Sul</v>
      </c>
      <c r="H56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0" spans="1:8" hidden="1">
      <c r="A5620" t="s">
        <v>172</v>
      </c>
      <c r="B5620" s="3">
        <v>1972</v>
      </c>
      <c r="C5620">
        <v>0</v>
      </c>
      <c r="D5620">
        <v>0</v>
      </c>
      <c r="E5620" s="3" t="e">
        <v>#NUM!</v>
      </c>
      <c r="F5620" s="3" t="str">
        <f>VLOOKUP(Exportacao[[#This Row],[País]],Tabela3[#All],4,FALSE)</f>
        <v>Peru</v>
      </c>
      <c r="G5620" s="3" t="str">
        <f>VLOOKUP(Exportacao[[#This Row],[País Corrigido]],'Conversor de países_Geral_UTF8_'!$A$2:$B$223,2,FALSE)</f>
        <v>América do Sul</v>
      </c>
      <c r="H56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1" spans="1:8" hidden="1">
      <c r="A5621" t="s">
        <v>172</v>
      </c>
      <c r="B5621" s="3">
        <v>1973</v>
      </c>
      <c r="C5621">
        <v>0</v>
      </c>
      <c r="D5621">
        <v>0</v>
      </c>
      <c r="E5621" s="3" t="e">
        <v>#NUM!</v>
      </c>
      <c r="F5621" s="3" t="str">
        <f>VLOOKUP(Exportacao[[#This Row],[País]],Tabela3[#All],4,FALSE)</f>
        <v>Peru</v>
      </c>
      <c r="G5621" s="3" t="str">
        <f>VLOOKUP(Exportacao[[#This Row],[País Corrigido]],'Conversor de países_Geral_UTF8_'!$A$2:$B$223,2,FALSE)</f>
        <v>América do Sul</v>
      </c>
      <c r="H56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2" spans="1:8" hidden="1">
      <c r="A5622" t="s">
        <v>172</v>
      </c>
      <c r="B5622" s="3">
        <v>1974</v>
      </c>
      <c r="C5622">
        <v>0</v>
      </c>
      <c r="D5622">
        <v>0</v>
      </c>
      <c r="E5622" s="3" t="e">
        <v>#NUM!</v>
      </c>
      <c r="F5622" s="3" t="str">
        <f>VLOOKUP(Exportacao[[#This Row],[País]],Tabela3[#All],4,FALSE)</f>
        <v>Peru</v>
      </c>
      <c r="G5622" s="3" t="str">
        <f>VLOOKUP(Exportacao[[#This Row],[País Corrigido]],'Conversor de países_Geral_UTF8_'!$A$2:$B$223,2,FALSE)</f>
        <v>América do Sul</v>
      </c>
      <c r="H56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3" spans="1:8" hidden="1">
      <c r="A5623" t="s">
        <v>172</v>
      </c>
      <c r="B5623" s="3">
        <v>1975</v>
      </c>
      <c r="C5623">
        <v>0</v>
      </c>
      <c r="D5623">
        <v>0</v>
      </c>
      <c r="E5623" s="3" t="e">
        <v>#NUM!</v>
      </c>
      <c r="F5623" s="3" t="str">
        <f>VLOOKUP(Exportacao[[#This Row],[País]],Tabela3[#All],4,FALSE)</f>
        <v>Peru</v>
      </c>
      <c r="G5623" s="3" t="str">
        <f>VLOOKUP(Exportacao[[#This Row],[País Corrigido]],'Conversor de países_Geral_UTF8_'!$A$2:$B$223,2,FALSE)</f>
        <v>América do Sul</v>
      </c>
      <c r="H56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4" spans="1:8" hidden="1">
      <c r="A5624" t="s">
        <v>172</v>
      </c>
      <c r="B5624" s="3">
        <v>1976</v>
      </c>
      <c r="C5624">
        <v>0</v>
      </c>
      <c r="D5624">
        <v>0</v>
      </c>
      <c r="E5624" s="3" t="e">
        <v>#NUM!</v>
      </c>
      <c r="F5624" s="3" t="str">
        <f>VLOOKUP(Exportacao[[#This Row],[País]],Tabela3[#All],4,FALSE)</f>
        <v>Peru</v>
      </c>
      <c r="G5624" s="3" t="str">
        <f>VLOOKUP(Exportacao[[#This Row],[País Corrigido]],'Conversor de países_Geral_UTF8_'!$A$2:$B$223,2,FALSE)</f>
        <v>América do Sul</v>
      </c>
      <c r="H56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5" spans="1:8" hidden="1">
      <c r="A5625" t="s">
        <v>172</v>
      </c>
      <c r="B5625" s="3">
        <v>1977</v>
      </c>
      <c r="C5625">
        <v>0</v>
      </c>
      <c r="D5625">
        <v>0</v>
      </c>
      <c r="E5625" s="3" t="e">
        <v>#NUM!</v>
      </c>
      <c r="F5625" s="3" t="str">
        <f>VLOOKUP(Exportacao[[#This Row],[País]],Tabela3[#All],4,FALSE)</f>
        <v>Peru</v>
      </c>
      <c r="G5625" s="3" t="str">
        <f>VLOOKUP(Exportacao[[#This Row],[País Corrigido]],'Conversor de países_Geral_UTF8_'!$A$2:$B$223,2,FALSE)</f>
        <v>América do Sul</v>
      </c>
      <c r="H56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6" spans="1:8" hidden="1">
      <c r="A5626" t="s">
        <v>172</v>
      </c>
      <c r="B5626" s="3">
        <v>1978</v>
      </c>
      <c r="C5626">
        <v>0</v>
      </c>
      <c r="D5626">
        <v>0</v>
      </c>
      <c r="E5626" s="3" t="e">
        <v>#NUM!</v>
      </c>
      <c r="F5626" s="3" t="str">
        <f>VLOOKUP(Exportacao[[#This Row],[País]],Tabela3[#All],4,FALSE)</f>
        <v>Peru</v>
      </c>
      <c r="G5626" s="3" t="str">
        <f>VLOOKUP(Exportacao[[#This Row],[País Corrigido]],'Conversor de países_Geral_UTF8_'!$A$2:$B$223,2,FALSE)</f>
        <v>América do Sul</v>
      </c>
      <c r="H56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7" spans="1:8" hidden="1">
      <c r="A5627" t="s">
        <v>172</v>
      </c>
      <c r="B5627" s="3">
        <v>1979</v>
      </c>
      <c r="C5627">
        <v>0</v>
      </c>
      <c r="D5627">
        <v>0</v>
      </c>
      <c r="E5627" s="3" t="e">
        <v>#NUM!</v>
      </c>
      <c r="F5627" s="3" t="str">
        <f>VLOOKUP(Exportacao[[#This Row],[País]],Tabela3[#All],4,FALSE)</f>
        <v>Peru</v>
      </c>
      <c r="G5627" s="3" t="str">
        <f>VLOOKUP(Exportacao[[#This Row],[País Corrigido]],'Conversor de países_Geral_UTF8_'!$A$2:$B$223,2,FALSE)</f>
        <v>América do Sul</v>
      </c>
      <c r="H56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8" spans="1:8" hidden="1">
      <c r="A5628" t="s">
        <v>172</v>
      </c>
      <c r="B5628" s="3">
        <v>1980</v>
      </c>
      <c r="C5628">
        <v>0</v>
      </c>
      <c r="D5628">
        <v>0</v>
      </c>
      <c r="E5628" s="3" t="e">
        <v>#NUM!</v>
      </c>
      <c r="F5628" s="3" t="str">
        <f>VLOOKUP(Exportacao[[#This Row],[País]],Tabela3[#All],4,FALSE)</f>
        <v>Peru</v>
      </c>
      <c r="G5628" s="3" t="str">
        <f>VLOOKUP(Exportacao[[#This Row],[País Corrigido]],'Conversor de países_Geral_UTF8_'!$A$2:$B$223,2,FALSE)</f>
        <v>América do Sul</v>
      </c>
      <c r="H56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29" spans="1:8" hidden="1">
      <c r="A5629" t="s">
        <v>172</v>
      </c>
      <c r="B5629" s="3">
        <v>1981</v>
      </c>
      <c r="C5629">
        <v>0</v>
      </c>
      <c r="D5629">
        <v>0</v>
      </c>
      <c r="E5629" s="3" t="e">
        <v>#NUM!</v>
      </c>
      <c r="F5629" s="3" t="str">
        <f>VLOOKUP(Exportacao[[#This Row],[País]],Tabela3[#All],4,FALSE)</f>
        <v>Peru</v>
      </c>
      <c r="G5629" s="3" t="str">
        <f>VLOOKUP(Exportacao[[#This Row],[País Corrigido]],'Conversor de países_Geral_UTF8_'!$A$2:$B$223,2,FALSE)</f>
        <v>América do Sul</v>
      </c>
      <c r="H56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0" spans="1:8" hidden="1">
      <c r="A5630" t="s">
        <v>172</v>
      </c>
      <c r="B5630" s="3">
        <v>1982</v>
      </c>
      <c r="C5630">
        <v>0</v>
      </c>
      <c r="D5630">
        <v>0</v>
      </c>
      <c r="E5630" s="3" t="e">
        <v>#NUM!</v>
      </c>
      <c r="F5630" s="3" t="str">
        <f>VLOOKUP(Exportacao[[#This Row],[País]],Tabela3[#All],4,FALSE)</f>
        <v>Peru</v>
      </c>
      <c r="G5630" s="3" t="str">
        <f>VLOOKUP(Exportacao[[#This Row],[País Corrigido]],'Conversor de países_Geral_UTF8_'!$A$2:$B$223,2,FALSE)</f>
        <v>América do Sul</v>
      </c>
      <c r="H56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1" spans="1:8" hidden="1">
      <c r="A5631" t="s">
        <v>172</v>
      </c>
      <c r="B5631" s="3">
        <v>1983</v>
      </c>
      <c r="C5631">
        <v>0</v>
      </c>
      <c r="D5631">
        <v>0</v>
      </c>
      <c r="E5631" s="3" t="e">
        <v>#NUM!</v>
      </c>
      <c r="F5631" s="3" t="str">
        <f>VLOOKUP(Exportacao[[#This Row],[País]],Tabela3[#All],4,FALSE)</f>
        <v>Peru</v>
      </c>
      <c r="G5631" s="3" t="str">
        <f>VLOOKUP(Exportacao[[#This Row],[País Corrigido]],'Conversor de países_Geral_UTF8_'!$A$2:$B$223,2,FALSE)</f>
        <v>América do Sul</v>
      </c>
      <c r="H56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2" spans="1:8" hidden="1">
      <c r="A5632" t="s">
        <v>172</v>
      </c>
      <c r="B5632" s="3">
        <v>1984</v>
      </c>
      <c r="C5632">
        <v>570</v>
      </c>
      <c r="D5632">
        <v>447</v>
      </c>
      <c r="E5632" s="3">
        <v>0.78421052631578947</v>
      </c>
      <c r="F5632" s="3" t="str">
        <f>VLOOKUP(Exportacao[[#This Row],[País]],Tabela3[#All],4,FALSE)</f>
        <v>Peru</v>
      </c>
      <c r="G5632" s="3" t="str">
        <f>VLOOKUP(Exportacao[[#This Row],[País Corrigido]],'Conversor de países_Geral_UTF8_'!$A$2:$B$223,2,FALSE)</f>
        <v>América do Sul</v>
      </c>
      <c r="H56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33" spans="1:8" hidden="1">
      <c r="A5633" t="s">
        <v>172</v>
      </c>
      <c r="B5633" s="3">
        <v>1985</v>
      </c>
      <c r="C5633">
        <v>0</v>
      </c>
      <c r="D5633">
        <v>0</v>
      </c>
      <c r="E5633" s="3" t="e">
        <v>#NUM!</v>
      </c>
      <c r="F5633" s="3" t="str">
        <f>VLOOKUP(Exportacao[[#This Row],[País]],Tabela3[#All],4,FALSE)</f>
        <v>Peru</v>
      </c>
      <c r="G5633" s="3" t="str">
        <f>VLOOKUP(Exportacao[[#This Row],[País Corrigido]],'Conversor de países_Geral_UTF8_'!$A$2:$B$223,2,FALSE)</f>
        <v>América do Sul</v>
      </c>
      <c r="H56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4" spans="1:8" hidden="1">
      <c r="A5634" t="s">
        <v>172</v>
      </c>
      <c r="B5634" s="3">
        <v>1986</v>
      </c>
      <c r="C5634">
        <v>0</v>
      </c>
      <c r="D5634">
        <v>0</v>
      </c>
      <c r="E5634" s="3" t="e">
        <v>#NUM!</v>
      </c>
      <c r="F5634" s="3" t="str">
        <f>VLOOKUP(Exportacao[[#This Row],[País]],Tabela3[#All],4,FALSE)</f>
        <v>Peru</v>
      </c>
      <c r="G5634" s="3" t="str">
        <f>VLOOKUP(Exportacao[[#This Row],[País Corrigido]],'Conversor de países_Geral_UTF8_'!$A$2:$B$223,2,FALSE)</f>
        <v>América do Sul</v>
      </c>
      <c r="H56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5" spans="1:8" hidden="1">
      <c r="A5635" t="s">
        <v>172</v>
      </c>
      <c r="B5635" s="3">
        <v>1987</v>
      </c>
      <c r="C5635">
        <v>0</v>
      </c>
      <c r="D5635">
        <v>0</v>
      </c>
      <c r="E5635" s="3" t="e">
        <v>#NUM!</v>
      </c>
      <c r="F5635" s="3" t="str">
        <f>VLOOKUP(Exportacao[[#This Row],[País]],Tabela3[#All],4,FALSE)</f>
        <v>Peru</v>
      </c>
      <c r="G5635" s="3" t="str">
        <f>VLOOKUP(Exportacao[[#This Row],[País Corrigido]],'Conversor de países_Geral_UTF8_'!$A$2:$B$223,2,FALSE)</f>
        <v>América do Sul</v>
      </c>
      <c r="H56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6" spans="1:8" hidden="1">
      <c r="A5636" t="s">
        <v>172</v>
      </c>
      <c r="B5636" s="3">
        <v>1988</v>
      </c>
      <c r="C5636">
        <v>0</v>
      </c>
      <c r="D5636">
        <v>0</v>
      </c>
      <c r="E5636" s="3" t="e">
        <v>#NUM!</v>
      </c>
      <c r="F5636" s="3" t="str">
        <f>VLOOKUP(Exportacao[[#This Row],[País]],Tabela3[#All],4,FALSE)</f>
        <v>Peru</v>
      </c>
      <c r="G5636" s="3" t="str">
        <f>VLOOKUP(Exportacao[[#This Row],[País Corrigido]],'Conversor de países_Geral_UTF8_'!$A$2:$B$223,2,FALSE)</f>
        <v>América do Sul</v>
      </c>
      <c r="H56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7" spans="1:8" hidden="1">
      <c r="A5637" t="s">
        <v>172</v>
      </c>
      <c r="B5637" s="3">
        <v>1989</v>
      </c>
      <c r="C5637">
        <v>0</v>
      </c>
      <c r="D5637">
        <v>0</v>
      </c>
      <c r="E5637" s="3" t="e">
        <v>#NUM!</v>
      </c>
      <c r="F5637" s="3" t="str">
        <f>VLOOKUP(Exportacao[[#This Row],[País]],Tabela3[#All],4,FALSE)</f>
        <v>Peru</v>
      </c>
      <c r="G5637" s="3" t="str">
        <f>VLOOKUP(Exportacao[[#This Row],[País Corrigido]],'Conversor de países_Geral_UTF8_'!$A$2:$B$223,2,FALSE)</f>
        <v>América do Sul</v>
      </c>
      <c r="H56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8" spans="1:8" hidden="1">
      <c r="A5638" t="s">
        <v>172</v>
      </c>
      <c r="B5638" s="3">
        <v>1990</v>
      </c>
      <c r="C5638">
        <v>0</v>
      </c>
      <c r="D5638">
        <v>0</v>
      </c>
      <c r="E5638" s="3" t="e">
        <v>#NUM!</v>
      </c>
      <c r="F5638" s="3" t="str">
        <f>VLOOKUP(Exportacao[[#This Row],[País]],Tabela3[#All],4,FALSE)</f>
        <v>Peru</v>
      </c>
      <c r="G5638" s="3" t="str">
        <f>VLOOKUP(Exportacao[[#This Row],[País Corrigido]],'Conversor de países_Geral_UTF8_'!$A$2:$B$223,2,FALSE)</f>
        <v>América do Sul</v>
      </c>
      <c r="H56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39" spans="1:8" hidden="1">
      <c r="A5639" t="s">
        <v>172</v>
      </c>
      <c r="B5639" s="3">
        <v>1991</v>
      </c>
      <c r="C5639">
        <v>0</v>
      </c>
      <c r="D5639">
        <v>0</v>
      </c>
      <c r="E5639" s="3" t="e">
        <v>#NUM!</v>
      </c>
      <c r="F5639" s="3" t="str">
        <f>VLOOKUP(Exportacao[[#This Row],[País]],Tabela3[#All],4,FALSE)</f>
        <v>Peru</v>
      </c>
      <c r="G5639" s="3" t="str">
        <f>VLOOKUP(Exportacao[[#This Row],[País Corrigido]],'Conversor de países_Geral_UTF8_'!$A$2:$B$223,2,FALSE)</f>
        <v>América do Sul</v>
      </c>
      <c r="H56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0" spans="1:8" hidden="1">
      <c r="A5640" t="s">
        <v>172</v>
      </c>
      <c r="B5640" s="3">
        <v>1992</v>
      </c>
      <c r="C5640">
        <v>0</v>
      </c>
      <c r="D5640">
        <v>0</v>
      </c>
      <c r="E5640" s="3" t="e">
        <v>#NUM!</v>
      </c>
      <c r="F5640" s="3" t="str">
        <f>VLOOKUP(Exportacao[[#This Row],[País]],Tabela3[#All],4,FALSE)</f>
        <v>Peru</v>
      </c>
      <c r="G5640" s="3" t="str">
        <f>VLOOKUP(Exportacao[[#This Row],[País Corrigido]],'Conversor de países_Geral_UTF8_'!$A$2:$B$223,2,FALSE)</f>
        <v>América do Sul</v>
      </c>
      <c r="H56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1" spans="1:8" hidden="1">
      <c r="A5641" t="s">
        <v>172</v>
      </c>
      <c r="B5641" s="3">
        <v>1993</v>
      </c>
      <c r="C5641">
        <v>0</v>
      </c>
      <c r="D5641">
        <v>0</v>
      </c>
      <c r="E5641" s="3" t="e">
        <v>#NUM!</v>
      </c>
      <c r="F5641" s="3" t="str">
        <f>VLOOKUP(Exportacao[[#This Row],[País]],Tabela3[#All],4,FALSE)</f>
        <v>Peru</v>
      </c>
      <c r="G5641" s="3" t="str">
        <f>VLOOKUP(Exportacao[[#This Row],[País Corrigido]],'Conversor de países_Geral_UTF8_'!$A$2:$B$223,2,FALSE)</f>
        <v>América do Sul</v>
      </c>
      <c r="H56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2" spans="1:8" hidden="1">
      <c r="A5642" t="s">
        <v>172</v>
      </c>
      <c r="B5642" s="3">
        <v>1994</v>
      </c>
      <c r="C5642">
        <v>0</v>
      </c>
      <c r="D5642">
        <v>0</v>
      </c>
      <c r="E5642" s="3" t="e">
        <v>#NUM!</v>
      </c>
      <c r="F5642" s="3" t="str">
        <f>VLOOKUP(Exportacao[[#This Row],[País]],Tabela3[#All],4,FALSE)</f>
        <v>Peru</v>
      </c>
      <c r="G5642" s="3" t="str">
        <f>VLOOKUP(Exportacao[[#This Row],[País Corrigido]],'Conversor de países_Geral_UTF8_'!$A$2:$B$223,2,FALSE)</f>
        <v>América do Sul</v>
      </c>
      <c r="H56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3" spans="1:8" hidden="1">
      <c r="A5643" t="s">
        <v>172</v>
      </c>
      <c r="B5643" s="3">
        <v>1995</v>
      </c>
      <c r="C5643">
        <v>0</v>
      </c>
      <c r="D5643">
        <v>0</v>
      </c>
      <c r="E5643" s="3" t="e">
        <v>#NUM!</v>
      </c>
      <c r="F5643" s="3" t="str">
        <f>VLOOKUP(Exportacao[[#This Row],[País]],Tabela3[#All],4,FALSE)</f>
        <v>Peru</v>
      </c>
      <c r="G5643" s="3" t="str">
        <f>VLOOKUP(Exportacao[[#This Row],[País Corrigido]],'Conversor de países_Geral_UTF8_'!$A$2:$B$223,2,FALSE)</f>
        <v>América do Sul</v>
      </c>
      <c r="H56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4" spans="1:8" hidden="1">
      <c r="A5644" t="s">
        <v>172</v>
      </c>
      <c r="B5644" s="3">
        <v>1996</v>
      </c>
      <c r="C5644">
        <v>0</v>
      </c>
      <c r="D5644">
        <v>0</v>
      </c>
      <c r="E5644" s="3" t="e">
        <v>#NUM!</v>
      </c>
      <c r="F5644" s="3" t="str">
        <f>VLOOKUP(Exportacao[[#This Row],[País]],Tabela3[#All],4,FALSE)</f>
        <v>Peru</v>
      </c>
      <c r="G5644" s="3" t="str">
        <f>VLOOKUP(Exportacao[[#This Row],[País Corrigido]],'Conversor de países_Geral_UTF8_'!$A$2:$B$223,2,FALSE)</f>
        <v>América do Sul</v>
      </c>
      <c r="H56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5" spans="1:8" hidden="1">
      <c r="A5645" t="s">
        <v>172</v>
      </c>
      <c r="B5645" s="3">
        <v>1997</v>
      </c>
      <c r="C5645">
        <v>0</v>
      </c>
      <c r="D5645">
        <v>0</v>
      </c>
      <c r="E5645" s="3" t="e">
        <v>#NUM!</v>
      </c>
      <c r="F5645" s="3" t="str">
        <f>VLOOKUP(Exportacao[[#This Row],[País]],Tabela3[#All],4,FALSE)</f>
        <v>Peru</v>
      </c>
      <c r="G5645" s="3" t="str">
        <f>VLOOKUP(Exportacao[[#This Row],[País Corrigido]],'Conversor de países_Geral_UTF8_'!$A$2:$B$223,2,FALSE)</f>
        <v>América do Sul</v>
      </c>
      <c r="H56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6" spans="1:8" hidden="1">
      <c r="A5646" t="s">
        <v>172</v>
      </c>
      <c r="B5646" s="3">
        <v>1998</v>
      </c>
      <c r="C5646">
        <v>0</v>
      </c>
      <c r="D5646">
        <v>0</v>
      </c>
      <c r="E5646" s="3" t="e">
        <v>#NUM!</v>
      </c>
      <c r="F5646" s="3" t="str">
        <f>VLOOKUP(Exportacao[[#This Row],[País]],Tabela3[#All],4,FALSE)</f>
        <v>Peru</v>
      </c>
      <c r="G5646" s="3" t="str">
        <f>VLOOKUP(Exportacao[[#This Row],[País Corrigido]],'Conversor de países_Geral_UTF8_'!$A$2:$B$223,2,FALSE)</f>
        <v>América do Sul</v>
      </c>
      <c r="H56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7" spans="1:8" hidden="1">
      <c r="A5647" t="s">
        <v>172</v>
      </c>
      <c r="B5647" s="3">
        <v>1999</v>
      </c>
      <c r="C5647">
        <v>0</v>
      </c>
      <c r="D5647">
        <v>0</v>
      </c>
      <c r="E5647" s="3" t="e">
        <v>#NUM!</v>
      </c>
      <c r="F5647" s="3" t="str">
        <f>VLOOKUP(Exportacao[[#This Row],[País]],Tabela3[#All],4,FALSE)</f>
        <v>Peru</v>
      </c>
      <c r="G5647" s="3" t="str">
        <f>VLOOKUP(Exportacao[[#This Row],[País Corrigido]],'Conversor de países_Geral_UTF8_'!$A$2:$B$223,2,FALSE)</f>
        <v>América do Sul</v>
      </c>
      <c r="H56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8" spans="1:8" hidden="1">
      <c r="A5648" t="s">
        <v>172</v>
      </c>
      <c r="B5648" s="3">
        <v>2000</v>
      </c>
      <c r="C5648">
        <v>0</v>
      </c>
      <c r="D5648">
        <v>0</v>
      </c>
      <c r="E5648" s="3" t="e">
        <v>#NUM!</v>
      </c>
      <c r="F5648" s="3" t="str">
        <f>VLOOKUP(Exportacao[[#This Row],[País]],Tabela3[#All],4,FALSE)</f>
        <v>Peru</v>
      </c>
      <c r="G5648" s="3" t="str">
        <f>VLOOKUP(Exportacao[[#This Row],[País Corrigido]],'Conversor de países_Geral_UTF8_'!$A$2:$B$223,2,FALSE)</f>
        <v>América do Sul</v>
      </c>
      <c r="H56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49" spans="1:8" hidden="1">
      <c r="A5649" t="s">
        <v>172</v>
      </c>
      <c r="B5649" s="3">
        <v>2001</v>
      </c>
      <c r="C5649">
        <v>2625</v>
      </c>
      <c r="D5649">
        <v>1938</v>
      </c>
      <c r="E5649" s="3">
        <v>0.73828571428571432</v>
      </c>
      <c r="F5649" s="3" t="str">
        <f>VLOOKUP(Exportacao[[#This Row],[País]],Tabela3[#All],4,FALSE)</f>
        <v>Peru</v>
      </c>
      <c r="G5649" s="3" t="str">
        <f>VLOOKUP(Exportacao[[#This Row],[País Corrigido]],'Conversor de países_Geral_UTF8_'!$A$2:$B$223,2,FALSE)</f>
        <v>América do Sul</v>
      </c>
      <c r="H56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50" spans="1:8" hidden="1">
      <c r="A5650" t="s">
        <v>172</v>
      </c>
      <c r="B5650" s="3">
        <v>2002</v>
      </c>
      <c r="C5650">
        <v>5050</v>
      </c>
      <c r="D5650">
        <v>1008</v>
      </c>
      <c r="E5650" s="3">
        <v>0.19960396039603961</v>
      </c>
      <c r="F5650" s="3" t="str">
        <f>VLOOKUP(Exportacao[[#This Row],[País]],Tabela3[#All],4,FALSE)</f>
        <v>Peru</v>
      </c>
      <c r="G5650" s="3" t="str">
        <f>VLOOKUP(Exportacao[[#This Row],[País Corrigido]],'Conversor de países_Geral_UTF8_'!$A$2:$B$223,2,FALSE)</f>
        <v>América do Sul</v>
      </c>
      <c r="H56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51" spans="1:8" hidden="1">
      <c r="A5651" t="s">
        <v>172</v>
      </c>
      <c r="B5651" s="3">
        <v>2003</v>
      </c>
      <c r="C5651">
        <v>0</v>
      </c>
      <c r="D5651">
        <v>0</v>
      </c>
      <c r="E5651" s="3" t="e">
        <v>#NUM!</v>
      </c>
      <c r="F5651" s="3" t="str">
        <f>VLOOKUP(Exportacao[[#This Row],[País]],Tabela3[#All],4,FALSE)</f>
        <v>Peru</v>
      </c>
      <c r="G5651" s="3" t="str">
        <f>VLOOKUP(Exportacao[[#This Row],[País Corrigido]],'Conversor de países_Geral_UTF8_'!$A$2:$B$223,2,FALSE)</f>
        <v>América do Sul</v>
      </c>
      <c r="H56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52" spans="1:8" hidden="1">
      <c r="A5652" t="s">
        <v>172</v>
      </c>
      <c r="B5652" s="3">
        <v>2004</v>
      </c>
      <c r="C5652">
        <v>0</v>
      </c>
      <c r="D5652">
        <v>0</v>
      </c>
      <c r="E5652" s="3" t="e">
        <v>#NUM!</v>
      </c>
      <c r="F5652" s="3" t="str">
        <f>VLOOKUP(Exportacao[[#This Row],[País]],Tabela3[#All],4,FALSE)</f>
        <v>Peru</v>
      </c>
      <c r="G5652" s="3" t="str">
        <f>VLOOKUP(Exportacao[[#This Row],[País Corrigido]],'Conversor de países_Geral_UTF8_'!$A$2:$B$223,2,FALSE)</f>
        <v>América do Sul</v>
      </c>
      <c r="H56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53" spans="1:8" hidden="1">
      <c r="A5653" t="s">
        <v>172</v>
      </c>
      <c r="B5653" s="3">
        <v>2005</v>
      </c>
      <c r="C5653">
        <v>0</v>
      </c>
      <c r="D5653">
        <v>0</v>
      </c>
      <c r="E5653" s="3" t="e">
        <v>#NUM!</v>
      </c>
      <c r="F5653" s="3" t="str">
        <f>VLOOKUP(Exportacao[[#This Row],[País]],Tabela3[#All],4,FALSE)</f>
        <v>Peru</v>
      </c>
      <c r="G5653" s="3" t="str">
        <f>VLOOKUP(Exportacao[[#This Row],[País Corrigido]],'Conversor de países_Geral_UTF8_'!$A$2:$B$223,2,FALSE)</f>
        <v>América do Sul</v>
      </c>
      <c r="H56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54" spans="1:8" hidden="1">
      <c r="A5654" t="s">
        <v>172</v>
      </c>
      <c r="B5654" s="3">
        <v>2006</v>
      </c>
      <c r="C5654">
        <v>0</v>
      </c>
      <c r="D5654">
        <v>0</v>
      </c>
      <c r="E5654" s="3" t="e">
        <v>#NUM!</v>
      </c>
      <c r="F5654" s="3" t="str">
        <f>VLOOKUP(Exportacao[[#This Row],[País]],Tabela3[#All],4,FALSE)</f>
        <v>Peru</v>
      </c>
      <c r="G5654" s="3" t="str">
        <f>VLOOKUP(Exportacao[[#This Row],[País Corrigido]],'Conversor de países_Geral_UTF8_'!$A$2:$B$223,2,FALSE)</f>
        <v>América do Sul</v>
      </c>
      <c r="H56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55" spans="1:8" hidden="1">
      <c r="A5655" t="s">
        <v>172</v>
      </c>
      <c r="B5655" s="3">
        <v>2007</v>
      </c>
      <c r="C5655">
        <v>0</v>
      </c>
      <c r="D5655">
        <v>0</v>
      </c>
      <c r="E5655" s="3" t="e">
        <v>#NUM!</v>
      </c>
      <c r="F5655" s="3" t="str">
        <f>VLOOKUP(Exportacao[[#This Row],[País]],Tabela3[#All],4,FALSE)</f>
        <v>Peru</v>
      </c>
      <c r="G5655" s="3" t="str">
        <f>VLOOKUP(Exportacao[[#This Row],[País Corrigido]],'Conversor de países_Geral_UTF8_'!$A$2:$B$223,2,FALSE)</f>
        <v>América do Sul</v>
      </c>
      <c r="H56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56" spans="1:8" hidden="1">
      <c r="A5656" t="s">
        <v>172</v>
      </c>
      <c r="B5656" s="3">
        <v>2008</v>
      </c>
      <c r="C5656">
        <v>0</v>
      </c>
      <c r="D5656">
        <v>0</v>
      </c>
      <c r="E5656" s="3" t="e">
        <v>#NUM!</v>
      </c>
      <c r="F5656" s="3" t="str">
        <f>VLOOKUP(Exportacao[[#This Row],[País]],Tabela3[#All],4,FALSE)</f>
        <v>Peru</v>
      </c>
      <c r="G5656" s="3" t="str">
        <f>VLOOKUP(Exportacao[[#This Row],[País Corrigido]],'Conversor de países_Geral_UTF8_'!$A$2:$B$223,2,FALSE)</f>
        <v>América do Sul</v>
      </c>
      <c r="H56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57" spans="1:8" hidden="1">
      <c r="A5657" t="s">
        <v>172</v>
      </c>
      <c r="B5657" s="3">
        <v>2009</v>
      </c>
      <c r="C5657">
        <v>0</v>
      </c>
      <c r="D5657">
        <v>0</v>
      </c>
      <c r="E5657" s="3" t="e">
        <v>#NUM!</v>
      </c>
      <c r="F5657" s="3" t="str">
        <f>VLOOKUP(Exportacao[[#This Row],[País]],Tabela3[#All],4,FALSE)</f>
        <v>Peru</v>
      </c>
      <c r="G5657" s="3" t="str">
        <f>VLOOKUP(Exportacao[[#This Row],[País Corrigido]],'Conversor de países_Geral_UTF8_'!$A$2:$B$223,2,FALSE)</f>
        <v>América do Sul</v>
      </c>
      <c r="H56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58" spans="1:8" hidden="1">
      <c r="A5658" t="s">
        <v>172</v>
      </c>
      <c r="B5658" s="3">
        <v>2010</v>
      </c>
      <c r="C5658">
        <v>0</v>
      </c>
      <c r="D5658">
        <v>0</v>
      </c>
      <c r="E5658" s="3" t="e">
        <v>#NUM!</v>
      </c>
      <c r="F5658" s="3" t="str">
        <f>VLOOKUP(Exportacao[[#This Row],[País]],Tabela3[#All],4,FALSE)</f>
        <v>Peru</v>
      </c>
      <c r="G5658" s="3" t="str">
        <f>VLOOKUP(Exportacao[[#This Row],[País Corrigido]],'Conversor de países_Geral_UTF8_'!$A$2:$B$223,2,FALSE)</f>
        <v>América do Sul</v>
      </c>
      <c r="H56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59" spans="1:8" hidden="1">
      <c r="A5659" t="s">
        <v>172</v>
      </c>
      <c r="B5659" s="3">
        <v>2011</v>
      </c>
      <c r="C5659">
        <v>0</v>
      </c>
      <c r="D5659">
        <v>0</v>
      </c>
      <c r="E5659" s="3" t="e">
        <v>#NUM!</v>
      </c>
      <c r="F5659" s="3" t="str">
        <f>VLOOKUP(Exportacao[[#This Row],[País]],Tabela3[#All],4,FALSE)</f>
        <v>Peru</v>
      </c>
      <c r="G5659" s="3" t="str">
        <f>VLOOKUP(Exportacao[[#This Row],[País Corrigido]],'Conversor de países_Geral_UTF8_'!$A$2:$B$223,2,FALSE)</f>
        <v>América do Sul</v>
      </c>
      <c r="H56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60" spans="1:8" hidden="1">
      <c r="A5660" t="s">
        <v>172</v>
      </c>
      <c r="B5660" s="3">
        <v>2012</v>
      </c>
      <c r="C5660">
        <v>0</v>
      </c>
      <c r="D5660">
        <v>0</v>
      </c>
      <c r="E5660" s="3" t="e">
        <v>#NUM!</v>
      </c>
      <c r="F5660" s="3" t="str">
        <f>VLOOKUP(Exportacao[[#This Row],[País]],Tabela3[#All],4,FALSE)</f>
        <v>Peru</v>
      </c>
      <c r="G5660" s="3" t="str">
        <f>VLOOKUP(Exportacao[[#This Row],[País Corrigido]],'Conversor de países_Geral_UTF8_'!$A$2:$B$223,2,FALSE)</f>
        <v>América do Sul</v>
      </c>
      <c r="H56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61" spans="1:8" hidden="1">
      <c r="A5661" t="s">
        <v>172</v>
      </c>
      <c r="B5661" s="3">
        <v>2013</v>
      </c>
      <c r="C5661">
        <v>0</v>
      </c>
      <c r="D5661">
        <v>0</v>
      </c>
      <c r="E5661" s="3" t="e">
        <v>#NUM!</v>
      </c>
      <c r="F5661" s="3" t="str">
        <f>VLOOKUP(Exportacao[[#This Row],[País]],Tabela3[#All],4,FALSE)</f>
        <v>Peru</v>
      </c>
      <c r="G5661" s="3" t="str">
        <f>VLOOKUP(Exportacao[[#This Row],[País Corrigido]],'Conversor de países_Geral_UTF8_'!$A$2:$B$223,2,FALSE)</f>
        <v>América do Sul</v>
      </c>
      <c r="H56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62" spans="1:8" hidden="1">
      <c r="A5662" t="s">
        <v>172</v>
      </c>
      <c r="B5662" s="3">
        <v>2014</v>
      </c>
      <c r="C5662">
        <v>0</v>
      </c>
      <c r="D5662">
        <v>0</v>
      </c>
      <c r="E5662" s="3" t="e">
        <v>#NUM!</v>
      </c>
      <c r="F5662" s="3" t="str">
        <f>VLOOKUP(Exportacao[[#This Row],[País]],Tabela3[#All],4,FALSE)</f>
        <v>Peru</v>
      </c>
      <c r="G5662" s="3" t="str">
        <f>VLOOKUP(Exportacao[[#This Row],[País Corrigido]],'Conversor de países_Geral_UTF8_'!$A$2:$B$223,2,FALSE)</f>
        <v>América do Sul</v>
      </c>
      <c r="H56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63" spans="1:8" hidden="1">
      <c r="A5663" t="s">
        <v>172</v>
      </c>
      <c r="B5663" s="3">
        <v>2015</v>
      </c>
      <c r="C5663">
        <v>0</v>
      </c>
      <c r="D5663">
        <v>0</v>
      </c>
      <c r="E5663" s="3" t="e">
        <v>#NUM!</v>
      </c>
      <c r="F5663" s="3" t="str">
        <f>VLOOKUP(Exportacao[[#This Row],[País]],Tabela3[#All],4,FALSE)</f>
        <v>Peru</v>
      </c>
      <c r="G5663" s="3" t="str">
        <f>VLOOKUP(Exportacao[[#This Row],[País Corrigido]],'Conversor de países_Geral_UTF8_'!$A$2:$B$223,2,FALSE)</f>
        <v>América do Sul</v>
      </c>
      <c r="H56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64" spans="1:8" hidden="1">
      <c r="A5664" t="s">
        <v>172</v>
      </c>
      <c r="B5664" s="3">
        <v>2016</v>
      </c>
      <c r="C5664">
        <v>0</v>
      </c>
      <c r="D5664">
        <v>0</v>
      </c>
      <c r="E5664" s="3" t="e">
        <v>#NUM!</v>
      </c>
      <c r="F5664" s="3" t="str">
        <f>VLOOKUP(Exportacao[[#This Row],[País]],Tabela3[#All],4,FALSE)</f>
        <v>Peru</v>
      </c>
      <c r="G5664" s="3" t="str">
        <f>VLOOKUP(Exportacao[[#This Row],[País Corrigido]],'Conversor de países_Geral_UTF8_'!$A$2:$B$223,2,FALSE)</f>
        <v>América do Sul</v>
      </c>
      <c r="H56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65" spans="1:8" hidden="1">
      <c r="A5665" t="s">
        <v>172</v>
      </c>
      <c r="B5665" s="3">
        <v>2017</v>
      </c>
      <c r="C5665">
        <v>0</v>
      </c>
      <c r="D5665">
        <v>0</v>
      </c>
      <c r="E5665" s="3" t="e">
        <v>#NUM!</v>
      </c>
      <c r="F5665" s="3" t="str">
        <f>VLOOKUP(Exportacao[[#This Row],[País]],Tabela3[#All],4,FALSE)</f>
        <v>Peru</v>
      </c>
      <c r="G5665" s="3" t="str">
        <f>VLOOKUP(Exportacao[[#This Row],[País Corrigido]],'Conversor de países_Geral_UTF8_'!$A$2:$B$223,2,FALSE)</f>
        <v>América do Sul</v>
      </c>
      <c r="H56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66" spans="1:8" hidden="1">
      <c r="A5666" t="s">
        <v>172</v>
      </c>
      <c r="B5666" s="3">
        <v>2018</v>
      </c>
      <c r="C5666">
        <v>5193</v>
      </c>
      <c r="D5666">
        <v>19372</v>
      </c>
      <c r="E5666" s="3">
        <v>3.7304063161948777</v>
      </c>
      <c r="F5666" s="3" t="str">
        <f>VLOOKUP(Exportacao[[#This Row],[País]],Tabela3[#All],4,FALSE)</f>
        <v>Peru</v>
      </c>
      <c r="G5666" s="3" t="str">
        <f>VLOOKUP(Exportacao[[#This Row],[País Corrigido]],'Conversor de países_Geral_UTF8_'!$A$2:$B$223,2,FALSE)</f>
        <v>América do Sul</v>
      </c>
      <c r="H56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67" spans="1:8" hidden="1">
      <c r="A5667" t="s">
        <v>172</v>
      </c>
      <c r="B5667" s="3">
        <v>2019</v>
      </c>
      <c r="C5667">
        <v>9755</v>
      </c>
      <c r="D5667">
        <v>17310</v>
      </c>
      <c r="E5667" s="3">
        <v>1.7744746283956945</v>
      </c>
      <c r="F5667" s="3" t="str">
        <f>VLOOKUP(Exportacao[[#This Row],[País]],Tabela3[#All],4,FALSE)</f>
        <v>Peru</v>
      </c>
      <c r="G5667" s="3" t="str">
        <f>VLOOKUP(Exportacao[[#This Row],[País Corrigido]],'Conversor de países_Geral_UTF8_'!$A$2:$B$223,2,FALSE)</f>
        <v>América do Sul</v>
      </c>
      <c r="H56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68" spans="1:8" hidden="1">
      <c r="A5668" t="s">
        <v>172</v>
      </c>
      <c r="B5668" s="3">
        <v>2020</v>
      </c>
      <c r="C5668">
        <v>0</v>
      </c>
      <c r="D5668">
        <v>0</v>
      </c>
      <c r="E5668" s="3" t="e">
        <v>#NUM!</v>
      </c>
      <c r="F5668" s="3" t="str">
        <f>VLOOKUP(Exportacao[[#This Row],[País]],Tabela3[#All],4,FALSE)</f>
        <v>Peru</v>
      </c>
      <c r="G5668" s="3" t="str">
        <f>VLOOKUP(Exportacao[[#This Row],[País Corrigido]],'Conversor de países_Geral_UTF8_'!$A$2:$B$223,2,FALSE)</f>
        <v>América do Sul</v>
      </c>
      <c r="H56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69" spans="1:8" hidden="1">
      <c r="A5669" t="s">
        <v>172</v>
      </c>
      <c r="B5669" s="3">
        <v>2021</v>
      </c>
      <c r="C5669">
        <v>9720</v>
      </c>
      <c r="D5669">
        <v>17107</v>
      </c>
      <c r="E5669" s="3">
        <v>1.7599794238683129</v>
      </c>
      <c r="F5669" s="3" t="str">
        <f>VLOOKUP(Exportacao[[#This Row],[País]],Tabela3[#All],4,FALSE)</f>
        <v>Peru</v>
      </c>
      <c r="G5669" s="3" t="str">
        <f>VLOOKUP(Exportacao[[#This Row],[País Corrigido]],'Conversor de países_Geral_UTF8_'!$A$2:$B$223,2,FALSE)</f>
        <v>América do Sul</v>
      </c>
      <c r="H56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70" spans="1:8" hidden="1">
      <c r="A5670" t="s">
        <v>172</v>
      </c>
      <c r="B5670" s="3">
        <v>2022</v>
      </c>
      <c r="C5670">
        <v>0</v>
      </c>
      <c r="D5670">
        <v>0</v>
      </c>
      <c r="E5670" s="3" t="e">
        <v>#NUM!</v>
      </c>
      <c r="F5670" s="3" t="str">
        <f>VLOOKUP(Exportacao[[#This Row],[País]],Tabela3[#All],4,FALSE)</f>
        <v>Peru</v>
      </c>
      <c r="G5670" s="3" t="str">
        <f>VLOOKUP(Exportacao[[#This Row],[País Corrigido]],'Conversor de países_Geral_UTF8_'!$A$2:$B$223,2,FALSE)</f>
        <v>América do Sul</v>
      </c>
      <c r="H56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71" spans="1:8" hidden="1">
      <c r="A5671" t="s">
        <v>172</v>
      </c>
      <c r="B5671" s="3">
        <v>2023</v>
      </c>
      <c r="C5671">
        <v>47277</v>
      </c>
      <c r="D5671">
        <v>84282</v>
      </c>
      <c r="E5671" s="3">
        <v>1.7827273304143665</v>
      </c>
      <c r="F5671" s="3" t="str">
        <f>VLOOKUP(Exportacao[[#This Row],[País]],Tabela3[#All],4,FALSE)</f>
        <v>Peru</v>
      </c>
      <c r="G5671" s="3" t="str">
        <f>VLOOKUP(Exportacao[[#This Row],[País Corrigido]],'Conversor de países_Geral_UTF8_'!$A$2:$B$223,2,FALSE)</f>
        <v>América do Sul</v>
      </c>
      <c r="H56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672" spans="1:8" hidden="1">
      <c r="A5672" t="s">
        <v>282</v>
      </c>
      <c r="B5672" s="3">
        <v>1970</v>
      </c>
      <c r="C5672">
        <v>0</v>
      </c>
      <c r="D5672">
        <v>0</v>
      </c>
      <c r="E5672" s="3" t="e">
        <v>#NUM!</v>
      </c>
      <c r="F5672" s="3" t="str">
        <f>VLOOKUP(Exportacao[[#This Row],[País]],Tabela3[#All],4,FALSE)</f>
        <v>Ilhas Pitcairn</v>
      </c>
      <c r="G5672" s="3" t="str">
        <f>VLOOKUP(Exportacao[[#This Row],[País Corrigido]],'Conversor de países_Geral_UTF8_'!$A$2:$B$223,2,FALSE)</f>
        <v>Oceania</v>
      </c>
      <c r="H56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73" spans="1:8" hidden="1">
      <c r="A5673" t="s">
        <v>282</v>
      </c>
      <c r="B5673" s="3">
        <v>1971</v>
      </c>
      <c r="C5673">
        <v>0</v>
      </c>
      <c r="D5673">
        <v>0</v>
      </c>
      <c r="E5673" s="3" t="e">
        <v>#NUM!</v>
      </c>
      <c r="F5673" s="3" t="str">
        <f>VLOOKUP(Exportacao[[#This Row],[País]],Tabela3[#All],4,FALSE)</f>
        <v>Ilhas Pitcairn</v>
      </c>
      <c r="G5673" s="3" t="str">
        <f>VLOOKUP(Exportacao[[#This Row],[País Corrigido]],'Conversor de países_Geral_UTF8_'!$A$2:$B$223,2,FALSE)</f>
        <v>Oceania</v>
      </c>
      <c r="H56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74" spans="1:8" hidden="1">
      <c r="A5674" t="s">
        <v>282</v>
      </c>
      <c r="B5674" s="3">
        <v>1972</v>
      </c>
      <c r="C5674">
        <v>0</v>
      </c>
      <c r="D5674">
        <v>0</v>
      </c>
      <c r="E5674" s="3" t="e">
        <v>#NUM!</v>
      </c>
      <c r="F5674" s="3" t="str">
        <f>VLOOKUP(Exportacao[[#This Row],[País]],Tabela3[#All],4,FALSE)</f>
        <v>Ilhas Pitcairn</v>
      </c>
      <c r="G5674" s="3" t="str">
        <f>VLOOKUP(Exportacao[[#This Row],[País Corrigido]],'Conversor de países_Geral_UTF8_'!$A$2:$B$223,2,FALSE)</f>
        <v>Oceania</v>
      </c>
      <c r="H56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75" spans="1:8" hidden="1">
      <c r="A5675" t="s">
        <v>282</v>
      </c>
      <c r="B5675" s="3">
        <v>1973</v>
      </c>
      <c r="C5675">
        <v>0</v>
      </c>
      <c r="D5675">
        <v>0</v>
      </c>
      <c r="E5675" s="3" t="e">
        <v>#NUM!</v>
      </c>
      <c r="F5675" s="3" t="str">
        <f>VLOOKUP(Exportacao[[#This Row],[País]],Tabela3[#All],4,FALSE)</f>
        <v>Ilhas Pitcairn</v>
      </c>
      <c r="G5675" s="3" t="str">
        <f>VLOOKUP(Exportacao[[#This Row],[País Corrigido]],'Conversor de países_Geral_UTF8_'!$A$2:$B$223,2,FALSE)</f>
        <v>Oceania</v>
      </c>
      <c r="H56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76" spans="1:8" hidden="1">
      <c r="A5676" t="s">
        <v>282</v>
      </c>
      <c r="B5676" s="3">
        <v>1974</v>
      </c>
      <c r="C5676">
        <v>0</v>
      </c>
      <c r="D5676">
        <v>0</v>
      </c>
      <c r="E5676" s="3" t="e">
        <v>#NUM!</v>
      </c>
      <c r="F5676" s="3" t="str">
        <f>VLOOKUP(Exportacao[[#This Row],[País]],Tabela3[#All],4,FALSE)</f>
        <v>Ilhas Pitcairn</v>
      </c>
      <c r="G5676" s="3" t="str">
        <f>VLOOKUP(Exportacao[[#This Row],[País Corrigido]],'Conversor de países_Geral_UTF8_'!$A$2:$B$223,2,FALSE)</f>
        <v>Oceania</v>
      </c>
      <c r="H56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77" spans="1:8" hidden="1">
      <c r="A5677" t="s">
        <v>282</v>
      </c>
      <c r="B5677" s="3">
        <v>1975</v>
      </c>
      <c r="C5677">
        <v>0</v>
      </c>
      <c r="D5677">
        <v>0</v>
      </c>
      <c r="E5677" s="3" t="e">
        <v>#NUM!</v>
      </c>
      <c r="F5677" s="3" t="str">
        <f>VLOOKUP(Exportacao[[#This Row],[País]],Tabela3[#All],4,FALSE)</f>
        <v>Ilhas Pitcairn</v>
      </c>
      <c r="G5677" s="3" t="str">
        <f>VLOOKUP(Exportacao[[#This Row],[País Corrigido]],'Conversor de países_Geral_UTF8_'!$A$2:$B$223,2,FALSE)</f>
        <v>Oceania</v>
      </c>
      <c r="H56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78" spans="1:8" hidden="1">
      <c r="A5678" t="s">
        <v>282</v>
      </c>
      <c r="B5678" s="3">
        <v>1976</v>
      </c>
      <c r="C5678">
        <v>0</v>
      </c>
      <c r="D5678">
        <v>0</v>
      </c>
      <c r="E5678" s="3" t="e">
        <v>#NUM!</v>
      </c>
      <c r="F5678" s="3" t="str">
        <f>VLOOKUP(Exportacao[[#This Row],[País]],Tabela3[#All],4,FALSE)</f>
        <v>Ilhas Pitcairn</v>
      </c>
      <c r="G5678" s="3" t="str">
        <f>VLOOKUP(Exportacao[[#This Row],[País Corrigido]],'Conversor de países_Geral_UTF8_'!$A$2:$B$223,2,FALSE)</f>
        <v>Oceania</v>
      </c>
      <c r="H56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79" spans="1:8" hidden="1">
      <c r="A5679" t="s">
        <v>282</v>
      </c>
      <c r="B5679" s="3">
        <v>1977</v>
      </c>
      <c r="C5679">
        <v>0</v>
      </c>
      <c r="D5679">
        <v>0</v>
      </c>
      <c r="E5679" s="3" t="e">
        <v>#NUM!</v>
      </c>
      <c r="F5679" s="3" t="str">
        <f>VLOOKUP(Exportacao[[#This Row],[País]],Tabela3[#All],4,FALSE)</f>
        <v>Ilhas Pitcairn</v>
      </c>
      <c r="G5679" s="3" t="str">
        <f>VLOOKUP(Exportacao[[#This Row],[País Corrigido]],'Conversor de países_Geral_UTF8_'!$A$2:$B$223,2,FALSE)</f>
        <v>Oceania</v>
      </c>
      <c r="H56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0" spans="1:8" hidden="1">
      <c r="A5680" t="s">
        <v>282</v>
      </c>
      <c r="B5680" s="3">
        <v>1978</v>
      </c>
      <c r="C5680">
        <v>0</v>
      </c>
      <c r="D5680">
        <v>0</v>
      </c>
      <c r="E5680" s="3" t="e">
        <v>#NUM!</v>
      </c>
      <c r="F5680" s="3" t="str">
        <f>VLOOKUP(Exportacao[[#This Row],[País]],Tabela3[#All],4,FALSE)</f>
        <v>Ilhas Pitcairn</v>
      </c>
      <c r="G5680" s="3" t="str">
        <f>VLOOKUP(Exportacao[[#This Row],[País Corrigido]],'Conversor de países_Geral_UTF8_'!$A$2:$B$223,2,FALSE)</f>
        <v>Oceania</v>
      </c>
      <c r="H56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1" spans="1:8" hidden="1">
      <c r="A5681" t="s">
        <v>282</v>
      </c>
      <c r="B5681" s="3">
        <v>1979</v>
      </c>
      <c r="C5681">
        <v>0</v>
      </c>
      <c r="D5681">
        <v>0</v>
      </c>
      <c r="E5681" s="3" t="e">
        <v>#NUM!</v>
      </c>
      <c r="F5681" s="3" t="str">
        <f>VLOOKUP(Exportacao[[#This Row],[País]],Tabela3[#All],4,FALSE)</f>
        <v>Ilhas Pitcairn</v>
      </c>
      <c r="G5681" s="3" t="str">
        <f>VLOOKUP(Exportacao[[#This Row],[País Corrigido]],'Conversor de países_Geral_UTF8_'!$A$2:$B$223,2,FALSE)</f>
        <v>Oceania</v>
      </c>
      <c r="H56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2" spans="1:8" hidden="1">
      <c r="A5682" t="s">
        <v>282</v>
      </c>
      <c r="B5682" s="3">
        <v>1980</v>
      </c>
      <c r="C5682">
        <v>0</v>
      </c>
      <c r="D5682">
        <v>0</v>
      </c>
      <c r="E5682" s="3" t="e">
        <v>#NUM!</v>
      </c>
      <c r="F5682" s="3" t="str">
        <f>VLOOKUP(Exportacao[[#This Row],[País]],Tabela3[#All],4,FALSE)</f>
        <v>Ilhas Pitcairn</v>
      </c>
      <c r="G5682" s="3" t="str">
        <f>VLOOKUP(Exportacao[[#This Row],[País Corrigido]],'Conversor de países_Geral_UTF8_'!$A$2:$B$223,2,FALSE)</f>
        <v>Oceania</v>
      </c>
      <c r="H56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3" spans="1:8" hidden="1">
      <c r="A5683" t="s">
        <v>282</v>
      </c>
      <c r="B5683" s="3">
        <v>1981</v>
      </c>
      <c r="C5683">
        <v>0</v>
      </c>
      <c r="D5683">
        <v>0</v>
      </c>
      <c r="E5683" s="3" t="e">
        <v>#NUM!</v>
      </c>
      <c r="F5683" s="3" t="str">
        <f>VLOOKUP(Exportacao[[#This Row],[País]],Tabela3[#All],4,FALSE)</f>
        <v>Ilhas Pitcairn</v>
      </c>
      <c r="G5683" s="3" t="str">
        <f>VLOOKUP(Exportacao[[#This Row],[País Corrigido]],'Conversor de países_Geral_UTF8_'!$A$2:$B$223,2,FALSE)</f>
        <v>Oceania</v>
      </c>
      <c r="H56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4" spans="1:8" hidden="1">
      <c r="A5684" t="s">
        <v>282</v>
      </c>
      <c r="B5684" s="3">
        <v>1982</v>
      </c>
      <c r="C5684">
        <v>0</v>
      </c>
      <c r="D5684">
        <v>0</v>
      </c>
      <c r="E5684" s="3" t="e">
        <v>#NUM!</v>
      </c>
      <c r="F5684" s="3" t="str">
        <f>VLOOKUP(Exportacao[[#This Row],[País]],Tabela3[#All],4,FALSE)</f>
        <v>Ilhas Pitcairn</v>
      </c>
      <c r="G5684" s="3" t="str">
        <f>VLOOKUP(Exportacao[[#This Row],[País Corrigido]],'Conversor de países_Geral_UTF8_'!$A$2:$B$223,2,FALSE)</f>
        <v>Oceania</v>
      </c>
      <c r="H56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5" spans="1:8" hidden="1">
      <c r="A5685" t="s">
        <v>282</v>
      </c>
      <c r="B5685" s="3">
        <v>1983</v>
      </c>
      <c r="C5685">
        <v>0</v>
      </c>
      <c r="D5685">
        <v>0</v>
      </c>
      <c r="E5685" s="3" t="e">
        <v>#NUM!</v>
      </c>
      <c r="F5685" s="3" t="str">
        <f>VLOOKUP(Exportacao[[#This Row],[País]],Tabela3[#All],4,FALSE)</f>
        <v>Ilhas Pitcairn</v>
      </c>
      <c r="G5685" s="3" t="str">
        <f>VLOOKUP(Exportacao[[#This Row],[País Corrigido]],'Conversor de países_Geral_UTF8_'!$A$2:$B$223,2,FALSE)</f>
        <v>Oceania</v>
      </c>
      <c r="H56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6" spans="1:8" hidden="1">
      <c r="A5686" t="s">
        <v>282</v>
      </c>
      <c r="B5686" s="3">
        <v>1984</v>
      </c>
      <c r="C5686">
        <v>0</v>
      </c>
      <c r="D5686">
        <v>0</v>
      </c>
      <c r="E5686" s="3" t="e">
        <v>#NUM!</v>
      </c>
      <c r="F5686" s="3" t="str">
        <f>VLOOKUP(Exportacao[[#This Row],[País]],Tabela3[#All],4,FALSE)</f>
        <v>Ilhas Pitcairn</v>
      </c>
      <c r="G5686" s="3" t="str">
        <f>VLOOKUP(Exportacao[[#This Row],[País Corrigido]],'Conversor de países_Geral_UTF8_'!$A$2:$B$223,2,FALSE)</f>
        <v>Oceania</v>
      </c>
      <c r="H56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7" spans="1:8" hidden="1">
      <c r="A5687" t="s">
        <v>282</v>
      </c>
      <c r="B5687" s="3">
        <v>1985</v>
      </c>
      <c r="C5687">
        <v>0</v>
      </c>
      <c r="D5687">
        <v>0</v>
      </c>
      <c r="E5687" s="3" t="e">
        <v>#NUM!</v>
      </c>
      <c r="F5687" s="3" t="str">
        <f>VLOOKUP(Exportacao[[#This Row],[País]],Tabela3[#All],4,FALSE)</f>
        <v>Ilhas Pitcairn</v>
      </c>
      <c r="G5687" s="3" t="str">
        <f>VLOOKUP(Exportacao[[#This Row],[País Corrigido]],'Conversor de países_Geral_UTF8_'!$A$2:$B$223,2,FALSE)</f>
        <v>Oceania</v>
      </c>
      <c r="H56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8" spans="1:8" hidden="1">
      <c r="A5688" t="s">
        <v>282</v>
      </c>
      <c r="B5688" s="3">
        <v>1986</v>
      </c>
      <c r="C5688">
        <v>0</v>
      </c>
      <c r="D5688">
        <v>0</v>
      </c>
      <c r="E5688" s="3" t="e">
        <v>#NUM!</v>
      </c>
      <c r="F5688" s="3" t="str">
        <f>VLOOKUP(Exportacao[[#This Row],[País]],Tabela3[#All],4,FALSE)</f>
        <v>Ilhas Pitcairn</v>
      </c>
      <c r="G5688" s="3" t="str">
        <f>VLOOKUP(Exportacao[[#This Row],[País Corrigido]],'Conversor de países_Geral_UTF8_'!$A$2:$B$223,2,FALSE)</f>
        <v>Oceania</v>
      </c>
      <c r="H56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89" spans="1:8" hidden="1">
      <c r="A5689" t="s">
        <v>282</v>
      </c>
      <c r="B5689" s="3">
        <v>1987</v>
      </c>
      <c r="C5689">
        <v>0</v>
      </c>
      <c r="D5689">
        <v>0</v>
      </c>
      <c r="E5689" s="3" t="e">
        <v>#NUM!</v>
      </c>
      <c r="F5689" s="3" t="str">
        <f>VLOOKUP(Exportacao[[#This Row],[País]],Tabela3[#All],4,FALSE)</f>
        <v>Ilhas Pitcairn</v>
      </c>
      <c r="G5689" s="3" t="str">
        <f>VLOOKUP(Exportacao[[#This Row],[País Corrigido]],'Conversor de países_Geral_UTF8_'!$A$2:$B$223,2,FALSE)</f>
        <v>Oceania</v>
      </c>
      <c r="H56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0" spans="1:8" hidden="1">
      <c r="A5690" t="s">
        <v>282</v>
      </c>
      <c r="B5690" s="3">
        <v>1988</v>
      </c>
      <c r="C5690">
        <v>0</v>
      </c>
      <c r="D5690">
        <v>0</v>
      </c>
      <c r="E5690" s="3" t="e">
        <v>#NUM!</v>
      </c>
      <c r="F5690" s="3" t="str">
        <f>VLOOKUP(Exportacao[[#This Row],[País]],Tabela3[#All],4,FALSE)</f>
        <v>Ilhas Pitcairn</v>
      </c>
      <c r="G5690" s="3" t="str">
        <f>VLOOKUP(Exportacao[[#This Row],[País Corrigido]],'Conversor de países_Geral_UTF8_'!$A$2:$B$223,2,FALSE)</f>
        <v>Oceania</v>
      </c>
      <c r="H56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1" spans="1:8" hidden="1">
      <c r="A5691" t="s">
        <v>282</v>
      </c>
      <c r="B5691" s="3">
        <v>1989</v>
      </c>
      <c r="C5691">
        <v>0</v>
      </c>
      <c r="D5691">
        <v>0</v>
      </c>
      <c r="E5691" s="3" t="e">
        <v>#NUM!</v>
      </c>
      <c r="F5691" s="3" t="str">
        <f>VLOOKUP(Exportacao[[#This Row],[País]],Tabela3[#All],4,FALSE)</f>
        <v>Ilhas Pitcairn</v>
      </c>
      <c r="G5691" s="3" t="str">
        <f>VLOOKUP(Exportacao[[#This Row],[País Corrigido]],'Conversor de países_Geral_UTF8_'!$A$2:$B$223,2,FALSE)</f>
        <v>Oceania</v>
      </c>
      <c r="H56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2" spans="1:8" hidden="1">
      <c r="A5692" t="s">
        <v>282</v>
      </c>
      <c r="B5692" s="3">
        <v>1990</v>
      </c>
      <c r="C5692">
        <v>0</v>
      </c>
      <c r="D5692">
        <v>0</v>
      </c>
      <c r="E5692" s="3" t="e">
        <v>#NUM!</v>
      </c>
      <c r="F5692" s="3" t="str">
        <f>VLOOKUP(Exportacao[[#This Row],[País]],Tabela3[#All],4,FALSE)</f>
        <v>Ilhas Pitcairn</v>
      </c>
      <c r="G5692" s="3" t="str">
        <f>VLOOKUP(Exportacao[[#This Row],[País Corrigido]],'Conversor de países_Geral_UTF8_'!$A$2:$B$223,2,FALSE)</f>
        <v>Oceania</v>
      </c>
      <c r="H56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3" spans="1:8" hidden="1">
      <c r="A5693" t="s">
        <v>282</v>
      </c>
      <c r="B5693" s="3">
        <v>1991</v>
      </c>
      <c r="C5693">
        <v>0</v>
      </c>
      <c r="D5693">
        <v>0</v>
      </c>
      <c r="E5693" s="3" t="e">
        <v>#NUM!</v>
      </c>
      <c r="F5693" s="3" t="str">
        <f>VLOOKUP(Exportacao[[#This Row],[País]],Tabela3[#All],4,FALSE)</f>
        <v>Ilhas Pitcairn</v>
      </c>
      <c r="G5693" s="3" t="str">
        <f>VLOOKUP(Exportacao[[#This Row],[País Corrigido]],'Conversor de países_Geral_UTF8_'!$A$2:$B$223,2,FALSE)</f>
        <v>Oceania</v>
      </c>
      <c r="H56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4" spans="1:8" hidden="1">
      <c r="A5694" t="s">
        <v>282</v>
      </c>
      <c r="B5694" s="3">
        <v>1992</v>
      </c>
      <c r="C5694">
        <v>0</v>
      </c>
      <c r="D5694">
        <v>0</v>
      </c>
      <c r="E5694" s="3" t="e">
        <v>#NUM!</v>
      </c>
      <c r="F5694" s="3" t="str">
        <f>VLOOKUP(Exportacao[[#This Row],[País]],Tabela3[#All],4,FALSE)</f>
        <v>Ilhas Pitcairn</v>
      </c>
      <c r="G5694" s="3" t="str">
        <f>VLOOKUP(Exportacao[[#This Row],[País Corrigido]],'Conversor de países_Geral_UTF8_'!$A$2:$B$223,2,FALSE)</f>
        <v>Oceania</v>
      </c>
      <c r="H56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5" spans="1:8" hidden="1">
      <c r="A5695" t="s">
        <v>282</v>
      </c>
      <c r="B5695" s="3">
        <v>1993</v>
      </c>
      <c r="C5695">
        <v>0</v>
      </c>
      <c r="D5695">
        <v>0</v>
      </c>
      <c r="E5695" s="3" t="e">
        <v>#NUM!</v>
      </c>
      <c r="F5695" s="3" t="str">
        <f>VLOOKUP(Exportacao[[#This Row],[País]],Tabela3[#All],4,FALSE)</f>
        <v>Ilhas Pitcairn</v>
      </c>
      <c r="G5695" s="3" t="str">
        <f>VLOOKUP(Exportacao[[#This Row],[País Corrigido]],'Conversor de países_Geral_UTF8_'!$A$2:$B$223,2,FALSE)</f>
        <v>Oceania</v>
      </c>
      <c r="H56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6" spans="1:8" hidden="1">
      <c r="A5696" t="s">
        <v>282</v>
      </c>
      <c r="B5696" s="3">
        <v>1994</v>
      </c>
      <c r="C5696">
        <v>0</v>
      </c>
      <c r="D5696">
        <v>0</v>
      </c>
      <c r="E5696" s="3" t="e">
        <v>#NUM!</v>
      </c>
      <c r="F5696" s="3" t="str">
        <f>VLOOKUP(Exportacao[[#This Row],[País]],Tabela3[#All],4,FALSE)</f>
        <v>Ilhas Pitcairn</v>
      </c>
      <c r="G5696" s="3" t="str">
        <f>VLOOKUP(Exportacao[[#This Row],[País Corrigido]],'Conversor de países_Geral_UTF8_'!$A$2:$B$223,2,FALSE)</f>
        <v>Oceania</v>
      </c>
      <c r="H56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7" spans="1:8" hidden="1">
      <c r="A5697" t="s">
        <v>282</v>
      </c>
      <c r="B5697" s="3">
        <v>1995</v>
      </c>
      <c r="C5697">
        <v>0</v>
      </c>
      <c r="D5697">
        <v>0</v>
      </c>
      <c r="E5697" s="3" t="e">
        <v>#NUM!</v>
      </c>
      <c r="F5697" s="3" t="str">
        <f>VLOOKUP(Exportacao[[#This Row],[País]],Tabela3[#All],4,FALSE)</f>
        <v>Ilhas Pitcairn</v>
      </c>
      <c r="G5697" s="3" t="str">
        <f>VLOOKUP(Exportacao[[#This Row],[País Corrigido]],'Conversor de países_Geral_UTF8_'!$A$2:$B$223,2,FALSE)</f>
        <v>Oceania</v>
      </c>
      <c r="H56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8" spans="1:8" hidden="1">
      <c r="A5698" t="s">
        <v>282</v>
      </c>
      <c r="B5698" s="3">
        <v>1996</v>
      </c>
      <c r="C5698">
        <v>0</v>
      </c>
      <c r="D5698">
        <v>0</v>
      </c>
      <c r="E5698" s="3" t="e">
        <v>#NUM!</v>
      </c>
      <c r="F5698" s="3" t="str">
        <f>VLOOKUP(Exportacao[[#This Row],[País]],Tabela3[#All],4,FALSE)</f>
        <v>Ilhas Pitcairn</v>
      </c>
      <c r="G5698" s="3" t="str">
        <f>VLOOKUP(Exportacao[[#This Row],[País Corrigido]],'Conversor de países_Geral_UTF8_'!$A$2:$B$223,2,FALSE)</f>
        <v>Oceania</v>
      </c>
      <c r="H56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699" spans="1:8" hidden="1">
      <c r="A5699" t="s">
        <v>282</v>
      </c>
      <c r="B5699" s="3">
        <v>1997</v>
      </c>
      <c r="C5699">
        <v>0</v>
      </c>
      <c r="D5699">
        <v>0</v>
      </c>
      <c r="E5699" s="3" t="e">
        <v>#NUM!</v>
      </c>
      <c r="F5699" s="3" t="str">
        <f>VLOOKUP(Exportacao[[#This Row],[País]],Tabela3[#All],4,FALSE)</f>
        <v>Ilhas Pitcairn</v>
      </c>
      <c r="G5699" s="3" t="str">
        <f>VLOOKUP(Exportacao[[#This Row],[País Corrigido]],'Conversor de países_Geral_UTF8_'!$A$2:$B$223,2,FALSE)</f>
        <v>Oceania</v>
      </c>
      <c r="H56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0" spans="1:8" hidden="1">
      <c r="A5700" t="s">
        <v>282</v>
      </c>
      <c r="B5700" s="3">
        <v>1998</v>
      </c>
      <c r="C5700">
        <v>0</v>
      </c>
      <c r="D5700">
        <v>0</v>
      </c>
      <c r="E5700" s="3" t="e">
        <v>#NUM!</v>
      </c>
      <c r="F5700" s="3" t="str">
        <f>VLOOKUP(Exportacao[[#This Row],[País]],Tabela3[#All],4,FALSE)</f>
        <v>Ilhas Pitcairn</v>
      </c>
      <c r="G5700" s="3" t="str">
        <f>VLOOKUP(Exportacao[[#This Row],[País Corrigido]],'Conversor de países_Geral_UTF8_'!$A$2:$B$223,2,FALSE)</f>
        <v>Oceania</v>
      </c>
      <c r="H57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1" spans="1:8" hidden="1">
      <c r="A5701" t="s">
        <v>282</v>
      </c>
      <c r="B5701" s="3">
        <v>1999</v>
      </c>
      <c r="C5701">
        <v>0</v>
      </c>
      <c r="D5701">
        <v>0</v>
      </c>
      <c r="E5701" s="3" t="e">
        <v>#NUM!</v>
      </c>
      <c r="F5701" s="3" t="str">
        <f>VLOOKUP(Exportacao[[#This Row],[País]],Tabela3[#All],4,FALSE)</f>
        <v>Ilhas Pitcairn</v>
      </c>
      <c r="G5701" s="3" t="str">
        <f>VLOOKUP(Exportacao[[#This Row],[País Corrigido]],'Conversor de países_Geral_UTF8_'!$A$2:$B$223,2,FALSE)</f>
        <v>Oceania</v>
      </c>
      <c r="H57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2" spans="1:8" hidden="1">
      <c r="A5702" t="s">
        <v>282</v>
      </c>
      <c r="B5702" s="3">
        <v>2000</v>
      </c>
      <c r="C5702">
        <v>0</v>
      </c>
      <c r="D5702">
        <v>0</v>
      </c>
      <c r="E5702" s="3" t="e">
        <v>#NUM!</v>
      </c>
      <c r="F5702" s="3" t="str">
        <f>VLOOKUP(Exportacao[[#This Row],[País]],Tabela3[#All],4,FALSE)</f>
        <v>Ilhas Pitcairn</v>
      </c>
      <c r="G5702" s="3" t="str">
        <f>VLOOKUP(Exportacao[[#This Row],[País Corrigido]],'Conversor de países_Geral_UTF8_'!$A$2:$B$223,2,FALSE)</f>
        <v>Oceania</v>
      </c>
      <c r="H57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3" spans="1:8" hidden="1">
      <c r="A5703" t="s">
        <v>282</v>
      </c>
      <c r="B5703" s="3">
        <v>2001</v>
      </c>
      <c r="C5703">
        <v>0</v>
      </c>
      <c r="D5703">
        <v>0</v>
      </c>
      <c r="E5703" s="3" t="e">
        <v>#NUM!</v>
      </c>
      <c r="F5703" s="3" t="str">
        <f>VLOOKUP(Exportacao[[#This Row],[País]],Tabela3[#All],4,FALSE)</f>
        <v>Ilhas Pitcairn</v>
      </c>
      <c r="G5703" s="3" t="str">
        <f>VLOOKUP(Exportacao[[#This Row],[País Corrigido]],'Conversor de países_Geral_UTF8_'!$A$2:$B$223,2,FALSE)</f>
        <v>Oceania</v>
      </c>
      <c r="H57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4" spans="1:8" hidden="1">
      <c r="A5704" t="s">
        <v>282</v>
      </c>
      <c r="B5704" s="3">
        <v>2002</v>
      </c>
      <c r="C5704">
        <v>0</v>
      </c>
      <c r="D5704">
        <v>0</v>
      </c>
      <c r="E5704" s="3" t="e">
        <v>#NUM!</v>
      </c>
      <c r="F5704" s="3" t="str">
        <f>VLOOKUP(Exportacao[[#This Row],[País]],Tabela3[#All],4,FALSE)</f>
        <v>Ilhas Pitcairn</v>
      </c>
      <c r="G5704" s="3" t="str">
        <f>VLOOKUP(Exportacao[[#This Row],[País Corrigido]],'Conversor de países_Geral_UTF8_'!$A$2:$B$223,2,FALSE)</f>
        <v>Oceania</v>
      </c>
      <c r="H57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5" spans="1:8" hidden="1">
      <c r="A5705" t="s">
        <v>282</v>
      </c>
      <c r="B5705" s="3">
        <v>2003</v>
      </c>
      <c r="C5705">
        <v>0</v>
      </c>
      <c r="D5705">
        <v>0</v>
      </c>
      <c r="E5705" s="3" t="e">
        <v>#NUM!</v>
      </c>
      <c r="F5705" s="3" t="str">
        <f>VLOOKUP(Exportacao[[#This Row],[País]],Tabela3[#All],4,FALSE)</f>
        <v>Ilhas Pitcairn</v>
      </c>
      <c r="G5705" s="3" t="str">
        <f>VLOOKUP(Exportacao[[#This Row],[País Corrigido]],'Conversor de países_Geral_UTF8_'!$A$2:$B$223,2,FALSE)</f>
        <v>Oceania</v>
      </c>
      <c r="H57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6" spans="1:8" hidden="1">
      <c r="A5706" t="s">
        <v>282</v>
      </c>
      <c r="B5706" s="3">
        <v>2004</v>
      </c>
      <c r="C5706">
        <v>0</v>
      </c>
      <c r="D5706">
        <v>0</v>
      </c>
      <c r="E5706" s="3" t="e">
        <v>#NUM!</v>
      </c>
      <c r="F5706" s="3" t="str">
        <f>VLOOKUP(Exportacao[[#This Row],[País]],Tabela3[#All],4,FALSE)</f>
        <v>Ilhas Pitcairn</v>
      </c>
      <c r="G5706" s="3" t="str">
        <f>VLOOKUP(Exportacao[[#This Row],[País Corrigido]],'Conversor de países_Geral_UTF8_'!$A$2:$B$223,2,FALSE)</f>
        <v>Oceania</v>
      </c>
      <c r="H57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7" spans="1:8" hidden="1">
      <c r="A5707" t="s">
        <v>282</v>
      </c>
      <c r="B5707" s="3">
        <v>2005</v>
      </c>
      <c r="C5707">
        <v>0</v>
      </c>
      <c r="D5707">
        <v>0</v>
      </c>
      <c r="E5707" s="3" t="e">
        <v>#NUM!</v>
      </c>
      <c r="F5707" s="3" t="str">
        <f>VLOOKUP(Exportacao[[#This Row],[País]],Tabela3[#All],4,FALSE)</f>
        <v>Ilhas Pitcairn</v>
      </c>
      <c r="G5707" s="3" t="str">
        <f>VLOOKUP(Exportacao[[#This Row],[País Corrigido]],'Conversor de países_Geral_UTF8_'!$A$2:$B$223,2,FALSE)</f>
        <v>Oceania</v>
      </c>
      <c r="H57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8" spans="1:8" hidden="1">
      <c r="A5708" t="s">
        <v>282</v>
      </c>
      <c r="B5708" s="3">
        <v>2006</v>
      </c>
      <c r="C5708">
        <v>0</v>
      </c>
      <c r="D5708">
        <v>0</v>
      </c>
      <c r="E5708" s="3" t="e">
        <v>#NUM!</v>
      </c>
      <c r="F5708" s="3" t="str">
        <f>VLOOKUP(Exportacao[[#This Row],[País]],Tabela3[#All],4,FALSE)</f>
        <v>Ilhas Pitcairn</v>
      </c>
      <c r="G5708" s="3" t="str">
        <f>VLOOKUP(Exportacao[[#This Row],[País Corrigido]],'Conversor de países_Geral_UTF8_'!$A$2:$B$223,2,FALSE)</f>
        <v>Oceania</v>
      </c>
      <c r="H57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09" spans="1:8" hidden="1">
      <c r="A5709" t="s">
        <v>282</v>
      </c>
      <c r="B5709" s="3">
        <v>2007</v>
      </c>
      <c r="C5709">
        <v>0</v>
      </c>
      <c r="D5709">
        <v>0</v>
      </c>
      <c r="E5709" s="3" t="e">
        <v>#NUM!</v>
      </c>
      <c r="F5709" s="3" t="str">
        <f>VLOOKUP(Exportacao[[#This Row],[País]],Tabela3[#All],4,FALSE)</f>
        <v>Ilhas Pitcairn</v>
      </c>
      <c r="G5709" s="3" t="str">
        <f>VLOOKUP(Exportacao[[#This Row],[País Corrigido]],'Conversor de países_Geral_UTF8_'!$A$2:$B$223,2,FALSE)</f>
        <v>Oceania</v>
      </c>
      <c r="H57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0" spans="1:8" hidden="1">
      <c r="A5710" t="s">
        <v>282</v>
      </c>
      <c r="B5710" s="3">
        <v>2008</v>
      </c>
      <c r="C5710">
        <v>0</v>
      </c>
      <c r="D5710">
        <v>0</v>
      </c>
      <c r="E5710" s="3" t="e">
        <v>#NUM!</v>
      </c>
      <c r="F5710" s="3" t="str">
        <f>VLOOKUP(Exportacao[[#This Row],[País]],Tabela3[#All],4,FALSE)</f>
        <v>Ilhas Pitcairn</v>
      </c>
      <c r="G5710" s="3" t="str">
        <f>VLOOKUP(Exportacao[[#This Row],[País Corrigido]],'Conversor de países_Geral_UTF8_'!$A$2:$B$223,2,FALSE)</f>
        <v>Oceania</v>
      </c>
      <c r="H57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1" spans="1:8" hidden="1">
      <c r="A5711" t="s">
        <v>282</v>
      </c>
      <c r="B5711" s="3">
        <v>2009</v>
      </c>
      <c r="C5711">
        <v>0</v>
      </c>
      <c r="D5711">
        <v>0</v>
      </c>
      <c r="E5711" s="3" t="e">
        <v>#NUM!</v>
      </c>
      <c r="F5711" s="3" t="str">
        <f>VLOOKUP(Exportacao[[#This Row],[País]],Tabela3[#All],4,FALSE)</f>
        <v>Ilhas Pitcairn</v>
      </c>
      <c r="G5711" s="3" t="str">
        <f>VLOOKUP(Exportacao[[#This Row],[País Corrigido]],'Conversor de países_Geral_UTF8_'!$A$2:$B$223,2,FALSE)</f>
        <v>Oceania</v>
      </c>
      <c r="H57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2" spans="1:8" hidden="1">
      <c r="A5712" t="s">
        <v>282</v>
      </c>
      <c r="B5712" s="3">
        <v>2010</v>
      </c>
      <c r="C5712">
        <v>0</v>
      </c>
      <c r="D5712">
        <v>0</v>
      </c>
      <c r="E5712" s="3" t="e">
        <v>#NUM!</v>
      </c>
      <c r="F5712" s="3" t="str">
        <f>VLOOKUP(Exportacao[[#This Row],[País]],Tabela3[#All],4,FALSE)</f>
        <v>Ilhas Pitcairn</v>
      </c>
      <c r="G5712" s="3" t="str">
        <f>VLOOKUP(Exportacao[[#This Row],[País Corrigido]],'Conversor de países_Geral_UTF8_'!$A$2:$B$223,2,FALSE)</f>
        <v>Oceania</v>
      </c>
      <c r="H57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3" spans="1:8" hidden="1">
      <c r="A5713" t="s">
        <v>282</v>
      </c>
      <c r="B5713" s="3">
        <v>2011</v>
      </c>
      <c r="C5713">
        <v>0</v>
      </c>
      <c r="D5713">
        <v>0</v>
      </c>
      <c r="E5713" s="3" t="e">
        <v>#NUM!</v>
      </c>
      <c r="F5713" s="3" t="str">
        <f>VLOOKUP(Exportacao[[#This Row],[País]],Tabela3[#All],4,FALSE)</f>
        <v>Ilhas Pitcairn</v>
      </c>
      <c r="G5713" s="3" t="str">
        <f>VLOOKUP(Exportacao[[#This Row],[País Corrigido]],'Conversor de países_Geral_UTF8_'!$A$2:$B$223,2,FALSE)</f>
        <v>Oceania</v>
      </c>
      <c r="H57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4" spans="1:8" hidden="1">
      <c r="A5714" t="s">
        <v>282</v>
      </c>
      <c r="B5714" s="3">
        <v>2012</v>
      </c>
      <c r="C5714">
        <v>0</v>
      </c>
      <c r="D5714">
        <v>0</v>
      </c>
      <c r="E5714" s="3" t="e">
        <v>#NUM!</v>
      </c>
      <c r="F5714" s="3" t="str">
        <f>VLOOKUP(Exportacao[[#This Row],[País]],Tabela3[#All],4,FALSE)</f>
        <v>Ilhas Pitcairn</v>
      </c>
      <c r="G5714" s="3" t="str">
        <f>VLOOKUP(Exportacao[[#This Row],[País Corrigido]],'Conversor de países_Geral_UTF8_'!$A$2:$B$223,2,FALSE)</f>
        <v>Oceania</v>
      </c>
      <c r="H57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5" spans="1:8" hidden="1">
      <c r="A5715" t="s">
        <v>282</v>
      </c>
      <c r="B5715" s="3">
        <v>2013</v>
      </c>
      <c r="C5715">
        <v>0</v>
      </c>
      <c r="D5715">
        <v>0</v>
      </c>
      <c r="E5715" s="3" t="e">
        <v>#NUM!</v>
      </c>
      <c r="F5715" s="3" t="str">
        <f>VLOOKUP(Exportacao[[#This Row],[País]],Tabela3[#All],4,FALSE)</f>
        <v>Ilhas Pitcairn</v>
      </c>
      <c r="G5715" s="3" t="str">
        <f>VLOOKUP(Exportacao[[#This Row],[País Corrigido]],'Conversor de países_Geral_UTF8_'!$A$2:$B$223,2,FALSE)</f>
        <v>Oceania</v>
      </c>
      <c r="H57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6" spans="1:8" hidden="1">
      <c r="A5716" t="s">
        <v>282</v>
      </c>
      <c r="B5716" s="3">
        <v>2014</v>
      </c>
      <c r="C5716">
        <v>0</v>
      </c>
      <c r="D5716">
        <v>0</v>
      </c>
      <c r="E5716" s="3" t="e">
        <v>#NUM!</v>
      </c>
      <c r="F5716" s="3" t="str">
        <f>VLOOKUP(Exportacao[[#This Row],[País]],Tabela3[#All],4,FALSE)</f>
        <v>Ilhas Pitcairn</v>
      </c>
      <c r="G5716" s="3" t="str">
        <f>VLOOKUP(Exportacao[[#This Row],[País Corrigido]],'Conversor de países_Geral_UTF8_'!$A$2:$B$223,2,FALSE)</f>
        <v>Oceania</v>
      </c>
      <c r="H57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7" spans="1:8" hidden="1">
      <c r="A5717" t="s">
        <v>282</v>
      </c>
      <c r="B5717" s="3">
        <v>2015</v>
      </c>
      <c r="C5717">
        <v>0</v>
      </c>
      <c r="D5717">
        <v>0</v>
      </c>
      <c r="E5717" s="3" t="e">
        <v>#NUM!</v>
      </c>
      <c r="F5717" s="3" t="str">
        <f>VLOOKUP(Exportacao[[#This Row],[País]],Tabela3[#All],4,FALSE)</f>
        <v>Ilhas Pitcairn</v>
      </c>
      <c r="G5717" s="3" t="str">
        <f>VLOOKUP(Exportacao[[#This Row],[País Corrigido]],'Conversor de países_Geral_UTF8_'!$A$2:$B$223,2,FALSE)</f>
        <v>Oceania</v>
      </c>
      <c r="H57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8" spans="1:8" hidden="1">
      <c r="A5718" t="s">
        <v>282</v>
      </c>
      <c r="B5718" s="3">
        <v>2016</v>
      </c>
      <c r="C5718">
        <v>0</v>
      </c>
      <c r="D5718">
        <v>0</v>
      </c>
      <c r="E5718" s="3" t="e">
        <v>#NUM!</v>
      </c>
      <c r="F5718" s="3" t="str">
        <f>VLOOKUP(Exportacao[[#This Row],[País]],Tabela3[#All],4,FALSE)</f>
        <v>Ilhas Pitcairn</v>
      </c>
      <c r="G5718" s="3" t="str">
        <f>VLOOKUP(Exportacao[[#This Row],[País Corrigido]],'Conversor de países_Geral_UTF8_'!$A$2:$B$223,2,FALSE)</f>
        <v>Oceania</v>
      </c>
      <c r="H57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19" spans="1:8" hidden="1">
      <c r="A5719" t="s">
        <v>282</v>
      </c>
      <c r="B5719" s="3">
        <v>2017</v>
      </c>
      <c r="C5719">
        <v>0</v>
      </c>
      <c r="D5719">
        <v>0</v>
      </c>
      <c r="E5719" s="3" t="e">
        <v>#NUM!</v>
      </c>
      <c r="F5719" s="3" t="str">
        <f>VLOOKUP(Exportacao[[#This Row],[País]],Tabela3[#All],4,FALSE)</f>
        <v>Ilhas Pitcairn</v>
      </c>
      <c r="G5719" s="3" t="str">
        <f>VLOOKUP(Exportacao[[#This Row],[País Corrigido]],'Conversor de países_Geral_UTF8_'!$A$2:$B$223,2,FALSE)</f>
        <v>Oceania</v>
      </c>
      <c r="H57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0" spans="1:8" hidden="1">
      <c r="A5720" t="s">
        <v>282</v>
      </c>
      <c r="B5720" s="3">
        <v>2018</v>
      </c>
      <c r="C5720">
        <v>0</v>
      </c>
      <c r="D5720">
        <v>0</v>
      </c>
      <c r="E5720" s="3" t="e">
        <v>#NUM!</v>
      </c>
      <c r="F5720" s="3" t="str">
        <f>VLOOKUP(Exportacao[[#This Row],[País]],Tabela3[#All],4,FALSE)</f>
        <v>Ilhas Pitcairn</v>
      </c>
      <c r="G5720" s="3" t="str">
        <f>VLOOKUP(Exportacao[[#This Row],[País Corrigido]],'Conversor de países_Geral_UTF8_'!$A$2:$B$223,2,FALSE)</f>
        <v>Oceania</v>
      </c>
      <c r="H57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1" spans="1:8" hidden="1">
      <c r="A5721" t="s">
        <v>282</v>
      </c>
      <c r="B5721" s="3">
        <v>2019</v>
      </c>
      <c r="C5721">
        <v>0</v>
      </c>
      <c r="D5721">
        <v>0</v>
      </c>
      <c r="E5721" s="3" t="e">
        <v>#NUM!</v>
      </c>
      <c r="F5721" s="3" t="str">
        <f>VLOOKUP(Exportacao[[#This Row],[País]],Tabela3[#All],4,FALSE)</f>
        <v>Ilhas Pitcairn</v>
      </c>
      <c r="G5721" s="3" t="str">
        <f>VLOOKUP(Exportacao[[#This Row],[País Corrigido]],'Conversor de países_Geral_UTF8_'!$A$2:$B$223,2,FALSE)</f>
        <v>Oceania</v>
      </c>
      <c r="H57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2" spans="1:8" hidden="1">
      <c r="A5722" t="s">
        <v>282</v>
      </c>
      <c r="B5722" s="3">
        <v>2020</v>
      </c>
      <c r="C5722">
        <v>0</v>
      </c>
      <c r="D5722">
        <v>0</v>
      </c>
      <c r="E5722" s="3" t="e">
        <v>#NUM!</v>
      </c>
      <c r="F5722" s="3" t="str">
        <f>VLOOKUP(Exportacao[[#This Row],[País]],Tabela3[#All],4,FALSE)</f>
        <v>Ilhas Pitcairn</v>
      </c>
      <c r="G5722" s="3" t="str">
        <f>VLOOKUP(Exportacao[[#This Row],[País Corrigido]],'Conversor de países_Geral_UTF8_'!$A$2:$B$223,2,FALSE)</f>
        <v>Oceania</v>
      </c>
      <c r="H57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3" spans="1:8" hidden="1">
      <c r="A5723" t="s">
        <v>282</v>
      </c>
      <c r="B5723" s="3">
        <v>2021</v>
      </c>
      <c r="C5723">
        <v>0</v>
      </c>
      <c r="D5723">
        <v>0</v>
      </c>
      <c r="E5723" s="3" t="e">
        <v>#NUM!</v>
      </c>
      <c r="F5723" s="3" t="str">
        <f>VLOOKUP(Exportacao[[#This Row],[País]],Tabela3[#All],4,FALSE)</f>
        <v>Ilhas Pitcairn</v>
      </c>
      <c r="G5723" s="3" t="str">
        <f>VLOOKUP(Exportacao[[#This Row],[País Corrigido]],'Conversor de países_Geral_UTF8_'!$A$2:$B$223,2,FALSE)</f>
        <v>Oceania</v>
      </c>
      <c r="H57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4" spans="1:8" hidden="1">
      <c r="A5724" t="s">
        <v>282</v>
      </c>
      <c r="B5724" s="3">
        <v>2022</v>
      </c>
      <c r="C5724">
        <v>0</v>
      </c>
      <c r="D5724">
        <v>0</v>
      </c>
      <c r="E5724" s="3" t="e">
        <v>#NUM!</v>
      </c>
      <c r="F5724" s="3" t="str">
        <f>VLOOKUP(Exportacao[[#This Row],[País]],Tabela3[#All],4,FALSE)</f>
        <v>Ilhas Pitcairn</v>
      </c>
      <c r="G5724" s="3" t="str">
        <f>VLOOKUP(Exportacao[[#This Row],[País Corrigido]],'Conversor de países_Geral_UTF8_'!$A$2:$B$223,2,FALSE)</f>
        <v>Oceania</v>
      </c>
      <c r="H57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5" spans="1:8" hidden="1">
      <c r="A5725" t="s">
        <v>282</v>
      </c>
      <c r="B5725" s="3">
        <v>2023</v>
      </c>
      <c r="C5725">
        <v>11</v>
      </c>
      <c r="D5725">
        <v>22</v>
      </c>
      <c r="E5725" s="3">
        <v>2</v>
      </c>
      <c r="F5725" s="3" t="str">
        <f>VLOOKUP(Exportacao[[#This Row],[País]],Tabela3[#All],4,FALSE)</f>
        <v>Ilhas Pitcairn</v>
      </c>
      <c r="G5725" s="3" t="str">
        <f>VLOOKUP(Exportacao[[#This Row],[País Corrigido]],'Conversor de países_Geral_UTF8_'!$A$2:$B$223,2,FALSE)</f>
        <v>Oceania</v>
      </c>
      <c r="H57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26" spans="1:8">
      <c r="A5726" t="s">
        <v>173</v>
      </c>
      <c r="B5726" s="3">
        <v>1970</v>
      </c>
      <c r="C5726">
        <v>0</v>
      </c>
      <c r="D5726">
        <v>0</v>
      </c>
      <c r="E5726" s="3" t="e">
        <v>#NUM!</v>
      </c>
      <c r="F5726" s="3" t="str">
        <f>VLOOKUP(Exportacao[[#This Row],[País]],Tabela3[#All],4,FALSE)</f>
        <v>Polônia</v>
      </c>
      <c r="G5726" s="3" t="str">
        <f>VLOOKUP(Exportacao[[#This Row],[País Corrigido]],'Conversor de países_Geral_UTF8_'!$A$2:$B$223,2,FALSE)</f>
        <v>Europa</v>
      </c>
      <c r="H57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7" spans="1:8">
      <c r="A5727" t="s">
        <v>173</v>
      </c>
      <c r="B5727" s="3">
        <v>1971</v>
      </c>
      <c r="C5727">
        <v>0</v>
      </c>
      <c r="D5727">
        <v>0</v>
      </c>
      <c r="E5727" s="3" t="e">
        <v>#NUM!</v>
      </c>
      <c r="F5727" s="3" t="str">
        <f>VLOOKUP(Exportacao[[#This Row],[País]],Tabela3[#All],4,FALSE)</f>
        <v>Polônia</v>
      </c>
      <c r="G5727" s="3" t="str">
        <f>VLOOKUP(Exportacao[[#This Row],[País Corrigido]],'Conversor de países_Geral_UTF8_'!$A$2:$B$223,2,FALSE)</f>
        <v>Europa</v>
      </c>
      <c r="H57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8" spans="1:8">
      <c r="A5728" t="s">
        <v>173</v>
      </c>
      <c r="B5728" s="3">
        <v>1972</v>
      </c>
      <c r="C5728">
        <v>0</v>
      </c>
      <c r="D5728">
        <v>0</v>
      </c>
      <c r="E5728" s="3" t="e">
        <v>#NUM!</v>
      </c>
      <c r="F5728" s="3" t="str">
        <f>VLOOKUP(Exportacao[[#This Row],[País]],Tabela3[#All],4,FALSE)</f>
        <v>Polônia</v>
      </c>
      <c r="G5728" s="3" t="str">
        <f>VLOOKUP(Exportacao[[#This Row],[País Corrigido]],'Conversor de países_Geral_UTF8_'!$A$2:$B$223,2,FALSE)</f>
        <v>Europa</v>
      </c>
      <c r="H57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29" spans="1:8">
      <c r="A5729" t="s">
        <v>173</v>
      </c>
      <c r="B5729" s="3">
        <v>1973</v>
      </c>
      <c r="C5729">
        <v>0</v>
      </c>
      <c r="D5729">
        <v>0</v>
      </c>
      <c r="E5729" s="3" t="e">
        <v>#NUM!</v>
      </c>
      <c r="F5729" s="3" t="str">
        <f>VLOOKUP(Exportacao[[#This Row],[País]],Tabela3[#All],4,FALSE)</f>
        <v>Polônia</v>
      </c>
      <c r="G5729" s="3" t="str">
        <f>VLOOKUP(Exportacao[[#This Row],[País Corrigido]],'Conversor de países_Geral_UTF8_'!$A$2:$B$223,2,FALSE)</f>
        <v>Europa</v>
      </c>
      <c r="H57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0" spans="1:8">
      <c r="A5730" t="s">
        <v>173</v>
      </c>
      <c r="B5730" s="3">
        <v>1974</v>
      </c>
      <c r="C5730">
        <v>0</v>
      </c>
      <c r="D5730">
        <v>0</v>
      </c>
      <c r="E5730" s="3" t="e">
        <v>#NUM!</v>
      </c>
      <c r="F5730" s="3" t="str">
        <f>VLOOKUP(Exportacao[[#This Row],[País]],Tabela3[#All],4,FALSE)</f>
        <v>Polônia</v>
      </c>
      <c r="G5730" s="3" t="str">
        <f>VLOOKUP(Exportacao[[#This Row],[País Corrigido]],'Conversor de países_Geral_UTF8_'!$A$2:$B$223,2,FALSE)</f>
        <v>Europa</v>
      </c>
      <c r="H57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1" spans="1:8">
      <c r="A5731" t="s">
        <v>173</v>
      </c>
      <c r="B5731" s="3">
        <v>1975</v>
      </c>
      <c r="C5731">
        <v>0</v>
      </c>
      <c r="D5731">
        <v>0</v>
      </c>
      <c r="E5731" s="3" t="e">
        <v>#NUM!</v>
      </c>
      <c r="F5731" s="3" t="str">
        <f>VLOOKUP(Exportacao[[#This Row],[País]],Tabela3[#All],4,FALSE)</f>
        <v>Polônia</v>
      </c>
      <c r="G5731" s="3" t="str">
        <f>VLOOKUP(Exportacao[[#This Row],[País Corrigido]],'Conversor de países_Geral_UTF8_'!$A$2:$B$223,2,FALSE)</f>
        <v>Europa</v>
      </c>
      <c r="H57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2" spans="1:8">
      <c r="A5732" t="s">
        <v>173</v>
      </c>
      <c r="B5732" s="3">
        <v>1976</v>
      </c>
      <c r="C5732">
        <v>0</v>
      </c>
      <c r="D5732">
        <v>0</v>
      </c>
      <c r="E5732" s="3" t="e">
        <v>#NUM!</v>
      </c>
      <c r="F5732" s="3" t="str">
        <f>VLOOKUP(Exportacao[[#This Row],[País]],Tabela3[#All],4,FALSE)</f>
        <v>Polônia</v>
      </c>
      <c r="G5732" s="3" t="str">
        <f>VLOOKUP(Exportacao[[#This Row],[País Corrigido]],'Conversor de países_Geral_UTF8_'!$A$2:$B$223,2,FALSE)</f>
        <v>Europa</v>
      </c>
      <c r="H57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3" spans="1:8">
      <c r="A5733" t="s">
        <v>173</v>
      </c>
      <c r="B5733" s="3">
        <v>1977</v>
      </c>
      <c r="C5733">
        <v>0</v>
      </c>
      <c r="D5733">
        <v>0</v>
      </c>
      <c r="E5733" s="3" t="e">
        <v>#NUM!</v>
      </c>
      <c r="F5733" s="3" t="str">
        <f>VLOOKUP(Exportacao[[#This Row],[País]],Tabela3[#All],4,FALSE)</f>
        <v>Polônia</v>
      </c>
      <c r="G5733" s="3" t="str">
        <f>VLOOKUP(Exportacao[[#This Row],[País Corrigido]],'Conversor de países_Geral_UTF8_'!$A$2:$B$223,2,FALSE)</f>
        <v>Europa</v>
      </c>
      <c r="H57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4" spans="1:8">
      <c r="A5734" t="s">
        <v>173</v>
      </c>
      <c r="B5734" s="3">
        <v>1978</v>
      </c>
      <c r="C5734">
        <v>0</v>
      </c>
      <c r="D5734">
        <v>0</v>
      </c>
      <c r="E5734" s="3" t="e">
        <v>#NUM!</v>
      </c>
      <c r="F5734" s="3" t="str">
        <f>VLOOKUP(Exportacao[[#This Row],[País]],Tabela3[#All],4,FALSE)</f>
        <v>Polônia</v>
      </c>
      <c r="G5734" s="3" t="str">
        <f>VLOOKUP(Exportacao[[#This Row],[País Corrigido]],'Conversor de países_Geral_UTF8_'!$A$2:$B$223,2,FALSE)</f>
        <v>Europa</v>
      </c>
      <c r="H57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5" spans="1:8">
      <c r="A5735" t="s">
        <v>173</v>
      </c>
      <c r="B5735" s="3">
        <v>1979</v>
      </c>
      <c r="C5735">
        <v>0</v>
      </c>
      <c r="D5735">
        <v>0</v>
      </c>
      <c r="E5735" s="3" t="e">
        <v>#NUM!</v>
      </c>
      <c r="F5735" s="3" t="str">
        <f>VLOOKUP(Exportacao[[#This Row],[País]],Tabela3[#All],4,FALSE)</f>
        <v>Polônia</v>
      </c>
      <c r="G5735" s="3" t="str">
        <f>VLOOKUP(Exportacao[[#This Row],[País Corrigido]],'Conversor de países_Geral_UTF8_'!$A$2:$B$223,2,FALSE)</f>
        <v>Europa</v>
      </c>
      <c r="H57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6" spans="1:8">
      <c r="A5736" t="s">
        <v>173</v>
      </c>
      <c r="B5736" s="3">
        <v>1980</v>
      </c>
      <c r="C5736">
        <v>0</v>
      </c>
      <c r="D5736">
        <v>0</v>
      </c>
      <c r="E5736" s="3" t="e">
        <v>#NUM!</v>
      </c>
      <c r="F5736" s="3" t="str">
        <f>VLOOKUP(Exportacao[[#This Row],[País]],Tabela3[#All],4,FALSE)</f>
        <v>Polônia</v>
      </c>
      <c r="G5736" s="3" t="str">
        <f>VLOOKUP(Exportacao[[#This Row],[País Corrigido]],'Conversor de países_Geral_UTF8_'!$A$2:$B$223,2,FALSE)</f>
        <v>Europa</v>
      </c>
      <c r="H57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7" spans="1:8">
      <c r="A5737" t="s">
        <v>173</v>
      </c>
      <c r="B5737" s="3">
        <v>1981</v>
      </c>
      <c r="C5737">
        <v>0</v>
      </c>
      <c r="D5737">
        <v>0</v>
      </c>
      <c r="E5737" s="3" t="e">
        <v>#NUM!</v>
      </c>
      <c r="F5737" s="3" t="str">
        <f>VLOOKUP(Exportacao[[#This Row],[País]],Tabela3[#All],4,FALSE)</f>
        <v>Polônia</v>
      </c>
      <c r="G5737" s="3" t="str">
        <f>VLOOKUP(Exportacao[[#This Row],[País Corrigido]],'Conversor de países_Geral_UTF8_'!$A$2:$B$223,2,FALSE)</f>
        <v>Europa</v>
      </c>
      <c r="H57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8" spans="1:8">
      <c r="A5738" t="s">
        <v>173</v>
      </c>
      <c r="B5738" s="3">
        <v>1982</v>
      </c>
      <c r="C5738">
        <v>0</v>
      </c>
      <c r="D5738">
        <v>0</v>
      </c>
      <c r="E5738" s="3" t="e">
        <v>#NUM!</v>
      </c>
      <c r="F5738" s="3" t="str">
        <f>VLOOKUP(Exportacao[[#This Row],[País]],Tabela3[#All],4,FALSE)</f>
        <v>Polônia</v>
      </c>
      <c r="G5738" s="3" t="str">
        <f>VLOOKUP(Exportacao[[#This Row],[País Corrigido]],'Conversor de países_Geral_UTF8_'!$A$2:$B$223,2,FALSE)</f>
        <v>Europa</v>
      </c>
      <c r="H57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39" spans="1:8">
      <c r="A5739" t="s">
        <v>173</v>
      </c>
      <c r="B5739" s="3">
        <v>1983</v>
      </c>
      <c r="C5739">
        <v>0</v>
      </c>
      <c r="D5739">
        <v>0</v>
      </c>
      <c r="E5739" s="3" t="e">
        <v>#NUM!</v>
      </c>
      <c r="F5739" s="3" t="str">
        <f>VLOOKUP(Exportacao[[#This Row],[País]],Tabela3[#All],4,FALSE)</f>
        <v>Polônia</v>
      </c>
      <c r="G5739" s="3" t="str">
        <f>VLOOKUP(Exportacao[[#This Row],[País Corrigido]],'Conversor de países_Geral_UTF8_'!$A$2:$B$223,2,FALSE)</f>
        <v>Europa</v>
      </c>
      <c r="H57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0" spans="1:8">
      <c r="A5740" t="s">
        <v>173</v>
      </c>
      <c r="B5740" s="3">
        <v>1984</v>
      </c>
      <c r="C5740">
        <v>0</v>
      </c>
      <c r="D5740">
        <v>0</v>
      </c>
      <c r="E5740" s="3" t="e">
        <v>#NUM!</v>
      </c>
      <c r="F5740" s="3" t="str">
        <f>VLOOKUP(Exportacao[[#This Row],[País]],Tabela3[#All],4,FALSE)</f>
        <v>Polônia</v>
      </c>
      <c r="G5740" s="3" t="str">
        <f>VLOOKUP(Exportacao[[#This Row],[País Corrigido]],'Conversor de países_Geral_UTF8_'!$A$2:$B$223,2,FALSE)</f>
        <v>Europa</v>
      </c>
      <c r="H57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1" spans="1:8">
      <c r="A5741" t="s">
        <v>173</v>
      </c>
      <c r="B5741" s="3">
        <v>1985</v>
      </c>
      <c r="C5741">
        <v>0</v>
      </c>
      <c r="D5741">
        <v>0</v>
      </c>
      <c r="E5741" s="3" t="e">
        <v>#NUM!</v>
      </c>
      <c r="F5741" s="3" t="str">
        <f>VLOOKUP(Exportacao[[#This Row],[País]],Tabela3[#All],4,FALSE)</f>
        <v>Polônia</v>
      </c>
      <c r="G5741" s="3" t="str">
        <f>VLOOKUP(Exportacao[[#This Row],[País Corrigido]],'Conversor de países_Geral_UTF8_'!$A$2:$B$223,2,FALSE)</f>
        <v>Europa</v>
      </c>
      <c r="H57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2" spans="1:8">
      <c r="A5742" t="s">
        <v>173</v>
      </c>
      <c r="B5742" s="3">
        <v>1986</v>
      </c>
      <c r="C5742">
        <v>0</v>
      </c>
      <c r="D5742">
        <v>0</v>
      </c>
      <c r="E5742" s="3" t="e">
        <v>#NUM!</v>
      </c>
      <c r="F5742" s="3" t="str">
        <f>VLOOKUP(Exportacao[[#This Row],[País]],Tabela3[#All],4,FALSE)</f>
        <v>Polônia</v>
      </c>
      <c r="G5742" s="3" t="str">
        <f>VLOOKUP(Exportacao[[#This Row],[País Corrigido]],'Conversor de países_Geral_UTF8_'!$A$2:$B$223,2,FALSE)</f>
        <v>Europa</v>
      </c>
      <c r="H57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3" spans="1:8">
      <c r="A5743" t="s">
        <v>173</v>
      </c>
      <c r="B5743" s="3">
        <v>1987</v>
      </c>
      <c r="C5743">
        <v>0</v>
      </c>
      <c r="D5743">
        <v>0</v>
      </c>
      <c r="E5743" s="3" t="e">
        <v>#NUM!</v>
      </c>
      <c r="F5743" s="3" t="str">
        <f>VLOOKUP(Exportacao[[#This Row],[País]],Tabela3[#All],4,FALSE)</f>
        <v>Polônia</v>
      </c>
      <c r="G5743" s="3" t="str">
        <f>VLOOKUP(Exportacao[[#This Row],[País Corrigido]],'Conversor de países_Geral_UTF8_'!$A$2:$B$223,2,FALSE)</f>
        <v>Europa</v>
      </c>
      <c r="H57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4" spans="1:8">
      <c r="A5744" t="s">
        <v>173</v>
      </c>
      <c r="B5744" s="3">
        <v>1988</v>
      </c>
      <c r="C5744">
        <v>0</v>
      </c>
      <c r="D5744">
        <v>0</v>
      </c>
      <c r="E5744" s="3" t="e">
        <v>#NUM!</v>
      </c>
      <c r="F5744" s="3" t="str">
        <f>VLOOKUP(Exportacao[[#This Row],[País]],Tabela3[#All],4,FALSE)</f>
        <v>Polônia</v>
      </c>
      <c r="G5744" s="3" t="str">
        <f>VLOOKUP(Exportacao[[#This Row],[País Corrigido]],'Conversor de países_Geral_UTF8_'!$A$2:$B$223,2,FALSE)</f>
        <v>Europa</v>
      </c>
      <c r="H57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5" spans="1:8">
      <c r="A5745" t="s">
        <v>173</v>
      </c>
      <c r="B5745" s="3">
        <v>1989</v>
      </c>
      <c r="C5745">
        <v>0</v>
      </c>
      <c r="D5745">
        <v>0</v>
      </c>
      <c r="E5745" s="3" t="e">
        <v>#NUM!</v>
      </c>
      <c r="F5745" s="3" t="str">
        <f>VLOOKUP(Exportacao[[#This Row],[País]],Tabela3[#All],4,FALSE)</f>
        <v>Polônia</v>
      </c>
      <c r="G5745" s="3" t="str">
        <f>VLOOKUP(Exportacao[[#This Row],[País Corrigido]],'Conversor de países_Geral_UTF8_'!$A$2:$B$223,2,FALSE)</f>
        <v>Europa</v>
      </c>
      <c r="H57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6" spans="1:8">
      <c r="A5746" t="s">
        <v>173</v>
      </c>
      <c r="B5746" s="3">
        <v>1990</v>
      </c>
      <c r="C5746">
        <v>0</v>
      </c>
      <c r="D5746">
        <v>0</v>
      </c>
      <c r="E5746" s="3" t="e">
        <v>#NUM!</v>
      </c>
      <c r="F5746" s="3" t="str">
        <f>VLOOKUP(Exportacao[[#This Row],[País]],Tabela3[#All],4,FALSE)</f>
        <v>Polônia</v>
      </c>
      <c r="G5746" s="3" t="str">
        <f>VLOOKUP(Exportacao[[#This Row],[País Corrigido]],'Conversor de países_Geral_UTF8_'!$A$2:$B$223,2,FALSE)</f>
        <v>Europa</v>
      </c>
      <c r="H57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7" spans="1:8">
      <c r="A5747" t="s">
        <v>173</v>
      </c>
      <c r="B5747" s="3">
        <v>1991</v>
      </c>
      <c r="C5747">
        <v>0</v>
      </c>
      <c r="D5747">
        <v>0</v>
      </c>
      <c r="E5747" s="3" t="e">
        <v>#NUM!</v>
      </c>
      <c r="F5747" s="3" t="str">
        <f>VLOOKUP(Exportacao[[#This Row],[País]],Tabela3[#All],4,FALSE)</f>
        <v>Polônia</v>
      </c>
      <c r="G5747" s="3" t="str">
        <f>VLOOKUP(Exportacao[[#This Row],[País Corrigido]],'Conversor de países_Geral_UTF8_'!$A$2:$B$223,2,FALSE)</f>
        <v>Europa</v>
      </c>
      <c r="H57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8" spans="1:8">
      <c r="A5748" t="s">
        <v>173</v>
      </c>
      <c r="B5748" s="3">
        <v>1992</v>
      </c>
      <c r="C5748">
        <v>0</v>
      </c>
      <c r="D5748">
        <v>0</v>
      </c>
      <c r="E5748" s="3" t="e">
        <v>#NUM!</v>
      </c>
      <c r="F5748" s="3" t="str">
        <f>VLOOKUP(Exportacao[[#This Row],[País]],Tabela3[#All],4,FALSE)</f>
        <v>Polônia</v>
      </c>
      <c r="G5748" s="3" t="str">
        <f>VLOOKUP(Exportacao[[#This Row],[País Corrigido]],'Conversor de países_Geral_UTF8_'!$A$2:$B$223,2,FALSE)</f>
        <v>Europa</v>
      </c>
      <c r="H57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49" spans="1:8">
      <c r="A5749" t="s">
        <v>173</v>
      </c>
      <c r="B5749" s="3">
        <v>1993</v>
      </c>
      <c r="C5749">
        <v>0</v>
      </c>
      <c r="D5749">
        <v>0</v>
      </c>
      <c r="E5749" s="3" t="e">
        <v>#NUM!</v>
      </c>
      <c r="F5749" s="3" t="str">
        <f>VLOOKUP(Exportacao[[#This Row],[País]],Tabela3[#All],4,FALSE)</f>
        <v>Polônia</v>
      </c>
      <c r="G5749" s="3" t="str">
        <f>VLOOKUP(Exportacao[[#This Row],[País Corrigido]],'Conversor de países_Geral_UTF8_'!$A$2:$B$223,2,FALSE)</f>
        <v>Europa</v>
      </c>
      <c r="H57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0" spans="1:8">
      <c r="A5750" t="s">
        <v>173</v>
      </c>
      <c r="B5750" s="3">
        <v>1994</v>
      </c>
      <c r="C5750">
        <v>0</v>
      </c>
      <c r="D5750">
        <v>0</v>
      </c>
      <c r="E5750" s="3" t="e">
        <v>#NUM!</v>
      </c>
      <c r="F5750" s="3" t="str">
        <f>VLOOKUP(Exportacao[[#This Row],[País]],Tabela3[#All],4,FALSE)</f>
        <v>Polônia</v>
      </c>
      <c r="G5750" s="3" t="str">
        <f>VLOOKUP(Exportacao[[#This Row],[País Corrigido]],'Conversor de países_Geral_UTF8_'!$A$2:$B$223,2,FALSE)</f>
        <v>Europa</v>
      </c>
      <c r="H57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1" spans="1:8">
      <c r="A5751" t="s">
        <v>173</v>
      </c>
      <c r="B5751" s="3">
        <v>1995</v>
      </c>
      <c r="C5751">
        <v>0</v>
      </c>
      <c r="D5751">
        <v>0</v>
      </c>
      <c r="E5751" s="3" t="e">
        <v>#NUM!</v>
      </c>
      <c r="F5751" s="3" t="str">
        <f>VLOOKUP(Exportacao[[#This Row],[País]],Tabela3[#All],4,FALSE)</f>
        <v>Polônia</v>
      </c>
      <c r="G5751" s="3" t="str">
        <f>VLOOKUP(Exportacao[[#This Row],[País Corrigido]],'Conversor de países_Geral_UTF8_'!$A$2:$B$223,2,FALSE)</f>
        <v>Europa</v>
      </c>
      <c r="H57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2" spans="1:8">
      <c r="A5752" t="s">
        <v>173</v>
      </c>
      <c r="B5752" s="3">
        <v>1996</v>
      </c>
      <c r="C5752">
        <v>0</v>
      </c>
      <c r="D5752">
        <v>0</v>
      </c>
      <c r="E5752" s="3" t="e">
        <v>#NUM!</v>
      </c>
      <c r="F5752" s="3" t="str">
        <f>VLOOKUP(Exportacao[[#This Row],[País]],Tabela3[#All],4,FALSE)</f>
        <v>Polônia</v>
      </c>
      <c r="G5752" s="3" t="str">
        <f>VLOOKUP(Exportacao[[#This Row],[País Corrigido]],'Conversor de países_Geral_UTF8_'!$A$2:$B$223,2,FALSE)</f>
        <v>Europa</v>
      </c>
      <c r="H57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3" spans="1:8">
      <c r="A5753" t="s">
        <v>173</v>
      </c>
      <c r="B5753" s="3">
        <v>1997</v>
      </c>
      <c r="C5753">
        <v>0</v>
      </c>
      <c r="D5753">
        <v>0</v>
      </c>
      <c r="E5753" s="3" t="e">
        <v>#NUM!</v>
      </c>
      <c r="F5753" s="3" t="str">
        <f>VLOOKUP(Exportacao[[#This Row],[País]],Tabela3[#All],4,FALSE)</f>
        <v>Polônia</v>
      </c>
      <c r="G5753" s="3" t="str">
        <f>VLOOKUP(Exportacao[[#This Row],[País Corrigido]],'Conversor de países_Geral_UTF8_'!$A$2:$B$223,2,FALSE)</f>
        <v>Europa</v>
      </c>
      <c r="H57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4" spans="1:8">
      <c r="A5754" t="s">
        <v>173</v>
      </c>
      <c r="B5754" s="3">
        <v>1998</v>
      </c>
      <c r="C5754">
        <v>0</v>
      </c>
      <c r="D5754">
        <v>0</v>
      </c>
      <c r="E5754" s="3" t="e">
        <v>#NUM!</v>
      </c>
      <c r="F5754" s="3" t="str">
        <f>VLOOKUP(Exportacao[[#This Row],[País]],Tabela3[#All],4,FALSE)</f>
        <v>Polônia</v>
      </c>
      <c r="G5754" s="3" t="str">
        <f>VLOOKUP(Exportacao[[#This Row],[País Corrigido]],'Conversor de países_Geral_UTF8_'!$A$2:$B$223,2,FALSE)</f>
        <v>Europa</v>
      </c>
      <c r="H57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5" spans="1:8">
      <c r="A5755" t="s">
        <v>173</v>
      </c>
      <c r="B5755" s="3">
        <v>1999</v>
      </c>
      <c r="C5755">
        <v>0</v>
      </c>
      <c r="D5755">
        <v>0</v>
      </c>
      <c r="E5755" s="3" t="e">
        <v>#NUM!</v>
      </c>
      <c r="F5755" s="3" t="str">
        <f>VLOOKUP(Exportacao[[#This Row],[País]],Tabela3[#All],4,FALSE)</f>
        <v>Polônia</v>
      </c>
      <c r="G5755" s="3" t="str">
        <f>VLOOKUP(Exportacao[[#This Row],[País Corrigido]],'Conversor de países_Geral_UTF8_'!$A$2:$B$223,2,FALSE)</f>
        <v>Europa</v>
      </c>
      <c r="H57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6" spans="1:8">
      <c r="A5756" t="s">
        <v>173</v>
      </c>
      <c r="B5756" s="3">
        <v>2000</v>
      </c>
      <c r="C5756">
        <v>0</v>
      </c>
      <c r="D5756">
        <v>0</v>
      </c>
      <c r="E5756" s="3" t="e">
        <v>#NUM!</v>
      </c>
      <c r="F5756" s="3" t="str">
        <f>VLOOKUP(Exportacao[[#This Row],[País]],Tabela3[#All],4,FALSE)</f>
        <v>Polônia</v>
      </c>
      <c r="G5756" s="3" t="str">
        <f>VLOOKUP(Exportacao[[#This Row],[País Corrigido]],'Conversor de países_Geral_UTF8_'!$A$2:$B$223,2,FALSE)</f>
        <v>Europa</v>
      </c>
      <c r="H57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7" spans="1:8">
      <c r="A5757" t="s">
        <v>173</v>
      </c>
      <c r="B5757" s="3">
        <v>2001</v>
      </c>
      <c r="C5757">
        <v>0</v>
      </c>
      <c r="D5757">
        <v>0</v>
      </c>
      <c r="E5757" s="3" t="e">
        <v>#NUM!</v>
      </c>
      <c r="F5757" s="3" t="str">
        <f>VLOOKUP(Exportacao[[#This Row],[País]],Tabela3[#All],4,FALSE)</f>
        <v>Polônia</v>
      </c>
      <c r="G5757" s="3" t="str">
        <f>VLOOKUP(Exportacao[[#This Row],[País Corrigido]],'Conversor de países_Geral_UTF8_'!$A$2:$B$223,2,FALSE)</f>
        <v>Europa</v>
      </c>
      <c r="H57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8" spans="1:8">
      <c r="A5758" t="s">
        <v>173</v>
      </c>
      <c r="B5758" s="3">
        <v>2002</v>
      </c>
      <c r="C5758">
        <v>0</v>
      </c>
      <c r="D5758">
        <v>0</v>
      </c>
      <c r="E5758" s="3" t="e">
        <v>#NUM!</v>
      </c>
      <c r="F5758" s="3" t="str">
        <f>VLOOKUP(Exportacao[[#This Row],[País]],Tabela3[#All],4,FALSE)</f>
        <v>Polônia</v>
      </c>
      <c r="G5758" s="3" t="str">
        <f>VLOOKUP(Exportacao[[#This Row],[País Corrigido]],'Conversor de países_Geral_UTF8_'!$A$2:$B$223,2,FALSE)</f>
        <v>Europa</v>
      </c>
      <c r="H57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59" spans="1:8">
      <c r="A5759" t="s">
        <v>173</v>
      </c>
      <c r="B5759" s="3">
        <v>2003</v>
      </c>
      <c r="C5759">
        <v>0</v>
      </c>
      <c r="D5759">
        <v>0</v>
      </c>
      <c r="E5759" s="3" t="e">
        <v>#NUM!</v>
      </c>
      <c r="F5759" s="3" t="str">
        <f>VLOOKUP(Exportacao[[#This Row],[País]],Tabela3[#All],4,FALSE)</f>
        <v>Polônia</v>
      </c>
      <c r="G5759" s="3" t="str">
        <f>VLOOKUP(Exportacao[[#This Row],[País Corrigido]],'Conversor de países_Geral_UTF8_'!$A$2:$B$223,2,FALSE)</f>
        <v>Europa</v>
      </c>
      <c r="H57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60" spans="1:8">
      <c r="A5760" t="s">
        <v>173</v>
      </c>
      <c r="B5760" s="3">
        <v>2004</v>
      </c>
      <c r="C5760">
        <v>0</v>
      </c>
      <c r="D5760">
        <v>0</v>
      </c>
      <c r="E5760" s="3" t="e">
        <v>#NUM!</v>
      </c>
      <c r="F5760" s="3" t="str">
        <f>VLOOKUP(Exportacao[[#This Row],[País]],Tabela3[#All],4,FALSE)</f>
        <v>Polônia</v>
      </c>
      <c r="G5760" s="3" t="str">
        <f>VLOOKUP(Exportacao[[#This Row],[País Corrigido]],'Conversor de países_Geral_UTF8_'!$A$2:$B$223,2,FALSE)</f>
        <v>Europa</v>
      </c>
      <c r="H57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61" spans="1:8">
      <c r="A5761" t="s">
        <v>173</v>
      </c>
      <c r="B5761" s="3">
        <v>2005</v>
      </c>
      <c r="C5761">
        <v>9909</v>
      </c>
      <c r="D5761">
        <v>10184</v>
      </c>
      <c r="E5761" s="3">
        <v>1.0277525481885155</v>
      </c>
      <c r="F5761" s="3" t="str">
        <f>VLOOKUP(Exportacao[[#This Row],[País]],Tabela3[#All],4,FALSE)</f>
        <v>Polônia</v>
      </c>
      <c r="G5761" s="3" t="str">
        <f>VLOOKUP(Exportacao[[#This Row],[País Corrigido]],'Conversor de países_Geral_UTF8_'!$A$2:$B$223,2,FALSE)</f>
        <v>Europa</v>
      </c>
      <c r="H57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62" spans="1:8">
      <c r="A5762" t="s">
        <v>173</v>
      </c>
      <c r="B5762" s="3">
        <v>2006</v>
      </c>
      <c r="C5762">
        <v>0</v>
      </c>
      <c r="D5762">
        <v>0</v>
      </c>
      <c r="E5762" s="3" t="e">
        <v>#NUM!</v>
      </c>
      <c r="F5762" s="3" t="str">
        <f>VLOOKUP(Exportacao[[#This Row],[País]],Tabela3[#All],4,FALSE)</f>
        <v>Polônia</v>
      </c>
      <c r="G5762" s="3" t="str">
        <f>VLOOKUP(Exportacao[[#This Row],[País Corrigido]],'Conversor de países_Geral_UTF8_'!$A$2:$B$223,2,FALSE)</f>
        <v>Europa</v>
      </c>
      <c r="H57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63" spans="1:8">
      <c r="A5763" t="s">
        <v>173</v>
      </c>
      <c r="B5763" s="3">
        <v>2007</v>
      </c>
      <c r="C5763">
        <v>0</v>
      </c>
      <c r="D5763">
        <v>0</v>
      </c>
      <c r="E5763" s="3" t="e">
        <v>#NUM!</v>
      </c>
      <c r="F5763" s="3" t="str">
        <f>VLOOKUP(Exportacao[[#This Row],[País]],Tabela3[#All],4,FALSE)</f>
        <v>Polônia</v>
      </c>
      <c r="G5763" s="3" t="str">
        <f>VLOOKUP(Exportacao[[#This Row],[País Corrigido]],'Conversor de países_Geral_UTF8_'!$A$2:$B$223,2,FALSE)</f>
        <v>Europa</v>
      </c>
      <c r="H57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64" spans="1:8">
      <c r="A5764" t="s">
        <v>173</v>
      </c>
      <c r="B5764" s="3">
        <v>2008</v>
      </c>
      <c r="C5764">
        <v>20290</v>
      </c>
      <c r="D5764">
        <v>58353</v>
      </c>
      <c r="E5764" s="3">
        <v>2.8759487432232627</v>
      </c>
      <c r="F5764" s="3" t="str">
        <f>VLOOKUP(Exportacao[[#This Row],[País]],Tabela3[#All],4,FALSE)</f>
        <v>Polônia</v>
      </c>
      <c r="G5764" s="3" t="str">
        <f>VLOOKUP(Exportacao[[#This Row],[País Corrigido]],'Conversor de países_Geral_UTF8_'!$A$2:$B$223,2,FALSE)</f>
        <v>Europa</v>
      </c>
      <c r="H57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65" spans="1:8">
      <c r="A5765" t="s">
        <v>173</v>
      </c>
      <c r="B5765" s="3">
        <v>2009</v>
      </c>
      <c r="C5765">
        <v>6982</v>
      </c>
      <c r="D5765">
        <v>35797</v>
      </c>
      <c r="E5765" s="3">
        <v>5.1270409624749353</v>
      </c>
      <c r="F5765" s="3" t="str">
        <f>VLOOKUP(Exportacao[[#This Row],[País]],Tabela3[#All],4,FALSE)</f>
        <v>Polônia</v>
      </c>
      <c r="G5765" s="3" t="str">
        <f>VLOOKUP(Exportacao[[#This Row],[País Corrigido]],'Conversor de países_Geral_UTF8_'!$A$2:$B$223,2,FALSE)</f>
        <v>Europa</v>
      </c>
      <c r="H57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66" spans="1:8">
      <c r="A5766" t="s">
        <v>173</v>
      </c>
      <c r="B5766" s="3">
        <v>2010</v>
      </c>
      <c r="C5766">
        <v>20464</v>
      </c>
      <c r="D5766">
        <v>95198</v>
      </c>
      <c r="E5766" s="3">
        <v>4.6519741985926508</v>
      </c>
      <c r="F5766" s="3" t="str">
        <f>VLOOKUP(Exportacao[[#This Row],[País]],Tabela3[#All],4,FALSE)</f>
        <v>Polônia</v>
      </c>
      <c r="G5766" s="3" t="str">
        <f>VLOOKUP(Exportacao[[#This Row],[País Corrigido]],'Conversor de países_Geral_UTF8_'!$A$2:$B$223,2,FALSE)</f>
        <v>Europa</v>
      </c>
      <c r="H57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67" spans="1:8">
      <c r="A5767" t="s">
        <v>173</v>
      </c>
      <c r="B5767" s="3">
        <v>2011</v>
      </c>
      <c r="C5767">
        <v>11732</v>
      </c>
      <c r="D5767">
        <v>50684</v>
      </c>
      <c r="E5767" s="3">
        <v>4.3201500170473919</v>
      </c>
      <c r="F5767" s="3" t="str">
        <f>VLOOKUP(Exportacao[[#This Row],[País]],Tabela3[#All],4,FALSE)</f>
        <v>Polônia</v>
      </c>
      <c r="G5767" s="3" t="str">
        <f>VLOOKUP(Exportacao[[#This Row],[País Corrigido]],'Conversor de países_Geral_UTF8_'!$A$2:$B$223,2,FALSE)</f>
        <v>Europa</v>
      </c>
      <c r="H57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68" spans="1:8">
      <c r="A5768" t="s">
        <v>173</v>
      </c>
      <c r="B5768" s="3">
        <v>2012</v>
      </c>
      <c r="C5768">
        <v>21663</v>
      </c>
      <c r="D5768">
        <v>89158</v>
      </c>
      <c r="E5768" s="3">
        <v>4.1156811152656605</v>
      </c>
      <c r="F5768" s="3" t="str">
        <f>VLOOKUP(Exportacao[[#This Row],[País]],Tabela3[#All],4,FALSE)</f>
        <v>Polônia</v>
      </c>
      <c r="G5768" s="3" t="str">
        <f>VLOOKUP(Exportacao[[#This Row],[País Corrigido]],'Conversor de países_Geral_UTF8_'!$A$2:$B$223,2,FALSE)</f>
        <v>Europa</v>
      </c>
      <c r="H57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69" spans="1:8">
      <c r="A5769" t="s">
        <v>173</v>
      </c>
      <c r="B5769" s="3">
        <v>2013</v>
      </c>
      <c r="C5769">
        <v>19249</v>
      </c>
      <c r="D5769">
        <v>90960</v>
      </c>
      <c r="E5769" s="3">
        <v>4.7254402826120838</v>
      </c>
      <c r="F5769" s="3" t="str">
        <f>VLOOKUP(Exportacao[[#This Row],[País]],Tabela3[#All],4,FALSE)</f>
        <v>Polônia</v>
      </c>
      <c r="G5769" s="3" t="str">
        <f>VLOOKUP(Exportacao[[#This Row],[País Corrigido]],'Conversor de países_Geral_UTF8_'!$A$2:$B$223,2,FALSE)</f>
        <v>Europa</v>
      </c>
      <c r="H57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70" spans="1:8">
      <c r="A5770" t="s">
        <v>173</v>
      </c>
      <c r="B5770" s="3">
        <v>2014</v>
      </c>
      <c r="C5770">
        <v>30181</v>
      </c>
      <c r="D5770">
        <v>107957</v>
      </c>
      <c r="E5770" s="3">
        <v>3.5769855206918262</v>
      </c>
      <c r="F5770" s="3" t="str">
        <f>VLOOKUP(Exportacao[[#This Row],[País]],Tabela3[#All],4,FALSE)</f>
        <v>Polônia</v>
      </c>
      <c r="G5770" s="3" t="str">
        <f>VLOOKUP(Exportacao[[#This Row],[País Corrigido]],'Conversor de países_Geral_UTF8_'!$A$2:$B$223,2,FALSE)</f>
        <v>Europa</v>
      </c>
      <c r="H57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71" spans="1:8">
      <c r="A5771" t="s">
        <v>173</v>
      </c>
      <c r="B5771" s="3">
        <v>2015</v>
      </c>
      <c r="C5771">
        <v>11654</v>
      </c>
      <c r="D5771">
        <v>42781</v>
      </c>
      <c r="E5771" s="3">
        <v>3.6709284365882957</v>
      </c>
      <c r="F5771" s="3" t="str">
        <f>VLOOKUP(Exportacao[[#This Row],[País]],Tabela3[#All],4,FALSE)</f>
        <v>Polônia</v>
      </c>
      <c r="G5771" s="3" t="str">
        <f>VLOOKUP(Exportacao[[#This Row],[País Corrigido]],'Conversor de países_Geral_UTF8_'!$A$2:$B$223,2,FALSE)</f>
        <v>Europa</v>
      </c>
      <c r="H57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72" spans="1:8">
      <c r="A5772" t="s">
        <v>173</v>
      </c>
      <c r="B5772" s="3">
        <v>2016</v>
      </c>
      <c r="C5772">
        <v>11457</v>
      </c>
      <c r="D5772">
        <v>35402</v>
      </c>
      <c r="E5772" s="3">
        <v>3.0899886532251024</v>
      </c>
      <c r="F5772" s="3" t="str">
        <f>VLOOKUP(Exportacao[[#This Row],[País]],Tabela3[#All],4,FALSE)</f>
        <v>Polônia</v>
      </c>
      <c r="G5772" s="3" t="str">
        <f>VLOOKUP(Exportacao[[#This Row],[País Corrigido]],'Conversor de países_Geral_UTF8_'!$A$2:$B$223,2,FALSE)</f>
        <v>Europa</v>
      </c>
      <c r="H57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73" spans="1:8">
      <c r="A5773" t="s">
        <v>173</v>
      </c>
      <c r="B5773" s="3">
        <v>2017</v>
      </c>
      <c r="C5773">
        <v>0</v>
      </c>
      <c r="D5773">
        <v>0</v>
      </c>
      <c r="E5773" s="3" t="e">
        <v>#NUM!</v>
      </c>
      <c r="F5773" s="3" t="str">
        <f>VLOOKUP(Exportacao[[#This Row],[País]],Tabela3[#All],4,FALSE)</f>
        <v>Polônia</v>
      </c>
      <c r="G5773" s="3" t="str">
        <f>VLOOKUP(Exportacao[[#This Row],[País Corrigido]],'Conversor de países_Geral_UTF8_'!$A$2:$B$223,2,FALSE)</f>
        <v>Europa</v>
      </c>
      <c r="H57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74" spans="1:8">
      <c r="A5774" t="s">
        <v>173</v>
      </c>
      <c r="B5774" s="3">
        <v>2018</v>
      </c>
      <c r="C5774">
        <v>720</v>
      </c>
      <c r="D5774">
        <v>4679</v>
      </c>
      <c r="E5774" s="3">
        <v>6.4986111111111109</v>
      </c>
      <c r="F5774" s="3" t="str">
        <f>VLOOKUP(Exportacao[[#This Row],[País]],Tabela3[#All],4,FALSE)</f>
        <v>Polônia</v>
      </c>
      <c r="G5774" s="3" t="str">
        <f>VLOOKUP(Exportacao[[#This Row],[País Corrigido]],'Conversor de países_Geral_UTF8_'!$A$2:$B$223,2,FALSE)</f>
        <v>Europa</v>
      </c>
      <c r="H57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75" spans="1:8">
      <c r="A5775" t="s">
        <v>173</v>
      </c>
      <c r="B5775" s="3">
        <v>2019</v>
      </c>
      <c r="C5775">
        <v>5</v>
      </c>
      <c r="D5775">
        <v>11</v>
      </c>
      <c r="E5775" s="3">
        <v>2.2000000000000002</v>
      </c>
      <c r="F5775" s="3" t="str">
        <f>VLOOKUP(Exportacao[[#This Row],[País]],Tabela3[#All],4,FALSE)</f>
        <v>Polônia</v>
      </c>
      <c r="G5775" s="3" t="str">
        <f>VLOOKUP(Exportacao[[#This Row],[País Corrigido]],'Conversor de países_Geral_UTF8_'!$A$2:$B$223,2,FALSE)</f>
        <v>Europa</v>
      </c>
      <c r="H57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76" spans="1:8">
      <c r="A5776" t="s">
        <v>173</v>
      </c>
      <c r="B5776" s="3">
        <v>2020</v>
      </c>
      <c r="C5776">
        <v>74</v>
      </c>
      <c r="D5776">
        <v>86</v>
      </c>
      <c r="E5776" s="3">
        <v>1.1621621621621621</v>
      </c>
      <c r="F5776" s="3" t="str">
        <f>VLOOKUP(Exportacao[[#This Row],[País]],Tabela3[#All],4,FALSE)</f>
        <v>Polônia</v>
      </c>
      <c r="G5776" s="3" t="str">
        <f>VLOOKUP(Exportacao[[#This Row],[País Corrigido]],'Conversor de países_Geral_UTF8_'!$A$2:$B$223,2,FALSE)</f>
        <v>Europa</v>
      </c>
      <c r="H57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77" spans="1:8">
      <c r="A5777" t="s">
        <v>173</v>
      </c>
      <c r="B5777" s="3">
        <v>2021</v>
      </c>
      <c r="C5777">
        <v>4</v>
      </c>
      <c r="D5777">
        <v>14</v>
      </c>
      <c r="E5777" s="3">
        <v>3.5</v>
      </c>
      <c r="F5777" s="3" t="str">
        <f>VLOOKUP(Exportacao[[#This Row],[País]],Tabela3[#All],4,FALSE)</f>
        <v>Polônia</v>
      </c>
      <c r="G5777" s="3" t="str">
        <f>VLOOKUP(Exportacao[[#This Row],[País Corrigido]],'Conversor de países_Geral_UTF8_'!$A$2:$B$223,2,FALSE)</f>
        <v>Europa</v>
      </c>
      <c r="H57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78" spans="1:8">
      <c r="A5778" t="s">
        <v>173</v>
      </c>
      <c r="B5778" s="3">
        <v>2022</v>
      </c>
      <c r="C5778">
        <v>0</v>
      </c>
      <c r="D5778">
        <v>0</v>
      </c>
      <c r="E5778" s="3" t="e">
        <v>#NUM!</v>
      </c>
      <c r="F5778" s="3" t="str">
        <f>VLOOKUP(Exportacao[[#This Row],[País]],Tabela3[#All],4,FALSE)</f>
        <v>Polônia</v>
      </c>
      <c r="G5778" s="3" t="str">
        <f>VLOOKUP(Exportacao[[#This Row],[País Corrigido]],'Conversor de países_Geral_UTF8_'!$A$2:$B$223,2,FALSE)</f>
        <v>Europa</v>
      </c>
      <c r="H57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79" spans="1:8">
      <c r="A5779" t="s">
        <v>173</v>
      </c>
      <c r="B5779" s="3">
        <v>2023</v>
      </c>
      <c r="C5779">
        <v>298</v>
      </c>
      <c r="D5779">
        <v>590</v>
      </c>
      <c r="E5779" s="3">
        <v>1.9798657718120805</v>
      </c>
      <c r="F5779" s="3" t="str">
        <f>VLOOKUP(Exportacao[[#This Row],[País]],Tabela3[#All],4,FALSE)</f>
        <v>Polônia</v>
      </c>
      <c r="G5779" s="3" t="str">
        <f>VLOOKUP(Exportacao[[#This Row],[País Corrigido]],'Conversor de países_Geral_UTF8_'!$A$2:$B$223,2,FALSE)</f>
        <v>Europa</v>
      </c>
      <c r="H57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780" spans="1:8" hidden="1">
      <c r="A5780" t="s">
        <v>174</v>
      </c>
      <c r="B5780" s="3">
        <v>1970</v>
      </c>
      <c r="C5780">
        <v>0</v>
      </c>
      <c r="D5780">
        <v>0</v>
      </c>
      <c r="E5780" s="3" t="e">
        <v>#NUM!</v>
      </c>
      <c r="F5780" s="3" t="str">
        <f>VLOOKUP(Exportacao[[#This Row],[País]],Tabela3[#All],4,FALSE)</f>
        <v>Porto Rico</v>
      </c>
      <c r="G5780" s="3" t="str">
        <f>VLOOKUP(Exportacao[[#This Row],[País Corrigido]],'Conversor de países_Geral_UTF8_'!$A$2:$B$223,2,FALSE)</f>
        <v>América Central e Caribe</v>
      </c>
      <c r="H57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1" spans="1:8" hidden="1">
      <c r="A5781" t="s">
        <v>174</v>
      </c>
      <c r="B5781" s="3">
        <v>1971</v>
      </c>
      <c r="C5781">
        <v>0</v>
      </c>
      <c r="D5781">
        <v>0</v>
      </c>
      <c r="E5781" s="3" t="e">
        <v>#NUM!</v>
      </c>
      <c r="F5781" s="3" t="str">
        <f>VLOOKUP(Exportacao[[#This Row],[País]],Tabela3[#All],4,FALSE)</f>
        <v>Porto Rico</v>
      </c>
      <c r="G5781" s="3" t="str">
        <f>VLOOKUP(Exportacao[[#This Row],[País Corrigido]],'Conversor de países_Geral_UTF8_'!$A$2:$B$223,2,FALSE)</f>
        <v>América Central e Caribe</v>
      </c>
      <c r="H57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2" spans="1:8" hidden="1">
      <c r="A5782" t="s">
        <v>174</v>
      </c>
      <c r="B5782" s="3">
        <v>1972</v>
      </c>
      <c r="C5782">
        <v>0</v>
      </c>
      <c r="D5782">
        <v>0</v>
      </c>
      <c r="E5782" s="3" t="e">
        <v>#NUM!</v>
      </c>
      <c r="F5782" s="3" t="str">
        <f>VLOOKUP(Exportacao[[#This Row],[País]],Tabela3[#All],4,FALSE)</f>
        <v>Porto Rico</v>
      </c>
      <c r="G5782" s="3" t="str">
        <f>VLOOKUP(Exportacao[[#This Row],[País Corrigido]],'Conversor de países_Geral_UTF8_'!$A$2:$B$223,2,FALSE)</f>
        <v>América Central e Caribe</v>
      </c>
      <c r="H57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3" spans="1:8" hidden="1">
      <c r="A5783" t="s">
        <v>174</v>
      </c>
      <c r="B5783" s="3">
        <v>1973</v>
      </c>
      <c r="C5783">
        <v>0</v>
      </c>
      <c r="D5783">
        <v>0</v>
      </c>
      <c r="E5783" s="3" t="e">
        <v>#NUM!</v>
      </c>
      <c r="F5783" s="3" t="str">
        <f>VLOOKUP(Exportacao[[#This Row],[País]],Tabela3[#All],4,FALSE)</f>
        <v>Porto Rico</v>
      </c>
      <c r="G5783" s="3" t="str">
        <f>VLOOKUP(Exportacao[[#This Row],[País Corrigido]],'Conversor de países_Geral_UTF8_'!$A$2:$B$223,2,FALSE)</f>
        <v>América Central e Caribe</v>
      </c>
      <c r="H57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4" spans="1:8" hidden="1">
      <c r="A5784" t="s">
        <v>174</v>
      </c>
      <c r="B5784" s="3">
        <v>1974</v>
      </c>
      <c r="C5784">
        <v>0</v>
      </c>
      <c r="D5784">
        <v>0</v>
      </c>
      <c r="E5784" s="3" t="e">
        <v>#NUM!</v>
      </c>
      <c r="F5784" s="3" t="str">
        <f>VLOOKUP(Exportacao[[#This Row],[País]],Tabela3[#All],4,FALSE)</f>
        <v>Porto Rico</v>
      </c>
      <c r="G5784" s="3" t="str">
        <f>VLOOKUP(Exportacao[[#This Row],[País Corrigido]],'Conversor de países_Geral_UTF8_'!$A$2:$B$223,2,FALSE)</f>
        <v>América Central e Caribe</v>
      </c>
      <c r="H57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5" spans="1:8" hidden="1">
      <c r="A5785" t="s">
        <v>174</v>
      </c>
      <c r="B5785" s="3">
        <v>1975</v>
      </c>
      <c r="C5785">
        <v>0</v>
      </c>
      <c r="D5785">
        <v>0</v>
      </c>
      <c r="E5785" s="3" t="e">
        <v>#NUM!</v>
      </c>
      <c r="F5785" s="3" t="str">
        <f>VLOOKUP(Exportacao[[#This Row],[País]],Tabela3[#All],4,FALSE)</f>
        <v>Porto Rico</v>
      </c>
      <c r="G5785" s="3" t="str">
        <f>VLOOKUP(Exportacao[[#This Row],[País Corrigido]],'Conversor de países_Geral_UTF8_'!$A$2:$B$223,2,FALSE)</f>
        <v>América Central e Caribe</v>
      </c>
      <c r="H57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6" spans="1:8" hidden="1">
      <c r="A5786" t="s">
        <v>174</v>
      </c>
      <c r="B5786" s="3">
        <v>1976</v>
      </c>
      <c r="C5786">
        <v>0</v>
      </c>
      <c r="D5786">
        <v>0</v>
      </c>
      <c r="E5786" s="3" t="e">
        <v>#NUM!</v>
      </c>
      <c r="F5786" s="3" t="str">
        <f>VLOOKUP(Exportacao[[#This Row],[País]],Tabela3[#All],4,FALSE)</f>
        <v>Porto Rico</v>
      </c>
      <c r="G5786" s="3" t="str">
        <f>VLOOKUP(Exportacao[[#This Row],[País Corrigido]],'Conversor de países_Geral_UTF8_'!$A$2:$B$223,2,FALSE)</f>
        <v>América Central e Caribe</v>
      </c>
      <c r="H57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7" spans="1:8" hidden="1">
      <c r="A5787" t="s">
        <v>174</v>
      </c>
      <c r="B5787" s="3">
        <v>1977</v>
      </c>
      <c r="C5787">
        <v>0</v>
      </c>
      <c r="D5787">
        <v>0</v>
      </c>
      <c r="E5787" s="3" t="e">
        <v>#NUM!</v>
      </c>
      <c r="F5787" s="3" t="str">
        <f>VLOOKUP(Exportacao[[#This Row],[País]],Tabela3[#All],4,FALSE)</f>
        <v>Porto Rico</v>
      </c>
      <c r="G5787" s="3" t="str">
        <f>VLOOKUP(Exportacao[[#This Row],[País Corrigido]],'Conversor de países_Geral_UTF8_'!$A$2:$B$223,2,FALSE)</f>
        <v>América Central e Caribe</v>
      </c>
      <c r="H57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8" spans="1:8" hidden="1">
      <c r="A5788" t="s">
        <v>174</v>
      </c>
      <c r="B5788" s="3">
        <v>1978</v>
      </c>
      <c r="C5788">
        <v>0</v>
      </c>
      <c r="D5788">
        <v>0</v>
      </c>
      <c r="E5788" s="3" t="e">
        <v>#NUM!</v>
      </c>
      <c r="F5788" s="3" t="str">
        <f>VLOOKUP(Exportacao[[#This Row],[País]],Tabela3[#All],4,FALSE)</f>
        <v>Porto Rico</v>
      </c>
      <c r="G5788" s="3" t="str">
        <f>VLOOKUP(Exportacao[[#This Row],[País Corrigido]],'Conversor de países_Geral_UTF8_'!$A$2:$B$223,2,FALSE)</f>
        <v>América Central e Caribe</v>
      </c>
      <c r="H57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89" spans="1:8" hidden="1">
      <c r="A5789" t="s">
        <v>174</v>
      </c>
      <c r="B5789" s="3">
        <v>1979</v>
      </c>
      <c r="C5789">
        <v>0</v>
      </c>
      <c r="D5789">
        <v>0</v>
      </c>
      <c r="E5789" s="3" t="e">
        <v>#NUM!</v>
      </c>
      <c r="F5789" s="3" t="str">
        <f>VLOOKUP(Exportacao[[#This Row],[País]],Tabela3[#All],4,FALSE)</f>
        <v>Porto Rico</v>
      </c>
      <c r="G5789" s="3" t="str">
        <f>VLOOKUP(Exportacao[[#This Row],[País Corrigido]],'Conversor de países_Geral_UTF8_'!$A$2:$B$223,2,FALSE)</f>
        <v>América Central e Caribe</v>
      </c>
      <c r="H57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0" spans="1:8" hidden="1">
      <c r="A5790" t="s">
        <v>174</v>
      </c>
      <c r="B5790" s="3">
        <v>1980</v>
      </c>
      <c r="C5790">
        <v>0</v>
      </c>
      <c r="D5790">
        <v>0</v>
      </c>
      <c r="E5790" s="3" t="e">
        <v>#NUM!</v>
      </c>
      <c r="F5790" s="3" t="str">
        <f>VLOOKUP(Exportacao[[#This Row],[País]],Tabela3[#All],4,FALSE)</f>
        <v>Porto Rico</v>
      </c>
      <c r="G5790" s="3" t="str">
        <f>VLOOKUP(Exportacao[[#This Row],[País Corrigido]],'Conversor de países_Geral_UTF8_'!$A$2:$B$223,2,FALSE)</f>
        <v>América Central e Caribe</v>
      </c>
      <c r="H57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1" spans="1:8" hidden="1">
      <c r="A5791" t="s">
        <v>174</v>
      </c>
      <c r="B5791" s="3">
        <v>1981</v>
      </c>
      <c r="C5791">
        <v>0</v>
      </c>
      <c r="D5791">
        <v>0</v>
      </c>
      <c r="E5791" s="3" t="e">
        <v>#NUM!</v>
      </c>
      <c r="F5791" s="3" t="str">
        <f>VLOOKUP(Exportacao[[#This Row],[País]],Tabela3[#All],4,FALSE)</f>
        <v>Porto Rico</v>
      </c>
      <c r="G5791" s="3" t="str">
        <f>VLOOKUP(Exportacao[[#This Row],[País Corrigido]],'Conversor de países_Geral_UTF8_'!$A$2:$B$223,2,FALSE)</f>
        <v>América Central e Caribe</v>
      </c>
      <c r="H57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2" spans="1:8" hidden="1">
      <c r="A5792" t="s">
        <v>174</v>
      </c>
      <c r="B5792" s="3">
        <v>1982</v>
      </c>
      <c r="C5792">
        <v>0</v>
      </c>
      <c r="D5792">
        <v>0</v>
      </c>
      <c r="E5792" s="3" t="e">
        <v>#NUM!</v>
      </c>
      <c r="F5792" s="3" t="str">
        <f>VLOOKUP(Exportacao[[#This Row],[País]],Tabela3[#All],4,FALSE)</f>
        <v>Porto Rico</v>
      </c>
      <c r="G5792" s="3" t="str">
        <f>VLOOKUP(Exportacao[[#This Row],[País Corrigido]],'Conversor de países_Geral_UTF8_'!$A$2:$B$223,2,FALSE)</f>
        <v>América Central e Caribe</v>
      </c>
      <c r="H57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3" spans="1:8" hidden="1">
      <c r="A5793" t="s">
        <v>174</v>
      </c>
      <c r="B5793" s="3">
        <v>1983</v>
      </c>
      <c r="C5793">
        <v>0</v>
      </c>
      <c r="D5793">
        <v>0</v>
      </c>
      <c r="E5793" s="3" t="e">
        <v>#NUM!</v>
      </c>
      <c r="F5793" s="3" t="str">
        <f>VLOOKUP(Exportacao[[#This Row],[País]],Tabela3[#All],4,FALSE)</f>
        <v>Porto Rico</v>
      </c>
      <c r="G5793" s="3" t="str">
        <f>VLOOKUP(Exportacao[[#This Row],[País Corrigido]],'Conversor de países_Geral_UTF8_'!$A$2:$B$223,2,FALSE)</f>
        <v>América Central e Caribe</v>
      </c>
      <c r="H57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4" spans="1:8" hidden="1">
      <c r="A5794" t="s">
        <v>174</v>
      </c>
      <c r="B5794" s="3">
        <v>1984</v>
      </c>
      <c r="C5794">
        <v>0</v>
      </c>
      <c r="D5794">
        <v>0</v>
      </c>
      <c r="E5794" s="3" t="e">
        <v>#NUM!</v>
      </c>
      <c r="F5794" s="3" t="str">
        <f>VLOOKUP(Exportacao[[#This Row],[País]],Tabela3[#All],4,FALSE)</f>
        <v>Porto Rico</v>
      </c>
      <c r="G5794" s="3" t="str">
        <f>VLOOKUP(Exportacao[[#This Row],[País Corrigido]],'Conversor de países_Geral_UTF8_'!$A$2:$B$223,2,FALSE)</f>
        <v>América Central e Caribe</v>
      </c>
      <c r="H57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5" spans="1:8" hidden="1">
      <c r="A5795" t="s">
        <v>174</v>
      </c>
      <c r="B5795" s="3">
        <v>1985</v>
      </c>
      <c r="C5795">
        <v>0</v>
      </c>
      <c r="D5795">
        <v>0</v>
      </c>
      <c r="E5795" s="3" t="e">
        <v>#NUM!</v>
      </c>
      <c r="F5795" s="3" t="str">
        <f>VLOOKUP(Exportacao[[#This Row],[País]],Tabela3[#All],4,FALSE)</f>
        <v>Porto Rico</v>
      </c>
      <c r="G5795" s="3" t="str">
        <f>VLOOKUP(Exportacao[[#This Row],[País Corrigido]],'Conversor de países_Geral_UTF8_'!$A$2:$B$223,2,FALSE)</f>
        <v>América Central e Caribe</v>
      </c>
      <c r="H57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6" spans="1:8" hidden="1">
      <c r="A5796" t="s">
        <v>174</v>
      </c>
      <c r="B5796" s="3">
        <v>1986</v>
      </c>
      <c r="C5796">
        <v>0</v>
      </c>
      <c r="D5796">
        <v>0</v>
      </c>
      <c r="E5796" s="3" t="e">
        <v>#NUM!</v>
      </c>
      <c r="F5796" s="3" t="str">
        <f>VLOOKUP(Exportacao[[#This Row],[País]],Tabela3[#All],4,FALSE)</f>
        <v>Porto Rico</v>
      </c>
      <c r="G5796" s="3" t="str">
        <f>VLOOKUP(Exportacao[[#This Row],[País Corrigido]],'Conversor de países_Geral_UTF8_'!$A$2:$B$223,2,FALSE)</f>
        <v>América Central e Caribe</v>
      </c>
      <c r="H57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7" spans="1:8" hidden="1">
      <c r="A5797" t="s">
        <v>174</v>
      </c>
      <c r="B5797" s="3">
        <v>1987</v>
      </c>
      <c r="C5797">
        <v>0</v>
      </c>
      <c r="D5797">
        <v>0</v>
      </c>
      <c r="E5797" s="3" t="e">
        <v>#NUM!</v>
      </c>
      <c r="F5797" s="3" t="str">
        <f>VLOOKUP(Exportacao[[#This Row],[País]],Tabela3[#All],4,FALSE)</f>
        <v>Porto Rico</v>
      </c>
      <c r="G5797" s="3" t="str">
        <f>VLOOKUP(Exportacao[[#This Row],[País Corrigido]],'Conversor de países_Geral_UTF8_'!$A$2:$B$223,2,FALSE)</f>
        <v>América Central e Caribe</v>
      </c>
      <c r="H57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8" spans="1:8" hidden="1">
      <c r="A5798" t="s">
        <v>174</v>
      </c>
      <c r="B5798" s="3">
        <v>1988</v>
      </c>
      <c r="C5798">
        <v>0</v>
      </c>
      <c r="D5798">
        <v>0</v>
      </c>
      <c r="E5798" s="3" t="e">
        <v>#NUM!</v>
      </c>
      <c r="F5798" s="3" t="str">
        <f>VLOOKUP(Exportacao[[#This Row],[País]],Tabela3[#All],4,FALSE)</f>
        <v>Porto Rico</v>
      </c>
      <c r="G5798" s="3" t="str">
        <f>VLOOKUP(Exportacao[[#This Row],[País Corrigido]],'Conversor de países_Geral_UTF8_'!$A$2:$B$223,2,FALSE)</f>
        <v>América Central e Caribe</v>
      </c>
      <c r="H57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799" spans="1:8" hidden="1">
      <c r="A5799" t="s">
        <v>174</v>
      </c>
      <c r="B5799" s="3">
        <v>1989</v>
      </c>
      <c r="C5799">
        <v>0</v>
      </c>
      <c r="D5799">
        <v>0</v>
      </c>
      <c r="E5799" s="3" t="e">
        <v>#NUM!</v>
      </c>
      <c r="F5799" s="3" t="str">
        <f>VLOOKUP(Exportacao[[#This Row],[País]],Tabela3[#All],4,FALSE)</f>
        <v>Porto Rico</v>
      </c>
      <c r="G5799" s="3" t="str">
        <f>VLOOKUP(Exportacao[[#This Row],[País Corrigido]],'Conversor de países_Geral_UTF8_'!$A$2:$B$223,2,FALSE)</f>
        <v>América Central e Caribe</v>
      </c>
      <c r="H57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00" spans="1:8" hidden="1">
      <c r="A5800" t="s">
        <v>174</v>
      </c>
      <c r="B5800" s="3">
        <v>1990</v>
      </c>
      <c r="C5800">
        <v>0</v>
      </c>
      <c r="D5800">
        <v>0</v>
      </c>
      <c r="E5800" s="3" t="e">
        <v>#NUM!</v>
      </c>
      <c r="F5800" s="3" t="str">
        <f>VLOOKUP(Exportacao[[#This Row],[País]],Tabela3[#All],4,FALSE)</f>
        <v>Porto Rico</v>
      </c>
      <c r="G5800" s="3" t="str">
        <f>VLOOKUP(Exportacao[[#This Row],[País Corrigido]],'Conversor de países_Geral_UTF8_'!$A$2:$B$223,2,FALSE)</f>
        <v>América Central e Caribe</v>
      </c>
      <c r="H58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01" spans="1:8" hidden="1">
      <c r="A5801" t="s">
        <v>174</v>
      </c>
      <c r="B5801" s="3">
        <v>1991</v>
      </c>
      <c r="C5801">
        <v>0</v>
      </c>
      <c r="D5801">
        <v>0</v>
      </c>
      <c r="E5801" s="3" t="e">
        <v>#NUM!</v>
      </c>
      <c r="F5801" s="3" t="str">
        <f>VLOOKUP(Exportacao[[#This Row],[País]],Tabela3[#All],4,FALSE)</f>
        <v>Porto Rico</v>
      </c>
      <c r="G5801" s="3" t="str">
        <f>VLOOKUP(Exportacao[[#This Row],[País Corrigido]],'Conversor de países_Geral_UTF8_'!$A$2:$B$223,2,FALSE)</f>
        <v>América Central e Caribe</v>
      </c>
      <c r="H58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02" spans="1:8" hidden="1">
      <c r="A5802" t="s">
        <v>174</v>
      </c>
      <c r="B5802" s="3">
        <v>1992</v>
      </c>
      <c r="C5802">
        <v>0</v>
      </c>
      <c r="D5802">
        <v>0</v>
      </c>
      <c r="E5802" s="3" t="e">
        <v>#NUM!</v>
      </c>
      <c r="F5802" s="3" t="str">
        <f>VLOOKUP(Exportacao[[#This Row],[País]],Tabela3[#All],4,FALSE)</f>
        <v>Porto Rico</v>
      </c>
      <c r="G5802" s="3" t="str">
        <f>VLOOKUP(Exportacao[[#This Row],[País Corrigido]],'Conversor de países_Geral_UTF8_'!$A$2:$B$223,2,FALSE)</f>
        <v>América Central e Caribe</v>
      </c>
      <c r="H58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03" spans="1:8" hidden="1">
      <c r="A5803" t="s">
        <v>174</v>
      </c>
      <c r="B5803" s="3">
        <v>1993</v>
      </c>
      <c r="C5803">
        <v>0</v>
      </c>
      <c r="D5803">
        <v>0</v>
      </c>
      <c r="E5803" s="3" t="e">
        <v>#NUM!</v>
      </c>
      <c r="F5803" s="3" t="str">
        <f>VLOOKUP(Exportacao[[#This Row],[País]],Tabela3[#All],4,FALSE)</f>
        <v>Porto Rico</v>
      </c>
      <c r="G5803" s="3" t="str">
        <f>VLOOKUP(Exportacao[[#This Row],[País Corrigido]],'Conversor de países_Geral_UTF8_'!$A$2:$B$223,2,FALSE)</f>
        <v>América Central e Caribe</v>
      </c>
      <c r="H58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04" spans="1:8" hidden="1">
      <c r="A5804" t="s">
        <v>174</v>
      </c>
      <c r="B5804" s="3">
        <v>1994</v>
      </c>
      <c r="C5804">
        <v>0</v>
      </c>
      <c r="D5804">
        <v>0</v>
      </c>
      <c r="E5804" s="3" t="e">
        <v>#NUM!</v>
      </c>
      <c r="F5804" s="3" t="str">
        <f>VLOOKUP(Exportacao[[#This Row],[País]],Tabela3[#All],4,FALSE)</f>
        <v>Porto Rico</v>
      </c>
      <c r="G5804" s="3" t="str">
        <f>VLOOKUP(Exportacao[[#This Row],[País Corrigido]],'Conversor de países_Geral_UTF8_'!$A$2:$B$223,2,FALSE)</f>
        <v>América Central e Caribe</v>
      </c>
      <c r="H58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05" spans="1:8" hidden="1">
      <c r="A5805" t="s">
        <v>174</v>
      </c>
      <c r="B5805" s="3">
        <v>1995</v>
      </c>
      <c r="C5805">
        <v>9990</v>
      </c>
      <c r="D5805">
        <v>14377</v>
      </c>
      <c r="E5805" s="3">
        <v>1.439139139139139</v>
      </c>
      <c r="F5805" s="3" t="str">
        <f>VLOOKUP(Exportacao[[#This Row],[País]],Tabela3[#All],4,FALSE)</f>
        <v>Porto Rico</v>
      </c>
      <c r="G5805" s="3" t="str">
        <f>VLOOKUP(Exportacao[[#This Row],[País Corrigido]],'Conversor de países_Geral_UTF8_'!$A$2:$B$223,2,FALSE)</f>
        <v>América Central e Caribe</v>
      </c>
      <c r="H58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06" spans="1:8" hidden="1">
      <c r="A5806" t="s">
        <v>174</v>
      </c>
      <c r="B5806" s="3">
        <v>1996</v>
      </c>
      <c r="C5806">
        <v>0</v>
      </c>
      <c r="D5806">
        <v>0</v>
      </c>
      <c r="E5806" s="3" t="e">
        <v>#NUM!</v>
      </c>
      <c r="F5806" s="3" t="str">
        <f>VLOOKUP(Exportacao[[#This Row],[País]],Tabela3[#All],4,FALSE)</f>
        <v>Porto Rico</v>
      </c>
      <c r="G5806" s="3" t="str">
        <f>VLOOKUP(Exportacao[[#This Row],[País Corrigido]],'Conversor de países_Geral_UTF8_'!$A$2:$B$223,2,FALSE)</f>
        <v>América Central e Caribe</v>
      </c>
      <c r="H58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07" spans="1:8" hidden="1">
      <c r="A5807" t="s">
        <v>174</v>
      </c>
      <c r="B5807" s="3">
        <v>1997</v>
      </c>
      <c r="C5807">
        <v>0</v>
      </c>
      <c r="D5807">
        <v>0</v>
      </c>
      <c r="E5807" s="3" t="e">
        <v>#NUM!</v>
      </c>
      <c r="F5807" s="3" t="str">
        <f>VLOOKUP(Exportacao[[#This Row],[País]],Tabela3[#All],4,FALSE)</f>
        <v>Porto Rico</v>
      </c>
      <c r="G5807" s="3" t="str">
        <f>VLOOKUP(Exportacao[[#This Row],[País Corrigido]],'Conversor de países_Geral_UTF8_'!$A$2:$B$223,2,FALSE)</f>
        <v>América Central e Caribe</v>
      </c>
      <c r="H58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08" spans="1:8" hidden="1">
      <c r="A5808" t="s">
        <v>174</v>
      </c>
      <c r="B5808" s="3">
        <v>1998</v>
      </c>
      <c r="C5808">
        <v>0</v>
      </c>
      <c r="D5808">
        <v>0</v>
      </c>
      <c r="E5808" s="3" t="e">
        <v>#NUM!</v>
      </c>
      <c r="F5808" s="3" t="str">
        <f>VLOOKUP(Exportacao[[#This Row],[País]],Tabela3[#All],4,FALSE)</f>
        <v>Porto Rico</v>
      </c>
      <c r="G5808" s="3" t="str">
        <f>VLOOKUP(Exportacao[[#This Row],[País Corrigido]],'Conversor de países_Geral_UTF8_'!$A$2:$B$223,2,FALSE)</f>
        <v>América Central e Caribe</v>
      </c>
      <c r="H58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09" spans="1:8" hidden="1">
      <c r="A5809" t="s">
        <v>174</v>
      </c>
      <c r="B5809" s="3">
        <v>1999</v>
      </c>
      <c r="C5809">
        <v>0</v>
      </c>
      <c r="D5809">
        <v>0</v>
      </c>
      <c r="E5809" s="3" t="e">
        <v>#NUM!</v>
      </c>
      <c r="F5809" s="3" t="str">
        <f>VLOOKUP(Exportacao[[#This Row],[País]],Tabela3[#All],4,FALSE)</f>
        <v>Porto Rico</v>
      </c>
      <c r="G5809" s="3" t="str">
        <f>VLOOKUP(Exportacao[[#This Row],[País Corrigido]],'Conversor de países_Geral_UTF8_'!$A$2:$B$223,2,FALSE)</f>
        <v>América Central e Caribe</v>
      </c>
      <c r="H58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0" spans="1:8" hidden="1">
      <c r="A5810" t="s">
        <v>174</v>
      </c>
      <c r="B5810" s="3">
        <v>2000</v>
      </c>
      <c r="C5810">
        <v>0</v>
      </c>
      <c r="D5810">
        <v>0</v>
      </c>
      <c r="E5810" s="3" t="e">
        <v>#NUM!</v>
      </c>
      <c r="F5810" s="3" t="str">
        <f>VLOOKUP(Exportacao[[#This Row],[País]],Tabela3[#All],4,FALSE)</f>
        <v>Porto Rico</v>
      </c>
      <c r="G5810" s="3" t="str">
        <f>VLOOKUP(Exportacao[[#This Row],[País Corrigido]],'Conversor de países_Geral_UTF8_'!$A$2:$B$223,2,FALSE)</f>
        <v>América Central e Caribe</v>
      </c>
      <c r="H58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1" spans="1:8" hidden="1">
      <c r="A5811" t="s">
        <v>174</v>
      </c>
      <c r="B5811" s="3">
        <v>2001</v>
      </c>
      <c r="C5811">
        <v>0</v>
      </c>
      <c r="D5811">
        <v>0</v>
      </c>
      <c r="E5811" s="3" t="e">
        <v>#NUM!</v>
      </c>
      <c r="F5811" s="3" t="str">
        <f>VLOOKUP(Exportacao[[#This Row],[País]],Tabela3[#All],4,FALSE)</f>
        <v>Porto Rico</v>
      </c>
      <c r="G5811" s="3" t="str">
        <f>VLOOKUP(Exportacao[[#This Row],[País Corrigido]],'Conversor de países_Geral_UTF8_'!$A$2:$B$223,2,FALSE)</f>
        <v>América Central e Caribe</v>
      </c>
      <c r="H58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2" spans="1:8" hidden="1">
      <c r="A5812" t="s">
        <v>174</v>
      </c>
      <c r="B5812" s="3">
        <v>2002</v>
      </c>
      <c r="C5812">
        <v>0</v>
      </c>
      <c r="D5812">
        <v>0</v>
      </c>
      <c r="E5812" s="3" t="e">
        <v>#NUM!</v>
      </c>
      <c r="F5812" s="3" t="str">
        <f>VLOOKUP(Exportacao[[#This Row],[País]],Tabela3[#All],4,FALSE)</f>
        <v>Porto Rico</v>
      </c>
      <c r="G5812" s="3" t="str">
        <f>VLOOKUP(Exportacao[[#This Row],[País Corrigido]],'Conversor de países_Geral_UTF8_'!$A$2:$B$223,2,FALSE)</f>
        <v>América Central e Caribe</v>
      </c>
      <c r="H58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3" spans="1:8" hidden="1">
      <c r="A5813" t="s">
        <v>174</v>
      </c>
      <c r="B5813" s="3">
        <v>2003</v>
      </c>
      <c r="C5813">
        <v>0</v>
      </c>
      <c r="D5813">
        <v>0</v>
      </c>
      <c r="E5813" s="3" t="e">
        <v>#NUM!</v>
      </c>
      <c r="F5813" s="3" t="str">
        <f>VLOOKUP(Exportacao[[#This Row],[País]],Tabela3[#All],4,FALSE)</f>
        <v>Porto Rico</v>
      </c>
      <c r="G5813" s="3" t="str">
        <f>VLOOKUP(Exportacao[[#This Row],[País Corrigido]],'Conversor de países_Geral_UTF8_'!$A$2:$B$223,2,FALSE)</f>
        <v>América Central e Caribe</v>
      </c>
      <c r="H58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4" spans="1:8" hidden="1">
      <c r="A5814" t="s">
        <v>174</v>
      </c>
      <c r="B5814" s="3">
        <v>2004</v>
      </c>
      <c r="C5814">
        <v>0</v>
      </c>
      <c r="D5814">
        <v>0</v>
      </c>
      <c r="E5814" s="3" t="e">
        <v>#NUM!</v>
      </c>
      <c r="F5814" s="3" t="str">
        <f>VLOOKUP(Exportacao[[#This Row],[País]],Tabela3[#All],4,FALSE)</f>
        <v>Porto Rico</v>
      </c>
      <c r="G5814" s="3" t="str">
        <f>VLOOKUP(Exportacao[[#This Row],[País Corrigido]],'Conversor de países_Geral_UTF8_'!$A$2:$B$223,2,FALSE)</f>
        <v>América Central e Caribe</v>
      </c>
      <c r="H58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5" spans="1:8" hidden="1">
      <c r="A5815" t="s">
        <v>174</v>
      </c>
      <c r="B5815" s="3">
        <v>2005</v>
      </c>
      <c r="C5815">
        <v>0</v>
      </c>
      <c r="D5815">
        <v>0</v>
      </c>
      <c r="E5815" s="3" t="e">
        <v>#NUM!</v>
      </c>
      <c r="F5815" s="3" t="str">
        <f>VLOOKUP(Exportacao[[#This Row],[País]],Tabela3[#All],4,FALSE)</f>
        <v>Porto Rico</v>
      </c>
      <c r="G5815" s="3" t="str">
        <f>VLOOKUP(Exportacao[[#This Row],[País Corrigido]],'Conversor de países_Geral_UTF8_'!$A$2:$B$223,2,FALSE)</f>
        <v>América Central e Caribe</v>
      </c>
      <c r="H58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6" spans="1:8" hidden="1">
      <c r="A5816" t="s">
        <v>174</v>
      </c>
      <c r="B5816" s="3">
        <v>2006</v>
      </c>
      <c r="C5816">
        <v>0</v>
      </c>
      <c r="D5816">
        <v>0</v>
      </c>
      <c r="E5816" s="3" t="e">
        <v>#NUM!</v>
      </c>
      <c r="F5816" s="3" t="str">
        <f>VLOOKUP(Exportacao[[#This Row],[País]],Tabela3[#All],4,FALSE)</f>
        <v>Porto Rico</v>
      </c>
      <c r="G5816" s="3" t="str">
        <f>VLOOKUP(Exportacao[[#This Row],[País Corrigido]],'Conversor de países_Geral_UTF8_'!$A$2:$B$223,2,FALSE)</f>
        <v>América Central e Caribe</v>
      </c>
      <c r="H58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7" spans="1:8" hidden="1">
      <c r="A5817" t="s">
        <v>174</v>
      </c>
      <c r="B5817" s="3">
        <v>2007</v>
      </c>
      <c r="C5817">
        <v>0</v>
      </c>
      <c r="D5817">
        <v>0</v>
      </c>
      <c r="E5817" s="3" t="e">
        <v>#NUM!</v>
      </c>
      <c r="F5817" s="3" t="str">
        <f>VLOOKUP(Exportacao[[#This Row],[País]],Tabela3[#All],4,FALSE)</f>
        <v>Porto Rico</v>
      </c>
      <c r="G5817" s="3" t="str">
        <f>VLOOKUP(Exportacao[[#This Row],[País Corrigido]],'Conversor de países_Geral_UTF8_'!$A$2:$B$223,2,FALSE)</f>
        <v>América Central e Caribe</v>
      </c>
      <c r="H58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8" spans="1:8" hidden="1">
      <c r="A5818" t="s">
        <v>174</v>
      </c>
      <c r="B5818" s="3">
        <v>2008</v>
      </c>
      <c r="C5818">
        <v>0</v>
      </c>
      <c r="D5818">
        <v>0</v>
      </c>
      <c r="E5818" s="3" t="e">
        <v>#NUM!</v>
      </c>
      <c r="F5818" s="3" t="str">
        <f>VLOOKUP(Exportacao[[#This Row],[País]],Tabela3[#All],4,FALSE)</f>
        <v>Porto Rico</v>
      </c>
      <c r="G5818" s="3" t="str">
        <f>VLOOKUP(Exportacao[[#This Row],[País Corrigido]],'Conversor de países_Geral_UTF8_'!$A$2:$B$223,2,FALSE)</f>
        <v>América Central e Caribe</v>
      </c>
      <c r="H58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19" spans="1:8" hidden="1">
      <c r="A5819" t="s">
        <v>174</v>
      </c>
      <c r="B5819" s="3">
        <v>2009</v>
      </c>
      <c r="C5819">
        <v>0</v>
      </c>
      <c r="D5819">
        <v>0</v>
      </c>
      <c r="E5819" s="3" t="e">
        <v>#NUM!</v>
      </c>
      <c r="F5819" s="3" t="str">
        <f>VLOOKUP(Exportacao[[#This Row],[País]],Tabela3[#All],4,FALSE)</f>
        <v>Porto Rico</v>
      </c>
      <c r="G5819" s="3" t="str">
        <f>VLOOKUP(Exportacao[[#This Row],[País Corrigido]],'Conversor de países_Geral_UTF8_'!$A$2:$B$223,2,FALSE)</f>
        <v>América Central e Caribe</v>
      </c>
      <c r="H58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0" spans="1:8" hidden="1">
      <c r="A5820" t="s">
        <v>174</v>
      </c>
      <c r="B5820" s="3">
        <v>2010</v>
      </c>
      <c r="C5820">
        <v>0</v>
      </c>
      <c r="D5820">
        <v>0</v>
      </c>
      <c r="E5820" s="3" t="e">
        <v>#NUM!</v>
      </c>
      <c r="F5820" s="3" t="str">
        <f>VLOOKUP(Exportacao[[#This Row],[País]],Tabela3[#All],4,FALSE)</f>
        <v>Porto Rico</v>
      </c>
      <c r="G5820" s="3" t="str">
        <f>VLOOKUP(Exportacao[[#This Row],[País Corrigido]],'Conversor de países_Geral_UTF8_'!$A$2:$B$223,2,FALSE)</f>
        <v>América Central e Caribe</v>
      </c>
      <c r="H58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1" spans="1:8" hidden="1">
      <c r="A5821" t="s">
        <v>174</v>
      </c>
      <c r="B5821" s="3">
        <v>2011</v>
      </c>
      <c r="C5821">
        <v>0</v>
      </c>
      <c r="D5821">
        <v>0</v>
      </c>
      <c r="E5821" s="3" t="e">
        <v>#NUM!</v>
      </c>
      <c r="F5821" s="3" t="str">
        <f>VLOOKUP(Exportacao[[#This Row],[País]],Tabela3[#All],4,FALSE)</f>
        <v>Porto Rico</v>
      </c>
      <c r="G5821" s="3" t="str">
        <f>VLOOKUP(Exportacao[[#This Row],[País Corrigido]],'Conversor de países_Geral_UTF8_'!$A$2:$B$223,2,FALSE)</f>
        <v>América Central e Caribe</v>
      </c>
      <c r="H58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2" spans="1:8" hidden="1">
      <c r="A5822" t="s">
        <v>174</v>
      </c>
      <c r="B5822" s="3">
        <v>2012</v>
      </c>
      <c r="C5822">
        <v>0</v>
      </c>
      <c r="D5822">
        <v>0</v>
      </c>
      <c r="E5822" s="3" t="e">
        <v>#NUM!</v>
      </c>
      <c r="F5822" s="3" t="str">
        <f>VLOOKUP(Exportacao[[#This Row],[País]],Tabela3[#All],4,FALSE)</f>
        <v>Porto Rico</v>
      </c>
      <c r="G5822" s="3" t="str">
        <f>VLOOKUP(Exportacao[[#This Row],[País Corrigido]],'Conversor de países_Geral_UTF8_'!$A$2:$B$223,2,FALSE)</f>
        <v>América Central e Caribe</v>
      </c>
      <c r="H58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3" spans="1:8" hidden="1">
      <c r="A5823" t="s">
        <v>174</v>
      </c>
      <c r="B5823" s="3">
        <v>2013</v>
      </c>
      <c r="C5823">
        <v>0</v>
      </c>
      <c r="D5823">
        <v>0</v>
      </c>
      <c r="E5823" s="3" t="e">
        <v>#NUM!</v>
      </c>
      <c r="F5823" s="3" t="str">
        <f>VLOOKUP(Exportacao[[#This Row],[País]],Tabela3[#All],4,FALSE)</f>
        <v>Porto Rico</v>
      </c>
      <c r="G5823" s="3" t="str">
        <f>VLOOKUP(Exportacao[[#This Row],[País Corrigido]],'Conversor de países_Geral_UTF8_'!$A$2:$B$223,2,FALSE)</f>
        <v>América Central e Caribe</v>
      </c>
      <c r="H58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4" spans="1:8" hidden="1">
      <c r="A5824" t="s">
        <v>174</v>
      </c>
      <c r="B5824" s="3">
        <v>2014</v>
      </c>
      <c r="C5824">
        <v>0</v>
      </c>
      <c r="D5824">
        <v>0</v>
      </c>
      <c r="E5824" s="3" t="e">
        <v>#NUM!</v>
      </c>
      <c r="F5824" s="3" t="str">
        <f>VLOOKUP(Exportacao[[#This Row],[País]],Tabela3[#All],4,FALSE)</f>
        <v>Porto Rico</v>
      </c>
      <c r="G5824" s="3" t="str">
        <f>VLOOKUP(Exportacao[[#This Row],[País Corrigido]],'Conversor de países_Geral_UTF8_'!$A$2:$B$223,2,FALSE)</f>
        <v>América Central e Caribe</v>
      </c>
      <c r="H58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5" spans="1:8" hidden="1">
      <c r="A5825" t="s">
        <v>174</v>
      </c>
      <c r="B5825" s="3">
        <v>2015</v>
      </c>
      <c r="C5825">
        <v>0</v>
      </c>
      <c r="D5825">
        <v>0</v>
      </c>
      <c r="E5825" s="3" t="e">
        <v>#NUM!</v>
      </c>
      <c r="F5825" s="3" t="str">
        <f>VLOOKUP(Exportacao[[#This Row],[País]],Tabela3[#All],4,FALSE)</f>
        <v>Porto Rico</v>
      </c>
      <c r="G5825" s="3" t="str">
        <f>VLOOKUP(Exportacao[[#This Row],[País Corrigido]],'Conversor de países_Geral_UTF8_'!$A$2:$B$223,2,FALSE)</f>
        <v>América Central e Caribe</v>
      </c>
      <c r="H58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6" spans="1:8" hidden="1">
      <c r="A5826" t="s">
        <v>174</v>
      </c>
      <c r="B5826" s="3">
        <v>2016</v>
      </c>
      <c r="C5826">
        <v>0</v>
      </c>
      <c r="D5826">
        <v>0</v>
      </c>
      <c r="E5826" s="3" t="e">
        <v>#NUM!</v>
      </c>
      <c r="F5826" s="3" t="str">
        <f>VLOOKUP(Exportacao[[#This Row],[País]],Tabela3[#All],4,FALSE)</f>
        <v>Porto Rico</v>
      </c>
      <c r="G5826" s="3" t="str">
        <f>VLOOKUP(Exportacao[[#This Row],[País Corrigido]],'Conversor de países_Geral_UTF8_'!$A$2:$B$223,2,FALSE)</f>
        <v>América Central e Caribe</v>
      </c>
      <c r="H58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7" spans="1:8" hidden="1">
      <c r="A5827" t="s">
        <v>174</v>
      </c>
      <c r="B5827" s="3">
        <v>2017</v>
      </c>
      <c r="C5827">
        <v>0</v>
      </c>
      <c r="D5827">
        <v>0</v>
      </c>
      <c r="E5827" s="3" t="e">
        <v>#NUM!</v>
      </c>
      <c r="F5827" s="3" t="str">
        <f>VLOOKUP(Exportacao[[#This Row],[País]],Tabela3[#All],4,FALSE)</f>
        <v>Porto Rico</v>
      </c>
      <c r="G5827" s="3" t="str">
        <f>VLOOKUP(Exportacao[[#This Row],[País Corrigido]],'Conversor de países_Geral_UTF8_'!$A$2:$B$223,2,FALSE)</f>
        <v>América Central e Caribe</v>
      </c>
      <c r="H58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8" spans="1:8" hidden="1">
      <c r="A5828" t="s">
        <v>174</v>
      </c>
      <c r="B5828" s="3">
        <v>2018</v>
      </c>
      <c r="C5828">
        <v>0</v>
      </c>
      <c r="D5828">
        <v>0</v>
      </c>
      <c r="E5828" s="3" t="e">
        <v>#NUM!</v>
      </c>
      <c r="F5828" s="3" t="str">
        <f>VLOOKUP(Exportacao[[#This Row],[País]],Tabela3[#All],4,FALSE)</f>
        <v>Porto Rico</v>
      </c>
      <c r="G5828" s="3" t="str">
        <f>VLOOKUP(Exportacao[[#This Row],[País Corrigido]],'Conversor de países_Geral_UTF8_'!$A$2:$B$223,2,FALSE)</f>
        <v>América Central e Caribe</v>
      </c>
      <c r="H58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29" spans="1:8" hidden="1">
      <c r="A5829" t="s">
        <v>174</v>
      </c>
      <c r="B5829" s="3">
        <v>2019</v>
      </c>
      <c r="C5829">
        <v>0</v>
      </c>
      <c r="D5829">
        <v>0</v>
      </c>
      <c r="E5829" s="3" t="e">
        <v>#NUM!</v>
      </c>
      <c r="F5829" s="3" t="str">
        <f>VLOOKUP(Exportacao[[#This Row],[País]],Tabela3[#All],4,FALSE)</f>
        <v>Porto Rico</v>
      </c>
      <c r="G5829" s="3" t="str">
        <f>VLOOKUP(Exportacao[[#This Row],[País Corrigido]],'Conversor de países_Geral_UTF8_'!$A$2:$B$223,2,FALSE)</f>
        <v>América Central e Caribe</v>
      </c>
      <c r="H58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0" spans="1:8" hidden="1">
      <c r="A5830" t="s">
        <v>174</v>
      </c>
      <c r="B5830" s="3">
        <v>2020</v>
      </c>
      <c r="C5830">
        <v>0</v>
      </c>
      <c r="D5830">
        <v>0</v>
      </c>
      <c r="E5830" s="3" t="e">
        <v>#NUM!</v>
      </c>
      <c r="F5830" s="3" t="str">
        <f>VLOOKUP(Exportacao[[#This Row],[País]],Tabela3[#All],4,FALSE)</f>
        <v>Porto Rico</v>
      </c>
      <c r="G5830" s="3" t="str">
        <f>VLOOKUP(Exportacao[[#This Row],[País Corrigido]],'Conversor de países_Geral_UTF8_'!$A$2:$B$223,2,FALSE)</f>
        <v>América Central e Caribe</v>
      </c>
      <c r="H58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1" spans="1:8" hidden="1">
      <c r="A5831" t="s">
        <v>174</v>
      </c>
      <c r="B5831" s="3">
        <v>2021</v>
      </c>
      <c r="C5831">
        <v>0</v>
      </c>
      <c r="D5831">
        <v>0</v>
      </c>
      <c r="E5831" s="3" t="e">
        <v>#NUM!</v>
      </c>
      <c r="F5831" s="3" t="str">
        <f>VLOOKUP(Exportacao[[#This Row],[País]],Tabela3[#All],4,FALSE)</f>
        <v>Porto Rico</v>
      </c>
      <c r="G5831" s="3" t="str">
        <f>VLOOKUP(Exportacao[[#This Row],[País Corrigido]],'Conversor de países_Geral_UTF8_'!$A$2:$B$223,2,FALSE)</f>
        <v>América Central e Caribe</v>
      </c>
      <c r="H58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2" spans="1:8" hidden="1">
      <c r="A5832" t="s">
        <v>174</v>
      </c>
      <c r="B5832" s="3">
        <v>2022</v>
      </c>
      <c r="C5832">
        <v>0</v>
      </c>
      <c r="D5832">
        <v>0</v>
      </c>
      <c r="E5832" s="3" t="e">
        <v>#NUM!</v>
      </c>
      <c r="F5832" s="3" t="str">
        <f>VLOOKUP(Exportacao[[#This Row],[País]],Tabela3[#All],4,FALSE)</f>
        <v>Porto Rico</v>
      </c>
      <c r="G5832" s="3" t="str">
        <f>VLOOKUP(Exportacao[[#This Row],[País Corrigido]],'Conversor de países_Geral_UTF8_'!$A$2:$B$223,2,FALSE)</f>
        <v>América Central e Caribe</v>
      </c>
      <c r="H58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3" spans="1:8" hidden="1">
      <c r="A5833" t="s">
        <v>174</v>
      </c>
      <c r="B5833" s="3">
        <v>2023</v>
      </c>
      <c r="C5833">
        <v>0</v>
      </c>
      <c r="D5833">
        <v>0</v>
      </c>
      <c r="E5833" s="3" t="e">
        <v>#NUM!</v>
      </c>
      <c r="F5833" s="3" t="str">
        <f>VLOOKUP(Exportacao[[#This Row],[País]],Tabela3[#All],4,FALSE)</f>
        <v>Porto Rico</v>
      </c>
      <c r="G5833" s="3" t="str">
        <f>VLOOKUP(Exportacao[[#This Row],[País Corrigido]],'Conversor de países_Geral_UTF8_'!$A$2:$B$223,2,FALSE)</f>
        <v>América Central e Caribe</v>
      </c>
      <c r="H58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4" spans="1:8" hidden="1">
      <c r="A5834" t="s">
        <v>175</v>
      </c>
      <c r="B5834" s="3">
        <v>1970</v>
      </c>
      <c r="C5834">
        <v>0</v>
      </c>
      <c r="D5834">
        <v>0</v>
      </c>
      <c r="E5834" s="3" t="e">
        <v>#NUM!</v>
      </c>
      <c r="F5834" s="3" t="str">
        <f>VLOOKUP(Exportacao[[#This Row],[País]],Tabela3[#All],4,FALSE)</f>
        <v>Portugal</v>
      </c>
      <c r="G5834" s="3" t="str">
        <f>VLOOKUP(Exportacao[[#This Row],[País Corrigido]],'Conversor de países_Geral_UTF8_'!$A$2:$B$223,2,FALSE)</f>
        <v>Europa</v>
      </c>
      <c r="H58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5" spans="1:8" hidden="1">
      <c r="A5835" t="s">
        <v>175</v>
      </c>
      <c r="B5835" s="3">
        <v>1971</v>
      </c>
      <c r="C5835">
        <v>0</v>
      </c>
      <c r="D5835">
        <v>0</v>
      </c>
      <c r="E5835" s="3" t="e">
        <v>#NUM!</v>
      </c>
      <c r="F5835" s="3" t="str">
        <f>VLOOKUP(Exportacao[[#This Row],[País]],Tabela3[#All],4,FALSE)</f>
        <v>Portugal</v>
      </c>
      <c r="G5835" s="3" t="str">
        <f>VLOOKUP(Exportacao[[#This Row],[País Corrigido]],'Conversor de países_Geral_UTF8_'!$A$2:$B$223,2,FALSE)</f>
        <v>Europa</v>
      </c>
      <c r="H58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6" spans="1:8" hidden="1">
      <c r="A5836" t="s">
        <v>175</v>
      </c>
      <c r="B5836" s="3">
        <v>1972</v>
      </c>
      <c r="C5836">
        <v>0</v>
      </c>
      <c r="D5836">
        <v>0</v>
      </c>
      <c r="E5836" s="3" t="e">
        <v>#NUM!</v>
      </c>
      <c r="F5836" s="3" t="str">
        <f>VLOOKUP(Exportacao[[#This Row],[País]],Tabela3[#All],4,FALSE)</f>
        <v>Portugal</v>
      </c>
      <c r="G5836" s="3" t="str">
        <f>VLOOKUP(Exportacao[[#This Row],[País Corrigido]],'Conversor de países_Geral_UTF8_'!$A$2:$B$223,2,FALSE)</f>
        <v>Europa</v>
      </c>
      <c r="H58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7" spans="1:8" hidden="1">
      <c r="A5837" t="s">
        <v>175</v>
      </c>
      <c r="B5837" s="3">
        <v>1973</v>
      </c>
      <c r="C5837">
        <v>0</v>
      </c>
      <c r="D5837">
        <v>0</v>
      </c>
      <c r="E5837" s="3" t="e">
        <v>#NUM!</v>
      </c>
      <c r="F5837" s="3" t="str">
        <f>VLOOKUP(Exportacao[[#This Row],[País]],Tabela3[#All],4,FALSE)</f>
        <v>Portugal</v>
      </c>
      <c r="G5837" s="3" t="str">
        <f>VLOOKUP(Exportacao[[#This Row],[País Corrigido]],'Conversor de países_Geral_UTF8_'!$A$2:$B$223,2,FALSE)</f>
        <v>Europa</v>
      </c>
      <c r="H58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8" spans="1:8" hidden="1">
      <c r="A5838" t="s">
        <v>175</v>
      </c>
      <c r="B5838" s="3">
        <v>1974</v>
      </c>
      <c r="C5838">
        <v>0</v>
      </c>
      <c r="D5838">
        <v>0</v>
      </c>
      <c r="E5838" s="3" t="e">
        <v>#NUM!</v>
      </c>
      <c r="F5838" s="3" t="str">
        <f>VLOOKUP(Exportacao[[#This Row],[País]],Tabela3[#All],4,FALSE)</f>
        <v>Portugal</v>
      </c>
      <c r="G5838" s="3" t="str">
        <f>VLOOKUP(Exportacao[[#This Row],[País Corrigido]],'Conversor de países_Geral_UTF8_'!$A$2:$B$223,2,FALSE)</f>
        <v>Europa</v>
      </c>
      <c r="H58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39" spans="1:8" hidden="1">
      <c r="A5839" t="s">
        <v>175</v>
      </c>
      <c r="B5839" s="3">
        <v>1975</v>
      </c>
      <c r="C5839">
        <v>0</v>
      </c>
      <c r="D5839">
        <v>0</v>
      </c>
      <c r="E5839" s="3" t="e">
        <v>#NUM!</v>
      </c>
      <c r="F5839" s="3" t="str">
        <f>VLOOKUP(Exportacao[[#This Row],[País]],Tabela3[#All],4,FALSE)</f>
        <v>Portugal</v>
      </c>
      <c r="G5839" s="3" t="str">
        <f>VLOOKUP(Exportacao[[#This Row],[País Corrigido]],'Conversor de países_Geral_UTF8_'!$A$2:$B$223,2,FALSE)</f>
        <v>Europa</v>
      </c>
      <c r="H58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0" spans="1:8" hidden="1">
      <c r="A5840" t="s">
        <v>175</v>
      </c>
      <c r="B5840" s="3">
        <v>1976</v>
      </c>
      <c r="C5840">
        <v>0</v>
      </c>
      <c r="D5840">
        <v>0</v>
      </c>
      <c r="E5840" s="3" t="e">
        <v>#NUM!</v>
      </c>
      <c r="F5840" s="3" t="str">
        <f>VLOOKUP(Exportacao[[#This Row],[País]],Tabela3[#All],4,FALSE)</f>
        <v>Portugal</v>
      </c>
      <c r="G5840" s="3" t="str">
        <f>VLOOKUP(Exportacao[[#This Row],[País Corrigido]],'Conversor de países_Geral_UTF8_'!$A$2:$B$223,2,FALSE)</f>
        <v>Europa</v>
      </c>
      <c r="H58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1" spans="1:8" hidden="1">
      <c r="A5841" t="s">
        <v>175</v>
      </c>
      <c r="B5841" s="3">
        <v>1977</v>
      </c>
      <c r="C5841">
        <v>0</v>
      </c>
      <c r="D5841">
        <v>0</v>
      </c>
      <c r="E5841" s="3" t="e">
        <v>#NUM!</v>
      </c>
      <c r="F5841" s="3" t="str">
        <f>VLOOKUP(Exportacao[[#This Row],[País]],Tabela3[#All],4,FALSE)</f>
        <v>Portugal</v>
      </c>
      <c r="G5841" s="3" t="str">
        <f>VLOOKUP(Exportacao[[#This Row],[País Corrigido]],'Conversor de países_Geral_UTF8_'!$A$2:$B$223,2,FALSE)</f>
        <v>Europa</v>
      </c>
      <c r="H58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2" spans="1:8" hidden="1">
      <c r="A5842" t="s">
        <v>175</v>
      </c>
      <c r="B5842" s="3">
        <v>1978</v>
      </c>
      <c r="C5842">
        <v>0</v>
      </c>
      <c r="D5842">
        <v>0</v>
      </c>
      <c r="E5842" s="3" t="e">
        <v>#NUM!</v>
      </c>
      <c r="F5842" s="3" t="str">
        <f>VLOOKUP(Exportacao[[#This Row],[País]],Tabela3[#All],4,FALSE)</f>
        <v>Portugal</v>
      </c>
      <c r="G5842" s="3" t="str">
        <f>VLOOKUP(Exportacao[[#This Row],[País Corrigido]],'Conversor de países_Geral_UTF8_'!$A$2:$B$223,2,FALSE)</f>
        <v>Europa</v>
      </c>
      <c r="H58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3" spans="1:8" hidden="1">
      <c r="A5843" t="s">
        <v>175</v>
      </c>
      <c r="B5843" s="3">
        <v>1979</v>
      </c>
      <c r="C5843">
        <v>0</v>
      </c>
      <c r="D5843">
        <v>0</v>
      </c>
      <c r="E5843" s="3" t="e">
        <v>#NUM!</v>
      </c>
      <c r="F5843" s="3" t="str">
        <f>VLOOKUP(Exportacao[[#This Row],[País]],Tabela3[#All],4,FALSE)</f>
        <v>Portugal</v>
      </c>
      <c r="G5843" s="3" t="str">
        <f>VLOOKUP(Exportacao[[#This Row],[País Corrigido]],'Conversor de países_Geral_UTF8_'!$A$2:$B$223,2,FALSE)</f>
        <v>Europa</v>
      </c>
      <c r="H58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4" spans="1:8" hidden="1">
      <c r="A5844" t="s">
        <v>175</v>
      </c>
      <c r="B5844" s="3">
        <v>1980</v>
      </c>
      <c r="C5844">
        <v>0</v>
      </c>
      <c r="D5844">
        <v>0</v>
      </c>
      <c r="E5844" s="3" t="e">
        <v>#NUM!</v>
      </c>
      <c r="F5844" s="3" t="str">
        <f>VLOOKUP(Exportacao[[#This Row],[País]],Tabela3[#All],4,FALSE)</f>
        <v>Portugal</v>
      </c>
      <c r="G5844" s="3" t="str">
        <f>VLOOKUP(Exportacao[[#This Row],[País Corrigido]],'Conversor de países_Geral_UTF8_'!$A$2:$B$223,2,FALSE)</f>
        <v>Europa</v>
      </c>
      <c r="H58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5" spans="1:8" hidden="1">
      <c r="A5845" t="s">
        <v>175</v>
      </c>
      <c r="B5845" s="3">
        <v>1981</v>
      </c>
      <c r="C5845">
        <v>0</v>
      </c>
      <c r="D5845">
        <v>0</v>
      </c>
      <c r="E5845" s="3" t="e">
        <v>#NUM!</v>
      </c>
      <c r="F5845" s="3" t="str">
        <f>VLOOKUP(Exportacao[[#This Row],[País]],Tabela3[#All],4,FALSE)</f>
        <v>Portugal</v>
      </c>
      <c r="G5845" s="3" t="str">
        <f>VLOOKUP(Exportacao[[#This Row],[País Corrigido]],'Conversor de países_Geral_UTF8_'!$A$2:$B$223,2,FALSE)</f>
        <v>Europa</v>
      </c>
      <c r="H58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6" spans="1:8" hidden="1">
      <c r="A5846" t="s">
        <v>175</v>
      </c>
      <c r="B5846" s="3">
        <v>1982</v>
      </c>
      <c r="C5846">
        <v>0</v>
      </c>
      <c r="D5846">
        <v>0</v>
      </c>
      <c r="E5846" s="3" t="e">
        <v>#NUM!</v>
      </c>
      <c r="F5846" s="3" t="str">
        <f>VLOOKUP(Exportacao[[#This Row],[País]],Tabela3[#All],4,FALSE)</f>
        <v>Portugal</v>
      </c>
      <c r="G5846" s="3" t="str">
        <f>VLOOKUP(Exportacao[[#This Row],[País Corrigido]],'Conversor de países_Geral_UTF8_'!$A$2:$B$223,2,FALSE)</f>
        <v>Europa</v>
      </c>
      <c r="H58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7" spans="1:8" hidden="1">
      <c r="A5847" t="s">
        <v>175</v>
      </c>
      <c r="B5847" s="3">
        <v>1983</v>
      </c>
      <c r="C5847">
        <v>0</v>
      </c>
      <c r="D5847">
        <v>0</v>
      </c>
      <c r="E5847" s="3" t="e">
        <v>#NUM!</v>
      </c>
      <c r="F5847" s="3" t="str">
        <f>VLOOKUP(Exportacao[[#This Row],[País]],Tabela3[#All],4,FALSE)</f>
        <v>Portugal</v>
      </c>
      <c r="G5847" s="3" t="str">
        <f>VLOOKUP(Exportacao[[#This Row],[País Corrigido]],'Conversor de países_Geral_UTF8_'!$A$2:$B$223,2,FALSE)</f>
        <v>Europa</v>
      </c>
      <c r="H58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8" spans="1:8" hidden="1">
      <c r="A5848" t="s">
        <v>175</v>
      </c>
      <c r="B5848" s="3">
        <v>1984</v>
      </c>
      <c r="C5848">
        <v>0</v>
      </c>
      <c r="D5848">
        <v>0</v>
      </c>
      <c r="E5848" s="3" t="e">
        <v>#NUM!</v>
      </c>
      <c r="F5848" s="3" t="str">
        <f>VLOOKUP(Exportacao[[#This Row],[País]],Tabela3[#All],4,FALSE)</f>
        <v>Portugal</v>
      </c>
      <c r="G5848" s="3" t="str">
        <f>VLOOKUP(Exportacao[[#This Row],[País Corrigido]],'Conversor de países_Geral_UTF8_'!$A$2:$B$223,2,FALSE)</f>
        <v>Europa</v>
      </c>
      <c r="H58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49" spans="1:8" hidden="1">
      <c r="A5849" t="s">
        <v>175</v>
      </c>
      <c r="B5849" s="3">
        <v>1985</v>
      </c>
      <c r="C5849">
        <v>0</v>
      </c>
      <c r="D5849">
        <v>0</v>
      </c>
      <c r="E5849" s="3" t="e">
        <v>#NUM!</v>
      </c>
      <c r="F5849" s="3" t="str">
        <f>VLOOKUP(Exportacao[[#This Row],[País]],Tabela3[#All],4,FALSE)</f>
        <v>Portugal</v>
      </c>
      <c r="G5849" s="3" t="str">
        <f>VLOOKUP(Exportacao[[#This Row],[País Corrigido]],'Conversor de países_Geral_UTF8_'!$A$2:$B$223,2,FALSE)</f>
        <v>Europa</v>
      </c>
      <c r="H58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0" spans="1:8" hidden="1">
      <c r="A5850" t="s">
        <v>175</v>
      </c>
      <c r="B5850" s="3">
        <v>1986</v>
      </c>
      <c r="C5850">
        <v>0</v>
      </c>
      <c r="D5850">
        <v>0</v>
      </c>
      <c r="E5850" s="3" t="e">
        <v>#NUM!</v>
      </c>
      <c r="F5850" s="3" t="str">
        <f>VLOOKUP(Exportacao[[#This Row],[País]],Tabela3[#All],4,FALSE)</f>
        <v>Portugal</v>
      </c>
      <c r="G5850" s="3" t="str">
        <f>VLOOKUP(Exportacao[[#This Row],[País Corrigido]],'Conversor de países_Geral_UTF8_'!$A$2:$B$223,2,FALSE)</f>
        <v>Europa</v>
      </c>
      <c r="H58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1" spans="1:8" hidden="1">
      <c r="A5851" t="s">
        <v>175</v>
      </c>
      <c r="B5851" s="3">
        <v>1987</v>
      </c>
      <c r="C5851">
        <v>0</v>
      </c>
      <c r="D5851">
        <v>0</v>
      </c>
      <c r="E5851" s="3" t="e">
        <v>#NUM!</v>
      </c>
      <c r="F5851" s="3" t="str">
        <f>VLOOKUP(Exportacao[[#This Row],[País]],Tabela3[#All],4,FALSE)</f>
        <v>Portugal</v>
      </c>
      <c r="G5851" s="3" t="str">
        <f>VLOOKUP(Exportacao[[#This Row],[País Corrigido]],'Conversor de países_Geral_UTF8_'!$A$2:$B$223,2,FALSE)</f>
        <v>Europa</v>
      </c>
      <c r="H58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2" spans="1:8" hidden="1">
      <c r="A5852" t="s">
        <v>175</v>
      </c>
      <c r="B5852" s="3">
        <v>1988</v>
      </c>
      <c r="C5852">
        <v>0</v>
      </c>
      <c r="D5852">
        <v>0</v>
      </c>
      <c r="E5852" s="3" t="e">
        <v>#NUM!</v>
      </c>
      <c r="F5852" s="3" t="str">
        <f>VLOOKUP(Exportacao[[#This Row],[País]],Tabela3[#All],4,FALSE)</f>
        <v>Portugal</v>
      </c>
      <c r="G5852" s="3" t="str">
        <f>VLOOKUP(Exportacao[[#This Row],[País Corrigido]],'Conversor de países_Geral_UTF8_'!$A$2:$B$223,2,FALSE)</f>
        <v>Europa</v>
      </c>
      <c r="H58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3" spans="1:8" hidden="1">
      <c r="A5853" t="s">
        <v>175</v>
      </c>
      <c r="B5853" s="3">
        <v>1989</v>
      </c>
      <c r="C5853">
        <v>0</v>
      </c>
      <c r="D5853">
        <v>0</v>
      </c>
      <c r="E5853" s="3" t="e">
        <v>#NUM!</v>
      </c>
      <c r="F5853" s="3" t="str">
        <f>VLOOKUP(Exportacao[[#This Row],[País]],Tabela3[#All],4,FALSE)</f>
        <v>Portugal</v>
      </c>
      <c r="G5853" s="3" t="str">
        <f>VLOOKUP(Exportacao[[#This Row],[País Corrigido]],'Conversor de países_Geral_UTF8_'!$A$2:$B$223,2,FALSE)</f>
        <v>Europa</v>
      </c>
      <c r="H58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4" spans="1:8" hidden="1">
      <c r="A5854" t="s">
        <v>175</v>
      </c>
      <c r="B5854" s="3">
        <v>1990</v>
      </c>
      <c r="C5854">
        <v>0</v>
      </c>
      <c r="D5854">
        <v>0</v>
      </c>
      <c r="E5854" s="3" t="e">
        <v>#NUM!</v>
      </c>
      <c r="F5854" s="3" t="str">
        <f>VLOOKUP(Exportacao[[#This Row],[País]],Tabela3[#All],4,FALSE)</f>
        <v>Portugal</v>
      </c>
      <c r="G5854" s="3" t="str">
        <f>VLOOKUP(Exportacao[[#This Row],[País Corrigido]],'Conversor de países_Geral_UTF8_'!$A$2:$B$223,2,FALSE)</f>
        <v>Europa</v>
      </c>
      <c r="H58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5" spans="1:8" hidden="1">
      <c r="A5855" t="s">
        <v>175</v>
      </c>
      <c r="B5855" s="3">
        <v>1991</v>
      </c>
      <c r="C5855">
        <v>0</v>
      </c>
      <c r="D5855">
        <v>0</v>
      </c>
      <c r="E5855" s="3" t="e">
        <v>#NUM!</v>
      </c>
      <c r="F5855" s="3" t="str">
        <f>VLOOKUP(Exportacao[[#This Row],[País]],Tabela3[#All],4,FALSE)</f>
        <v>Portugal</v>
      </c>
      <c r="G5855" s="3" t="str">
        <f>VLOOKUP(Exportacao[[#This Row],[País Corrigido]],'Conversor de países_Geral_UTF8_'!$A$2:$B$223,2,FALSE)</f>
        <v>Europa</v>
      </c>
      <c r="H58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6" spans="1:8" hidden="1">
      <c r="A5856" t="s">
        <v>175</v>
      </c>
      <c r="B5856" s="3">
        <v>1992</v>
      </c>
      <c r="C5856">
        <v>0</v>
      </c>
      <c r="D5856">
        <v>0</v>
      </c>
      <c r="E5856" s="3" t="e">
        <v>#NUM!</v>
      </c>
      <c r="F5856" s="3" t="str">
        <f>VLOOKUP(Exportacao[[#This Row],[País]],Tabela3[#All],4,FALSE)</f>
        <v>Portugal</v>
      </c>
      <c r="G5856" s="3" t="str">
        <f>VLOOKUP(Exportacao[[#This Row],[País Corrigido]],'Conversor de países_Geral_UTF8_'!$A$2:$B$223,2,FALSE)</f>
        <v>Europa</v>
      </c>
      <c r="H58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7" spans="1:8" hidden="1">
      <c r="A5857" t="s">
        <v>175</v>
      </c>
      <c r="B5857" s="3">
        <v>1993</v>
      </c>
      <c r="C5857">
        <v>0</v>
      </c>
      <c r="D5857">
        <v>0</v>
      </c>
      <c r="E5857" s="3" t="e">
        <v>#NUM!</v>
      </c>
      <c r="F5857" s="3" t="str">
        <f>VLOOKUP(Exportacao[[#This Row],[País]],Tabela3[#All],4,FALSE)</f>
        <v>Portugal</v>
      </c>
      <c r="G5857" s="3" t="str">
        <f>VLOOKUP(Exportacao[[#This Row],[País Corrigido]],'Conversor de países_Geral_UTF8_'!$A$2:$B$223,2,FALSE)</f>
        <v>Europa</v>
      </c>
      <c r="H58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8" spans="1:8" hidden="1">
      <c r="A5858" t="s">
        <v>175</v>
      </c>
      <c r="B5858" s="3">
        <v>1994</v>
      </c>
      <c r="C5858">
        <v>0</v>
      </c>
      <c r="D5858">
        <v>0</v>
      </c>
      <c r="E5858" s="3" t="e">
        <v>#NUM!</v>
      </c>
      <c r="F5858" s="3" t="str">
        <f>VLOOKUP(Exportacao[[#This Row],[País]],Tabela3[#All],4,FALSE)</f>
        <v>Portugal</v>
      </c>
      <c r="G5858" s="3" t="str">
        <f>VLOOKUP(Exportacao[[#This Row],[País Corrigido]],'Conversor de países_Geral_UTF8_'!$A$2:$B$223,2,FALSE)</f>
        <v>Europa</v>
      </c>
      <c r="H58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59" spans="1:8" hidden="1">
      <c r="A5859" t="s">
        <v>175</v>
      </c>
      <c r="B5859" s="3">
        <v>1995</v>
      </c>
      <c r="C5859">
        <v>0</v>
      </c>
      <c r="D5859">
        <v>0</v>
      </c>
      <c r="E5859" s="3" t="e">
        <v>#NUM!</v>
      </c>
      <c r="F5859" s="3" t="str">
        <f>VLOOKUP(Exportacao[[#This Row],[País]],Tabela3[#All],4,FALSE)</f>
        <v>Portugal</v>
      </c>
      <c r="G5859" s="3" t="str">
        <f>VLOOKUP(Exportacao[[#This Row],[País Corrigido]],'Conversor de países_Geral_UTF8_'!$A$2:$B$223,2,FALSE)</f>
        <v>Europa</v>
      </c>
      <c r="H58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60" spans="1:8" hidden="1">
      <c r="A5860" t="s">
        <v>175</v>
      </c>
      <c r="B5860" s="3">
        <v>1996</v>
      </c>
      <c r="C5860">
        <v>0</v>
      </c>
      <c r="D5860">
        <v>0</v>
      </c>
      <c r="E5860" s="3" t="e">
        <v>#NUM!</v>
      </c>
      <c r="F5860" s="3" t="str">
        <f>VLOOKUP(Exportacao[[#This Row],[País]],Tabela3[#All],4,FALSE)</f>
        <v>Portugal</v>
      </c>
      <c r="G5860" s="3" t="str">
        <f>VLOOKUP(Exportacao[[#This Row],[País Corrigido]],'Conversor de países_Geral_UTF8_'!$A$2:$B$223,2,FALSE)</f>
        <v>Europa</v>
      </c>
      <c r="H58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61" spans="1:8" hidden="1">
      <c r="A5861" t="s">
        <v>175</v>
      </c>
      <c r="B5861" s="3">
        <v>1997</v>
      </c>
      <c r="C5861">
        <v>0</v>
      </c>
      <c r="D5861">
        <v>0</v>
      </c>
      <c r="E5861" s="3" t="e">
        <v>#NUM!</v>
      </c>
      <c r="F5861" s="3" t="str">
        <f>VLOOKUP(Exportacao[[#This Row],[País]],Tabela3[#All],4,FALSE)</f>
        <v>Portugal</v>
      </c>
      <c r="G5861" s="3" t="str">
        <f>VLOOKUP(Exportacao[[#This Row],[País Corrigido]],'Conversor de países_Geral_UTF8_'!$A$2:$B$223,2,FALSE)</f>
        <v>Europa</v>
      </c>
      <c r="H58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62" spans="1:8" hidden="1">
      <c r="A5862" t="s">
        <v>175</v>
      </c>
      <c r="B5862" s="3">
        <v>1998</v>
      </c>
      <c r="C5862">
        <v>0</v>
      </c>
      <c r="D5862">
        <v>0</v>
      </c>
      <c r="E5862" s="3" t="e">
        <v>#NUM!</v>
      </c>
      <c r="F5862" s="3" t="str">
        <f>VLOOKUP(Exportacao[[#This Row],[País]],Tabela3[#All],4,FALSE)</f>
        <v>Portugal</v>
      </c>
      <c r="G5862" s="3" t="str">
        <f>VLOOKUP(Exportacao[[#This Row],[País Corrigido]],'Conversor de países_Geral_UTF8_'!$A$2:$B$223,2,FALSE)</f>
        <v>Europa</v>
      </c>
      <c r="H58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63" spans="1:8" hidden="1">
      <c r="A5863" t="s">
        <v>175</v>
      </c>
      <c r="B5863" s="3">
        <v>1999</v>
      </c>
      <c r="C5863">
        <v>0</v>
      </c>
      <c r="D5863">
        <v>0</v>
      </c>
      <c r="E5863" s="3" t="e">
        <v>#NUM!</v>
      </c>
      <c r="F5863" s="3" t="str">
        <f>VLOOKUP(Exportacao[[#This Row],[País]],Tabela3[#All],4,FALSE)</f>
        <v>Portugal</v>
      </c>
      <c r="G5863" s="3" t="str">
        <f>VLOOKUP(Exportacao[[#This Row],[País Corrigido]],'Conversor de países_Geral_UTF8_'!$A$2:$B$223,2,FALSE)</f>
        <v>Europa</v>
      </c>
      <c r="H58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64" spans="1:8" hidden="1">
      <c r="A5864" t="s">
        <v>175</v>
      </c>
      <c r="B5864" s="3">
        <v>2000</v>
      </c>
      <c r="C5864">
        <v>0</v>
      </c>
      <c r="D5864">
        <v>0</v>
      </c>
      <c r="E5864" s="3" t="e">
        <v>#NUM!</v>
      </c>
      <c r="F5864" s="3" t="str">
        <f>VLOOKUP(Exportacao[[#This Row],[País]],Tabela3[#All],4,FALSE)</f>
        <v>Portugal</v>
      </c>
      <c r="G5864" s="3" t="str">
        <f>VLOOKUP(Exportacao[[#This Row],[País Corrigido]],'Conversor de países_Geral_UTF8_'!$A$2:$B$223,2,FALSE)</f>
        <v>Europa</v>
      </c>
      <c r="H58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65" spans="1:8" hidden="1">
      <c r="A5865" t="s">
        <v>175</v>
      </c>
      <c r="B5865" s="3">
        <v>2001</v>
      </c>
      <c r="C5865">
        <v>0</v>
      </c>
      <c r="D5865">
        <v>0</v>
      </c>
      <c r="E5865" s="3" t="e">
        <v>#NUM!</v>
      </c>
      <c r="F5865" s="3" t="str">
        <f>VLOOKUP(Exportacao[[#This Row],[País]],Tabela3[#All],4,FALSE)</f>
        <v>Portugal</v>
      </c>
      <c r="G5865" s="3" t="str">
        <f>VLOOKUP(Exportacao[[#This Row],[País Corrigido]],'Conversor de países_Geral_UTF8_'!$A$2:$B$223,2,FALSE)</f>
        <v>Europa</v>
      </c>
      <c r="H58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66" spans="1:8" hidden="1">
      <c r="A5866" t="s">
        <v>175</v>
      </c>
      <c r="B5866" s="3">
        <v>2002</v>
      </c>
      <c r="C5866">
        <v>0</v>
      </c>
      <c r="D5866">
        <v>0</v>
      </c>
      <c r="E5866" s="3" t="e">
        <v>#NUM!</v>
      </c>
      <c r="F5866" s="3" t="str">
        <f>VLOOKUP(Exportacao[[#This Row],[País]],Tabela3[#All],4,FALSE)</f>
        <v>Portugal</v>
      </c>
      <c r="G5866" s="3" t="str">
        <f>VLOOKUP(Exportacao[[#This Row],[País Corrigido]],'Conversor de países_Geral_UTF8_'!$A$2:$B$223,2,FALSE)</f>
        <v>Europa</v>
      </c>
      <c r="H58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67" spans="1:8" hidden="1">
      <c r="A5867" t="s">
        <v>175</v>
      </c>
      <c r="B5867" s="3">
        <v>2003</v>
      </c>
      <c r="C5867">
        <v>2100</v>
      </c>
      <c r="D5867">
        <v>1340</v>
      </c>
      <c r="E5867" s="3">
        <v>0.63809523809523805</v>
      </c>
      <c r="F5867" s="3" t="str">
        <f>VLOOKUP(Exportacao[[#This Row],[País]],Tabela3[#All],4,FALSE)</f>
        <v>Portugal</v>
      </c>
      <c r="G5867" s="3" t="str">
        <f>VLOOKUP(Exportacao[[#This Row],[País Corrigido]],'Conversor de países_Geral_UTF8_'!$A$2:$B$223,2,FALSE)</f>
        <v>Europa</v>
      </c>
      <c r="H58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68" spans="1:8" hidden="1">
      <c r="A5868" t="s">
        <v>175</v>
      </c>
      <c r="B5868" s="3">
        <v>2004</v>
      </c>
      <c r="C5868">
        <v>16080</v>
      </c>
      <c r="D5868">
        <v>21864</v>
      </c>
      <c r="E5868" s="3">
        <v>1.3597014925373134</v>
      </c>
      <c r="F5868" s="3" t="str">
        <f>VLOOKUP(Exportacao[[#This Row],[País]],Tabela3[#All],4,FALSE)</f>
        <v>Portugal</v>
      </c>
      <c r="G5868" s="3" t="str">
        <f>VLOOKUP(Exportacao[[#This Row],[País Corrigido]],'Conversor de países_Geral_UTF8_'!$A$2:$B$223,2,FALSE)</f>
        <v>Europa</v>
      </c>
      <c r="H58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69" spans="1:8" hidden="1">
      <c r="A5869" t="s">
        <v>175</v>
      </c>
      <c r="B5869" s="3">
        <v>2005</v>
      </c>
      <c r="C5869">
        <v>17741</v>
      </c>
      <c r="D5869">
        <v>28733</v>
      </c>
      <c r="E5869" s="3">
        <v>1.6195817597655149</v>
      </c>
      <c r="F5869" s="3" t="str">
        <f>VLOOKUP(Exportacao[[#This Row],[País]],Tabela3[#All],4,FALSE)</f>
        <v>Portugal</v>
      </c>
      <c r="G5869" s="3" t="str">
        <f>VLOOKUP(Exportacao[[#This Row],[País Corrigido]],'Conversor de países_Geral_UTF8_'!$A$2:$B$223,2,FALSE)</f>
        <v>Europa</v>
      </c>
      <c r="H58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0" spans="1:8" hidden="1">
      <c r="A5870" t="s">
        <v>175</v>
      </c>
      <c r="B5870" s="3">
        <v>2006</v>
      </c>
      <c r="C5870">
        <v>17732</v>
      </c>
      <c r="D5870">
        <v>13200</v>
      </c>
      <c r="E5870" s="3">
        <v>0.74441687344913154</v>
      </c>
      <c r="F5870" s="3" t="str">
        <f>VLOOKUP(Exportacao[[#This Row],[País]],Tabela3[#All],4,FALSE)</f>
        <v>Portugal</v>
      </c>
      <c r="G5870" s="3" t="str">
        <f>VLOOKUP(Exportacao[[#This Row],[País Corrigido]],'Conversor de países_Geral_UTF8_'!$A$2:$B$223,2,FALSE)</f>
        <v>Europa</v>
      </c>
      <c r="H58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1" spans="1:8" hidden="1">
      <c r="A5871" t="s">
        <v>175</v>
      </c>
      <c r="B5871" s="3">
        <v>2007</v>
      </c>
      <c r="C5871">
        <v>109074</v>
      </c>
      <c r="D5871">
        <v>165282</v>
      </c>
      <c r="E5871" s="3">
        <v>1.5153198745805601</v>
      </c>
      <c r="F5871" s="3" t="str">
        <f>VLOOKUP(Exportacao[[#This Row],[País]],Tabela3[#All],4,FALSE)</f>
        <v>Portugal</v>
      </c>
      <c r="G5871" s="3" t="str">
        <f>VLOOKUP(Exportacao[[#This Row],[País Corrigido]],'Conversor de países_Geral_UTF8_'!$A$2:$B$223,2,FALSE)</f>
        <v>Europa</v>
      </c>
      <c r="H58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2" spans="1:8" hidden="1">
      <c r="A5872" t="s">
        <v>175</v>
      </c>
      <c r="B5872" s="3">
        <v>2008</v>
      </c>
      <c r="C5872">
        <v>49090</v>
      </c>
      <c r="D5872">
        <v>48942</v>
      </c>
      <c r="E5872" s="3">
        <v>0.99698512935424732</v>
      </c>
      <c r="F5872" s="3" t="str">
        <f>VLOOKUP(Exportacao[[#This Row],[País]],Tabela3[#All],4,FALSE)</f>
        <v>Portugal</v>
      </c>
      <c r="G5872" s="3" t="str">
        <f>VLOOKUP(Exportacao[[#This Row],[País Corrigido]],'Conversor de países_Geral_UTF8_'!$A$2:$B$223,2,FALSE)</f>
        <v>Europa</v>
      </c>
      <c r="H58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3" spans="1:8" hidden="1">
      <c r="A5873" t="s">
        <v>175</v>
      </c>
      <c r="B5873" s="3">
        <v>2009</v>
      </c>
      <c r="C5873">
        <v>141000</v>
      </c>
      <c r="D5873">
        <v>168923</v>
      </c>
      <c r="E5873" s="3">
        <v>1.1980354609929078</v>
      </c>
      <c r="F5873" s="3" t="str">
        <f>VLOOKUP(Exportacao[[#This Row],[País]],Tabela3[#All],4,FALSE)</f>
        <v>Portugal</v>
      </c>
      <c r="G5873" s="3" t="str">
        <f>VLOOKUP(Exportacao[[#This Row],[País Corrigido]],'Conversor de países_Geral_UTF8_'!$A$2:$B$223,2,FALSE)</f>
        <v>Europa</v>
      </c>
      <c r="H58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4" spans="1:8" hidden="1">
      <c r="A5874" t="s">
        <v>175</v>
      </c>
      <c r="B5874" s="3">
        <v>2010</v>
      </c>
      <c r="C5874">
        <v>4577</v>
      </c>
      <c r="D5874">
        <v>18970</v>
      </c>
      <c r="E5874" s="3">
        <v>4.1446362246012676</v>
      </c>
      <c r="F5874" s="3" t="str">
        <f>VLOOKUP(Exportacao[[#This Row],[País]],Tabela3[#All],4,FALSE)</f>
        <v>Portugal</v>
      </c>
      <c r="G5874" s="3" t="str">
        <f>VLOOKUP(Exportacao[[#This Row],[País Corrigido]],'Conversor de países_Geral_UTF8_'!$A$2:$B$223,2,FALSE)</f>
        <v>Europa</v>
      </c>
      <c r="H58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5" spans="1:8" hidden="1">
      <c r="A5875" t="s">
        <v>175</v>
      </c>
      <c r="B5875" s="3">
        <v>2011</v>
      </c>
      <c r="C5875">
        <v>95</v>
      </c>
      <c r="D5875">
        <v>1031</v>
      </c>
      <c r="E5875" s="3">
        <v>10.852631578947369</v>
      </c>
      <c r="F5875" s="3" t="str">
        <f>VLOOKUP(Exportacao[[#This Row],[País]],Tabela3[#All],4,FALSE)</f>
        <v>Portugal</v>
      </c>
      <c r="G5875" s="3" t="str">
        <f>VLOOKUP(Exportacao[[#This Row],[País Corrigido]],'Conversor de países_Geral_UTF8_'!$A$2:$B$223,2,FALSE)</f>
        <v>Europa</v>
      </c>
      <c r="H58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6" spans="1:8" hidden="1">
      <c r="A5876" t="s">
        <v>175</v>
      </c>
      <c r="B5876" s="3">
        <v>2012</v>
      </c>
      <c r="C5876">
        <v>47172</v>
      </c>
      <c r="D5876">
        <v>47022</v>
      </c>
      <c r="E5876" s="3">
        <v>0.99682014754515391</v>
      </c>
      <c r="F5876" s="3" t="str">
        <f>VLOOKUP(Exportacao[[#This Row],[País]],Tabela3[#All],4,FALSE)</f>
        <v>Portugal</v>
      </c>
      <c r="G5876" s="3" t="str">
        <f>VLOOKUP(Exportacao[[#This Row],[País Corrigido]],'Conversor de países_Geral_UTF8_'!$A$2:$B$223,2,FALSE)</f>
        <v>Europa</v>
      </c>
      <c r="H58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7" spans="1:8" hidden="1">
      <c r="A5877" t="s">
        <v>175</v>
      </c>
      <c r="B5877" s="3">
        <v>2013</v>
      </c>
      <c r="C5877">
        <v>23810</v>
      </c>
      <c r="D5877">
        <v>17627</v>
      </c>
      <c r="E5877" s="3">
        <v>0.74031919361612764</v>
      </c>
      <c r="F5877" s="3" t="str">
        <f>VLOOKUP(Exportacao[[#This Row],[País]],Tabela3[#All],4,FALSE)</f>
        <v>Portugal</v>
      </c>
      <c r="G5877" s="3" t="str">
        <f>VLOOKUP(Exportacao[[#This Row],[País Corrigido]],'Conversor de países_Geral_UTF8_'!$A$2:$B$223,2,FALSE)</f>
        <v>Europa</v>
      </c>
      <c r="H58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8" spans="1:8" hidden="1">
      <c r="A5878" t="s">
        <v>175</v>
      </c>
      <c r="B5878" s="3">
        <v>2014</v>
      </c>
      <c r="C5878">
        <v>71544</v>
      </c>
      <c r="D5878">
        <v>79141</v>
      </c>
      <c r="E5878" s="3">
        <v>1.1061864027731187</v>
      </c>
      <c r="F5878" s="3" t="str">
        <f>VLOOKUP(Exportacao[[#This Row],[País]],Tabela3[#All],4,FALSE)</f>
        <v>Portugal</v>
      </c>
      <c r="G5878" s="3" t="str">
        <f>VLOOKUP(Exportacao[[#This Row],[País Corrigido]],'Conversor de países_Geral_UTF8_'!$A$2:$B$223,2,FALSE)</f>
        <v>Europa</v>
      </c>
      <c r="H58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79" spans="1:8" hidden="1">
      <c r="A5879" t="s">
        <v>175</v>
      </c>
      <c r="B5879" s="3">
        <v>2015</v>
      </c>
      <c r="C5879">
        <v>47736</v>
      </c>
      <c r="D5879">
        <v>42586</v>
      </c>
      <c r="E5879" s="3">
        <v>0.89211496564437742</v>
      </c>
      <c r="F5879" s="3" t="str">
        <f>VLOOKUP(Exportacao[[#This Row],[País]],Tabela3[#All],4,FALSE)</f>
        <v>Portugal</v>
      </c>
      <c r="G5879" s="3" t="str">
        <f>VLOOKUP(Exportacao[[#This Row],[País Corrigido]],'Conversor de países_Geral_UTF8_'!$A$2:$B$223,2,FALSE)</f>
        <v>Europa</v>
      </c>
      <c r="H58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80" spans="1:8" hidden="1">
      <c r="A5880" t="s">
        <v>175</v>
      </c>
      <c r="B5880" s="3">
        <v>2016</v>
      </c>
      <c r="C5880">
        <v>0</v>
      </c>
      <c r="D5880">
        <v>0</v>
      </c>
      <c r="E5880" s="3" t="e">
        <v>#NUM!</v>
      </c>
      <c r="F5880" s="3" t="str">
        <f>VLOOKUP(Exportacao[[#This Row],[País]],Tabela3[#All],4,FALSE)</f>
        <v>Portugal</v>
      </c>
      <c r="G5880" s="3" t="str">
        <f>VLOOKUP(Exportacao[[#This Row],[País Corrigido]],'Conversor de países_Geral_UTF8_'!$A$2:$B$223,2,FALSE)</f>
        <v>Europa</v>
      </c>
      <c r="H58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81" spans="1:8" hidden="1">
      <c r="A5881" t="s">
        <v>175</v>
      </c>
      <c r="B5881" s="3">
        <v>2017</v>
      </c>
      <c r="C5881">
        <v>0</v>
      </c>
      <c r="D5881">
        <v>0</v>
      </c>
      <c r="E5881" s="3" t="e">
        <v>#NUM!</v>
      </c>
      <c r="F5881" s="3" t="str">
        <f>VLOOKUP(Exportacao[[#This Row],[País]],Tabela3[#All],4,FALSE)</f>
        <v>Portugal</v>
      </c>
      <c r="G5881" s="3" t="str">
        <f>VLOOKUP(Exportacao[[#This Row],[País Corrigido]],'Conversor de países_Geral_UTF8_'!$A$2:$B$223,2,FALSE)</f>
        <v>Europa</v>
      </c>
      <c r="H58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82" spans="1:8" hidden="1">
      <c r="A5882" t="s">
        <v>175</v>
      </c>
      <c r="B5882" s="3">
        <v>2018</v>
      </c>
      <c r="C5882">
        <v>0</v>
      </c>
      <c r="D5882">
        <v>0</v>
      </c>
      <c r="E5882" s="3" t="e">
        <v>#NUM!</v>
      </c>
      <c r="F5882" s="3" t="str">
        <f>VLOOKUP(Exportacao[[#This Row],[País]],Tabela3[#All],4,FALSE)</f>
        <v>Portugal</v>
      </c>
      <c r="G5882" s="3" t="str">
        <f>VLOOKUP(Exportacao[[#This Row],[País Corrigido]],'Conversor de países_Geral_UTF8_'!$A$2:$B$223,2,FALSE)</f>
        <v>Europa</v>
      </c>
      <c r="H58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83" spans="1:8" hidden="1">
      <c r="A5883" t="s">
        <v>175</v>
      </c>
      <c r="B5883" s="3">
        <v>2019</v>
      </c>
      <c r="C5883">
        <v>18328</v>
      </c>
      <c r="D5883">
        <v>72413</v>
      </c>
      <c r="E5883" s="3">
        <v>3.9509493670886076</v>
      </c>
      <c r="F5883" s="3" t="str">
        <f>VLOOKUP(Exportacao[[#This Row],[País]],Tabela3[#All],4,FALSE)</f>
        <v>Portugal</v>
      </c>
      <c r="G5883" s="3" t="str">
        <f>VLOOKUP(Exportacao[[#This Row],[País Corrigido]],'Conversor de países_Geral_UTF8_'!$A$2:$B$223,2,FALSE)</f>
        <v>Europa</v>
      </c>
      <c r="H58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84" spans="1:8" hidden="1">
      <c r="A5884" t="s">
        <v>175</v>
      </c>
      <c r="B5884" s="3">
        <v>2020</v>
      </c>
      <c r="C5884">
        <v>7958</v>
      </c>
      <c r="D5884">
        <v>34518</v>
      </c>
      <c r="E5884" s="3">
        <v>4.3375219904498614</v>
      </c>
      <c r="F5884" s="3" t="str">
        <f>VLOOKUP(Exportacao[[#This Row],[País]],Tabela3[#All],4,FALSE)</f>
        <v>Portugal</v>
      </c>
      <c r="G5884" s="3" t="str">
        <f>VLOOKUP(Exportacao[[#This Row],[País Corrigido]],'Conversor de países_Geral_UTF8_'!$A$2:$B$223,2,FALSE)</f>
        <v>Europa</v>
      </c>
      <c r="H58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85" spans="1:8" hidden="1">
      <c r="A5885" t="s">
        <v>175</v>
      </c>
      <c r="B5885" s="3">
        <v>2021</v>
      </c>
      <c r="C5885">
        <v>6358</v>
      </c>
      <c r="D5885">
        <v>42633</v>
      </c>
      <c r="E5885" s="3">
        <v>6.705410506448569</v>
      </c>
      <c r="F5885" s="3" t="str">
        <f>VLOOKUP(Exportacao[[#This Row],[País]],Tabela3[#All],4,FALSE)</f>
        <v>Portugal</v>
      </c>
      <c r="G5885" s="3" t="str">
        <f>VLOOKUP(Exportacao[[#This Row],[País Corrigido]],'Conversor de países_Geral_UTF8_'!$A$2:$B$223,2,FALSE)</f>
        <v>Europa</v>
      </c>
      <c r="H58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86" spans="1:8" hidden="1">
      <c r="A5886" t="s">
        <v>175</v>
      </c>
      <c r="B5886" s="3">
        <v>2022</v>
      </c>
      <c r="C5886">
        <v>1918</v>
      </c>
      <c r="D5886">
        <v>7613</v>
      </c>
      <c r="E5886" s="3">
        <v>3.9692387904066737</v>
      </c>
      <c r="F5886" s="3" t="str">
        <f>VLOOKUP(Exportacao[[#This Row],[País]],Tabela3[#All],4,FALSE)</f>
        <v>Portugal</v>
      </c>
      <c r="G5886" s="3" t="str">
        <f>VLOOKUP(Exportacao[[#This Row],[País Corrigido]],'Conversor de países_Geral_UTF8_'!$A$2:$B$223,2,FALSE)</f>
        <v>Europa</v>
      </c>
      <c r="H58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87" spans="1:8" hidden="1">
      <c r="A5887" t="s">
        <v>175</v>
      </c>
      <c r="B5887" s="3">
        <v>2023</v>
      </c>
      <c r="C5887">
        <v>13742</v>
      </c>
      <c r="D5887">
        <v>46311</v>
      </c>
      <c r="E5887" s="3">
        <v>3.3700334740212488</v>
      </c>
      <c r="F5887" s="3" t="str">
        <f>VLOOKUP(Exportacao[[#This Row],[País]],Tabela3[#All],4,FALSE)</f>
        <v>Portugal</v>
      </c>
      <c r="G5887" s="3" t="str">
        <f>VLOOKUP(Exportacao[[#This Row],[País Corrigido]],'Conversor de países_Geral_UTF8_'!$A$2:$B$223,2,FALSE)</f>
        <v>Europa</v>
      </c>
      <c r="H58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888" spans="1:8" hidden="1">
      <c r="A5888" t="s">
        <v>176</v>
      </c>
      <c r="B5888" s="3">
        <v>1970</v>
      </c>
      <c r="C5888">
        <v>0</v>
      </c>
      <c r="D5888">
        <v>0</v>
      </c>
      <c r="E5888" s="3" t="e">
        <v>#NUM!</v>
      </c>
      <c r="F5888" s="3" t="str">
        <f>VLOOKUP(Exportacao[[#This Row],[País]],Tabela3[#All],4,FALSE)</f>
        <v>Quênia</v>
      </c>
      <c r="G5888" s="3" t="str">
        <f>VLOOKUP(Exportacao[[#This Row],[País Corrigido]],'Conversor de países_Geral_UTF8_'!$A$2:$B$223,2,FALSE)</f>
        <v>África</v>
      </c>
      <c r="H58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89" spans="1:8" hidden="1">
      <c r="A5889" t="s">
        <v>176</v>
      </c>
      <c r="B5889" s="3">
        <v>1971</v>
      </c>
      <c r="C5889">
        <v>0</v>
      </c>
      <c r="D5889">
        <v>0</v>
      </c>
      <c r="E5889" s="3" t="e">
        <v>#NUM!</v>
      </c>
      <c r="F5889" s="3" t="str">
        <f>VLOOKUP(Exportacao[[#This Row],[País]],Tabela3[#All],4,FALSE)</f>
        <v>Quênia</v>
      </c>
      <c r="G5889" s="3" t="str">
        <f>VLOOKUP(Exportacao[[#This Row],[País Corrigido]],'Conversor de países_Geral_UTF8_'!$A$2:$B$223,2,FALSE)</f>
        <v>África</v>
      </c>
      <c r="H58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0" spans="1:8" hidden="1">
      <c r="A5890" t="s">
        <v>176</v>
      </c>
      <c r="B5890" s="3">
        <v>1972</v>
      </c>
      <c r="C5890">
        <v>0</v>
      </c>
      <c r="D5890">
        <v>0</v>
      </c>
      <c r="E5890" s="3" t="e">
        <v>#NUM!</v>
      </c>
      <c r="F5890" s="3" t="str">
        <f>VLOOKUP(Exportacao[[#This Row],[País]],Tabela3[#All],4,FALSE)</f>
        <v>Quênia</v>
      </c>
      <c r="G5890" s="3" t="str">
        <f>VLOOKUP(Exportacao[[#This Row],[País Corrigido]],'Conversor de países_Geral_UTF8_'!$A$2:$B$223,2,FALSE)</f>
        <v>África</v>
      </c>
      <c r="H58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1" spans="1:8" hidden="1">
      <c r="A5891" t="s">
        <v>176</v>
      </c>
      <c r="B5891" s="3">
        <v>1973</v>
      </c>
      <c r="C5891">
        <v>0</v>
      </c>
      <c r="D5891">
        <v>0</v>
      </c>
      <c r="E5891" s="3" t="e">
        <v>#NUM!</v>
      </c>
      <c r="F5891" s="3" t="str">
        <f>VLOOKUP(Exportacao[[#This Row],[País]],Tabela3[#All],4,FALSE)</f>
        <v>Quênia</v>
      </c>
      <c r="G5891" s="3" t="str">
        <f>VLOOKUP(Exportacao[[#This Row],[País Corrigido]],'Conversor de países_Geral_UTF8_'!$A$2:$B$223,2,FALSE)</f>
        <v>África</v>
      </c>
      <c r="H58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2" spans="1:8" hidden="1">
      <c r="A5892" t="s">
        <v>176</v>
      </c>
      <c r="B5892" s="3">
        <v>1974</v>
      </c>
      <c r="C5892">
        <v>0</v>
      </c>
      <c r="D5892">
        <v>0</v>
      </c>
      <c r="E5892" s="3" t="e">
        <v>#NUM!</v>
      </c>
      <c r="F5892" s="3" t="str">
        <f>VLOOKUP(Exportacao[[#This Row],[País]],Tabela3[#All],4,FALSE)</f>
        <v>Quênia</v>
      </c>
      <c r="G5892" s="3" t="str">
        <f>VLOOKUP(Exportacao[[#This Row],[País Corrigido]],'Conversor de países_Geral_UTF8_'!$A$2:$B$223,2,FALSE)</f>
        <v>África</v>
      </c>
      <c r="H58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3" spans="1:8" hidden="1">
      <c r="A5893" t="s">
        <v>176</v>
      </c>
      <c r="B5893" s="3">
        <v>1975</v>
      </c>
      <c r="C5893">
        <v>0</v>
      </c>
      <c r="D5893">
        <v>0</v>
      </c>
      <c r="E5893" s="3" t="e">
        <v>#NUM!</v>
      </c>
      <c r="F5893" s="3" t="str">
        <f>VLOOKUP(Exportacao[[#This Row],[País]],Tabela3[#All],4,FALSE)</f>
        <v>Quênia</v>
      </c>
      <c r="G5893" s="3" t="str">
        <f>VLOOKUP(Exportacao[[#This Row],[País Corrigido]],'Conversor de países_Geral_UTF8_'!$A$2:$B$223,2,FALSE)</f>
        <v>África</v>
      </c>
      <c r="H58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4" spans="1:8" hidden="1">
      <c r="A5894" t="s">
        <v>176</v>
      </c>
      <c r="B5894" s="3">
        <v>1976</v>
      </c>
      <c r="C5894">
        <v>0</v>
      </c>
      <c r="D5894">
        <v>0</v>
      </c>
      <c r="E5894" s="3" t="e">
        <v>#NUM!</v>
      </c>
      <c r="F5894" s="3" t="str">
        <f>VLOOKUP(Exportacao[[#This Row],[País]],Tabela3[#All],4,FALSE)</f>
        <v>Quênia</v>
      </c>
      <c r="G5894" s="3" t="str">
        <f>VLOOKUP(Exportacao[[#This Row],[País Corrigido]],'Conversor de países_Geral_UTF8_'!$A$2:$B$223,2,FALSE)</f>
        <v>África</v>
      </c>
      <c r="H58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5" spans="1:8" hidden="1">
      <c r="A5895" t="s">
        <v>176</v>
      </c>
      <c r="B5895" s="3">
        <v>1977</v>
      </c>
      <c r="C5895">
        <v>0</v>
      </c>
      <c r="D5895">
        <v>0</v>
      </c>
      <c r="E5895" s="3" t="e">
        <v>#NUM!</v>
      </c>
      <c r="F5895" s="3" t="str">
        <f>VLOOKUP(Exportacao[[#This Row],[País]],Tabela3[#All],4,FALSE)</f>
        <v>Quênia</v>
      </c>
      <c r="G5895" s="3" t="str">
        <f>VLOOKUP(Exportacao[[#This Row],[País Corrigido]],'Conversor de países_Geral_UTF8_'!$A$2:$B$223,2,FALSE)</f>
        <v>África</v>
      </c>
      <c r="H58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6" spans="1:8" hidden="1">
      <c r="A5896" t="s">
        <v>176</v>
      </c>
      <c r="B5896" s="3">
        <v>1978</v>
      </c>
      <c r="C5896">
        <v>0</v>
      </c>
      <c r="D5896">
        <v>0</v>
      </c>
      <c r="E5896" s="3" t="e">
        <v>#NUM!</v>
      </c>
      <c r="F5896" s="3" t="str">
        <f>VLOOKUP(Exportacao[[#This Row],[País]],Tabela3[#All],4,FALSE)</f>
        <v>Quênia</v>
      </c>
      <c r="G5896" s="3" t="str">
        <f>VLOOKUP(Exportacao[[#This Row],[País Corrigido]],'Conversor de países_Geral_UTF8_'!$A$2:$B$223,2,FALSE)</f>
        <v>África</v>
      </c>
      <c r="H58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7" spans="1:8" hidden="1">
      <c r="A5897" t="s">
        <v>176</v>
      </c>
      <c r="B5897" s="3">
        <v>1979</v>
      </c>
      <c r="C5897">
        <v>0</v>
      </c>
      <c r="D5897">
        <v>0</v>
      </c>
      <c r="E5897" s="3" t="e">
        <v>#NUM!</v>
      </c>
      <c r="F5897" s="3" t="str">
        <f>VLOOKUP(Exportacao[[#This Row],[País]],Tabela3[#All],4,FALSE)</f>
        <v>Quênia</v>
      </c>
      <c r="G5897" s="3" t="str">
        <f>VLOOKUP(Exportacao[[#This Row],[País Corrigido]],'Conversor de países_Geral_UTF8_'!$A$2:$B$223,2,FALSE)</f>
        <v>África</v>
      </c>
      <c r="H58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8" spans="1:8" hidden="1">
      <c r="A5898" t="s">
        <v>176</v>
      </c>
      <c r="B5898" s="3">
        <v>1980</v>
      </c>
      <c r="C5898">
        <v>0</v>
      </c>
      <c r="D5898">
        <v>0</v>
      </c>
      <c r="E5898" s="3" t="e">
        <v>#NUM!</v>
      </c>
      <c r="F5898" s="3" t="str">
        <f>VLOOKUP(Exportacao[[#This Row],[País]],Tabela3[#All],4,FALSE)</f>
        <v>Quênia</v>
      </c>
      <c r="G5898" s="3" t="str">
        <f>VLOOKUP(Exportacao[[#This Row],[País Corrigido]],'Conversor de países_Geral_UTF8_'!$A$2:$B$223,2,FALSE)</f>
        <v>África</v>
      </c>
      <c r="H58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899" spans="1:8" hidden="1">
      <c r="A5899" t="s">
        <v>176</v>
      </c>
      <c r="B5899" s="3">
        <v>1981</v>
      </c>
      <c r="C5899">
        <v>0</v>
      </c>
      <c r="D5899">
        <v>0</v>
      </c>
      <c r="E5899" s="3" t="e">
        <v>#NUM!</v>
      </c>
      <c r="F5899" s="3" t="str">
        <f>VLOOKUP(Exportacao[[#This Row],[País]],Tabela3[#All],4,FALSE)</f>
        <v>Quênia</v>
      </c>
      <c r="G5899" s="3" t="str">
        <f>VLOOKUP(Exportacao[[#This Row],[País Corrigido]],'Conversor de países_Geral_UTF8_'!$A$2:$B$223,2,FALSE)</f>
        <v>África</v>
      </c>
      <c r="H58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0" spans="1:8" hidden="1">
      <c r="A5900" t="s">
        <v>176</v>
      </c>
      <c r="B5900" s="3">
        <v>1982</v>
      </c>
      <c r="C5900">
        <v>0</v>
      </c>
      <c r="D5900">
        <v>0</v>
      </c>
      <c r="E5900" s="3" t="e">
        <v>#NUM!</v>
      </c>
      <c r="F5900" s="3" t="str">
        <f>VLOOKUP(Exportacao[[#This Row],[País]],Tabela3[#All],4,FALSE)</f>
        <v>Quênia</v>
      </c>
      <c r="G5900" s="3" t="str">
        <f>VLOOKUP(Exportacao[[#This Row],[País Corrigido]],'Conversor de países_Geral_UTF8_'!$A$2:$B$223,2,FALSE)</f>
        <v>África</v>
      </c>
      <c r="H59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1" spans="1:8" hidden="1">
      <c r="A5901" t="s">
        <v>176</v>
      </c>
      <c r="B5901" s="3">
        <v>1983</v>
      </c>
      <c r="C5901">
        <v>0</v>
      </c>
      <c r="D5901">
        <v>0</v>
      </c>
      <c r="E5901" s="3" t="e">
        <v>#NUM!</v>
      </c>
      <c r="F5901" s="3" t="str">
        <f>VLOOKUP(Exportacao[[#This Row],[País]],Tabela3[#All],4,FALSE)</f>
        <v>Quênia</v>
      </c>
      <c r="G5901" s="3" t="str">
        <f>VLOOKUP(Exportacao[[#This Row],[País Corrigido]],'Conversor de países_Geral_UTF8_'!$A$2:$B$223,2,FALSE)</f>
        <v>África</v>
      </c>
      <c r="H59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2" spans="1:8" hidden="1">
      <c r="A5902" t="s">
        <v>176</v>
      </c>
      <c r="B5902" s="3">
        <v>1984</v>
      </c>
      <c r="C5902">
        <v>0</v>
      </c>
      <c r="D5902">
        <v>0</v>
      </c>
      <c r="E5902" s="3" t="e">
        <v>#NUM!</v>
      </c>
      <c r="F5902" s="3" t="str">
        <f>VLOOKUP(Exportacao[[#This Row],[País]],Tabela3[#All],4,FALSE)</f>
        <v>Quênia</v>
      </c>
      <c r="G5902" s="3" t="str">
        <f>VLOOKUP(Exportacao[[#This Row],[País Corrigido]],'Conversor de países_Geral_UTF8_'!$A$2:$B$223,2,FALSE)</f>
        <v>África</v>
      </c>
      <c r="H59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3" spans="1:8" hidden="1">
      <c r="A5903" t="s">
        <v>176</v>
      </c>
      <c r="B5903" s="3">
        <v>1985</v>
      </c>
      <c r="C5903">
        <v>0</v>
      </c>
      <c r="D5903">
        <v>0</v>
      </c>
      <c r="E5903" s="3" t="e">
        <v>#NUM!</v>
      </c>
      <c r="F5903" s="3" t="str">
        <f>VLOOKUP(Exportacao[[#This Row],[País]],Tabela3[#All],4,FALSE)</f>
        <v>Quênia</v>
      </c>
      <c r="G5903" s="3" t="str">
        <f>VLOOKUP(Exportacao[[#This Row],[País Corrigido]],'Conversor de países_Geral_UTF8_'!$A$2:$B$223,2,FALSE)</f>
        <v>África</v>
      </c>
      <c r="H59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4" spans="1:8" hidden="1">
      <c r="A5904" t="s">
        <v>176</v>
      </c>
      <c r="B5904" s="3">
        <v>1986</v>
      </c>
      <c r="C5904">
        <v>0</v>
      </c>
      <c r="D5904">
        <v>0</v>
      </c>
      <c r="E5904" s="3" t="e">
        <v>#NUM!</v>
      </c>
      <c r="F5904" s="3" t="str">
        <f>VLOOKUP(Exportacao[[#This Row],[País]],Tabela3[#All],4,FALSE)</f>
        <v>Quênia</v>
      </c>
      <c r="G5904" s="3" t="str">
        <f>VLOOKUP(Exportacao[[#This Row],[País Corrigido]],'Conversor de países_Geral_UTF8_'!$A$2:$B$223,2,FALSE)</f>
        <v>África</v>
      </c>
      <c r="H59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5" spans="1:8" hidden="1">
      <c r="A5905" t="s">
        <v>176</v>
      </c>
      <c r="B5905" s="3">
        <v>1987</v>
      </c>
      <c r="C5905">
        <v>0</v>
      </c>
      <c r="D5905">
        <v>0</v>
      </c>
      <c r="E5905" s="3" t="e">
        <v>#NUM!</v>
      </c>
      <c r="F5905" s="3" t="str">
        <f>VLOOKUP(Exportacao[[#This Row],[País]],Tabela3[#All],4,FALSE)</f>
        <v>Quênia</v>
      </c>
      <c r="G5905" s="3" t="str">
        <f>VLOOKUP(Exportacao[[#This Row],[País Corrigido]],'Conversor de países_Geral_UTF8_'!$A$2:$B$223,2,FALSE)</f>
        <v>África</v>
      </c>
      <c r="H59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6" spans="1:8" hidden="1">
      <c r="A5906" t="s">
        <v>176</v>
      </c>
      <c r="B5906" s="3">
        <v>1988</v>
      </c>
      <c r="C5906">
        <v>0</v>
      </c>
      <c r="D5906">
        <v>0</v>
      </c>
      <c r="E5906" s="3" t="e">
        <v>#NUM!</v>
      </c>
      <c r="F5906" s="3" t="str">
        <f>VLOOKUP(Exportacao[[#This Row],[País]],Tabela3[#All],4,FALSE)</f>
        <v>Quênia</v>
      </c>
      <c r="G5906" s="3" t="str">
        <f>VLOOKUP(Exportacao[[#This Row],[País Corrigido]],'Conversor de países_Geral_UTF8_'!$A$2:$B$223,2,FALSE)</f>
        <v>África</v>
      </c>
      <c r="H59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7" spans="1:8" hidden="1">
      <c r="A5907" t="s">
        <v>176</v>
      </c>
      <c r="B5907" s="3">
        <v>1989</v>
      </c>
      <c r="C5907">
        <v>0</v>
      </c>
      <c r="D5907">
        <v>0</v>
      </c>
      <c r="E5907" s="3" t="e">
        <v>#NUM!</v>
      </c>
      <c r="F5907" s="3" t="str">
        <f>VLOOKUP(Exportacao[[#This Row],[País]],Tabela3[#All],4,FALSE)</f>
        <v>Quênia</v>
      </c>
      <c r="G5907" s="3" t="str">
        <f>VLOOKUP(Exportacao[[#This Row],[País Corrigido]],'Conversor de países_Geral_UTF8_'!$A$2:$B$223,2,FALSE)</f>
        <v>África</v>
      </c>
      <c r="H59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8" spans="1:8" hidden="1">
      <c r="A5908" t="s">
        <v>176</v>
      </c>
      <c r="B5908" s="3">
        <v>1990</v>
      </c>
      <c r="C5908">
        <v>0</v>
      </c>
      <c r="D5908">
        <v>0</v>
      </c>
      <c r="E5908" s="3" t="e">
        <v>#NUM!</v>
      </c>
      <c r="F5908" s="3" t="str">
        <f>VLOOKUP(Exportacao[[#This Row],[País]],Tabela3[#All],4,FALSE)</f>
        <v>Quênia</v>
      </c>
      <c r="G5908" s="3" t="str">
        <f>VLOOKUP(Exportacao[[#This Row],[País Corrigido]],'Conversor de países_Geral_UTF8_'!$A$2:$B$223,2,FALSE)</f>
        <v>África</v>
      </c>
      <c r="H59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09" spans="1:8" hidden="1">
      <c r="A5909" t="s">
        <v>176</v>
      </c>
      <c r="B5909" s="3">
        <v>1991</v>
      </c>
      <c r="C5909">
        <v>0</v>
      </c>
      <c r="D5909">
        <v>0</v>
      </c>
      <c r="E5909" s="3" t="e">
        <v>#NUM!</v>
      </c>
      <c r="F5909" s="3" t="str">
        <f>VLOOKUP(Exportacao[[#This Row],[País]],Tabela3[#All],4,FALSE)</f>
        <v>Quênia</v>
      </c>
      <c r="G5909" s="3" t="str">
        <f>VLOOKUP(Exportacao[[#This Row],[País Corrigido]],'Conversor de países_Geral_UTF8_'!$A$2:$B$223,2,FALSE)</f>
        <v>África</v>
      </c>
      <c r="H59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10" spans="1:8" hidden="1">
      <c r="A5910" t="s">
        <v>176</v>
      </c>
      <c r="B5910" s="3">
        <v>1992</v>
      </c>
      <c r="C5910">
        <v>0</v>
      </c>
      <c r="D5910">
        <v>0</v>
      </c>
      <c r="E5910" s="3" t="e">
        <v>#NUM!</v>
      </c>
      <c r="F5910" s="3" t="str">
        <f>VLOOKUP(Exportacao[[#This Row],[País]],Tabela3[#All],4,FALSE)</f>
        <v>Quênia</v>
      </c>
      <c r="G5910" s="3" t="str">
        <f>VLOOKUP(Exportacao[[#This Row],[País Corrigido]],'Conversor de países_Geral_UTF8_'!$A$2:$B$223,2,FALSE)</f>
        <v>África</v>
      </c>
      <c r="H59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11" spans="1:8" hidden="1">
      <c r="A5911" t="s">
        <v>176</v>
      </c>
      <c r="B5911" s="3">
        <v>1993</v>
      </c>
      <c r="C5911">
        <v>0</v>
      </c>
      <c r="D5911">
        <v>0</v>
      </c>
      <c r="E5911" s="3" t="e">
        <v>#NUM!</v>
      </c>
      <c r="F5911" s="3" t="str">
        <f>VLOOKUP(Exportacao[[#This Row],[País]],Tabela3[#All],4,FALSE)</f>
        <v>Quênia</v>
      </c>
      <c r="G5911" s="3" t="str">
        <f>VLOOKUP(Exportacao[[#This Row],[País Corrigido]],'Conversor de países_Geral_UTF8_'!$A$2:$B$223,2,FALSE)</f>
        <v>África</v>
      </c>
      <c r="H59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12" spans="1:8" hidden="1">
      <c r="A5912" t="s">
        <v>176</v>
      </c>
      <c r="B5912" s="3">
        <v>1994</v>
      </c>
      <c r="C5912">
        <v>0</v>
      </c>
      <c r="D5912">
        <v>0</v>
      </c>
      <c r="E5912" s="3" t="e">
        <v>#NUM!</v>
      </c>
      <c r="F5912" s="3" t="str">
        <f>VLOOKUP(Exportacao[[#This Row],[País]],Tabela3[#All],4,FALSE)</f>
        <v>Quênia</v>
      </c>
      <c r="G5912" s="3" t="str">
        <f>VLOOKUP(Exportacao[[#This Row],[País Corrigido]],'Conversor de países_Geral_UTF8_'!$A$2:$B$223,2,FALSE)</f>
        <v>África</v>
      </c>
      <c r="H59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13" spans="1:8" hidden="1">
      <c r="A5913" t="s">
        <v>176</v>
      </c>
      <c r="B5913" s="3">
        <v>1995</v>
      </c>
      <c r="C5913">
        <v>0</v>
      </c>
      <c r="D5913">
        <v>0</v>
      </c>
      <c r="E5913" s="3" t="e">
        <v>#NUM!</v>
      </c>
      <c r="F5913" s="3" t="str">
        <f>VLOOKUP(Exportacao[[#This Row],[País]],Tabela3[#All],4,FALSE)</f>
        <v>Quênia</v>
      </c>
      <c r="G5913" s="3" t="str">
        <f>VLOOKUP(Exportacao[[#This Row],[País Corrigido]],'Conversor de países_Geral_UTF8_'!$A$2:$B$223,2,FALSE)</f>
        <v>África</v>
      </c>
      <c r="H59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14" spans="1:8" hidden="1">
      <c r="A5914" t="s">
        <v>176</v>
      </c>
      <c r="B5914" s="3">
        <v>1996</v>
      </c>
      <c r="C5914">
        <v>0</v>
      </c>
      <c r="D5914">
        <v>0</v>
      </c>
      <c r="E5914" s="3" t="e">
        <v>#NUM!</v>
      </c>
      <c r="F5914" s="3" t="str">
        <f>VLOOKUP(Exportacao[[#This Row],[País]],Tabela3[#All],4,FALSE)</f>
        <v>Quênia</v>
      </c>
      <c r="G5914" s="3" t="str">
        <f>VLOOKUP(Exportacao[[#This Row],[País Corrigido]],'Conversor de países_Geral_UTF8_'!$A$2:$B$223,2,FALSE)</f>
        <v>África</v>
      </c>
      <c r="H59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15" spans="1:8" hidden="1">
      <c r="A5915" t="s">
        <v>176</v>
      </c>
      <c r="B5915" s="3">
        <v>1997</v>
      </c>
      <c r="C5915">
        <v>455</v>
      </c>
      <c r="D5915">
        <v>792</v>
      </c>
      <c r="E5915" s="3">
        <v>1.7406593406593407</v>
      </c>
      <c r="F5915" s="3" t="str">
        <f>VLOOKUP(Exportacao[[#This Row],[País]],Tabela3[#All],4,FALSE)</f>
        <v>Quênia</v>
      </c>
      <c r="G5915" s="3" t="str">
        <f>VLOOKUP(Exportacao[[#This Row],[País Corrigido]],'Conversor de países_Geral_UTF8_'!$A$2:$B$223,2,FALSE)</f>
        <v>África</v>
      </c>
      <c r="H59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16" spans="1:8" hidden="1">
      <c r="A5916" t="s">
        <v>176</v>
      </c>
      <c r="B5916" s="3">
        <v>1998</v>
      </c>
      <c r="C5916">
        <v>0</v>
      </c>
      <c r="D5916">
        <v>0</v>
      </c>
      <c r="E5916" s="3" t="e">
        <v>#NUM!</v>
      </c>
      <c r="F5916" s="3" t="str">
        <f>VLOOKUP(Exportacao[[#This Row],[País]],Tabela3[#All],4,FALSE)</f>
        <v>Quênia</v>
      </c>
      <c r="G5916" s="3" t="str">
        <f>VLOOKUP(Exportacao[[#This Row],[País Corrigido]],'Conversor de países_Geral_UTF8_'!$A$2:$B$223,2,FALSE)</f>
        <v>África</v>
      </c>
      <c r="H59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17" spans="1:8" hidden="1">
      <c r="A5917" t="s">
        <v>176</v>
      </c>
      <c r="B5917" s="3">
        <v>1999</v>
      </c>
      <c r="C5917">
        <v>0</v>
      </c>
      <c r="D5917">
        <v>0</v>
      </c>
      <c r="E5917" s="3" t="e">
        <v>#NUM!</v>
      </c>
      <c r="F5917" s="3" t="str">
        <f>VLOOKUP(Exportacao[[#This Row],[País]],Tabela3[#All],4,FALSE)</f>
        <v>Quênia</v>
      </c>
      <c r="G5917" s="3" t="str">
        <f>VLOOKUP(Exportacao[[#This Row],[País Corrigido]],'Conversor de países_Geral_UTF8_'!$A$2:$B$223,2,FALSE)</f>
        <v>África</v>
      </c>
      <c r="H59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18" spans="1:8" hidden="1">
      <c r="A5918" t="s">
        <v>176</v>
      </c>
      <c r="B5918" s="3">
        <v>2000</v>
      </c>
      <c r="C5918">
        <v>0</v>
      </c>
      <c r="D5918">
        <v>0</v>
      </c>
      <c r="E5918" s="3" t="e">
        <v>#NUM!</v>
      </c>
      <c r="F5918" s="3" t="str">
        <f>VLOOKUP(Exportacao[[#This Row],[País]],Tabela3[#All],4,FALSE)</f>
        <v>Quênia</v>
      </c>
      <c r="G5918" s="3" t="str">
        <f>VLOOKUP(Exportacao[[#This Row],[País Corrigido]],'Conversor de países_Geral_UTF8_'!$A$2:$B$223,2,FALSE)</f>
        <v>África</v>
      </c>
      <c r="H59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19" spans="1:8" hidden="1">
      <c r="A5919" t="s">
        <v>176</v>
      </c>
      <c r="B5919" s="3">
        <v>2001</v>
      </c>
      <c r="C5919">
        <v>0</v>
      </c>
      <c r="D5919">
        <v>0</v>
      </c>
      <c r="E5919" s="3" t="e">
        <v>#NUM!</v>
      </c>
      <c r="F5919" s="3" t="str">
        <f>VLOOKUP(Exportacao[[#This Row],[País]],Tabela3[#All],4,FALSE)</f>
        <v>Quênia</v>
      </c>
      <c r="G5919" s="3" t="str">
        <f>VLOOKUP(Exportacao[[#This Row],[País Corrigido]],'Conversor de países_Geral_UTF8_'!$A$2:$B$223,2,FALSE)</f>
        <v>África</v>
      </c>
      <c r="H59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20" spans="1:8" hidden="1">
      <c r="A5920" t="s">
        <v>176</v>
      </c>
      <c r="B5920" s="3">
        <v>2002</v>
      </c>
      <c r="C5920">
        <v>0</v>
      </c>
      <c r="D5920">
        <v>0</v>
      </c>
      <c r="E5920" s="3" t="e">
        <v>#NUM!</v>
      </c>
      <c r="F5920" s="3" t="str">
        <f>VLOOKUP(Exportacao[[#This Row],[País]],Tabela3[#All],4,FALSE)</f>
        <v>Quênia</v>
      </c>
      <c r="G5920" s="3" t="str">
        <f>VLOOKUP(Exportacao[[#This Row],[País Corrigido]],'Conversor de países_Geral_UTF8_'!$A$2:$B$223,2,FALSE)</f>
        <v>África</v>
      </c>
      <c r="H59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21" spans="1:8" hidden="1">
      <c r="A5921" t="s">
        <v>176</v>
      </c>
      <c r="B5921" s="3">
        <v>2003</v>
      </c>
      <c r="C5921">
        <v>0</v>
      </c>
      <c r="D5921">
        <v>0</v>
      </c>
      <c r="E5921" s="3" t="e">
        <v>#NUM!</v>
      </c>
      <c r="F5921" s="3" t="str">
        <f>VLOOKUP(Exportacao[[#This Row],[País]],Tabela3[#All],4,FALSE)</f>
        <v>Quênia</v>
      </c>
      <c r="G5921" s="3" t="str">
        <f>VLOOKUP(Exportacao[[#This Row],[País Corrigido]],'Conversor de países_Geral_UTF8_'!$A$2:$B$223,2,FALSE)</f>
        <v>África</v>
      </c>
      <c r="H59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22" spans="1:8" hidden="1">
      <c r="A5922" t="s">
        <v>176</v>
      </c>
      <c r="B5922" s="3">
        <v>2004</v>
      </c>
      <c r="C5922">
        <v>212</v>
      </c>
      <c r="D5922">
        <v>431</v>
      </c>
      <c r="E5922" s="3">
        <v>2.0330188679245285</v>
      </c>
      <c r="F5922" s="3" t="str">
        <f>VLOOKUP(Exportacao[[#This Row],[País]],Tabela3[#All],4,FALSE)</f>
        <v>Quênia</v>
      </c>
      <c r="G5922" s="3" t="str">
        <f>VLOOKUP(Exportacao[[#This Row],[País Corrigido]],'Conversor de países_Geral_UTF8_'!$A$2:$B$223,2,FALSE)</f>
        <v>África</v>
      </c>
      <c r="H59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23" spans="1:8" hidden="1">
      <c r="A5923" t="s">
        <v>176</v>
      </c>
      <c r="B5923" s="3">
        <v>2005</v>
      </c>
      <c r="C5923">
        <v>7661</v>
      </c>
      <c r="D5923">
        <v>31314</v>
      </c>
      <c r="E5923" s="3">
        <v>4.087455945698995</v>
      </c>
      <c r="F5923" s="3" t="str">
        <f>VLOOKUP(Exportacao[[#This Row],[País]],Tabela3[#All],4,FALSE)</f>
        <v>Quênia</v>
      </c>
      <c r="G5923" s="3" t="str">
        <f>VLOOKUP(Exportacao[[#This Row],[País Corrigido]],'Conversor de países_Geral_UTF8_'!$A$2:$B$223,2,FALSE)</f>
        <v>África</v>
      </c>
      <c r="H59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24" spans="1:8" hidden="1">
      <c r="A5924" t="s">
        <v>176</v>
      </c>
      <c r="B5924" s="3">
        <v>2006</v>
      </c>
      <c r="C5924">
        <v>10600</v>
      </c>
      <c r="D5924">
        <v>15069</v>
      </c>
      <c r="E5924" s="3">
        <v>1.4216037735849056</v>
      </c>
      <c r="F5924" s="3" t="str">
        <f>VLOOKUP(Exportacao[[#This Row],[País]],Tabela3[#All],4,FALSE)</f>
        <v>Quênia</v>
      </c>
      <c r="G5924" s="3" t="str">
        <f>VLOOKUP(Exportacao[[#This Row],[País Corrigido]],'Conversor de países_Geral_UTF8_'!$A$2:$B$223,2,FALSE)</f>
        <v>África</v>
      </c>
      <c r="H59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25" spans="1:8" hidden="1">
      <c r="A5925" t="s">
        <v>176</v>
      </c>
      <c r="B5925" s="3">
        <v>2007</v>
      </c>
      <c r="C5925">
        <v>10600</v>
      </c>
      <c r="D5925">
        <v>13860</v>
      </c>
      <c r="E5925" s="3">
        <v>1.3075471698113208</v>
      </c>
      <c r="F5925" s="3" t="str">
        <f>VLOOKUP(Exportacao[[#This Row],[País]],Tabela3[#All],4,FALSE)</f>
        <v>Quênia</v>
      </c>
      <c r="G5925" s="3" t="str">
        <f>VLOOKUP(Exportacao[[#This Row],[País Corrigido]],'Conversor de países_Geral_UTF8_'!$A$2:$B$223,2,FALSE)</f>
        <v>África</v>
      </c>
      <c r="H59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26" spans="1:8" hidden="1">
      <c r="A5926" t="s">
        <v>176</v>
      </c>
      <c r="B5926" s="3">
        <v>2008</v>
      </c>
      <c r="C5926">
        <v>0</v>
      </c>
      <c r="D5926">
        <v>0</v>
      </c>
      <c r="E5926" s="3" t="e">
        <v>#NUM!</v>
      </c>
      <c r="F5926" s="3" t="str">
        <f>VLOOKUP(Exportacao[[#This Row],[País]],Tabela3[#All],4,FALSE)</f>
        <v>Quênia</v>
      </c>
      <c r="G5926" s="3" t="str">
        <f>VLOOKUP(Exportacao[[#This Row],[País Corrigido]],'Conversor de países_Geral_UTF8_'!$A$2:$B$223,2,FALSE)</f>
        <v>África</v>
      </c>
      <c r="H59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27" spans="1:8" hidden="1">
      <c r="A5927" t="s">
        <v>176</v>
      </c>
      <c r="B5927" s="3">
        <v>2009</v>
      </c>
      <c r="C5927">
        <v>0</v>
      </c>
      <c r="D5927">
        <v>0</v>
      </c>
      <c r="E5927" s="3" t="e">
        <v>#NUM!</v>
      </c>
      <c r="F5927" s="3" t="str">
        <f>VLOOKUP(Exportacao[[#This Row],[País]],Tabela3[#All],4,FALSE)</f>
        <v>Quênia</v>
      </c>
      <c r="G5927" s="3" t="str">
        <f>VLOOKUP(Exportacao[[#This Row],[País Corrigido]],'Conversor de países_Geral_UTF8_'!$A$2:$B$223,2,FALSE)</f>
        <v>África</v>
      </c>
      <c r="H59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28" spans="1:8" hidden="1">
      <c r="A5928" t="s">
        <v>176</v>
      </c>
      <c r="B5928" s="3">
        <v>2010</v>
      </c>
      <c r="C5928">
        <v>0</v>
      </c>
      <c r="D5928">
        <v>0</v>
      </c>
      <c r="E5928" s="3" t="e">
        <v>#NUM!</v>
      </c>
      <c r="F5928" s="3" t="str">
        <f>VLOOKUP(Exportacao[[#This Row],[País]],Tabela3[#All],4,FALSE)</f>
        <v>Quênia</v>
      </c>
      <c r="G5928" s="3" t="str">
        <f>VLOOKUP(Exportacao[[#This Row],[País Corrigido]],'Conversor de países_Geral_UTF8_'!$A$2:$B$223,2,FALSE)</f>
        <v>África</v>
      </c>
      <c r="H59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29" spans="1:8" hidden="1">
      <c r="A5929" t="s">
        <v>176</v>
      </c>
      <c r="B5929" s="3">
        <v>2011</v>
      </c>
      <c r="C5929">
        <v>0</v>
      </c>
      <c r="D5929">
        <v>0</v>
      </c>
      <c r="E5929" s="3" t="e">
        <v>#NUM!</v>
      </c>
      <c r="F5929" s="3" t="str">
        <f>VLOOKUP(Exportacao[[#This Row],[País]],Tabela3[#All],4,FALSE)</f>
        <v>Quênia</v>
      </c>
      <c r="G5929" s="3" t="str">
        <f>VLOOKUP(Exportacao[[#This Row],[País Corrigido]],'Conversor de países_Geral_UTF8_'!$A$2:$B$223,2,FALSE)</f>
        <v>África</v>
      </c>
      <c r="H59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30" spans="1:8" hidden="1">
      <c r="A5930" t="s">
        <v>176</v>
      </c>
      <c r="B5930" s="3">
        <v>2012</v>
      </c>
      <c r="C5930">
        <v>94</v>
      </c>
      <c r="D5930">
        <v>458</v>
      </c>
      <c r="E5930" s="3">
        <v>4.8723404255319149</v>
      </c>
      <c r="F5930" s="3" t="str">
        <f>VLOOKUP(Exportacao[[#This Row],[País]],Tabela3[#All],4,FALSE)</f>
        <v>Quênia</v>
      </c>
      <c r="G5930" s="3" t="str">
        <f>VLOOKUP(Exportacao[[#This Row],[País Corrigido]],'Conversor de países_Geral_UTF8_'!$A$2:$B$223,2,FALSE)</f>
        <v>África</v>
      </c>
      <c r="H59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31" spans="1:8" hidden="1">
      <c r="A5931" t="s">
        <v>176</v>
      </c>
      <c r="B5931" s="3">
        <v>2013</v>
      </c>
      <c r="C5931">
        <v>6</v>
      </c>
      <c r="D5931">
        <v>4</v>
      </c>
      <c r="E5931" s="3">
        <v>0.66666666666666663</v>
      </c>
      <c r="F5931" s="3" t="str">
        <f>VLOOKUP(Exportacao[[#This Row],[País]],Tabela3[#All],4,FALSE)</f>
        <v>Quênia</v>
      </c>
      <c r="G5931" s="3" t="str">
        <f>VLOOKUP(Exportacao[[#This Row],[País Corrigido]],'Conversor de países_Geral_UTF8_'!$A$2:$B$223,2,FALSE)</f>
        <v>África</v>
      </c>
      <c r="H59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32" spans="1:8" hidden="1">
      <c r="A5932" t="s">
        <v>176</v>
      </c>
      <c r="B5932" s="3">
        <v>2014</v>
      </c>
      <c r="C5932">
        <v>0</v>
      </c>
      <c r="D5932">
        <v>0</v>
      </c>
      <c r="E5932" s="3" t="e">
        <v>#NUM!</v>
      </c>
      <c r="F5932" s="3" t="str">
        <f>VLOOKUP(Exportacao[[#This Row],[País]],Tabela3[#All],4,FALSE)</f>
        <v>Quênia</v>
      </c>
      <c r="G5932" s="3" t="str">
        <f>VLOOKUP(Exportacao[[#This Row],[País Corrigido]],'Conversor de países_Geral_UTF8_'!$A$2:$B$223,2,FALSE)</f>
        <v>África</v>
      </c>
      <c r="H59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33" spans="1:8" hidden="1">
      <c r="A5933" t="s">
        <v>176</v>
      </c>
      <c r="B5933" s="3">
        <v>2015</v>
      </c>
      <c r="C5933">
        <v>0</v>
      </c>
      <c r="D5933">
        <v>0</v>
      </c>
      <c r="E5933" s="3" t="e">
        <v>#NUM!</v>
      </c>
      <c r="F5933" s="3" t="str">
        <f>VLOOKUP(Exportacao[[#This Row],[País]],Tabela3[#All],4,FALSE)</f>
        <v>Quênia</v>
      </c>
      <c r="G5933" s="3" t="str">
        <f>VLOOKUP(Exportacao[[#This Row],[País Corrigido]],'Conversor de países_Geral_UTF8_'!$A$2:$B$223,2,FALSE)</f>
        <v>África</v>
      </c>
      <c r="H59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34" spans="1:8" hidden="1">
      <c r="A5934" t="s">
        <v>176</v>
      </c>
      <c r="B5934" s="3">
        <v>2016</v>
      </c>
      <c r="C5934">
        <v>0</v>
      </c>
      <c r="D5934">
        <v>0</v>
      </c>
      <c r="E5934" s="3" t="e">
        <v>#NUM!</v>
      </c>
      <c r="F5934" s="3" t="str">
        <f>VLOOKUP(Exportacao[[#This Row],[País]],Tabela3[#All],4,FALSE)</f>
        <v>Quênia</v>
      </c>
      <c r="G5934" s="3" t="str">
        <f>VLOOKUP(Exportacao[[#This Row],[País Corrigido]],'Conversor de países_Geral_UTF8_'!$A$2:$B$223,2,FALSE)</f>
        <v>África</v>
      </c>
      <c r="H59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35" spans="1:8" hidden="1">
      <c r="A5935" t="s">
        <v>176</v>
      </c>
      <c r="B5935" s="3">
        <v>2017</v>
      </c>
      <c r="C5935">
        <v>0</v>
      </c>
      <c r="D5935">
        <v>0</v>
      </c>
      <c r="E5935" s="3" t="e">
        <v>#NUM!</v>
      </c>
      <c r="F5935" s="3" t="str">
        <f>VLOOKUP(Exportacao[[#This Row],[País]],Tabela3[#All],4,FALSE)</f>
        <v>Quênia</v>
      </c>
      <c r="G5935" s="3" t="str">
        <f>VLOOKUP(Exportacao[[#This Row],[País Corrigido]],'Conversor de países_Geral_UTF8_'!$A$2:$B$223,2,FALSE)</f>
        <v>África</v>
      </c>
      <c r="H59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36" spans="1:8" hidden="1">
      <c r="A5936" t="s">
        <v>176</v>
      </c>
      <c r="B5936" s="3">
        <v>2018</v>
      </c>
      <c r="C5936">
        <v>6771</v>
      </c>
      <c r="D5936">
        <v>31225</v>
      </c>
      <c r="E5936" s="3">
        <v>4.6115787919066609</v>
      </c>
      <c r="F5936" s="3" t="str">
        <f>VLOOKUP(Exportacao[[#This Row],[País]],Tabela3[#All],4,FALSE)</f>
        <v>Quênia</v>
      </c>
      <c r="G5936" s="3" t="str">
        <f>VLOOKUP(Exportacao[[#This Row],[País Corrigido]],'Conversor de países_Geral_UTF8_'!$A$2:$B$223,2,FALSE)</f>
        <v>África</v>
      </c>
      <c r="H59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37" spans="1:8" hidden="1">
      <c r="A5937" t="s">
        <v>176</v>
      </c>
      <c r="B5937" s="3">
        <v>2019</v>
      </c>
      <c r="C5937">
        <v>0</v>
      </c>
      <c r="D5937">
        <v>0</v>
      </c>
      <c r="E5937" s="3" t="e">
        <v>#NUM!</v>
      </c>
      <c r="F5937" s="3" t="str">
        <f>VLOOKUP(Exportacao[[#This Row],[País]],Tabela3[#All],4,FALSE)</f>
        <v>Quênia</v>
      </c>
      <c r="G5937" s="3" t="str">
        <f>VLOOKUP(Exportacao[[#This Row],[País Corrigido]],'Conversor de países_Geral_UTF8_'!$A$2:$B$223,2,FALSE)</f>
        <v>África</v>
      </c>
      <c r="H59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38" spans="1:8" hidden="1">
      <c r="A5938" t="s">
        <v>176</v>
      </c>
      <c r="B5938" s="3">
        <v>2020</v>
      </c>
      <c r="C5938">
        <v>0</v>
      </c>
      <c r="D5938">
        <v>0</v>
      </c>
      <c r="E5938" s="3" t="e">
        <v>#NUM!</v>
      </c>
      <c r="F5938" s="3" t="str">
        <f>VLOOKUP(Exportacao[[#This Row],[País]],Tabela3[#All],4,FALSE)</f>
        <v>Quênia</v>
      </c>
      <c r="G5938" s="3" t="str">
        <f>VLOOKUP(Exportacao[[#This Row],[País Corrigido]],'Conversor de países_Geral_UTF8_'!$A$2:$B$223,2,FALSE)</f>
        <v>África</v>
      </c>
      <c r="H59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39" spans="1:8" hidden="1">
      <c r="A5939" t="s">
        <v>176</v>
      </c>
      <c r="B5939" s="3">
        <v>2021</v>
      </c>
      <c r="C5939">
        <v>0</v>
      </c>
      <c r="D5939">
        <v>0</v>
      </c>
      <c r="E5939" s="3" t="e">
        <v>#NUM!</v>
      </c>
      <c r="F5939" s="3" t="str">
        <f>VLOOKUP(Exportacao[[#This Row],[País]],Tabela3[#All],4,FALSE)</f>
        <v>Quênia</v>
      </c>
      <c r="G5939" s="3" t="str">
        <f>VLOOKUP(Exportacao[[#This Row],[País Corrigido]],'Conversor de países_Geral_UTF8_'!$A$2:$B$223,2,FALSE)</f>
        <v>África</v>
      </c>
      <c r="H59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40" spans="1:8" hidden="1">
      <c r="A5940" t="s">
        <v>176</v>
      </c>
      <c r="B5940" s="3">
        <v>2022</v>
      </c>
      <c r="C5940">
        <v>1440</v>
      </c>
      <c r="D5940">
        <v>2080</v>
      </c>
      <c r="E5940" s="3">
        <v>1.4444444444444444</v>
      </c>
      <c r="F5940" s="3" t="str">
        <f>VLOOKUP(Exportacao[[#This Row],[País]],Tabela3[#All],4,FALSE)</f>
        <v>Quênia</v>
      </c>
      <c r="G5940" s="3" t="str">
        <f>VLOOKUP(Exportacao[[#This Row],[País Corrigido]],'Conversor de países_Geral_UTF8_'!$A$2:$B$223,2,FALSE)</f>
        <v>África</v>
      </c>
      <c r="H59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41" spans="1:8" hidden="1">
      <c r="A5941" t="s">
        <v>176</v>
      </c>
      <c r="B5941" s="3">
        <v>2023</v>
      </c>
      <c r="C5941">
        <v>0</v>
      </c>
      <c r="D5941">
        <v>0</v>
      </c>
      <c r="E5941" s="3" t="e">
        <v>#NUM!</v>
      </c>
      <c r="F5941" s="3" t="str">
        <f>VLOOKUP(Exportacao[[#This Row],[País]],Tabela3[#All],4,FALSE)</f>
        <v>Quênia</v>
      </c>
      <c r="G5941" s="3" t="str">
        <f>VLOOKUP(Exportacao[[#This Row],[País Corrigido]],'Conversor de países_Geral_UTF8_'!$A$2:$B$223,2,FALSE)</f>
        <v>África</v>
      </c>
      <c r="H59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42" spans="1:8">
      <c r="A5942" t="s">
        <v>178</v>
      </c>
      <c r="B5942" s="3">
        <v>1970</v>
      </c>
      <c r="C5942">
        <v>0</v>
      </c>
      <c r="D5942">
        <v>0</v>
      </c>
      <c r="E5942" s="3" t="e">
        <v>#NUM!</v>
      </c>
      <c r="F5942" s="3" t="str">
        <f>VLOOKUP(Exportacao[[#This Row],[País]],Tabela3[#All],4,FALSE)</f>
        <v>Reino Unido</v>
      </c>
      <c r="G5942" s="3" t="str">
        <f>VLOOKUP(Exportacao[[#This Row],[País Corrigido]],'Conversor de países_Geral_UTF8_'!$A$2:$B$223,2,FALSE)</f>
        <v>Europa</v>
      </c>
      <c r="H59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43" spans="1:8">
      <c r="A5943" t="s">
        <v>178</v>
      </c>
      <c r="B5943" s="3">
        <v>1971</v>
      </c>
      <c r="C5943">
        <v>0</v>
      </c>
      <c r="D5943">
        <v>0</v>
      </c>
      <c r="E5943" s="3" t="e">
        <v>#NUM!</v>
      </c>
      <c r="F5943" s="3" t="str">
        <f>VLOOKUP(Exportacao[[#This Row],[País]],Tabela3[#All],4,FALSE)</f>
        <v>Reino Unido</v>
      </c>
      <c r="G5943" s="3" t="str">
        <f>VLOOKUP(Exportacao[[#This Row],[País Corrigido]],'Conversor de países_Geral_UTF8_'!$A$2:$B$223,2,FALSE)</f>
        <v>Europa</v>
      </c>
      <c r="H59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44" spans="1:8">
      <c r="A5944" t="s">
        <v>178</v>
      </c>
      <c r="B5944" s="3">
        <v>1972</v>
      </c>
      <c r="C5944">
        <v>198</v>
      </c>
      <c r="D5944">
        <v>159</v>
      </c>
      <c r="E5944" s="3">
        <v>0.80303030303030298</v>
      </c>
      <c r="F5944" s="3" t="str">
        <f>VLOOKUP(Exportacao[[#This Row],[País]],Tabela3[#All],4,FALSE)</f>
        <v>Reino Unido</v>
      </c>
      <c r="G5944" s="3" t="str">
        <f>VLOOKUP(Exportacao[[#This Row],[País Corrigido]],'Conversor de países_Geral_UTF8_'!$A$2:$B$223,2,FALSE)</f>
        <v>Europa</v>
      </c>
      <c r="H59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45" spans="1:8">
      <c r="A5945" t="s">
        <v>178</v>
      </c>
      <c r="B5945" s="3">
        <v>1973</v>
      </c>
      <c r="C5945">
        <v>0</v>
      </c>
      <c r="D5945">
        <v>0</v>
      </c>
      <c r="E5945" s="3" t="e">
        <v>#NUM!</v>
      </c>
      <c r="F5945" s="3" t="str">
        <f>VLOOKUP(Exportacao[[#This Row],[País]],Tabela3[#All],4,FALSE)</f>
        <v>Reino Unido</v>
      </c>
      <c r="G5945" s="3" t="str">
        <f>VLOOKUP(Exportacao[[#This Row],[País Corrigido]],'Conversor de países_Geral_UTF8_'!$A$2:$B$223,2,FALSE)</f>
        <v>Europa</v>
      </c>
      <c r="H59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46" spans="1:8">
      <c r="A5946" t="s">
        <v>178</v>
      </c>
      <c r="B5946" s="3">
        <v>1974</v>
      </c>
      <c r="C5946">
        <v>0</v>
      </c>
      <c r="D5946">
        <v>0</v>
      </c>
      <c r="E5946" s="3" t="e">
        <v>#NUM!</v>
      </c>
      <c r="F5946" s="3" t="str">
        <f>VLOOKUP(Exportacao[[#This Row],[País]],Tabela3[#All],4,FALSE)</f>
        <v>Reino Unido</v>
      </c>
      <c r="G5946" s="3" t="str">
        <f>VLOOKUP(Exportacao[[#This Row],[País Corrigido]],'Conversor de países_Geral_UTF8_'!$A$2:$B$223,2,FALSE)</f>
        <v>Europa</v>
      </c>
      <c r="H59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47" spans="1:8">
      <c r="A5947" t="s">
        <v>178</v>
      </c>
      <c r="B5947" s="3">
        <v>1975</v>
      </c>
      <c r="C5947">
        <v>0</v>
      </c>
      <c r="D5947">
        <v>0</v>
      </c>
      <c r="E5947" s="3" t="e">
        <v>#NUM!</v>
      </c>
      <c r="F5947" s="3" t="str">
        <f>VLOOKUP(Exportacao[[#This Row],[País]],Tabela3[#All],4,FALSE)</f>
        <v>Reino Unido</v>
      </c>
      <c r="G5947" s="3" t="str">
        <f>VLOOKUP(Exportacao[[#This Row],[País Corrigido]],'Conversor de países_Geral_UTF8_'!$A$2:$B$223,2,FALSE)</f>
        <v>Europa</v>
      </c>
      <c r="H59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48" spans="1:8">
      <c r="A5948" t="s">
        <v>178</v>
      </c>
      <c r="B5948" s="3">
        <v>1976</v>
      </c>
      <c r="C5948">
        <v>0</v>
      </c>
      <c r="D5948">
        <v>0</v>
      </c>
      <c r="E5948" s="3" t="e">
        <v>#NUM!</v>
      </c>
      <c r="F5948" s="3" t="str">
        <f>VLOOKUP(Exportacao[[#This Row],[País]],Tabela3[#All],4,FALSE)</f>
        <v>Reino Unido</v>
      </c>
      <c r="G5948" s="3" t="str">
        <f>VLOOKUP(Exportacao[[#This Row],[País Corrigido]],'Conversor de países_Geral_UTF8_'!$A$2:$B$223,2,FALSE)</f>
        <v>Europa</v>
      </c>
      <c r="H59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49" spans="1:8">
      <c r="A5949" t="s">
        <v>178</v>
      </c>
      <c r="B5949" s="3">
        <v>1977</v>
      </c>
      <c r="C5949">
        <v>0</v>
      </c>
      <c r="D5949">
        <v>0</v>
      </c>
      <c r="E5949" s="3" t="e">
        <v>#NUM!</v>
      </c>
      <c r="F5949" s="3" t="str">
        <f>VLOOKUP(Exportacao[[#This Row],[País]],Tabela3[#All],4,FALSE)</f>
        <v>Reino Unido</v>
      </c>
      <c r="G5949" s="3" t="str">
        <f>VLOOKUP(Exportacao[[#This Row],[País Corrigido]],'Conversor de países_Geral_UTF8_'!$A$2:$B$223,2,FALSE)</f>
        <v>Europa</v>
      </c>
      <c r="H59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50" spans="1:8">
      <c r="A5950" t="s">
        <v>178</v>
      </c>
      <c r="B5950" s="3">
        <v>1978</v>
      </c>
      <c r="C5950">
        <v>0</v>
      </c>
      <c r="D5950">
        <v>0</v>
      </c>
      <c r="E5950" s="3" t="e">
        <v>#NUM!</v>
      </c>
      <c r="F5950" s="3" t="str">
        <f>VLOOKUP(Exportacao[[#This Row],[País]],Tabela3[#All],4,FALSE)</f>
        <v>Reino Unido</v>
      </c>
      <c r="G5950" s="3" t="str">
        <f>VLOOKUP(Exportacao[[#This Row],[País Corrigido]],'Conversor de países_Geral_UTF8_'!$A$2:$B$223,2,FALSE)</f>
        <v>Europa</v>
      </c>
      <c r="H59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51" spans="1:8">
      <c r="A5951" t="s">
        <v>178</v>
      </c>
      <c r="B5951" s="3">
        <v>1979</v>
      </c>
      <c r="C5951">
        <v>622</v>
      </c>
      <c r="D5951">
        <v>1220</v>
      </c>
      <c r="E5951" s="3">
        <v>1.9614147909967845</v>
      </c>
      <c r="F5951" s="3" t="str">
        <f>VLOOKUP(Exportacao[[#This Row],[País]],Tabela3[#All],4,FALSE)</f>
        <v>Reino Unido</v>
      </c>
      <c r="G5951" s="3" t="str">
        <f>VLOOKUP(Exportacao[[#This Row],[País Corrigido]],'Conversor de países_Geral_UTF8_'!$A$2:$B$223,2,FALSE)</f>
        <v>Europa</v>
      </c>
      <c r="H59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52" spans="1:8">
      <c r="A5952" t="s">
        <v>178</v>
      </c>
      <c r="B5952" s="3">
        <v>1980</v>
      </c>
      <c r="C5952">
        <v>0</v>
      </c>
      <c r="D5952">
        <v>0</v>
      </c>
      <c r="E5952" s="3" t="e">
        <v>#NUM!</v>
      </c>
      <c r="F5952" s="3" t="str">
        <f>VLOOKUP(Exportacao[[#This Row],[País]],Tabela3[#All],4,FALSE)</f>
        <v>Reino Unido</v>
      </c>
      <c r="G5952" s="3" t="str">
        <f>VLOOKUP(Exportacao[[#This Row],[País Corrigido]],'Conversor de países_Geral_UTF8_'!$A$2:$B$223,2,FALSE)</f>
        <v>Europa</v>
      </c>
      <c r="H59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53" spans="1:8">
      <c r="A5953" t="s">
        <v>178</v>
      </c>
      <c r="B5953" s="3">
        <v>1981</v>
      </c>
      <c r="C5953">
        <v>270</v>
      </c>
      <c r="D5953">
        <v>493</v>
      </c>
      <c r="E5953" s="3">
        <v>1.825925925925926</v>
      </c>
      <c r="F5953" s="3" t="str">
        <f>VLOOKUP(Exportacao[[#This Row],[País]],Tabela3[#All],4,FALSE)</f>
        <v>Reino Unido</v>
      </c>
      <c r="G5953" s="3" t="str">
        <f>VLOOKUP(Exportacao[[#This Row],[País Corrigido]],'Conversor de países_Geral_UTF8_'!$A$2:$B$223,2,FALSE)</f>
        <v>Europa</v>
      </c>
      <c r="H59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54" spans="1:8">
      <c r="A5954" t="s">
        <v>178</v>
      </c>
      <c r="B5954" s="3">
        <v>1982</v>
      </c>
      <c r="C5954">
        <v>9936</v>
      </c>
      <c r="D5954">
        <v>17250</v>
      </c>
      <c r="E5954" s="3">
        <v>1.7361111111111112</v>
      </c>
      <c r="F5954" s="3" t="str">
        <f>VLOOKUP(Exportacao[[#This Row],[País]],Tabela3[#All],4,FALSE)</f>
        <v>Reino Unido</v>
      </c>
      <c r="G5954" s="3" t="str">
        <f>VLOOKUP(Exportacao[[#This Row],[País Corrigido]],'Conversor de países_Geral_UTF8_'!$A$2:$B$223,2,FALSE)</f>
        <v>Europa</v>
      </c>
      <c r="H59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55" spans="1:8">
      <c r="A5955" t="s">
        <v>178</v>
      </c>
      <c r="B5955" s="3">
        <v>1983</v>
      </c>
      <c r="C5955">
        <v>0</v>
      </c>
      <c r="D5955">
        <v>0</v>
      </c>
      <c r="E5955" s="3" t="e">
        <v>#NUM!</v>
      </c>
      <c r="F5955" s="3" t="str">
        <f>VLOOKUP(Exportacao[[#This Row],[País]],Tabela3[#All],4,FALSE)</f>
        <v>Reino Unido</v>
      </c>
      <c r="G5955" s="3" t="str">
        <f>VLOOKUP(Exportacao[[#This Row],[País Corrigido]],'Conversor de países_Geral_UTF8_'!$A$2:$B$223,2,FALSE)</f>
        <v>Europa</v>
      </c>
      <c r="H59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56" spans="1:8">
      <c r="A5956" t="s">
        <v>178</v>
      </c>
      <c r="B5956" s="3">
        <v>1984</v>
      </c>
      <c r="C5956">
        <v>0</v>
      </c>
      <c r="D5956">
        <v>0</v>
      </c>
      <c r="E5956" s="3" t="e">
        <v>#NUM!</v>
      </c>
      <c r="F5956" s="3" t="str">
        <f>VLOOKUP(Exportacao[[#This Row],[País]],Tabela3[#All],4,FALSE)</f>
        <v>Reino Unido</v>
      </c>
      <c r="G5956" s="3" t="str">
        <f>VLOOKUP(Exportacao[[#This Row],[País Corrigido]],'Conversor de países_Geral_UTF8_'!$A$2:$B$223,2,FALSE)</f>
        <v>Europa</v>
      </c>
      <c r="H59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57" spans="1:8">
      <c r="A5957" t="s">
        <v>178</v>
      </c>
      <c r="B5957" s="3">
        <v>1985</v>
      </c>
      <c r="C5957">
        <v>261</v>
      </c>
      <c r="D5957">
        <v>315</v>
      </c>
      <c r="E5957" s="3">
        <v>1.2068965517241379</v>
      </c>
      <c r="F5957" s="3" t="str">
        <f>VLOOKUP(Exportacao[[#This Row],[País]],Tabela3[#All],4,FALSE)</f>
        <v>Reino Unido</v>
      </c>
      <c r="G5957" s="3" t="str">
        <f>VLOOKUP(Exportacao[[#This Row],[País Corrigido]],'Conversor de países_Geral_UTF8_'!$A$2:$B$223,2,FALSE)</f>
        <v>Europa</v>
      </c>
      <c r="H59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58" spans="1:8">
      <c r="A5958" t="s">
        <v>178</v>
      </c>
      <c r="B5958" s="3">
        <v>1986</v>
      </c>
      <c r="C5958">
        <v>0</v>
      </c>
      <c r="D5958">
        <v>0</v>
      </c>
      <c r="E5958" s="3" t="e">
        <v>#NUM!</v>
      </c>
      <c r="F5958" s="3" t="str">
        <f>VLOOKUP(Exportacao[[#This Row],[País]],Tabela3[#All],4,FALSE)</f>
        <v>Reino Unido</v>
      </c>
      <c r="G5958" s="3" t="str">
        <f>VLOOKUP(Exportacao[[#This Row],[País Corrigido]],'Conversor de países_Geral_UTF8_'!$A$2:$B$223,2,FALSE)</f>
        <v>Europa</v>
      </c>
      <c r="H59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59" spans="1:8">
      <c r="A5959" t="s">
        <v>178</v>
      </c>
      <c r="B5959" s="3">
        <v>1987</v>
      </c>
      <c r="C5959">
        <v>12800</v>
      </c>
      <c r="D5959">
        <v>14300</v>
      </c>
      <c r="E5959" s="3">
        <v>1.1171875</v>
      </c>
      <c r="F5959" s="3" t="str">
        <f>VLOOKUP(Exportacao[[#This Row],[País]],Tabela3[#All],4,FALSE)</f>
        <v>Reino Unido</v>
      </c>
      <c r="G5959" s="3" t="str">
        <f>VLOOKUP(Exportacao[[#This Row],[País Corrigido]],'Conversor de países_Geral_UTF8_'!$A$2:$B$223,2,FALSE)</f>
        <v>Europa</v>
      </c>
      <c r="H59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60" spans="1:8">
      <c r="A5960" t="s">
        <v>178</v>
      </c>
      <c r="B5960" s="3">
        <v>1988</v>
      </c>
      <c r="C5960">
        <v>0</v>
      </c>
      <c r="D5960">
        <v>0</v>
      </c>
      <c r="E5960" s="3" t="e">
        <v>#NUM!</v>
      </c>
      <c r="F5960" s="3" t="str">
        <f>VLOOKUP(Exportacao[[#This Row],[País]],Tabela3[#All],4,FALSE)</f>
        <v>Reino Unido</v>
      </c>
      <c r="G5960" s="3" t="str">
        <f>VLOOKUP(Exportacao[[#This Row],[País Corrigido]],'Conversor de países_Geral_UTF8_'!$A$2:$B$223,2,FALSE)</f>
        <v>Europa</v>
      </c>
      <c r="H59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61" spans="1:8">
      <c r="A5961" t="s">
        <v>178</v>
      </c>
      <c r="B5961" s="3">
        <v>1989</v>
      </c>
      <c r="C5961">
        <v>45225</v>
      </c>
      <c r="D5961">
        <v>63380</v>
      </c>
      <c r="E5961" s="3">
        <v>1.401437258153676</v>
      </c>
      <c r="F5961" s="3" t="str">
        <f>VLOOKUP(Exportacao[[#This Row],[País]],Tabela3[#All],4,FALSE)</f>
        <v>Reino Unido</v>
      </c>
      <c r="G5961" s="3" t="str">
        <f>VLOOKUP(Exportacao[[#This Row],[País Corrigido]],'Conversor de países_Geral_UTF8_'!$A$2:$B$223,2,FALSE)</f>
        <v>Europa</v>
      </c>
      <c r="H59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62" spans="1:8">
      <c r="A5962" t="s">
        <v>178</v>
      </c>
      <c r="B5962" s="3">
        <v>1990</v>
      </c>
      <c r="C5962">
        <v>22020</v>
      </c>
      <c r="D5962">
        <v>26600</v>
      </c>
      <c r="E5962" s="3">
        <v>1.2079927338782925</v>
      </c>
      <c r="F5962" s="3" t="str">
        <f>VLOOKUP(Exportacao[[#This Row],[País]],Tabela3[#All],4,FALSE)</f>
        <v>Reino Unido</v>
      </c>
      <c r="G5962" s="3" t="str">
        <f>VLOOKUP(Exportacao[[#This Row],[País Corrigido]],'Conversor de países_Geral_UTF8_'!$A$2:$B$223,2,FALSE)</f>
        <v>Europa</v>
      </c>
      <c r="H59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63" spans="1:8">
      <c r="A5963" t="s">
        <v>178</v>
      </c>
      <c r="B5963" s="3">
        <v>1991</v>
      </c>
      <c r="C5963">
        <v>0</v>
      </c>
      <c r="D5963">
        <v>0</v>
      </c>
      <c r="E5963" s="3" t="e">
        <v>#NUM!</v>
      </c>
      <c r="F5963" s="3" t="str">
        <f>VLOOKUP(Exportacao[[#This Row],[País]],Tabela3[#All],4,FALSE)</f>
        <v>Reino Unido</v>
      </c>
      <c r="G5963" s="3" t="str">
        <f>VLOOKUP(Exportacao[[#This Row],[País Corrigido]],'Conversor de países_Geral_UTF8_'!$A$2:$B$223,2,FALSE)</f>
        <v>Europa</v>
      </c>
      <c r="H59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64" spans="1:8">
      <c r="A5964" t="s">
        <v>178</v>
      </c>
      <c r="B5964" s="3">
        <v>1992</v>
      </c>
      <c r="C5964">
        <v>0</v>
      </c>
      <c r="D5964">
        <v>0</v>
      </c>
      <c r="E5964" s="3" t="e">
        <v>#NUM!</v>
      </c>
      <c r="F5964" s="3" t="str">
        <f>VLOOKUP(Exportacao[[#This Row],[País]],Tabela3[#All],4,FALSE)</f>
        <v>Reino Unido</v>
      </c>
      <c r="G5964" s="3" t="str">
        <f>VLOOKUP(Exportacao[[#This Row],[País Corrigido]],'Conversor de países_Geral_UTF8_'!$A$2:$B$223,2,FALSE)</f>
        <v>Europa</v>
      </c>
      <c r="H59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65" spans="1:8">
      <c r="A5965" t="s">
        <v>178</v>
      </c>
      <c r="B5965" s="3">
        <v>1993</v>
      </c>
      <c r="C5965">
        <v>0</v>
      </c>
      <c r="D5965">
        <v>0</v>
      </c>
      <c r="E5965" s="3" t="e">
        <v>#NUM!</v>
      </c>
      <c r="F5965" s="3" t="str">
        <f>VLOOKUP(Exportacao[[#This Row],[País]],Tabela3[#All],4,FALSE)</f>
        <v>Reino Unido</v>
      </c>
      <c r="G5965" s="3" t="str">
        <f>VLOOKUP(Exportacao[[#This Row],[País Corrigido]],'Conversor de países_Geral_UTF8_'!$A$2:$B$223,2,FALSE)</f>
        <v>Europa</v>
      </c>
      <c r="H59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66" spans="1:8">
      <c r="A5966" t="s">
        <v>178</v>
      </c>
      <c r="B5966" s="3">
        <v>1994</v>
      </c>
      <c r="C5966">
        <v>176929</v>
      </c>
      <c r="D5966">
        <v>284738</v>
      </c>
      <c r="E5966" s="3">
        <v>1.6093348179213132</v>
      </c>
      <c r="F5966" s="3" t="str">
        <f>VLOOKUP(Exportacao[[#This Row],[País]],Tabela3[#All],4,FALSE)</f>
        <v>Reino Unido</v>
      </c>
      <c r="G5966" s="3" t="str">
        <f>VLOOKUP(Exportacao[[#This Row],[País Corrigido]],'Conversor de países_Geral_UTF8_'!$A$2:$B$223,2,FALSE)</f>
        <v>Europa</v>
      </c>
      <c r="H59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67" spans="1:8">
      <c r="A5967" t="s">
        <v>178</v>
      </c>
      <c r="B5967" s="3">
        <v>1995</v>
      </c>
      <c r="C5967">
        <v>419076</v>
      </c>
      <c r="D5967">
        <v>672817</v>
      </c>
      <c r="E5967" s="3">
        <v>1.6054772881291222</v>
      </c>
      <c r="F5967" s="3" t="str">
        <f>VLOOKUP(Exportacao[[#This Row],[País]],Tabela3[#All],4,FALSE)</f>
        <v>Reino Unido</v>
      </c>
      <c r="G5967" s="3" t="str">
        <f>VLOOKUP(Exportacao[[#This Row],[País Corrigido]],'Conversor de países_Geral_UTF8_'!$A$2:$B$223,2,FALSE)</f>
        <v>Europa</v>
      </c>
      <c r="H59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68" spans="1:8">
      <c r="A5968" t="s">
        <v>178</v>
      </c>
      <c r="B5968" s="3">
        <v>1996</v>
      </c>
      <c r="C5968">
        <v>381488</v>
      </c>
      <c r="D5968">
        <v>630871</v>
      </c>
      <c r="E5968" s="3">
        <v>1.6537112569726964</v>
      </c>
      <c r="F5968" s="3" t="str">
        <f>VLOOKUP(Exportacao[[#This Row],[País]],Tabela3[#All],4,FALSE)</f>
        <v>Reino Unido</v>
      </c>
      <c r="G5968" s="3" t="str">
        <f>VLOOKUP(Exportacao[[#This Row],[País Corrigido]],'Conversor de países_Geral_UTF8_'!$A$2:$B$223,2,FALSE)</f>
        <v>Europa</v>
      </c>
      <c r="H59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69" spans="1:8">
      <c r="A5969" t="s">
        <v>178</v>
      </c>
      <c r="B5969" s="3">
        <v>1997</v>
      </c>
      <c r="C5969">
        <v>634977</v>
      </c>
      <c r="D5969">
        <v>1024696</v>
      </c>
      <c r="E5969" s="3">
        <v>1.6137529390828329</v>
      </c>
      <c r="F5969" s="3" t="str">
        <f>VLOOKUP(Exportacao[[#This Row],[País]],Tabela3[#All],4,FALSE)</f>
        <v>Reino Unido</v>
      </c>
      <c r="G5969" s="3" t="str">
        <f>VLOOKUP(Exportacao[[#This Row],[País Corrigido]],'Conversor de países_Geral_UTF8_'!$A$2:$B$223,2,FALSE)</f>
        <v>Europa</v>
      </c>
      <c r="H59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70" spans="1:8">
      <c r="A5970" t="s">
        <v>178</v>
      </c>
      <c r="B5970" s="3">
        <v>1998</v>
      </c>
      <c r="C5970">
        <v>302771</v>
      </c>
      <c r="D5970">
        <v>482990</v>
      </c>
      <c r="E5970" s="3">
        <v>1.5952320400566764</v>
      </c>
      <c r="F5970" s="3" t="str">
        <f>VLOOKUP(Exportacao[[#This Row],[País]],Tabela3[#All],4,FALSE)</f>
        <v>Reino Unido</v>
      </c>
      <c r="G5970" s="3" t="str">
        <f>VLOOKUP(Exportacao[[#This Row],[País Corrigido]],'Conversor de países_Geral_UTF8_'!$A$2:$B$223,2,FALSE)</f>
        <v>Europa</v>
      </c>
      <c r="H59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71" spans="1:8">
      <c r="A5971" t="s">
        <v>178</v>
      </c>
      <c r="B5971" s="3">
        <v>1999</v>
      </c>
      <c r="C5971">
        <v>77310</v>
      </c>
      <c r="D5971">
        <v>166413</v>
      </c>
      <c r="E5971" s="3">
        <v>2.1525417151726813</v>
      </c>
      <c r="F5971" s="3" t="str">
        <f>VLOOKUP(Exportacao[[#This Row],[País]],Tabela3[#All],4,FALSE)</f>
        <v>Reino Unido</v>
      </c>
      <c r="G5971" s="3" t="str">
        <f>VLOOKUP(Exportacao[[#This Row],[País Corrigido]],'Conversor de países_Geral_UTF8_'!$A$2:$B$223,2,FALSE)</f>
        <v>Europa</v>
      </c>
      <c r="H59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72" spans="1:8">
      <c r="A5972" t="s">
        <v>178</v>
      </c>
      <c r="B5972" s="3">
        <v>2000</v>
      </c>
      <c r="C5972">
        <v>0</v>
      </c>
      <c r="D5972">
        <v>0</v>
      </c>
      <c r="E5972" s="3" t="e">
        <v>#NUM!</v>
      </c>
      <c r="F5972" s="3" t="str">
        <f>VLOOKUP(Exportacao[[#This Row],[País]],Tabela3[#All],4,FALSE)</f>
        <v>Reino Unido</v>
      </c>
      <c r="G5972" s="3" t="str">
        <f>VLOOKUP(Exportacao[[#This Row],[País Corrigido]],'Conversor de países_Geral_UTF8_'!$A$2:$B$223,2,FALSE)</f>
        <v>Europa</v>
      </c>
      <c r="H59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73" spans="1:8">
      <c r="A5973" t="s">
        <v>178</v>
      </c>
      <c r="B5973" s="3">
        <v>2001</v>
      </c>
      <c r="C5973">
        <v>0</v>
      </c>
      <c r="D5973">
        <v>0</v>
      </c>
      <c r="E5973" s="3" t="e">
        <v>#NUM!</v>
      </c>
      <c r="F5973" s="3" t="str">
        <f>VLOOKUP(Exportacao[[#This Row],[País]],Tabela3[#All],4,FALSE)</f>
        <v>Reino Unido</v>
      </c>
      <c r="G5973" s="3" t="str">
        <f>VLOOKUP(Exportacao[[#This Row],[País Corrigido]],'Conversor de países_Geral_UTF8_'!$A$2:$B$223,2,FALSE)</f>
        <v>Europa</v>
      </c>
      <c r="H59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74" spans="1:8">
      <c r="A5974" t="s">
        <v>178</v>
      </c>
      <c r="B5974" s="3">
        <v>2002</v>
      </c>
      <c r="C5974">
        <v>0</v>
      </c>
      <c r="D5974">
        <v>0</v>
      </c>
      <c r="E5974" s="3" t="e">
        <v>#NUM!</v>
      </c>
      <c r="F5974" s="3" t="str">
        <f>VLOOKUP(Exportacao[[#This Row],[País]],Tabela3[#All],4,FALSE)</f>
        <v>Reino Unido</v>
      </c>
      <c r="G5974" s="3" t="str">
        <f>VLOOKUP(Exportacao[[#This Row],[País Corrigido]],'Conversor de países_Geral_UTF8_'!$A$2:$B$223,2,FALSE)</f>
        <v>Europa</v>
      </c>
      <c r="H59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75" spans="1:8">
      <c r="A5975" t="s">
        <v>178</v>
      </c>
      <c r="B5975" s="3">
        <v>2003</v>
      </c>
      <c r="C5975">
        <v>0</v>
      </c>
      <c r="D5975">
        <v>0</v>
      </c>
      <c r="E5975" s="3" t="e">
        <v>#NUM!</v>
      </c>
      <c r="F5975" s="3" t="str">
        <f>VLOOKUP(Exportacao[[#This Row],[País]],Tabela3[#All],4,FALSE)</f>
        <v>Reino Unido</v>
      </c>
      <c r="G5975" s="3" t="str">
        <f>VLOOKUP(Exportacao[[#This Row],[País Corrigido]],'Conversor de países_Geral_UTF8_'!$A$2:$B$223,2,FALSE)</f>
        <v>Europa</v>
      </c>
      <c r="H59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76" spans="1:8">
      <c r="A5976" t="s">
        <v>178</v>
      </c>
      <c r="B5976" s="3">
        <v>2004</v>
      </c>
      <c r="C5976">
        <v>0</v>
      </c>
      <c r="D5976">
        <v>0</v>
      </c>
      <c r="E5976" s="3" t="e">
        <v>#NUM!</v>
      </c>
      <c r="F5976" s="3" t="str">
        <f>VLOOKUP(Exportacao[[#This Row],[País]],Tabela3[#All],4,FALSE)</f>
        <v>Reino Unido</v>
      </c>
      <c r="G5976" s="3" t="str">
        <f>VLOOKUP(Exportacao[[#This Row],[País Corrigido]],'Conversor de países_Geral_UTF8_'!$A$2:$B$223,2,FALSE)</f>
        <v>Europa</v>
      </c>
      <c r="H59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77" spans="1:8">
      <c r="A5977" t="s">
        <v>178</v>
      </c>
      <c r="B5977" s="3">
        <v>2005</v>
      </c>
      <c r="C5977">
        <v>6102</v>
      </c>
      <c r="D5977">
        <v>25225</v>
      </c>
      <c r="E5977" s="3">
        <v>4.1338905276958373</v>
      </c>
      <c r="F5977" s="3" t="str">
        <f>VLOOKUP(Exportacao[[#This Row],[País]],Tabela3[#All],4,FALSE)</f>
        <v>Reino Unido</v>
      </c>
      <c r="G5977" s="3" t="str">
        <f>VLOOKUP(Exportacao[[#This Row],[País Corrigido]],'Conversor de países_Geral_UTF8_'!$A$2:$B$223,2,FALSE)</f>
        <v>Europa</v>
      </c>
      <c r="H59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78" spans="1:8">
      <c r="A5978" t="s">
        <v>178</v>
      </c>
      <c r="B5978" s="3">
        <v>2006</v>
      </c>
      <c r="C5978">
        <v>38281</v>
      </c>
      <c r="D5978">
        <v>49826</v>
      </c>
      <c r="E5978" s="3">
        <v>1.3015856430082808</v>
      </c>
      <c r="F5978" s="3" t="str">
        <f>VLOOKUP(Exportacao[[#This Row],[País]],Tabela3[#All],4,FALSE)</f>
        <v>Reino Unido</v>
      </c>
      <c r="G5978" s="3" t="str">
        <f>VLOOKUP(Exportacao[[#This Row],[País Corrigido]],'Conversor de países_Geral_UTF8_'!$A$2:$B$223,2,FALSE)</f>
        <v>Europa</v>
      </c>
      <c r="H59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79" spans="1:8">
      <c r="A5979" t="s">
        <v>178</v>
      </c>
      <c r="B5979" s="3">
        <v>2007</v>
      </c>
      <c r="C5979">
        <v>84613</v>
      </c>
      <c r="D5979">
        <v>144244</v>
      </c>
      <c r="E5979" s="3">
        <v>1.7047498611324501</v>
      </c>
      <c r="F5979" s="3" t="str">
        <f>VLOOKUP(Exportacao[[#This Row],[País]],Tabela3[#All],4,FALSE)</f>
        <v>Reino Unido</v>
      </c>
      <c r="G5979" s="3" t="str">
        <f>VLOOKUP(Exportacao[[#This Row],[País Corrigido]],'Conversor de países_Geral_UTF8_'!$A$2:$B$223,2,FALSE)</f>
        <v>Europa</v>
      </c>
      <c r="H59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0" spans="1:8">
      <c r="A5980" t="s">
        <v>178</v>
      </c>
      <c r="B5980" s="3">
        <v>2008</v>
      </c>
      <c r="C5980">
        <v>100097</v>
      </c>
      <c r="D5980">
        <v>155076</v>
      </c>
      <c r="E5980" s="3">
        <v>1.5492572204961188</v>
      </c>
      <c r="F5980" s="3" t="str">
        <f>VLOOKUP(Exportacao[[#This Row],[País]],Tabela3[#All],4,FALSE)</f>
        <v>Reino Unido</v>
      </c>
      <c r="G5980" s="3" t="str">
        <f>VLOOKUP(Exportacao[[#This Row],[País Corrigido]],'Conversor de países_Geral_UTF8_'!$A$2:$B$223,2,FALSE)</f>
        <v>Europa</v>
      </c>
      <c r="H59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1" spans="1:8">
      <c r="A5981" t="s">
        <v>178</v>
      </c>
      <c r="B5981" s="3">
        <v>2009</v>
      </c>
      <c r="C5981">
        <v>30092</v>
      </c>
      <c r="D5981">
        <v>68788</v>
      </c>
      <c r="E5981" s="3">
        <v>2.2859231689485577</v>
      </c>
      <c r="F5981" s="3" t="str">
        <f>VLOOKUP(Exportacao[[#This Row],[País]],Tabela3[#All],4,FALSE)</f>
        <v>Reino Unido</v>
      </c>
      <c r="G5981" s="3" t="str">
        <f>VLOOKUP(Exportacao[[#This Row],[País Corrigido]],'Conversor de países_Geral_UTF8_'!$A$2:$B$223,2,FALSE)</f>
        <v>Europa</v>
      </c>
      <c r="H59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2" spans="1:8">
      <c r="A5982" t="s">
        <v>178</v>
      </c>
      <c r="B5982" s="3">
        <v>2010</v>
      </c>
      <c r="C5982">
        <v>123624</v>
      </c>
      <c r="D5982">
        <v>295690</v>
      </c>
      <c r="E5982" s="3">
        <v>2.3918494790655536</v>
      </c>
      <c r="F5982" s="3" t="str">
        <f>VLOOKUP(Exportacao[[#This Row],[País]],Tabela3[#All],4,FALSE)</f>
        <v>Reino Unido</v>
      </c>
      <c r="G5982" s="3" t="str">
        <f>VLOOKUP(Exportacao[[#This Row],[País Corrigido]],'Conversor de países_Geral_UTF8_'!$A$2:$B$223,2,FALSE)</f>
        <v>Europa</v>
      </c>
      <c r="H59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3" spans="1:8">
      <c r="A5983" t="s">
        <v>178</v>
      </c>
      <c r="B5983" s="3">
        <v>2011</v>
      </c>
      <c r="C5983">
        <v>122629</v>
      </c>
      <c r="D5983">
        <v>285642</v>
      </c>
      <c r="E5983" s="3">
        <v>2.3293185135653069</v>
      </c>
      <c r="F5983" s="3" t="str">
        <f>VLOOKUP(Exportacao[[#This Row],[País]],Tabela3[#All],4,FALSE)</f>
        <v>Reino Unido</v>
      </c>
      <c r="G5983" s="3" t="str">
        <f>VLOOKUP(Exportacao[[#This Row],[País Corrigido]],'Conversor de países_Geral_UTF8_'!$A$2:$B$223,2,FALSE)</f>
        <v>Europa</v>
      </c>
      <c r="H59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4" spans="1:8">
      <c r="A5984" t="s">
        <v>178</v>
      </c>
      <c r="B5984" s="3">
        <v>2012</v>
      </c>
      <c r="C5984">
        <v>82937</v>
      </c>
      <c r="D5984">
        <v>334856</v>
      </c>
      <c r="E5984" s="3">
        <v>4.0374742274256361</v>
      </c>
      <c r="F5984" s="3" t="str">
        <f>VLOOKUP(Exportacao[[#This Row],[País]],Tabela3[#All],4,FALSE)</f>
        <v>Reino Unido</v>
      </c>
      <c r="G5984" s="3" t="str">
        <f>VLOOKUP(Exportacao[[#This Row],[País Corrigido]],'Conversor de países_Geral_UTF8_'!$A$2:$B$223,2,FALSE)</f>
        <v>Europa</v>
      </c>
      <c r="H59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5" spans="1:8">
      <c r="A5985" t="s">
        <v>178</v>
      </c>
      <c r="B5985" s="3">
        <v>2013</v>
      </c>
      <c r="C5985">
        <v>59161</v>
      </c>
      <c r="D5985">
        <v>305005</v>
      </c>
      <c r="E5985" s="3">
        <v>5.1555078514561954</v>
      </c>
      <c r="F5985" s="3" t="str">
        <f>VLOOKUP(Exportacao[[#This Row],[País]],Tabela3[#All],4,FALSE)</f>
        <v>Reino Unido</v>
      </c>
      <c r="G5985" s="3" t="str">
        <f>VLOOKUP(Exportacao[[#This Row],[País Corrigido]],'Conversor de países_Geral_UTF8_'!$A$2:$B$223,2,FALSE)</f>
        <v>Europa</v>
      </c>
      <c r="H59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6" spans="1:8">
      <c r="A5986" t="s">
        <v>178</v>
      </c>
      <c r="B5986" s="3">
        <v>2014</v>
      </c>
      <c r="C5986">
        <v>305807</v>
      </c>
      <c r="D5986">
        <v>1373747</v>
      </c>
      <c r="E5986" s="3">
        <v>4.4922025983708682</v>
      </c>
      <c r="F5986" s="3" t="str">
        <f>VLOOKUP(Exportacao[[#This Row],[País]],Tabela3[#All],4,FALSE)</f>
        <v>Reino Unido</v>
      </c>
      <c r="G5986" s="3" t="str">
        <f>VLOOKUP(Exportacao[[#This Row],[País Corrigido]],'Conversor de países_Geral_UTF8_'!$A$2:$B$223,2,FALSE)</f>
        <v>Europa</v>
      </c>
      <c r="H59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7" spans="1:8">
      <c r="A5987" t="s">
        <v>178</v>
      </c>
      <c r="B5987" s="3">
        <v>2015</v>
      </c>
      <c r="C5987">
        <v>68382</v>
      </c>
      <c r="D5987">
        <v>308407</v>
      </c>
      <c r="E5987" s="3">
        <v>4.5100611271972157</v>
      </c>
      <c r="F5987" s="3" t="str">
        <f>VLOOKUP(Exportacao[[#This Row],[País]],Tabela3[#All],4,FALSE)</f>
        <v>Reino Unido</v>
      </c>
      <c r="G5987" s="3" t="str">
        <f>VLOOKUP(Exportacao[[#This Row],[País Corrigido]],'Conversor de países_Geral_UTF8_'!$A$2:$B$223,2,FALSE)</f>
        <v>Europa</v>
      </c>
      <c r="H59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8" spans="1:8">
      <c r="A5988" t="s">
        <v>178</v>
      </c>
      <c r="B5988" s="3">
        <v>2016</v>
      </c>
      <c r="C5988">
        <v>117044</v>
      </c>
      <c r="D5988">
        <v>536681</v>
      </c>
      <c r="E5988" s="3">
        <v>4.5852927104336834</v>
      </c>
      <c r="F5988" s="3" t="str">
        <f>VLOOKUP(Exportacao[[#This Row],[País]],Tabela3[#All],4,FALSE)</f>
        <v>Reino Unido</v>
      </c>
      <c r="G5988" s="3" t="str">
        <f>VLOOKUP(Exportacao[[#This Row],[País Corrigido]],'Conversor de países_Geral_UTF8_'!$A$2:$B$223,2,FALSE)</f>
        <v>Europa</v>
      </c>
      <c r="H59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89" spans="1:8">
      <c r="A5989" t="s">
        <v>178</v>
      </c>
      <c r="B5989" s="3">
        <v>2017</v>
      </c>
      <c r="C5989">
        <v>60711</v>
      </c>
      <c r="D5989">
        <v>242883</v>
      </c>
      <c r="E5989" s="3">
        <v>4.000642387705688</v>
      </c>
      <c r="F5989" s="3" t="str">
        <f>VLOOKUP(Exportacao[[#This Row],[País]],Tabela3[#All],4,FALSE)</f>
        <v>Reino Unido</v>
      </c>
      <c r="G5989" s="3" t="str">
        <f>VLOOKUP(Exportacao[[#This Row],[País Corrigido]],'Conversor de países_Geral_UTF8_'!$A$2:$B$223,2,FALSE)</f>
        <v>Europa</v>
      </c>
      <c r="H59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90" spans="1:8">
      <c r="A5990" t="s">
        <v>178</v>
      </c>
      <c r="B5990" s="3">
        <v>2018</v>
      </c>
      <c r="C5990">
        <v>67708</v>
      </c>
      <c r="D5990">
        <v>296827</v>
      </c>
      <c r="E5990" s="3">
        <v>4.3839280439534472</v>
      </c>
      <c r="F5990" s="3" t="str">
        <f>VLOOKUP(Exportacao[[#This Row],[País]],Tabela3[#All],4,FALSE)</f>
        <v>Reino Unido</v>
      </c>
      <c r="G5990" s="3" t="str">
        <f>VLOOKUP(Exportacao[[#This Row],[País Corrigido]],'Conversor de países_Geral_UTF8_'!$A$2:$B$223,2,FALSE)</f>
        <v>Europa</v>
      </c>
      <c r="H59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91" spans="1:8">
      <c r="A5991" t="s">
        <v>178</v>
      </c>
      <c r="B5991" s="3">
        <v>2019</v>
      </c>
      <c r="C5991">
        <v>34295</v>
      </c>
      <c r="D5991">
        <v>164592</v>
      </c>
      <c r="E5991" s="3">
        <v>4.7993001895320013</v>
      </c>
      <c r="F5991" s="3" t="str">
        <f>VLOOKUP(Exportacao[[#This Row],[País]],Tabela3[#All],4,FALSE)</f>
        <v>Reino Unido</v>
      </c>
      <c r="G5991" s="3" t="str">
        <f>VLOOKUP(Exportacao[[#This Row],[País Corrigido]],'Conversor de países_Geral_UTF8_'!$A$2:$B$223,2,FALSE)</f>
        <v>Europa</v>
      </c>
      <c r="H59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92" spans="1:8">
      <c r="A5992" t="s">
        <v>178</v>
      </c>
      <c r="B5992" s="3">
        <v>2020</v>
      </c>
      <c r="C5992">
        <v>22913</v>
      </c>
      <c r="D5992">
        <v>82722</v>
      </c>
      <c r="E5992" s="3">
        <v>3.610264915113691</v>
      </c>
      <c r="F5992" s="3" t="str">
        <f>VLOOKUP(Exportacao[[#This Row],[País]],Tabela3[#All],4,FALSE)</f>
        <v>Reino Unido</v>
      </c>
      <c r="G5992" s="3" t="str">
        <f>VLOOKUP(Exportacao[[#This Row],[País Corrigido]],'Conversor de países_Geral_UTF8_'!$A$2:$B$223,2,FALSE)</f>
        <v>Europa</v>
      </c>
      <c r="H59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93" spans="1:8">
      <c r="A5993" t="s">
        <v>178</v>
      </c>
      <c r="B5993" s="3">
        <v>2021</v>
      </c>
      <c r="C5993">
        <v>25316</v>
      </c>
      <c r="D5993">
        <v>122394</v>
      </c>
      <c r="E5993" s="3">
        <v>4.8346500237004264</v>
      </c>
      <c r="F5993" s="3" t="str">
        <f>VLOOKUP(Exportacao[[#This Row],[País]],Tabela3[#All],4,FALSE)</f>
        <v>Reino Unido</v>
      </c>
      <c r="G5993" s="3" t="str">
        <f>VLOOKUP(Exportacao[[#This Row],[País Corrigido]],'Conversor de países_Geral_UTF8_'!$A$2:$B$223,2,FALSE)</f>
        <v>Europa</v>
      </c>
      <c r="H59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94" spans="1:8">
      <c r="A5994" t="s">
        <v>178</v>
      </c>
      <c r="B5994" s="3">
        <v>2022</v>
      </c>
      <c r="C5994">
        <v>18835</v>
      </c>
      <c r="D5994">
        <v>138154</v>
      </c>
      <c r="E5994" s="3">
        <v>7.3349615078311654</v>
      </c>
      <c r="F5994" s="3" t="str">
        <f>VLOOKUP(Exportacao[[#This Row],[País]],Tabela3[#All],4,FALSE)</f>
        <v>Reino Unido</v>
      </c>
      <c r="G5994" s="3" t="str">
        <f>VLOOKUP(Exportacao[[#This Row],[País Corrigido]],'Conversor de países_Geral_UTF8_'!$A$2:$B$223,2,FALSE)</f>
        <v>Europa</v>
      </c>
      <c r="H59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95" spans="1:8">
      <c r="A5995" t="s">
        <v>178</v>
      </c>
      <c r="B5995" s="3">
        <v>2023</v>
      </c>
      <c r="C5995">
        <v>11326</v>
      </c>
      <c r="D5995">
        <v>84547</v>
      </c>
      <c r="E5995" s="3">
        <v>7.4648596150450288</v>
      </c>
      <c r="F5995" s="3" t="str">
        <f>VLOOKUP(Exportacao[[#This Row],[País]],Tabela3[#All],4,FALSE)</f>
        <v>Reino Unido</v>
      </c>
      <c r="G5995" s="3" t="str">
        <f>VLOOKUP(Exportacao[[#This Row],[País Corrigido]],'Conversor de países_Geral_UTF8_'!$A$2:$B$223,2,FALSE)</f>
        <v>Europa</v>
      </c>
      <c r="H59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5996" spans="1:8" hidden="1">
      <c r="A5996" t="s">
        <v>181</v>
      </c>
      <c r="B5996" s="3">
        <v>1970</v>
      </c>
      <c r="C5996">
        <v>0</v>
      </c>
      <c r="D5996">
        <v>0</v>
      </c>
      <c r="E5996" s="3" t="e">
        <v>#NUM!</v>
      </c>
      <c r="F5996" s="3" t="str">
        <f>VLOOKUP(Exportacao[[#This Row],[País]],Tabela3[#All],4,FALSE)</f>
        <v>República Dominicana</v>
      </c>
      <c r="G5996" s="3" t="str">
        <f>VLOOKUP(Exportacao[[#This Row],[País Corrigido]],'Conversor de países_Geral_UTF8_'!$A$2:$B$223,2,FALSE)</f>
        <v>América Central e Caribe</v>
      </c>
      <c r="H59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97" spans="1:8" hidden="1">
      <c r="A5997" t="s">
        <v>181</v>
      </c>
      <c r="B5997" s="3">
        <v>1971</v>
      </c>
      <c r="C5997">
        <v>0</v>
      </c>
      <c r="D5997">
        <v>0</v>
      </c>
      <c r="E5997" s="3" t="e">
        <v>#NUM!</v>
      </c>
      <c r="F5997" s="3" t="str">
        <f>VLOOKUP(Exportacao[[#This Row],[País]],Tabela3[#All],4,FALSE)</f>
        <v>República Dominicana</v>
      </c>
      <c r="G5997" s="3" t="str">
        <f>VLOOKUP(Exportacao[[#This Row],[País Corrigido]],'Conversor de países_Geral_UTF8_'!$A$2:$B$223,2,FALSE)</f>
        <v>América Central e Caribe</v>
      </c>
      <c r="H59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98" spans="1:8" hidden="1">
      <c r="A5998" t="s">
        <v>181</v>
      </c>
      <c r="B5998" s="3">
        <v>1972</v>
      </c>
      <c r="C5998">
        <v>0</v>
      </c>
      <c r="D5998">
        <v>0</v>
      </c>
      <c r="E5998" s="3" t="e">
        <v>#NUM!</v>
      </c>
      <c r="F5998" s="3" t="str">
        <f>VLOOKUP(Exportacao[[#This Row],[País]],Tabela3[#All],4,FALSE)</f>
        <v>República Dominicana</v>
      </c>
      <c r="G5998" s="3" t="str">
        <f>VLOOKUP(Exportacao[[#This Row],[País Corrigido]],'Conversor de países_Geral_UTF8_'!$A$2:$B$223,2,FALSE)</f>
        <v>América Central e Caribe</v>
      </c>
      <c r="H59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5999" spans="1:8" hidden="1">
      <c r="A5999" t="s">
        <v>181</v>
      </c>
      <c r="B5999" s="3">
        <v>1973</v>
      </c>
      <c r="C5999">
        <v>0</v>
      </c>
      <c r="D5999">
        <v>0</v>
      </c>
      <c r="E5999" s="3" t="e">
        <v>#NUM!</v>
      </c>
      <c r="F5999" s="3" t="str">
        <f>VLOOKUP(Exportacao[[#This Row],[País]],Tabela3[#All],4,FALSE)</f>
        <v>República Dominicana</v>
      </c>
      <c r="G5999" s="3" t="str">
        <f>VLOOKUP(Exportacao[[#This Row],[País Corrigido]],'Conversor de países_Geral_UTF8_'!$A$2:$B$223,2,FALSE)</f>
        <v>América Central e Caribe</v>
      </c>
      <c r="H59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0" spans="1:8" hidden="1">
      <c r="A6000" t="s">
        <v>181</v>
      </c>
      <c r="B6000" s="3">
        <v>1974</v>
      </c>
      <c r="C6000">
        <v>0</v>
      </c>
      <c r="D6000">
        <v>0</v>
      </c>
      <c r="E6000" s="3" t="e">
        <v>#NUM!</v>
      </c>
      <c r="F6000" s="3" t="str">
        <f>VLOOKUP(Exportacao[[#This Row],[País]],Tabela3[#All],4,FALSE)</f>
        <v>República Dominicana</v>
      </c>
      <c r="G6000" s="3" t="str">
        <f>VLOOKUP(Exportacao[[#This Row],[País Corrigido]],'Conversor de países_Geral_UTF8_'!$A$2:$B$223,2,FALSE)</f>
        <v>América Central e Caribe</v>
      </c>
      <c r="H60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1" spans="1:8" hidden="1">
      <c r="A6001" t="s">
        <v>181</v>
      </c>
      <c r="B6001" s="3">
        <v>1975</v>
      </c>
      <c r="C6001">
        <v>0</v>
      </c>
      <c r="D6001">
        <v>0</v>
      </c>
      <c r="E6001" s="3" t="e">
        <v>#NUM!</v>
      </c>
      <c r="F6001" s="3" t="str">
        <f>VLOOKUP(Exportacao[[#This Row],[País]],Tabela3[#All],4,FALSE)</f>
        <v>República Dominicana</v>
      </c>
      <c r="G6001" s="3" t="str">
        <f>VLOOKUP(Exportacao[[#This Row],[País Corrigido]],'Conversor de países_Geral_UTF8_'!$A$2:$B$223,2,FALSE)</f>
        <v>América Central e Caribe</v>
      </c>
      <c r="H60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2" spans="1:8" hidden="1">
      <c r="A6002" t="s">
        <v>181</v>
      </c>
      <c r="B6002" s="3">
        <v>1976</v>
      </c>
      <c r="C6002">
        <v>0</v>
      </c>
      <c r="D6002">
        <v>0</v>
      </c>
      <c r="E6002" s="3" t="e">
        <v>#NUM!</v>
      </c>
      <c r="F6002" s="3" t="str">
        <f>VLOOKUP(Exportacao[[#This Row],[País]],Tabela3[#All],4,FALSE)</f>
        <v>República Dominicana</v>
      </c>
      <c r="G6002" s="3" t="str">
        <f>VLOOKUP(Exportacao[[#This Row],[País Corrigido]],'Conversor de países_Geral_UTF8_'!$A$2:$B$223,2,FALSE)</f>
        <v>América Central e Caribe</v>
      </c>
      <c r="H60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3" spans="1:8" hidden="1">
      <c r="A6003" t="s">
        <v>181</v>
      </c>
      <c r="B6003" s="3">
        <v>1977</v>
      </c>
      <c r="C6003">
        <v>0</v>
      </c>
      <c r="D6003">
        <v>0</v>
      </c>
      <c r="E6003" s="3" t="e">
        <v>#NUM!</v>
      </c>
      <c r="F6003" s="3" t="str">
        <f>VLOOKUP(Exportacao[[#This Row],[País]],Tabela3[#All],4,FALSE)</f>
        <v>República Dominicana</v>
      </c>
      <c r="G6003" s="3" t="str">
        <f>VLOOKUP(Exportacao[[#This Row],[País Corrigido]],'Conversor de países_Geral_UTF8_'!$A$2:$B$223,2,FALSE)</f>
        <v>América Central e Caribe</v>
      </c>
      <c r="H60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4" spans="1:8" hidden="1">
      <c r="A6004" t="s">
        <v>181</v>
      </c>
      <c r="B6004" s="3">
        <v>1978</v>
      </c>
      <c r="C6004">
        <v>0</v>
      </c>
      <c r="D6004">
        <v>0</v>
      </c>
      <c r="E6004" s="3" t="e">
        <v>#NUM!</v>
      </c>
      <c r="F6004" s="3" t="str">
        <f>VLOOKUP(Exportacao[[#This Row],[País]],Tabela3[#All],4,FALSE)</f>
        <v>República Dominicana</v>
      </c>
      <c r="G6004" s="3" t="str">
        <f>VLOOKUP(Exportacao[[#This Row],[País Corrigido]],'Conversor de países_Geral_UTF8_'!$A$2:$B$223,2,FALSE)</f>
        <v>América Central e Caribe</v>
      </c>
      <c r="H60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5" spans="1:8" hidden="1">
      <c r="A6005" t="s">
        <v>181</v>
      </c>
      <c r="B6005" s="3">
        <v>1979</v>
      </c>
      <c r="C6005">
        <v>0</v>
      </c>
      <c r="D6005">
        <v>0</v>
      </c>
      <c r="E6005" s="3" t="e">
        <v>#NUM!</v>
      </c>
      <c r="F6005" s="3" t="str">
        <f>VLOOKUP(Exportacao[[#This Row],[País]],Tabela3[#All],4,FALSE)</f>
        <v>República Dominicana</v>
      </c>
      <c r="G6005" s="3" t="str">
        <f>VLOOKUP(Exportacao[[#This Row],[País Corrigido]],'Conversor de países_Geral_UTF8_'!$A$2:$B$223,2,FALSE)</f>
        <v>América Central e Caribe</v>
      </c>
      <c r="H60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6" spans="1:8" hidden="1">
      <c r="A6006" t="s">
        <v>181</v>
      </c>
      <c r="B6006" s="3">
        <v>1980</v>
      </c>
      <c r="C6006">
        <v>0</v>
      </c>
      <c r="D6006">
        <v>0</v>
      </c>
      <c r="E6006" s="3" t="e">
        <v>#NUM!</v>
      </c>
      <c r="F6006" s="3" t="str">
        <f>VLOOKUP(Exportacao[[#This Row],[País]],Tabela3[#All],4,FALSE)</f>
        <v>República Dominicana</v>
      </c>
      <c r="G6006" s="3" t="str">
        <f>VLOOKUP(Exportacao[[#This Row],[País Corrigido]],'Conversor de países_Geral_UTF8_'!$A$2:$B$223,2,FALSE)</f>
        <v>América Central e Caribe</v>
      </c>
      <c r="H60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7" spans="1:8" hidden="1">
      <c r="A6007" t="s">
        <v>181</v>
      </c>
      <c r="B6007" s="3">
        <v>1981</v>
      </c>
      <c r="C6007">
        <v>0</v>
      </c>
      <c r="D6007">
        <v>0</v>
      </c>
      <c r="E6007" s="3" t="e">
        <v>#NUM!</v>
      </c>
      <c r="F6007" s="3" t="str">
        <f>VLOOKUP(Exportacao[[#This Row],[País]],Tabela3[#All],4,FALSE)</f>
        <v>República Dominicana</v>
      </c>
      <c r="G6007" s="3" t="str">
        <f>VLOOKUP(Exportacao[[#This Row],[País Corrigido]],'Conversor de países_Geral_UTF8_'!$A$2:$B$223,2,FALSE)</f>
        <v>América Central e Caribe</v>
      </c>
      <c r="H60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8" spans="1:8" hidden="1">
      <c r="A6008" t="s">
        <v>181</v>
      </c>
      <c r="B6008" s="3">
        <v>1982</v>
      </c>
      <c r="C6008">
        <v>0</v>
      </c>
      <c r="D6008">
        <v>0</v>
      </c>
      <c r="E6008" s="3" t="e">
        <v>#NUM!</v>
      </c>
      <c r="F6008" s="3" t="str">
        <f>VLOOKUP(Exportacao[[#This Row],[País]],Tabela3[#All],4,FALSE)</f>
        <v>República Dominicana</v>
      </c>
      <c r="G6008" s="3" t="str">
        <f>VLOOKUP(Exportacao[[#This Row],[País Corrigido]],'Conversor de países_Geral_UTF8_'!$A$2:$B$223,2,FALSE)</f>
        <v>América Central e Caribe</v>
      </c>
      <c r="H60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09" spans="1:8" hidden="1">
      <c r="A6009" t="s">
        <v>181</v>
      </c>
      <c r="B6009" s="3">
        <v>1983</v>
      </c>
      <c r="C6009">
        <v>0</v>
      </c>
      <c r="D6009">
        <v>0</v>
      </c>
      <c r="E6009" s="3" t="e">
        <v>#NUM!</v>
      </c>
      <c r="F6009" s="3" t="str">
        <f>VLOOKUP(Exportacao[[#This Row],[País]],Tabela3[#All],4,FALSE)</f>
        <v>República Dominicana</v>
      </c>
      <c r="G6009" s="3" t="str">
        <f>VLOOKUP(Exportacao[[#This Row],[País Corrigido]],'Conversor de países_Geral_UTF8_'!$A$2:$B$223,2,FALSE)</f>
        <v>América Central e Caribe</v>
      </c>
      <c r="H60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0" spans="1:8" hidden="1">
      <c r="A6010" t="s">
        <v>181</v>
      </c>
      <c r="B6010" s="3">
        <v>1984</v>
      </c>
      <c r="C6010">
        <v>0</v>
      </c>
      <c r="D6010">
        <v>0</v>
      </c>
      <c r="E6010" s="3" t="e">
        <v>#NUM!</v>
      </c>
      <c r="F6010" s="3" t="str">
        <f>VLOOKUP(Exportacao[[#This Row],[País]],Tabela3[#All],4,FALSE)</f>
        <v>República Dominicana</v>
      </c>
      <c r="G6010" s="3" t="str">
        <f>VLOOKUP(Exportacao[[#This Row],[País Corrigido]],'Conversor de países_Geral_UTF8_'!$A$2:$B$223,2,FALSE)</f>
        <v>América Central e Caribe</v>
      </c>
      <c r="H60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1" spans="1:8" hidden="1">
      <c r="A6011" t="s">
        <v>181</v>
      </c>
      <c r="B6011" s="3">
        <v>1985</v>
      </c>
      <c r="C6011">
        <v>0</v>
      </c>
      <c r="D6011">
        <v>0</v>
      </c>
      <c r="E6011" s="3" t="e">
        <v>#NUM!</v>
      </c>
      <c r="F6011" s="3" t="str">
        <f>VLOOKUP(Exportacao[[#This Row],[País]],Tabela3[#All],4,FALSE)</f>
        <v>República Dominicana</v>
      </c>
      <c r="G6011" s="3" t="str">
        <f>VLOOKUP(Exportacao[[#This Row],[País Corrigido]],'Conversor de países_Geral_UTF8_'!$A$2:$B$223,2,FALSE)</f>
        <v>América Central e Caribe</v>
      </c>
      <c r="H60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2" spans="1:8" hidden="1">
      <c r="A6012" t="s">
        <v>181</v>
      </c>
      <c r="B6012" s="3">
        <v>1986</v>
      </c>
      <c r="C6012">
        <v>0</v>
      </c>
      <c r="D6012">
        <v>0</v>
      </c>
      <c r="E6012" s="3" t="e">
        <v>#NUM!</v>
      </c>
      <c r="F6012" s="3" t="str">
        <f>VLOOKUP(Exportacao[[#This Row],[País]],Tabela3[#All],4,FALSE)</f>
        <v>República Dominicana</v>
      </c>
      <c r="G6012" s="3" t="str">
        <f>VLOOKUP(Exportacao[[#This Row],[País Corrigido]],'Conversor de países_Geral_UTF8_'!$A$2:$B$223,2,FALSE)</f>
        <v>América Central e Caribe</v>
      </c>
      <c r="H60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3" spans="1:8" hidden="1">
      <c r="A6013" t="s">
        <v>181</v>
      </c>
      <c r="B6013" s="3">
        <v>1987</v>
      </c>
      <c r="C6013">
        <v>0</v>
      </c>
      <c r="D6013">
        <v>0</v>
      </c>
      <c r="E6013" s="3" t="e">
        <v>#NUM!</v>
      </c>
      <c r="F6013" s="3" t="str">
        <f>VLOOKUP(Exportacao[[#This Row],[País]],Tabela3[#All],4,FALSE)</f>
        <v>República Dominicana</v>
      </c>
      <c r="G6013" s="3" t="str">
        <f>VLOOKUP(Exportacao[[#This Row],[País Corrigido]],'Conversor de países_Geral_UTF8_'!$A$2:$B$223,2,FALSE)</f>
        <v>América Central e Caribe</v>
      </c>
      <c r="H60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4" spans="1:8" hidden="1">
      <c r="A6014" t="s">
        <v>181</v>
      </c>
      <c r="B6014" s="3">
        <v>1988</v>
      </c>
      <c r="C6014">
        <v>0</v>
      </c>
      <c r="D6014">
        <v>0</v>
      </c>
      <c r="E6014" s="3" t="e">
        <v>#NUM!</v>
      </c>
      <c r="F6014" s="3" t="str">
        <f>VLOOKUP(Exportacao[[#This Row],[País]],Tabela3[#All],4,FALSE)</f>
        <v>República Dominicana</v>
      </c>
      <c r="G6014" s="3" t="str">
        <f>VLOOKUP(Exportacao[[#This Row],[País Corrigido]],'Conversor de países_Geral_UTF8_'!$A$2:$B$223,2,FALSE)</f>
        <v>América Central e Caribe</v>
      </c>
      <c r="H60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5" spans="1:8" hidden="1">
      <c r="A6015" t="s">
        <v>181</v>
      </c>
      <c r="B6015" s="3">
        <v>1989</v>
      </c>
      <c r="C6015">
        <v>0</v>
      </c>
      <c r="D6015">
        <v>0</v>
      </c>
      <c r="E6015" s="3" t="e">
        <v>#NUM!</v>
      </c>
      <c r="F6015" s="3" t="str">
        <f>VLOOKUP(Exportacao[[#This Row],[País]],Tabela3[#All],4,FALSE)</f>
        <v>República Dominicana</v>
      </c>
      <c r="G6015" s="3" t="str">
        <f>VLOOKUP(Exportacao[[#This Row],[País Corrigido]],'Conversor de países_Geral_UTF8_'!$A$2:$B$223,2,FALSE)</f>
        <v>América Central e Caribe</v>
      </c>
      <c r="H60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6" spans="1:8" hidden="1">
      <c r="A6016" t="s">
        <v>181</v>
      </c>
      <c r="B6016" s="3">
        <v>1990</v>
      </c>
      <c r="C6016">
        <v>0</v>
      </c>
      <c r="D6016">
        <v>0</v>
      </c>
      <c r="E6016" s="3" t="e">
        <v>#NUM!</v>
      </c>
      <c r="F6016" s="3" t="str">
        <f>VLOOKUP(Exportacao[[#This Row],[País]],Tabela3[#All],4,FALSE)</f>
        <v>República Dominicana</v>
      </c>
      <c r="G6016" s="3" t="str">
        <f>VLOOKUP(Exportacao[[#This Row],[País Corrigido]],'Conversor de países_Geral_UTF8_'!$A$2:$B$223,2,FALSE)</f>
        <v>América Central e Caribe</v>
      </c>
      <c r="H60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7" spans="1:8" hidden="1">
      <c r="A6017" t="s">
        <v>181</v>
      </c>
      <c r="B6017" s="3">
        <v>1991</v>
      </c>
      <c r="C6017">
        <v>0</v>
      </c>
      <c r="D6017">
        <v>0</v>
      </c>
      <c r="E6017" s="3" t="e">
        <v>#NUM!</v>
      </c>
      <c r="F6017" s="3" t="str">
        <f>VLOOKUP(Exportacao[[#This Row],[País]],Tabela3[#All],4,FALSE)</f>
        <v>República Dominicana</v>
      </c>
      <c r="G6017" s="3" t="str">
        <f>VLOOKUP(Exportacao[[#This Row],[País Corrigido]],'Conversor de países_Geral_UTF8_'!$A$2:$B$223,2,FALSE)</f>
        <v>América Central e Caribe</v>
      </c>
      <c r="H60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8" spans="1:8" hidden="1">
      <c r="A6018" t="s">
        <v>181</v>
      </c>
      <c r="B6018" s="3">
        <v>1992</v>
      </c>
      <c r="C6018">
        <v>0</v>
      </c>
      <c r="D6018">
        <v>0</v>
      </c>
      <c r="E6018" s="3" t="e">
        <v>#NUM!</v>
      </c>
      <c r="F6018" s="3" t="str">
        <f>VLOOKUP(Exportacao[[#This Row],[País]],Tabela3[#All],4,FALSE)</f>
        <v>República Dominicana</v>
      </c>
      <c r="G6018" s="3" t="str">
        <f>VLOOKUP(Exportacao[[#This Row],[País Corrigido]],'Conversor de países_Geral_UTF8_'!$A$2:$B$223,2,FALSE)</f>
        <v>América Central e Caribe</v>
      </c>
      <c r="H60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19" spans="1:8" hidden="1">
      <c r="A6019" t="s">
        <v>181</v>
      </c>
      <c r="B6019" s="3">
        <v>1993</v>
      </c>
      <c r="C6019">
        <v>0</v>
      </c>
      <c r="D6019">
        <v>0</v>
      </c>
      <c r="E6019" s="3" t="e">
        <v>#NUM!</v>
      </c>
      <c r="F6019" s="3" t="str">
        <f>VLOOKUP(Exportacao[[#This Row],[País]],Tabela3[#All],4,FALSE)</f>
        <v>República Dominicana</v>
      </c>
      <c r="G6019" s="3" t="str">
        <f>VLOOKUP(Exportacao[[#This Row],[País Corrigido]],'Conversor de países_Geral_UTF8_'!$A$2:$B$223,2,FALSE)</f>
        <v>América Central e Caribe</v>
      </c>
      <c r="H60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0" spans="1:8" hidden="1">
      <c r="A6020" t="s">
        <v>181</v>
      </c>
      <c r="B6020" s="3">
        <v>1994</v>
      </c>
      <c r="C6020">
        <v>0</v>
      </c>
      <c r="D6020">
        <v>0</v>
      </c>
      <c r="E6020" s="3" t="e">
        <v>#NUM!</v>
      </c>
      <c r="F6020" s="3" t="str">
        <f>VLOOKUP(Exportacao[[#This Row],[País]],Tabela3[#All],4,FALSE)</f>
        <v>República Dominicana</v>
      </c>
      <c r="G6020" s="3" t="str">
        <f>VLOOKUP(Exportacao[[#This Row],[País Corrigido]],'Conversor de países_Geral_UTF8_'!$A$2:$B$223,2,FALSE)</f>
        <v>América Central e Caribe</v>
      </c>
      <c r="H60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1" spans="1:8" hidden="1">
      <c r="A6021" t="s">
        <v>181</v>
      </c>
      <c r="B6021" s="3">
        <v>1995</v>
      </c>
      <c r="C6021">
        <v>0</v>
      </c>
      <c r="D6021">
        <v>0</v>
      </c>
      <c r="E6021" s="3" t="e">
        <v>#NUM!</v>
      </c>
      <c r="F6021" s="3" t="str">
        <f>VLOOKUP(Exportacao[[#This Row],[País]],Tabela3[#All],4,FALSE)</f>
        <v>República Dominicana</v>
      </c>
      <c r="G6021" s="3" t="str">
        <f>VLOOKUP(Exportacao[[#This Row],[País Corrigido]],'Conversor de países_Geral_UTF8_'!$A$2:$B$223,2,FALSE)</f>
        <v>América Central e Caribe</v>
      </c>
      <c r="H60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2" spans="1:8" hidden="1">
      <c r="A6022" t="s">
        <v>181</v>
      </c>
      <c r="B6022" s="3">
        <v>1996</v>
      </c>
      <c r="C6022">
        <v>17225</v>
      </c>
      <c r="D6022">
        <v>9944</v>
      </c>
      <c r="E6022" s="3">
        <v>0.57730043541364295</v>
      </c>
      <c r="F6022" s="3" t="str">
        <f>VLOOKUP(Exportacao[[#This Row],[País]],Tabela3[#All],4,FALSE)</f>
        <v>República Dominicana</v>
      </c>
      <c r="G6022" s="3" t="str">
        <f>VLOOKUP(Exportacao[[#This Row],[País Corrigido]],'Conversor de países_Geral_UTF8_'!$A$2:$B$223,2,FALSE)</f>
        <v>América Central e Caribe</v>
      </c>
      <c r="H60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23" spans="1:8" hidden="1">
      <c r="A6023" t="s">
        <v>181</v>
      </c>
      <c r="B6023" s="3">
        <v>1997</v>
      </c>
      <c r="C6023">
        <v>0</v>
      </c>
      <c r="D6023">
        <v>0</v>
      </c>
      <c r="E6023" s="3" t="e">
        <v>#NUM!</v>
      </c>
      <c r="F6023" s="3" t="str">
        <f>VLOOKUP(Exportacao[[#This Row],[País]],Tabela3[#All],4,FALSE)</f>
        <v>República Dominicana</v>
      </c>
      <c r="G6023" s="3" t="str">
        <f>VLOOKUP(Exportacao[[#This Row],[País Corrigido]],'Conversor de países_Geral_UTF8_'!$A$2:$B$223,2,FALSE)</f>
        <v>América Central e Caribe</v>
      </c>
      <c r="H60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4" spans="1:8" hidden="1">
      <c r="A6024" t="s">
        <v>181</v>
      </c>
      <c r="B6024" s="3">
        <v>1998</v>
      </c>
      <c r="C6024">
        <v>0</v>
      </c>
      <c r="D6024">
        <v>0</v>
      </c>
      <c r="E6024" s="3" t="e">
        <v>#NUM!</v>
      </c>
      <c r="F6024" s="3" t="str">
        <f>VLOOKUP(Exportacao[[#This Row],[País]],Tabela3[#All],4,FALSE)</f>
        <v>República Dominicana</v>
      </c>
      <c r="G6024" s="3" t="str">
        <f>VLOOKUP(Exportacao[[#This Row],[País Corrigido]],'Conversor de países_Geral_UTF8_'!$A$2:$B$223,2,FALSE)</f>
        <v>América Central e Caribe</v>
      </c>
      <c r="H60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5" spans="1:8" hidden="1">
      <c r="A6025" t="s">
        <v>181</v>
      </c>
      <c r="B6025" s="3">
        <v>1999</v>
      </c>
      <c r="C6025">
        <v>0</v>
      </c>
      <c r="D6025">
        <v>0</v>
      </c>
      <c r="E6025" s="3" t="e">
        <v>#NUM!</v>
      </c>
      <c r="F6025" s="3" t="str">
        <f>VLOOKUP(Exportacao[[#This Row],[País]],Tabela3[#All],4,FALSE)</f>
        <v>República Dominicana</v>
      </c>
      <c r="G6025" s="3" t="str">
        <f>VLOOKUP(Exportacao[[#This Row],[País Corrigido]],'Conversor de países_Geral_UTF8_'!$A$2:$B$223,2,FALSE)</f>
        <v>América Central e Caribe</v>
      </c>
      <c r="H60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6" spans="1:8" hidden="1">
      <c r="A6026" t="s">
        <v>181</v>
      </c>
      <c r="B6026" s="3">
        <v>2000</v>
      </c>
      <c r="C6026">
        <v>0</v>
      </c>
      <c r="D6026">
        <v>0</v>
      </c>
      <c r="E6026" s="3" t="e">
        <v>#NUM!</v>
      </c>
      <c r="F6026" s="3" t="str">
        <f>VLOOKUP(Exportacao[[#This Row],[País]],Tabela3[#All],4,FALSE)</f>
        <v>República Dominicana</v>
      </c>
      <c r="G6026" s="3" t="str">
        <f>VLOOKUP(Exportacao[[#This Row],[País Corrigido]],'Conversor de países_Geral_UTF8_'!$A$2:$B$223,2,FALSE)</f>
        <v>América Central e Caribe</v>
      </c>
      <c r="H60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7" spans="1:8" hidden="1">
      <c r="A6027" t="s">
        <v>181</v>
      </c>
      <c r="B6027" s="3">
        <v>2001</v>
      </c>
      <c r="C6027">
        <v>0</v>
      </c>
      <c r="D6027">
        <v>0</v>
      </c>
      <c r="E6027" s="3" t="e">
        <v>#NUM!</v>
      </c>
      <c r="F6027" s="3" t="str">
        <f>VLOOKUP(Exportacao[[#This Row],[País]],Tabela3[#All],4,FALSE)</f>
        <v>República Dominicana</v>
      </c>
      <c r="G6027" s="3" t="str">
        <f>VLOOKUP(Exportacao[[#This Row],[País Corrigido]],'Conversor de países_Geral_UTF8_'!$A$2:$B$223,2,FALSE)</f>
        <v>América Central e Caribe</v>
      </c>
      <c r="H60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8" spans="1:8" hidden="1">
      <c r="A6028" t="s">
        <v>181</v>
      </c>
      <c r="B6028" s="3">
        <v>2002</v>
      </c>
      <c r="C6028">
        <v>0</v>
      </c>
      <c r="D6028">
        <v>0</v>
      </c>
      <c r="E6028" s="3" t="e">
        <v>#NUM!</v>
      </c>
      <c r="F6028" s="3" t="str">
        <f>VLOOKUP(Exportacao[[#This Row],[País]],Tabela3[#All],4,FALSE)</f>
        <v>República Dominicana</v>
      </c>
      <c r="G6028" s="3" t="str">
        <f>VLOOKUP(Exportacao[[#This Row],[País Corrigido]],'Conversor de países_Geral_UTF8_'!$A$2:$B$223,2,FALSE)</f>
        <v>América Central e Caribe</v>
      </c>
      <c r="H60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29" spans="1:8" hidden="1">
      <c r="A6029" t="s">
        <v>181</v>
      </c>
      <c r="B6029" s="3">
        <v>2003</v>
      </c>
      <c r="C6029">
        <v>0</v>
      </c>
      <c r="D6029">
        <v>0</v>
      </c>
      <c r="E6029" s="3" t="e">
        <v>#NUM!</v>
      </c>
      <c r="F6029" s="3" t="str">
        <f>VLOOKUP(Exportacao[[#This Row],[País]],Tabela3[#All],4,FALSE)</f>
        <v>República Dominicana</v>
      </c>
      <c r="G6029" s="3" t="str">
        <f>VLOOKUP(Exportacao[[#This Row],[País Corrigido]],'Conversor de países_Geral_UTF8_'!$A$2:$B$223,2,FALSE)</f>
        <v>América Central e Caribe</v>
      </c>
      <c r="H60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30" spans="1:8" hidden="1">
      <c r="A6030" t="s">
        <v>181</v>
      </c>
      <c r="B6030" s="3">
        <v>2004</v>
      </c>
      <c r="C6030">
        <v>0</v>
      </c>
      <c r="D6030">
        <v>0</v>
      </c>
      <c r="E6030" s="3" t="e">
        <v>#NUM!</v>
      </c>
      <c r="F6030" s="3" t="str">
        <f>VLOOKUP(Exportacao[[#This Row],[País]],Tabela3[#All],4,FALSE)</f>
        <v>República Dominicana</v>
      </c>
      <c r="G6030" s="3" t="str">
        <f>VLOOKUP(Exportacao[[#This Row],[País Corrigido]],'Conversor de países_Geral_UTF8_'!$A$2:$B$223,2,FALSE)</f>
        <v>América Central e Caribe</v>
      </c>
      <c r="H60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31" spans="1:8" hidden="1">
      <c r="A6031" t="s">
        <v>181</v>
      </c>
      <c r="B6031" s="3">
        <v>2005</v>
      </c>
      <c r="C6031">
        <v>50</v>
      </c>
      <c r="D6031">
        <v>1188</v>
      </c>
      <c r="E6031" s="3">
        <v>23.76</v>
      </c>
      <c r="F6031" s="3" t="str">
        <f>VLOOKUP(Exportacao[[#This Row],[País]],Tabela3[#All],4,FALSE)</f>
        <v>República Dominicana</v>
      </c>
      <c r="G6031" s="3" t="str">
        <f>VLOOKUP(Exportacao[[#This Row],[País Corrigido]],'Conversor de países_Geral_UTF8_'!$A$2:$B$223,2,FALSE)</f>
        <v>América Central e Caribe</v>
      </c>
      <c r="H60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32" spans="1:8" hidden="1">
      <c r="A6032" t="s">
        <v>181</v>
      </c>
      <c r="B6032" s="3">
        <v>2006</v>
      </c>
      <c r="C6032">
        <v>0</v>
      </c>
      <c r="D6032">
        <v>0</v>
      </c>
      <c r="E6032" s="3" t="e">
        <v>#NUM!</v>
      </c>
      <c r="F6032" s="3" t="str">
        <f>VLOOKUP(Exportacao[[#This Row],[País]],Tabela3[#All],4,FALSE)</f>
        <v>República Dominicana</v>
      </c>
      <c r="G6032" s="3" t="str">
        <f>VLOOKUP(Exportacao[[#This Row],[País Corrigido]],'Conversor de países_Geral_UTF8_'!$A$2:$B$223,2,FALSE)</f>
        <v>América Central e Caribe</v>
      </c>
      <c r="H60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33" spans="1:8" hidden="1">
      <c r="A6033" t="s">
        <v>181</v>
      </c>
      <c r="B6033" s="3">
        <v>2007</v>
      </c>
      <c r="C6033">
        <v>601</v>
      </c>
      <c r="D6033">
        <v>2438</v>
      </c>
      <c r="E6033" s="3">
        <v>4.0565723793677204</v>
      </c>
      <c r="F6033" s="3" t="str">
        <f>VLOOKUP(Exportacao[[#This Row],[País]],Tabela3[#All],4,FALSE)</f>
        <v>República Dominicana</v>
      </c>
      <c r="G6033" s="3" t="str">
        <f>VLOOKUP(Exportacao[[#This Row],[País Corrigido]],'Conversor de países_Geral_UTF8_'!$A$2:$B$223,2,FALSE)</f>
        <v>América Central e Caribe</v>
      </c>
      <c r="H60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34" spans="1:8" hidden="1">
      <c r="A6034" t="s">
        <v>181</v>
      </c>
      <c r="B6034" s="3">
        <v>2008</v>
      </c>
      <c r="C6034">
        <v>0</v>
      </c>
      <c r="D6034">
        <v>0</v>
      </c>
      <c r="E6034" s="3" t="e">
        <v>#NUM!</v>
      </c>
      <c r="F6034" s="3" t="str">
        <f>VLOOKUP(Exportacao[[#This Row],[País]],Tabela3[#All],4,FALSE)</f>
        <v>República Dominicana</v>
      </c>
      <c r="G6034" s="3" t="str">
        <f>VLOOKUP(Exportacao[[#This Row],[País Corrigido]],'Conversor de países_Geral_UTF8_'!$A$2:$B$223,2,FALSE)</f>
        <v>América Central e Caribe</v>
      </c>
      <c r="H60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35" spans="1:8" hidden="1">
      <c r="A6035" t="s">
        <v>181</v>
      </c>
      <c r="B6035" s="3">
        <v>2009</v>
      </c>
      <c r="C6035">
        <v>0</v>
      </c>
      <c r="D6035">
        <v>0</v>
      </c>
      <c r="E6035" s="3" t="e">
        <v>#NUM!</v>
      </c>
      <c r="F6035" s="3" t="str">
        <f>VLOOKUP(Exportacao[[#This Row],[País]],Tabela3[#All],4,FALSE)</f>
        <v>República Dominicana</v>
      </c>
      <c r="G6035" s="3" t="str">
        <f>VLOOKUP(Exportacao[[#This Row],[País Corrigido]],'Conversor de países_Geral_UTF8_'!$A$2:$B$223,2,FALSE)</f>
        <v>América Central e Caribe</v>
      </c>
      <c r="H60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36" spans="1:8" hidden="1">
      <c r="A6036" t="s">
        <v>181</v>
      </c>
      <c r="B6036" s="3">
        <v>2010</v>
      </c>
      <c r="C6036">
        <v>0</v>
      </c>
      <c r="D6036">
        <v>0</v>
      </c>
      <c r="E6036" s="3" t="e">
        <v>#NUM!</v>
      </c>
      <c r="F6036" s="3" t="str">
        <f>VLOOKUP(Exportacao[[#This Row],[País]],Tabela3[#All],4,FALSE)</f>
        <v>República Dominicana</v>
      </c>
      <c r="G6036" s="3" t="str">
        <f>VLOOKUP(Exportacao[[#This Row],[País Corrigido]],'Conversor de países_Geral_UTF8_'!$A$2:$B$223,2,FALSE)</f>
        <v>América Central e Caribe</v>
      </c>
      <c r="H60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37" spans="1:8" hidden="1">
      <c r="A6037" t="s">
        <v>181</v>
      </c>
      <c r="B6037" s="3">
        <v>2011</v>
      </c>
      <c r="C6037">
        <v>0</v>
      </c>
      <c r="D6037">
        <v>0</v>
      </c>
      <c r="E6037" s="3" t="e">
        <v>#NUM!</v>
      </c>
      <c r="F6037" s="3" t="str">
        <f>VLOOKUP(Exportacao[[#This Row],[País]],Tabela3[#All],4,FALSE)</f>
        <v>República Dominicana</v>
      </c>
      <c r="G6037" s="3" t="str">
        <f>VLOOKUP(Exportacao[[#This Row],[País Corrigido]],'Conversor de países_Geral_UTF8_'!$A$2:$B$223,2,FALSE)</f>
        <v>América Central e Caribe</v>
      </c>
      <c r="H60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38" spans="1:8" hidden="1">
      <c r="A6038" t="s">
        <v>181</v>
      </c>
      <c r="B6038" s="3">
        <v>2012</v>
      </c>
      <c r="C6038">
        <v>0</v>
      </c>
      <c r="D6038">
        <v>0</v>
      </c>
      <c r="E6038" s="3" t="e">
        <v>#NUM!</v>
      </c>
      <c r="F6038" s="3" t="str">
        <f>VLOOKUP(Exportacao[[#This Row],[País]],Tabela3[#All],4,FALSE)</f>
        <v>República Dominicana</v>
      </c>
      <c r="G6038" s="3" t="str">
        <f>VLOOKUP(Exportacao[[#This Row],[País Corrigido]],'Conversor de países_Geral_UTF8_'!$A$2:$B$223,2,FALSE)</f>
        <v>América Central e Caribe</v>
      </c>
      <c r="H60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39" spans="1:8" hidden="1">
      <c r="A6039" t="s">
        <v>181</v>
      </c>
      <c r="B6039" s="3">
        <v>2013</v>
      </c>
      <c r="C6039">
        <v>0</v>
      </c>
      <c r="D6039">
        <v>0</v>
      </c>
      <c r="E6039" s="3" t="e">
        <v>#NUM!</v>
      </c>
      <c r="F6039" s="3" t="str">
        <f>VLOOKUP(Exportacao[[#This Row],[País]],Tabela3[#All],4,FALSE)</f>
        <v>República Dominicana</v>
      </c>
      <c r="G6039" s="3" t="str">
        <f>VLOOKUP(Exportacao[[#This Row],[País Corrigido]],'Conversor de países_Geral_UTF8_'!$A$2:$B$223,2,FALSE)</f>
        <v>América Central e Caribe</v>
      </c>
      <c r="H60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0" spans="1:8" hidden="1">
      <c r="A6040" t="s">
        <v>181</v>
      </c>
      <c r="B6040" s="3">
        <v>2014</v>
      </c>
      <c r="C6040">
        <v>0</v>
      </c>
      <c r="D6040">
        <v>0</v>
      </c>
      <c r="E6040" s="3" t="e">
        <v>#NUM!</v>
      </c>
      <c r="F6040" s="3" t="str">
        <f>VLOOKUP(Exportacao[[#This Row],[País]],Tabela3[#All],4,FALSE)</f>
        <v>República Dominicana</v>
      </c>
      <c r="G6040" s="3" t="str">
        <f>VLOOKUP(Exportacao[[#This Row],[País Corrigido]],'Conversor de países_Geral_UTF8_'!$A$2:$B$223,2,FALSE)</f>
        <v>América Central e Caribe</v>
      </c>
      <c r="H60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1" spans="1:8" hidden="1">
      <c r="A6041" t="s">
        <v>181</v>
      </c>
      <c r="B6041" s="3">
        <v>2015</v>
      </c>
      <c r="C6041">
        <v>0</v>
      </c>
      <c r="D6041">
        <v>0</v>
      </c>
      <c r="E6041" s="3" t="e">
        <v>#NUM!</v>
      </c>
      <c r="F6041" s="3" t="str">
        <f>VLOOKUP(Exportacao[[#This Row],[País]],Tabela3[#All],4,FALSE)</f>
        <v>República Dominicana</v>
      </c>
      <c r="G6041" s="3" t="str">
        <f>VLOOKUP(Exportacao[[#This Row],[País Corrigido]],'Conversor de países_Geral_UTF8_'!$A$2:$B$223,2,FALSE)</f>
        <v>América Central e Caribe</v>
      </c>
      <c r="H60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2" spans="1:8" hidden="1">
      <c r="A6042" t="s">
        <v>181</v>
      </c>
      <c r="B6042" s="3">
        <v>2016</v>
      </c>
      <c r="C6042">
        <v>0</v>
      </c>
      <c r="D6042">
        <v>0</v>
      </c>
      <c r="E6042" s="3" t="e">
        <v>#NUM!</v>
      </c>
      <c r="F6042" s="3" t="str">
        <f>VLOOKUP(Exportacao[[#This Row],[País]],Tabela3[#All],4,FALSE)</f>
        <v>República Dominicana</v>
      </c>
      <c r="G6042" s="3" t="str">
        <f>VLOOKUP(Exportacao[[#This Row],[País Corrigido]],'Conversor de países_Geral_UTF8_'!$A$2:$B$223,2,FALSE)</f>
        <v>América Central e Caribe</v>
      </c>
      <c r="H60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3" spans="1:8" hidden="1">
      <c r="A6043" t="s">
        <v>181</v>
      </c>
      <c r="B6043" s="3">
        <v>2017</v>
      </c>
      <c r="C6043">
        <v>0</v>
      </c>
      <c r="D6043">
        <v>0</v>
      </c>
      <c r="E6043" s="3" t="e">
        <v>#NUM!</v>
      </c>
      <c r="F6043" s="3" t="str">
        <f>VLOOKUP(Exportacao[[#This Row],[País]],Tabela3[#All],4,FALSE)</f>
        <v>República Dominicana</v>
      </c>
      <c r="G6043" s="3" t="str">
        <f>VLOOKUP(Exportacao[[#This Row],[País Corrigido]],'Conversor de países_Geral_UTF8_'!$A$2:$B$223,2,FALSE)</f>
        <v>América Central e Caribe</v>
      </c>
      <c r="H60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4" spans="1:8" hidden="1">
      <c r="A6044" t="s">
        <v>181</v>
      </c>
      <c r="B6044" s="3">
        <v>2018</v>
      </c>
      <c r="C6044">
        <v>0</v>
      </c>
      <c r="D6044">
        <v>0</v>
      </c>
      <c r="E6044" s="3" t="e">
        <v>#NUM!</v>
      </c>
      <c r="F6044" s="3" t="str">
        <f>VLOOKUP(Exportacao[[#This Row],[País]],Tabela3[#All],4,FALSE)</f>
        <v>República Dominicana</v>
      </c>
      <c r="G6044" s="3" t="str">
        <f>VLOOKUP(Exportacao[[#This Row],[País Corrigido]],'Conversor de países_Geral_UTF8_'!$A$2:$B$223,2,FALSE)</f>
        <v>América Central e Caribe</v>
      </c>
      <c r="H60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5" spans="1:8" hidden="1">
      <c r="A6045" t="s">
        <v>181</v>
      </c>
      <c r="B6045" s="3">
        <v>2019</v>
      </c>
      <c r="C6045">
        <v>0</v>
      </c>
      <c r="D6045">
        <v>0</v>
      </c>
      <c r="E6045" s="3" t="e">
        <v>#NUM!</v>
      </c>
      <c r="F6045" s="3" t="str">
        <f>VLOOKUP(Exportacao[[#This Row],[País]],Tabela3[#All],4,FALSE)</f>
        <v>República Dominicana</v>
      </c>
      <c r="G6045" s="3" t="str">
        <f>VLOOKUP(Exportacao[[#This Row],[País Corrigido]],'Conversor de países_Geral_UTF8_'!$A$2:$B$223,2,FALSE)</f>
        <v>América Central e Caribe</v>
      </c>
      <c r="H60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6" spans="1:8" hidden="1">
      <c r="A6046" t="s">
        <v>181</v>
      </c>
      <c r="B6046" s="3">
        <v>2020</v>
      </c>
      <c r="C6046">
        <v>0</v>
      </c>
      <c r="D6046">
        <v>0</v>
      </c>
      <c r="E6046" s="3" t="e">
        <v>#NUM!</v>
      </c>
      <c r="F6046" s="3" t="str">
        <f>VLOOKUP(Exportacao[[#This Row],[País]],Tabela3[#All],4,FALSE)</f>
        <v>República Dominicana</v>
      </c>
      <c r="G6046" s="3" t="str">
        <f>VLOOKUP(Exportacao[[#This Row],[País Corrigido]],'Conversor de países_Geral_UTF8_'!$A$2:$B$223,2,FALSE)</f>
        <v>América Central e Caribe</v>
      </c>
      <c r="H60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7" spans="1:8" hidden="1">
      <c r="A6047" t="s">
        <v>181</v>
      </c>
      <c r="B6047" s="3">
        <v>2021</v>
      </c>
      <c r="C6047">
        <v>0</v>
      </c>
      <c r="D6047">
        <v>0</v>
      </c>
      <c r="E6047" s="3" t="e">
        <v>#NUM!</v>
      </c>
      <c r="F6047" s="3" t="str">
        <f>VLOOKUP(Exportacao[[#This Row],[País]],Tabela3[#All],4,FALSE)</f>
        <v>República Dominicana</v>
      </c>
      <c r="G6047" s="3" t="str">
        <f>VLOOKUP(Exportacao[[#This Row],[País Corrigido]],'Conversor de países_Geral_UTF8_'!$A$2:$B$223,2,FALSE)</f>
        <v>América Central e Caribe</v>
      </c>
      <c r="H60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8" spans="1:8" hidden="1">
      <c r="A6048" t="s">
        <v>181</v>
      </c>
      <c r="B6048" s="3">
        <v>2022</v>
      </c>
      <c r="C6048">
        <v>0</v>
      </c>
      <c r="D6048">
        <v>0</v>
      </c>
      <c r="E6048" s="3" t="e">
        <v>#NUM!</v>
      </c>
      <c r="F6048" s="3" t="str">
        <f>VLOOKUP(Exportacao[[#This Row],[País]],Tabela3[#All],4,FALSE)</f>
        <v>República Dominicana</v>
      </c>
      <c r="G6048" s="3" t="str">
        <f>VLOOKUP(Exportacao[[#This Row],[País Corrigido]],'Conversor de países_Geral_UTF8_'!$A$2:$B$223,2,FALSE)</f>
        <v>América Central e Caribe</v>
      </c>
      <c r="H60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49" spans="1:8" hidden="1">
      <c r="A6049" t="s">
        <v>181</v>
      </c>
      <c r="B6049" s="3">
        <v>2023</v>
      </c>
      <c r="C6049">
        <v>0</v>
      </c>
      <c r="D6049">
        <v>0</v>
      </c>
      <c r="E6049" s="3" t="e">
        <v>#NUM!</v>
      </c>
      <c r="F6049" s="3" t="str">
        <f>VLOOKUP(Exportacao[[#This Row],[País]],Tabela3[#All],4,FALSE)</f>
        <v>República Dominicana</v>
      </c>
      <c r="G6049" s="3" t="str">
        <f>VLOOKUP(Exportacao[[#This Row],[País Corrigido]],'Conversor de países_Geral_UTF8_'!$A$2:$B$223,2,FALSE)</f>
        <v>América Central e Caribe</v>
      </c>
      <c r="H60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0" spans="1:8">
      <c r="A6050" t="s">
        <v>185</v>
      </c>
      <c r="B6050" s="3">
        <v>1970</v>
      </c>
      <c r="C6050">
        <v>0</v>
      </c>
      <c r="D6050">
        <v>0</v>
      </c>
      <c r="E6050" s="3" t="e">
        <v>#NUM!</v>
      </c>
      <c r="F6050" s="3" t="str">
        <f>VLOOKUP(Exportacao[[#This Row],[País]],Tabela3[#All],4,FALSE)</f>
        <v>Rússia</v>
      </c>
      <c r="G6050" s="3" t="str">
        <f>VLOOKUP(Exportacao[[#This Row],[País Corrigido]],'Conversor de países_Geral_UTF8_'!$A$2:$B$223,2,FALSE)</f>
        <v>Europa</v>
      </c>
      <c r="H60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1" spans="1:8">
      <c r="A6051" t="s">
        <v>185</v>
      </c>
      <c r="B6051" s="3">
        <v>1971</v>
      </c>
      <c r="C6051">
        <v>0</v>
      </c>
      <c r="D6051">
        <v>0</v>
      </c>
      <c r="E6051" s="3" t="e">
        <v>#NUM!</v>
      </c>
      <c r="F6051" s="3" t="str">
        <f>VLOOKUP(Exportacao[[#This Row],[País]],Tabela3[#All],4,FALSE)</f>
        <v>Rússia</v>
      </c>
      <c r="G6051" s="3" t="str">
        <f>VLOOKUP(Exportacao[[#This Row],[País Corrigido]],'Conversor de países_Geral_UTF8_'!$A$2:$B$223,2,FALSE)</f>
        <v>Europa</v>
      </c>
      <c r="H60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2" spans="1:8">
      <c r="A6052" t="s">
        <v>185</v>
      </c>
      <c r="B6052" s="3">
        <v>1972</v>
      </c>
      <c r="C6052">
        <v>0</v>
      </c>
      <c r="D6052">
        <v>0</v>
      </c>
      <c r="E6052" s="3" t="e">
        <v>#NUM!</v>
      </c>
      <c r="F6052" s="3" t="str">
        <f>VLOOKUP(Exportacao[[#This Row],[País]],Tabela3[#All],4,FALSE)</f>
        <v>Rússia</v>
      </c>
      <c r="G6052" s="3" t="str">
        <f>VLOOKUP(Exportacao[[#This Row],[País Corrigido]],'Conversor de países_Geral_UTF8_'!$A$2:$B$223,2,FALSE)</f>
        <v>Europa</v>
      </c>
      <c r="H60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3" spans="1:8">
      <c r="A6053" t="s">
        <v>185</v>
      </c>
      <c r="B6053" s="3">
        <v>1973</v>
      </c>
      <c r="C6053">
        <v>0</v>
      </c>
      <c r="D6053">
        <v>0</v>
      </c>
      <c r="E6053" s="3" t="e">
        <v>#NUM!</v>
      </c>
      <c r="F6053" s="3" t="str">
        <f>VLOOKUP(Exportacao[[#This Row],[País]],Tabela3[#All],4,FALSE)</f>
        <v>Rússia</v>
      </c>
      <c r="G6053" s="3" t="str">
        <f>VLOOKUP(Exportacao[[#This Row],[País Corrigido]],'Conversor de países_Geral_UTF8_'!$A$2:$B$223,2,FALSE)</f>
        <v>Europa</v>
      </c>
      <c r="H60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4" spans="1:8">
      <c r="A6054" t="s">
        <v>185</v>
      </c>
      <c r="B6054" s="3">
        <v>1974</v>
      </c>
      <c r="C6054">
        <v>0</v>
      </c>
      <c r="D6054">
        <v>0</v>
      </c>
      <c r="E6054" s="3" t="e">
        <v>#NUM!</v>
      </c>
      <c r="F6054" s="3" t="str">
        <f>VLOOKUP(Exportacao[[#This Row],[País]],Tabela3[#All],4,FALSE)</f>
        <v>Rússia</v>
      </c>
      <c r="G6054" s="3" t="str">
        <f>VLOOKUP(Exportacao[[#This Row],[País Corrigido]],'Conversor de países_Geral_UTF8_'!$A$2:$B$223,2,FALSE)</f>
        <v>Europa</v>
      </c>
      <c r="H60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5" spans="1:8">
      <c r="A6055" t="s">
        <v>185</v>
      </c>
      <c r="B6055" s="3">
        <v>1975</v>
      </c>
      <c r="C6055">
        <v>0</v>
      </c>
      <c r="D6055">
        <v>0</v>
      </c>
      <c r="E6055" s="3" t="e">
        <v>#NUM!</v>
      </c>
      <c r="F6055" s="3" t="str">
        <f>VLOOKUP(Exportacao[[#This Row],[País]],Tabela3[#All],4,FALSE)</f>
        <v>Rússia</v>
      </c>
      <c r="G6055" s="3" t="str">
        <f>VLOOKUP(Exportacao[[#This Row],[País Corrigido]],'Conversor de países_Geral_UTF8_'!$A$2:$B$223,2,FALSE)</f>
        <v>Europa</v>
      </c>
      <c r="H60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6" spans="1:8">
      <c r="A6056" t="s">
        <v>185</v>
      </c>
      <c r="B6056" s="3">
        <v>1976</v>
      </c>
      <c r="C6056">
        <v>0</v>
      </c>
      <c r="D6056">
        <v>0</v>
      </c>
      <c r="E6056" s="3" t="e">
        <v>#NUM!</v>
      </c>
      <c r="F6056" s="3" t="str">
        <f>VLOOKUP(Exportacao[[#This Row],[País]],Tabela3[#All],4,FALSE)</f>
        <v>Rússia</v>
      </c>
      <c r="G6056" s="3" t="str">
        <f>VLOOKUP(Exportacao[[#This Row],[País Corrigido]],'Conversor de países_Geral_UTF8_'!$A$2:$B$223,2,FALSE)</f>
        <v>Europa</v>
      </c>
      <c r="H60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7" spans="1:8">
      <c r="A6057" t="s">
        <v>185</v>
      </c>
      <c r="B6057" s="3">
        <v>1977</v>
      </c>
      <c r="C6057">
        <v>0</v>
      </c>
      <c r="D6057">
        <v>0</v>
      </c>
      <c r="E6057" s="3" t="e">
        <v>#NUM!</v>
      </c>
      <c r="F6057" s="3" t="str">
        <f>VLOOKUP(Exportacao[[#This Row],[País]],Tabela3[#All],4,FALSE)</f>
        <v>Rússia</v>
      </c>
      <c r="G6057" s="3" t="str">
        <f>VLOOKUP(Exportacao[[#This Row],[País Corrigido]],'Conversor de países_Geral_UTF8_'!$A$2:$B$223,2,FALSE)</f>
        <v>Europa</v>
      </c>
      <c r="H60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8" spans="1:8">
      <c r="A6058" t="s">
        <v>185</v>
      </c>
      <c r="B6058" s="3">
        <v>1978</v>
      </c>
      <c r="C6058">
        <v>0</v>
      </c>
      <c r="D6058">
        <v>0</v>
      </c>
      <c r="E6058" s="3" t="e">
        <v>#NUM!</v>
      </c>
      <c r="F6058" s="3" t="str">
        <f>VLOOKUP(Exportacao[[#This Row],[País]],Tabela3[#All],4,FALSE)</f>
        <v>Rússia</v>
      </c>
      <c r="G6058" s="3" t="str">
        <f>VLOOKUP(Exportacao[[#This Row],[País Corrigido]],'Conversor de países_Geral_UTF8_'!$A$2:$B$223,2,FALSE)</f>
        <v>Europa</v>
      </c>
      <c r="H60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59" spans="1:8">
      <c r="A6059" t="s">
        <v>185</v>
      </c>
      <c r="B6059" s="3">
        <v>1979</v>
      </c>
      <c r="C6059">
        <v>0</v>
      </c>
      <c r="D6059">
        <v>0</v>
      </c>
      <c r="E6059" s="3" t="e">
        <v>#NUM!</v>
      </c>
      <c r="F6059" s="3" t="str">
        <f>VLOOKUP(Exportacao[[#This Row],[País]],Tabela3[#All],4,FALSE)</f>
        <v>Rússia</v>
      </c>
      <c r="G6059" s="3" t="str">
        <f>VLOOKUP(Exportacao[[#This Row],[País Corrigido]],'Conversor de países_Geral_UTF8_'!$A$2:$B$223,2,FALSE)</f>
        <v>Europa</v>
      </c>
      <c r="H60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0" spans="1:8">
      <c r="A6060" t="s">
        <v>185</v>
      </c>
      <c r="B6060" s="3">
        <v>1980</v>
      </c>
      <c r="C6060">
        <v>0</v>
      </c>
      <c r="D6060">
        <v>0</v>
      </c>
      <c r="E6060" s="3" t="e">
        <v>#NUM!</v>
      </c>
      <c r="F6060" s="3" t="str">
        <f>VLOOKUP(Exportacao[[#This Row],[País]],Tabela3[#All],4,FALSE)</f>
        <v>Rússia</v>
      </c>
      <c r="G6060" s="3" t="str">
        <f>VLOOKUP(Exportacao[[#This Row],[País Corrigido]],'Conversor de países_Geral_UTF8_'!$A$2:$B$223,2,FALSE)</f>
        <v>Europa</v>
      </c>
      <c r="H60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1" spans="1:8">
      <c r="A6061" t="s">
        <v>185</v>
      </c>
      <c r="B6061" s="3">
        <v>1981</v>
      </c>
      <c r="C6061">
        <v>0</v>
      </c>
      <c r="D6061">
        <v>0</v>
      </c>
      <c r="E6061" s="3" t="e">
        <v>#NUM!</v>
      </c>
      <c r="F6061" s="3" t="str">
        <f>VLOOKUP(Exportacao[[#This Row],[País]],Tabela3[#All],4,FALSE)</f>
        <v>Rússia</v>
      </c>
      <c r="G6061" s="3" t="str">
        <f>VLOOKUP(Exportacao[[#This Row],[País Corrigido]],'Conversor de países_Geral_UTF8_'!$A$2:$B$223,2,FALSE)</f>
        <v>Europa</v>
      </c>
      <c r="H60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2" spans="1:8">
      <c r="A6062" t="s">
        <v>185</v>
      </c>
      <c r="B6062" s="3">
        <v>1982</v>
      </c>
      <c r="C6062">
        <v>0</v>
      </c>
      <c r="D6062">
        <v>0</v>
      </c>
      <c r="E6062" s="3" t="e">
        <v>#NUM!</v>
      </c>
      <c r="F6062" s="3" t="str">
        <f>VLOOKUP(Exportacao[[#This Row],[País]],Tabela3[#All],4,FALSE)</f>
        <v>Rússia</v>
      </c>
      <c r="G6062" s="3" t="str">
        <f>VLOOKUP(Exportacao[[#This Row],[País Corrigido]],'Conversor de países_Geral_UTF8_'!$A$2:$B$223,2,FALSE)</f>
        <v>Europa</v>
      </c>
      <c r="H60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3" spans="1:8">
      <c r="A6063" t="s">
        <v>185</v>
      </c>
      <c r="B6063" s="3">
        <v>1983</v>
      </c>
      <c r="C6063">
        <v>0</v>
      </c>
      <c r="D6063">
        <v>0</v>
      </c>
      <c r="E6063" s="3" t="e">
        <v>#NUM!</v>
      </c>
      <c r="F6063" s="3" t="str">
        <f>VLOOKUP(Exportacao[[#This Row],[País]],Tabela3[#All],4,FALSE)</f>
        <v>Rússia</v>
      </c>
      <c r="G6063" s="3" t="str">
        <f>VLOOKUP(Exportacao[[#This Row],[País Corrigido]],'Conversor de países_Geral_UTF8_'!$A$2:$B$223,2,FALSE)</f>
        <v>Europa</v>
      </c>
      <c r="H60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4" spans="1:8">
      <c r="A6064" t="s">
        <v>185</v>
      </c>
      <c r="B6064" s="3">
        <v>1984</v>
      </c>
      <c r="C6064">
        <v>0</v>
      </c>
      <c r="D6064">
        <v>0</v>
      </c>
      <c r="E6064" s="3" t="e">
        <v>#NUM!</v>
      </c>
      <c r="F6064" s="3" t="str">
        <f>VLOOKUP(Exportacao[[#This Row],[País]],Tabela3[#All],4,FALSE)</f>
        <v>Rússia</v>
      </c>
      <c r="G6064" s="3" t="str">
        <f>VLOOKUP(Exportacao[[#This Row],[País Corrigido]],'Conversor de países_Geral_UTF8_'!$A$2:$B$223,2,FALSE)</f>
        <v>Europa</v>
      </c>
      <c r="H60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5" spans="1:8">
      <c r="A6065" t="s">
        <v>185</v>
      </c>
      <c r="B6065" s="3">
        <v>1985</v>
      </c>
      <c r="C6065">
        <v>0</v>
      </c>
      <c r="D6065">
        <v>0</v>
      </c>
      <c r="E6065" s="3" t="e">
        <v>#NUM!</v>
      </c>
      <c r="F6065" s="3" t="str">
        <f>VLOOKUP(Exportacao[[#This Row],[País]],Tabela3[#All],4,FALSE)</f>
        <v>Rússia</v>
      </c>
      <c r="G6065" s="3" t="str">
        <f>VLOOKUP(Exportacao[[#This Row],[País Corrigido]],'Conversor de países_Geral_UTF8_'!$A$2:$B$223,2,FALSE)</f>
        <v>Europa</v>
      </c>
      <c r="H60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6" spans="1:8">
      <c r="A6066" t="s">
        <v>185</v>
      </c>
      <c r="B6066" s="3">
        <v>1986</v>
      </c>
      <c r="C6066">
        <v>0</v>
      </c>
      <c r="D6066">
        <v>0</v>
      </c>
      <c r="E6066" s="3" t="e">
        <v>#NUM!</v>
      </c>
      <c r="F6066" s="3" t="str">
        <f>VLOOKUP(Exportacao[[#This Row],[País]],Tabela3[#All],4,FALSE)</f>
        <v>Rússia</v>
      </c>
      <c r="G6066" s="3" t="str">
        <f>VLOOKUP(Exportacao[[#This Row],[País Corrigido]],'Conversor de países_Geral_UTF8_'!$A$2:$B$223,2,FALSE)</f>
        <v>Europa</v>
      </c>
      <c r="H60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7" spans="1:8">
      <c r="A6067" t="s">
        <v>185</v>
      </c>
      <c r="B6067" s="3">
        <v>1987</v>
      </c>
      <c r="C6067">
        <v>0</v>
      </c>
      <c r="D6067">
        <v>0</v>
      </c>
      <c r="E6067" s="3" t="e">
        <v>#NUM!</v>
      </c>
      <c r="F6067" s="3" t="str">
        <f>VLOOKUP(Exportacao[[#This Row],[País]],Tabela3[#All],4,FALSE)</f>
        <v>Rússia</v>
      </c>
      <c r="G6067" s="3" t="str">
        <f>VLOOKUP(Exportacao[[#This Row],[País Corrigido]],'Conversor de países_Geral_UTF8_'!$A$2:$B$223,2,FALSE)</f>
        <v>Europa</v>
      </c>
      <c r="H60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8" spans="1:8">
      <c r="A6068" t="s">
        <v>185</v>
      </c>
      <c r="B6068" s="3">
        <v>1988</v>
      </c>
      <c r="C6068">
        <v>0</v>
      </c>
      <c r="D6068">
        <v>0</v>
      </c>
      <c r="E6068" s="3" t="e">
        <v>#NUM!</v>
      </c>
      <c r="F6068" s="3" t="str">
        <f>VLOOKUP(Exportacao[[#This Row],[País]],Tabela3[#All],4,FALSE)</f>
        <v>Rússia</v>
      </c>
      <c r="G6068" s="3" t="str">
        <f>VLOOKUP(Exportacao[[#This Row],[País Corrigido]],'Conversor de países_Geral_UTF8_'!$A$2:$B$223,2,FALSE)</f>
        <v>Europa</v>
      </c>
      <c r="H60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69" spans="1:8">
      <c r="A6069" t="s">
        <v>185</v>
      </c>
      <c r="B6069" s="3">
        <v>1989</v>
      </c>
      <c r="C6069">
        <v>0</v>
      </c>
      <c r="D6069">
        <v>0</v>
      </c>
      <c r="E6069" s="3" t="e">
        <v>#NUM!</v>
      </c>
      <c r="F6069" s="3" t="str">
        <f>VLOOKUP(Exportacao[[#This Row],[País]],Tabela3[#All],4,FALSE)</f>
        <v>Rússia</v>
      </c>
      <c r="G6069" s="3" t="str">
        <f>VLOOKUP(Exportacao[[#This Row],[País Corrigido]],'Conversor de países_Geral_UTF8_'!$A$2:$B$223,2,FALSE)</f>
        <v>Europa</v>
      </c>
      <c r="H60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0" spans="1:8">
      <c r="A6070" t="s">
        <v>185</v>
      </c>
      <c r="B6070" s="3">
        <v>1990</v>
      </c>
      <c r="C6070">
        <v>0</v>
      </c>
      <c r="D6070">
        <v>0</v>
      </c>
      <c r="E6070" s="3" t="e">
        <v>#NUM!</v>
      </c>
      <c r="F6070" s="3" t="str">
        <f>VLOOKUP(Exportacao[[#This Row],[País]],Tabela3[#All],4,FALSE)</f>
        <v>Rússia</v>
      </c>
      <c r="G6070" s="3" t="str">
        <f>VLOOKUP(Exportacao[[#This Row],[País Corrigido]],'Conversor de países_Geral_UTF8_'!$A$2:$B$223,2,FALSE)</f>
        <v>Europa</v>
      </c>
      <c r="H60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1" spans="1:8">
      <c r="A6071" t="s">
        <v>185</v>
      </c>
      <c r="B6071" s="3">
        <v>1991</v>
      </c>
      <c r="C6071">
        <v>0</v>
      </c>
      <c r="D6071">
        <v>0</v>
      </c>
      <c r="E6071" s="3" t="e">
        <v>#NUM!</v>
      </c>
      <c r="F6071" s="3" t="str">
        <f>VLOOKUP(Exportacao[[#This Row],[País]],Tabela3[#All],4,FALSE)</f>
        <v>Rússia</v>
      </c>
      <c r="G6071" s="3" t="str">
        <f>VLOOKUP(Exportacao[[#This Row],[País Corrigido]],'Conversor de países_Geral_UTF8_'!$A$2:$B$223,2,FALSE)</f>
        <v>Europa</v>
      </c>
      <c r="H60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2" spans="1:8">
      <c r="A6072" t="s">
        <v>185</v>
      </c>
      <c r="B6072" s="3">
        <v>1992</v>
      </c>
      <c r="C6072">
        <v>0</v>
      </c>
      <c r="D6072">
        <v>0</v>
      </c>
      <c r="E6072" s="3" t="e">
        <v>#NUM!</v>
      </c>
      <c r="F6072" s="3" t="str">
        <f>VLOOKUP(Exportacao[[#This Row],[País]],Tabela3[#All],4,FALSE)</f>
        <v>Rússia</v>
      </c>
      <c r="G6072" s="3" t="str">
        <f>VLOOKUP(Exportacao[[#This Row],[País Corrigido]],'Conversor de países_Geral_UTF8_'!$A$2:$B$223,2,FALSE)</f>
        <v>Europa</v>
      </c>
      <c r="H60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3" spans="1:8">
      <c r="A6073" t="s">
        <v>185</v>
      </c>
      <c r="B6073" s="3">
        <v>1993</v>
      </c>
      <c r="C6073">
        <v>0</v>
      </c>
      <c r="D6073">
        <v>0</v>
      </c>
      <c r="E6073" s="3" t="e">
        <v>#NUM!</v>
      </c>
      <c r="F6073" s="3" t="str">
        <f>VLOOKUP(Exportacao[[#This Row],[País]],Tabela3[#All],4,FALSE)</f>
        <v>Rússia</v>
      </c>
      <c r="G6073" s="3" t="str">
        <f>VLOOKUP(Exportacao[[#This Row],[País Corrigido]],'Conversor de países_Geral_UTF8_'!$A$2:$B$223,2,FALSE)</f>
        <v>Europa</v>
      </c>
      <c r="H60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4" spans="1:8">
      <c r="A6074" t="s">
        <v>185</v>
      </c>
      <c r="B6074" s="3">
        <v>1994</v>
      </c>
      <c r="C6074">
        <v>0</v>
      </c>
      <c r="D6074">
        <v>0</v>
      </c>
      <c r="E6074" s="3" t="e">
        <v>#NUM!</v>
      </c>
      <c r="F6074" s="3" t="str">
        <f>VLOOKUP(Exportacao[[#This Row],[País]],Tabela3[#All],4,FALSE)</f>
        <v>Rússia</v>
      </c>
      <c r="G6074" s="3" t="str">
        <f>VLOOKUP(Exportacao[[#This Row],[País Corrigido]],'Conversor de países_Geral_UTF8_'!$A$2:$B$223,2,FALSE)</f>
        <v>Europa</v>
      </c>
      <c r="H60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5" spans="1:8">
      <c r="A6075" t="s">
        <v>185</v>
      </c>
      <c r="B6075" s="3">
        <v>1995</v>
      </c>
      <c r="C6075">
        <v>0</v>
      </c>
      <c r="D6075">
        <v>0</v>
      </c>
      <c r="E6075" s="3" t="e">
        <v>#NUM!</v>
      </c>
      <c r="F6075" s="3" t="str">
        <f>VLOOKUP(Exportacao[[#This Row],[País]],Tabela3[#All],4,FALSE)</f>
        <v>Rússia</v>
      </c>
      <c r="G6075" s="3" t="str">
        <f>VLOOKUP(Exportacao[[#This Row],[País Corrigido]],'Conversor de países_Geral_UTF8_'!$A$2:$B$223,2,FALSE)</f>
        <v>Europa</v>
      </c>
      <c r="H60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6" spans="1:8">
      <c r="A6076" t="s">
        <v>185</v>
      </c>
      <c r="B6076" s="3">
        <v>1996</v>
      </c>
      <c r="C6076">
        <v>0</v>
      </c>
      <c r="D6076">
        <v>0</v>
      </c>
      <c r="E6076" s="3" t="e">
        <v>#NUM!</v>
      </c>
      <c r="F6076" s="3" t="str">
        <f>VLOOKUP(Exportacao[[#This Row],[País]],Tabela3[#All],4,FALSE)</f>
        <v>Rússia</v>
      </c>
      <c r="G6076" s="3" t="str">
        <f>VLOOKUP(Exportacao[[#This Row],[País Corrigido]],'Conversor de países_Geral_UTF8_'!$A$2:$B$223,2,FALSE)</f>
        <v>Europa</v>
      </c>
      <c r="H60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7" spans="1:8">
      <c r="A6077" t="s">
        <v>185</v>
      </c>
      <c r="B6077" s="3">
        <v>1997</v>
      </c>
      <c r="C6077">
        <v>0</v>
      </c>
      <c r="D6077">
        <v>0</v>
      </c>
      <c r="E6077" s="3" t="e">
        <v>#NUM!</v>
      </c>
      <c r="F6077" s="3" t="str">
        <f>VLOOKUP(Exportacao[[#This Row],[País]],Tabela3[#All],4,FALSE)</f>
        <v>Rússia</v>
      </c>
      <c r="G6077" s="3" t="str">
        <f>VLOOKUP(Exportacao[[#This Row],[País Corrigido]],'Conversor de países_Geral_UTF8_'!$A$2:$B$223,2,FALSE)</f>
        <v>Europa</v>
      </c>
      <c r="H60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78" spans="1:8">
      <c r="A6078" t="s">
        <v>185</v>
      </c>
      <c r="B6078" s="3">
        <v>1998</v>
      </c>
      <c r="C6078">
        <v>15</v>
      </c>
      <c r="D6078">
        <v>21</v>
      </c>
      <c r="E6078" s="3">
        <v>1.4</v>
      </c>
      <c r="F6078" s="3" t="str">
        <f>VLOOKUP(Exportacao[[#This Row],[País]],Tabela3[#All],4,FALSE)</f>
        <v>Rússia</v>
      </c>
      <c r="G6078" s="3" t="str">
        <f>VLOOKUP(Exportacao[[#This Row],[País Corrigido]],'Conversor de países_Geral_UTF8_'!$A$2:$B$223,2,FALSE)</f>
        <v>Europa</v>
      </c>
      <c r="H60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79" spans="1:8">
      <c r="A6079" t="s">
        <v>185</v>
      </c>
      <c r="B6079" s="3">
        <v>1999</v>
      </c>
      <c r="C6079">
        <v>0</v>
      </c>
      <c r="D6079">
        <v>0</v>
      </c>
      <c r="E6079" s="3" t="e">
        <v>#NUM!</v>
      </c>
      <c r="F6079" s="3" t="str">
        <f>VLOOKUP(Exportacao[[#This Row],[País]],Tabela3[#All],4,FALSE)</f>
        <v>Rússia</v>
      </c>
      <c r="G6079" s="3" t="str">
        <f>VLOOKUP(Exportacao[[#This Row],[País Corrigido]],'Conversor de países_Geral_UTF8_'!$A$2:$B$223,2,FALSE)</f>
        <v>Europa</v>
      </c>
      <c r="H60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80" spans="1:8">
      <c r="A6080" t="s">
        <v>185</v>
      </c>
      <c r="B6080" s="3">
        <v>2000</v>
      </c>
      <c r="C6080">
        <v>0</v>
      </c>
      <c r="D6080">
        <v>0</v>
      </c>
      <c r="E6080" s="3" t="e">
        <v>#NUM!</v>
      </c>
      <c r="F6080" s="3" t="str">
        <f>VLOOKUP(Exportacao[[#This Row],[País]],Tabela3[#All],4,FALSE)</f>
        <v>Rússia</v>
      </c>
      <c r="G6080" s="3" t="str">
        <f>VLOOKUP(Exportacao[[#This Row],[País Corrigido]],'Conversor de países_Geral_UTF8_'!$A$2:$B$223,2,FALSE)</f>
        <v>Europa</v>
      </c>
      <c r="H60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81" spans="1:8">
      <c r="A6081" t="s">
        <v>185</v>
      </c>
      <c r="B6081" s="3">
        <v>2001</v>
      </c>
      <c r="C6081">
        <v>0</v>
      </c>
      <c r="D6081">
        <v>0</v>
      </c>
      <c r="E6081" s="3" t="e">
        <v>#NUM!</v>
      </c>
      <c r="F6081" s="3" t="str">
        <f>VLOOKUP(Exportacao[[#This Row],[País]],Tabela3[#All],4,FALSE)</f>
        <v>Rússia</v>
      </c>
      <c r="G6081" s="3" t="str">
        <f>VLOOKUP(Exportacao[[#This Row],[País Corrigido]],'Conversor de países_Geral_UTF8_'!$A$2:$B$223,2,FALSE)</f>
        <v>Europa</v>
      </c>
      <c r="H60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82" spans="1:8">
      <c r="A6082" t="s">
        <v>185</v>
      </c>
      <c r="B6082" s="3">
        <v>2002</v>
      </c>
      <c r="C6082">
        <v>0</v>
      </c>
      <c r="D6082">
        <v>0</v>
      </c>
      <c r="E6082" s="3" t="e">
        <v>#NUM!</v>
      </c>
      <c r="F6082" s="3" t="str">
        <f>VLOOKUP(Exportacao[[#This Row],[País]],Tabela3[#All],4,FALSE)</f>
        <v>Rússia</v>
      </c>
      <c r="G6082" s="3" t="str">
        <f>VLOOKUP(Exportacao[[#This Row],[País Corrigido]],'Conversor de países_Geral_UTF8_'!$A$2:$B$223,2,FALSE)</f>
        <v>Europa</v>
      </c>
      <c r="H60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83" spans="1:8">
      <c r="A6083" t="s">
        <v>185</v>
      </c>
      <c r="B6083" s="3">
        <v>2003</v>
      </c>
      <c r="C6083">
        <v>0</v>
      </c>
      <c r="D6083">
        <v>0</v>
      </c>
      <c r="E6083" s="3" t="e">
        <v>#NUM!</v>
      </c>
      <c r="F6083" s="3" t="str">
        <f>VLOOKUP(Exportacao[[#This Row],[País]],Tabela3[#All],4,FALSE)</f>
        <v>Rússia</v>
      </c>
      <c r="G6083" s="3" t="str">
        <f>VLOOKUP(Exportacao[[#This Row],[País Corrigido]],'Conversor de países_Geral_UTF8_'!$A$2:$B$223,2,FALSE)</f>
        <v>Europa</v>
      </c>
      <c r="H60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84" spans="1:8">
      <c r="A6084" t="s">
        <v>185</v>
      </c>
      <c r="B6084" s="3">
        <v>2004</v>
      </c>
      <c r="C6084">
        <v>0</v>
      </c>
      <c r="D6084">
        <v>0</v>
      </c>
      <c r="E6084" s="3" t="e">
        <v>#NUM!</v>
      </c>
      <c r="F6084" s="3" t="str">
        <f>VLOOKUP(Exportacao[[#This Row],[País]],Tabela3[#All],4,FALSE)</f>
        <v>Rússia</v>
      </c>
      <c r="G6084" s="3" t="str">
        <f>VLOOKUP(Exportacao[[#This Row],[País Corrigido]],'Conversor de países_Geral_UTF8_'!$A$2:$B$223,2,FALSE)</f>
        <v>Europa</v>
      </c>
      <c r="H60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85" spans="1:8">
      <c r="A6085" t="s">
        <v>185</v>
      </c>
      <c r="B6085" s="3">
        <v>2005</v>
      </c>
      <c r="C6085">
        <v>177600</v>
      </c>
      <c r="D6085">
        <v>71988</v>
      </c>
      <c r="E6085" s="3">
        <v>0.40533783783783783</v>
      </c>
      <c r="F6085" s="3" t="str">
        <f>VLOOKUP(Exportacao[[#This Row],[País]],Tabela3[#All],4,FALSE)</f>
        <v>Rússia</v>
      </c>
      <c r="G6085" s="3" t="str">
        <f>VLOOKUP(Exportacao[[#This Row],[País Corrigido]],'Conversor de países_Geral_UTF8_'!$A$2:$B$223,2,FALSE)</f>
        <v>Europa</v>
      </c>
      <c r="H60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86" spans="1:8">
      <c r="A6086" t="s">
        <v>185</v>
      </c>
      <c r="B6086" s="3">
        <v>2006</v>
      </c>
      <c r="C6086">
        <v>334200</v>
      </c>
      <c r="D6086">
        <v>164744</v>
      </c>
      <c r="E6086" s="3">
        <v>0.49295032914422504</v>
      </c>
      <c r="F6086" s="3" t="str">
        <f>VLOOKUP(Exportacao[[#This Row],[País]],Tabela3[#All],4,FALSE)</f>
        <v>Rússia</v>
      </c>
      <c r="G6086" s="3" t="str">
        <f>VLOOKUP(Exportacao[[#This Row],[País Corrigido]],'Conversor de países_Geral_UTF8_'!$A$2:$B$223,2,FALSE)</f>
        <v>Europa</v>
      </c>
      <c r="H60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87" spans="1:8">
      <c r="A6087" t="s">
        <v>185</v>
      </c>
      <c r="B6087" s="3">
        <v>2007</v>
      </c>
      <c r="C6087">
        <v>266400</v>
      </c>
      <c r="D6087">
        <v>173160</v>
      </c>
      <c r="E6087" s="3">
        <v>0.65</v>
      </c>
      <c r="F6087" s="3" t="str">
        <f>VLOOKUP(Exportacao[[#This Row],[País]],Tabela3[#All],4,FALSE)</f>
        <v>Rússia</v>
      </c>
      <c r="G6087" s="3" t="str">
        <f>VLOOKUP(Exportacao[[#This Row],[País Corrigido]],'Conversor de países_Geral_UTF8_'!$A$2:$B$223,2,FALSE)</f>
        <v>Europa</v>
      </c>
      <c r="H60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88" spans="1:8">
      <c r="A6088" t="s">
        <v>185</v>
      </c>
      <c r="B6088" s="3">
        <v>2008</v>
      </c>
      <c r="C6088">
        <v>6207658</v>
      </c>
      <c r="D6088">
        <v>2352768</v>
      </c>
      <c r="E6088" s="3">
        <v>0.37901057049212439</v>
      </c>
      <c r="F6088" s="3" t="str">
        <f>VLOOKUP(Exportacao[[#This Row],[País]],Tabela3[#All],4,FALSE)</f>
        <v>Rússia</v>
      </c>
      <c r="G6088" s="3" t="str">
        <f>VLOOKUP(Exportacao[[#This Row],[País Corrigido]],'Conversor de países_Geral_UTF8_'!$A$2:$B$223,2,FALSE)</f>
        <v>Europa</v>
      </c>
      <c r="H60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89" spans="1:8">
      <c r="A6089" t="s">
        <v>185</v>
      </c>
      <c r="B6089" s="3">
        <v>2009</v>
      </c>
      <c r="C6089">
        <v>21912914</v>
      </c>
      <c r="D6089">
        <v>5732280</v>
      </c>
      <c r="E6089" s="3">
        <v>0.26159368854365966</v>
      </c>
      <c r="F6089" s="3" t="str">
        <f>VLOOKUP(Exportacao[[#This Row],[País]],Tabela3[#All],4,FALSE)</f>
        <v>Rússia</v>
      </c>
      <c r="G6089" s="3" t="str">
        <f>VLOOKUP(Exportacao[[#This Row],[País Corrigido]],'Conversor de países_Geral_UTF8_'!$A$2:$B$223,2,FALSE)</f>
        <v>Europa</v>
      </c>
      <c r="H60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90" spans="1:8">
      <c r="A6090" t="s">
        <v>185</v>
      </c>
      <c r="B6090" s="3">
        <v>2010</v>
      </c>
      <c r="C6090">
        <v>0</v>
      </c>
      <c r="D6090">
        <v>0</v>
      </c>
      <c r="E6090" s="3" t="e">
        <v>#NUM!</v>
      </c>
      <c r="F6090" s="3" t="str">
        <f>VLOOKUP(Exportacao[[#This Row],[País]],Tabela3[#All],4,FALSE)</f>
        <v>Rússia</v>
      </c>
      <c r="G6090" s="3" t="str">
        <f>VLOOKUP(Exportacao[[#This Row],[País Corrigido]],'Conversor de países_Geral_UTF8_'!$A$2:$B$223,2,FALSE)</f>
        <v>Europa</v>
      </c>
      <c r="H60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91" spans="1:8">
      <c r="A6091" t="s">
        <v>185</v>
      </c>
      <c r="B6091" s="3">
        <v>2011</v>
      </c>
      <c r="C6091">
        <v>0</v>
      </c>
      <c r="D6091">
        <v>0</v>
      </c>
      <c r="E6091" s="3" t="e">
        <v>#NUM!</v>
      </c>
      <c r="F6091" s="3" t="str">
        <f>VLOOKUP(Exportacao[[#This Row],[País]],Tabela3[#All],4,FALSE)</f>
        <v>Rússia</v>
      </c>
      <c r="G6091" s="3" t="str">
        <f>VLOOKUP(Exportacao[[#This Row],[País Corrigido]],'Conversor de países_Geral_UTF8_'!$A$2:$B$223,2,FALSE)</f>
        <v>Europa</v>
      </c>
      <c r="H60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92" spans="1:8">
      <c r="A6092" t="s">
        <v>185</v>
      </c>
      <c r="B6092" s="3">
        <v>2012</v>
      </c>
      <c r="C6092">
        <v>4528176</v>
      </c>
      <c r="D6092">
        <v>2103968</v>
      </c>
      <c r="E6092" s="3">
        <v>0.46463918363597173</v>
      </c>
      <c r="F6092" s="3" t="str">
        <f>VLOOKUP(Exportacao[[#This Row],[País]],Tabela3[#All],4,FALSE)</f>
        <v>Rússia</v>
      </c>
      <c r="G6092" s="3" t="str">
        <f>VLOOKUP(Exportacao[[#This Row],[País Corrigido]],'Conversor de países_Geral_UTF8_'!$A$2:$B$223,2,FALSE)</f>
        <v>Europa</v>
      </c>
      <c r="H60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93" spans="1:8">
      <c r="A6093" t="s">
        <v>185</v>
      </c>
      <c r="B6093" s="3">
        <v>2013</v>
      </c>
      <c r="C6093">
        <v>5893291</v>
      </c>
      <c r="D6093">
        <v>14795694</v>
      </c>
      <c r="E6093" s="3">
        <v>2.5105995953703966</v>
      </c>
      <c r="F6093" s="3" t="str">
        <f>VLOOKUP(Exportacao[[#This Row],[País]],Tabela3[#All],4,FALSE)</f>
        <v>Rússia</v>
      </c>
      <c r="G6093" s="3" t="str">
        <f>VLOOKUP(Exportacao[[#This Row],[País Corrigido]],'Conversor de países_Geral_UTF8_'!$A$2:$B$223,2,FALSE)</f>
        <v>Europa</v>
      </c>
      <c r="H60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94" spans="1:8">
      <c r="A6094" t="s">
        <v>185</v>
      </c>
      <c r="B6094" s="3">
        <v>2014</v>
      </c>
      <c r="C6094">
        <v>190656</v>
      </c>
      <c r="D6094">
        <v>61440</v>
      </c>
      <c r="E6094" s="3">
        <v>0.32225579053373615</v>
      </c>
      <c r="F6094" s="3" t="str">
        <f>VLOOKUP(Exportacao[[#This Row],[País]],Tabela3[#All],4,FALSE)</f>
        <v>Rússia</v>
      </c>
      <c r="G6094" s="3" t="str">
        <f>VLOOKUP(Exportacao[[#This Row],[País Corrigido]],'Conversor de países_Geral_UTF8_'!$A$2:$B$223,2,FALSE)</f>
        <v>Europa</v>
      </c>
      <c r="H60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95" spans="1:8">
      <c r="A6095" t="s">
        <v>185</v>
      </c>
      <c r="B6095" s="3">
        <v>2015</v>
      </c>
      <c r="C6095">
        <v>47664</v>
      </c>
      <c r="D6095">
        <v>18240</v>
      </c>
      <c r="E6095" s="3">
        <v>0.38267875125881168</v>
      </c>
      <c r="F6095" s="3" t="str">
        <f>VLOOKUP(Exportacao[[#This Row],[País]],Tabela3[#All],4,FALSE)</f>
        <v>Rússia</v>
      </c>
      <c r="G6095" s="3" t="str">
        <f>VLOOKUP(Exportacao[[#This Row],[País Corrigido]],'Conversor de países_Geral_UTF8_'!$A$2:$B$223,2,FALSE)</f>
        <v>Europa</v>
      </c>
      <c r="H60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096" spans="1:8">
      <c r="A6096" t="s">
        <v>185</v>
      </c>
      <c r="B6096" s="3">
        <v>2016</v>
      </c>
      <c r="C6096">
        <v>0</v>
      </c>
      <c r="D6096">
        <v>0</v>
      </c>
      <c r="E6096" s="3" t="e">
        <v>#NUM!</v>
      </c>
      <c r="F6096" s="3" t="str">
        <f>VLOOKUP(Exportacao[[#This Row],[País]],Tabela3[#All],4,FALSE)</f>
        <v>Rússia</v>
      </c>
      <c r="G6096" s="3" t="str">
        <f>VLOOKUP(Exportacao[[#This Row],[País Corrigido]],'Conversor de países_Geral_UTF8_'!$A$2:$B$223,2,FALSE)</f>
        <v>Europa</v>
      </c>
      <c r="H60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97" spans="1:8">
      <c r="A6097" t="s">
        <v>185</v>
      </c>
      <c r="B6097" s="3">
        <v>2017</v>
      </c>
      <c r="C6097">
        <v>0</v>
      </c>
      <c r="D6097">
        <v>0</v>
      </c>
      <c r="E6097" s="3" t="e">
        <v>#NUM!</v>
      </c>
      <c r="F6097" s="3" t="str">
        <f>VLOOKUP(Exportacao[[#This Row],[País]],Tabela3[#All],4,FALSE)</f>
        <v>Rússia</v>
      </c>
      <c r="G6097" s="3" t="str">
        <f>VLOOKUP(Exportacao[[#This Row],[País Corrigido]],'Conversor de países_Geral_UTF8_'!$A$2:$B$223,2,FALSE)</f>
        <v>Europa</v>
      </c>
      <c r="H60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98" spans="1:8">
      <c r="A6098" t="s">
        <v>185</v>
      </c>
      <c r="B6098" s="3">
        <v>2018</v>
      </c>
      <c r="C6098">
        <v>0</v>
      </c>
      <c r="D6098">
        <v>0</v>
      </c>
      <c r="E6098" s="3" t="e">
        <v>#NUM!</v>
      </c>
      <c r="F6098" s="3" t="str">
        <f>VLOOKUP(Exportacao[[#This Row],[País]],Tabela3[#All],4,FALSE)</f>
        <v>Rússia</v>
      </c>
      <c r="G6098" s="3" t="str">
        <f>VLOOKUP(Exportacao[[#This Row],[País Corrigido]],'Conversor de países_Geral_UTF8_'!$A$2:$B$223,2,FALSE)</f>
        <v>Europa</v>
      </c>
      <c r="H60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099" spans="1:8">
      <c r="A6099" t="s">
        <v>185</v>
      </c>
      <c r="B6099" s="3">
        <v>2019</v>
      </c>
      <c r="C6099">
        <v>0</v>
      </c>
      <c r="D6099">
        <v>0</v>
      </c>
      <c r="E6099" s="3" t="e">
        <v>#NUM!</v>
      </c>
      <c r="F6099" s="3" t="str">
        <f>VLOOKUP(Exportacao[[#This Row],[País]],Tabela3[#All],4,FALSE)</f>
        <v>Rússia</v>
      </c>
      <c r="G6099" s="3" t="str">
        <f>VLOOKUP(Exportacao[[#This Row],[País Corrigido]],'Conversor de países_Geral_UTF8_'!$A$2:$B$223,2,FALSE)</f>
        <v>Europa</v>
      </c>
      <c r="H60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00" spans="1:8">
      <c r="A6100" t="s">
        <v>185</v>
      </c>
      <c r="B6100" s="3">
        <v>2020</v>
      </c>
      <c r="C6100">
        <v>1463</v>
      </c>
      <c r="D6100">
        <v>8550</v>
      </c>
      <c r="E6100" s="3">
        <v>5.8441558441558445</v>
      </c>
      <c r="F6100" s="3" t="str">
        <f>VLOOKUP(Exportacao[[#This Row],[País]],Tabela3[#All],4,FALSE)</f>
        <v>Rússia</v>
      </c>
      <c r="G6100" s="3" t="str">
        <f>VLOOKUP(Exportacao[[#This Row],[País Corrigido]],'Conversor de países_Geral_UTF8_'!$A$2:$B$223,2,FALSE)</f>
        <v>Europa</v>
      </c>
      <c r="H61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101" spans="1:8">
      <c r="A6101" t="s">
        <v>185</v>
      </c>
      <c r="B6101" s="3">
        <v>2021</v>
      </c>
      <c r="C6101">
        <v>181931</v>
      </c>
      <c r="D6101">
        <v>312926</v>
      </c>
      <c r="E6101" s="3">
        <v>1.7200257240382342</v>
      </c>
      <c r="F6101" s="3" t="str">
        <f>VLOOKUP(Exportacao[[#This Row],[País]],Tabela3[#All],4,FALSE)</f>
        <v>Rússia</v>
      </c>
      <c r="G6101" s="3" t="str">
        <f>VLOOKUP(Exportacao[[#This Row],[País Corrigido]],'Conversor de países_Geral_UTF8_'!$A$2:$B$223,2,FALSE)</f>
        <v>Europa</v>
      </c>
      <c r="H61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102" spans="1:8">
      <c r="A6102" t="s">
        <v>185</v>
      </c>
      <c r="B6102" s="3">
        <v>2022</v>
      </c>
      <c r="C6102">
        <v>66046</v>
      </c>
      <c r="D6102">
        <v>118618</v>
      </c>
      <c r="E6102" s="3">
        <v>1.7959906731671864</v>
      </c>
      <c r="F6102" s="3" t="str">
        <f>VLOOKUP(Exportacao[[#This Row],[País]],Tabela3[#All],4,FALSE)</f>
        <v>Rússia</v>
      </c>
      <c r="G6102" s="3" t="str">
        <f>VLOOKUP(Exportacao[[#This Row],[País Corrigido]],'Conversor de países_Geral_UTF8_'!$A$2:$B$223,2,FALSE)</f>
        <v>Europa</v>
      </c>
      <c r="H61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103" spans="1:8">
      <c r="A6103" t="s">
        <v>185</v>
      </c>
      <c r="B6103" s="3">
        <v>2023</v>
      </c>
      <c r="C6103">
        <v>0</v>
      </c>
      <c r="D6103">
        <v>0</v>
      </c>
      <c r="E6103" s="3" t="e">
        <v>#NUM!</v>
      </c>
      <c r="F6103" s="3" t="str">
        <f>VLOOKUP(Exportacao[[#This Row],[País]],Tabela3[#All],4,FALSE)</f>
        <v>Rússia</v>
      </c>
      <c r="G6103" s="3" t="str">
        <f>VLOOKUP(Exportacao[[#This Row],[País Corrigido]],'Conversor de países_Geral_UTF8_'!$A$2:$B$223,2,FALSE)</f>
        <v>Europa</v>
      </c>
      <c r="H61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04" spans="1:8" hidden="1">
      <c r="A6104" t="s">
        <v>189</v>
      </c>
      <c r="B6104" s="3">
        <v>1970</v>
      </c>
      <c r="C6104">
        <v>0</v>
      </c>
      <c r="D6104">
        <v>0</v>
      </c>
      <c r="E6104" s="3" t="e">
        <v>#NUM!</v>
      </c>
      <c r="F6104" s="3" t="str">
        <f>VLOOKUP(Exportacao[[#This Row],[País]],Tabela3[#All],4,FALSE)</f>
        <v>São Cristóvão e Névis</v>
      </c>
      <c r="G6104" s="3" t="str">
        <f>VLOOKUP(Exportacao[[#This Row],[País Corrigido]],'Conversor de países_Geral_UTF8_'!$A$2:$B$223,2,FALSE)</f>
        <v>América Central e Caribe</v>
      </c>
      <c r="H61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05" spans="1:8" hidden="1">
      <c r="A6105" t="s">
        <v>189</v>
      </c>
      <c r="B6105" s="3">
        <v>1971</v>
      </c>
      <c r="C6105">
        <v>0</v>
      </c>
      <c r="D6105">
        <v>0</v>
      </c>
      <c r="E6105" s="3" t="e">
        <v>#NUM!</v>
      </c>
      <c r="F6105" s="3" t="str">
        <f>VLOOKUP(Exportacao[[#This Row],[País]],Tabela3[#All],4,FALSE)</f>
        <v>São Cristóvão e Névis</v>
      </c>
      <c r="G6105" s="3" t="str">
        <f>VLOOKUP(Exportacao[[#This Row],[País Corrigido]],'Conversor de países_Geral_UTF8_'!$A$2:$B$223,2,FALSE)</f>
        <v>América Central e Caribe</v>
      </c>
      <c r="H61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06" spans="1:8" hidden="1">
      <c r="A6106" t="s">
        <v>189</v>
      </c>
      <c r="B6106" s="3">
        <v>1972</v>
      </c>
      <c r="C6106">
        <v>0</v>
      </c>
      <c r="D6106">
        <v>0</v>
      </c>
      <c r="E6106" s="3" t="e">
        <v>#NUM!</v>
      </c>
      <c r="F6106" s="3" t="str">
        <f>VLOOKUP(Exportacao[[#This Row],[País]],Tabela3[#All],4,FALSE)</f>
        <v>São Cristóvão e Névis</v>
      </c>
      <c r="G6106" s="3" t="str">
        <f>VLOOKUP(Exportacao[[#This Row],[País Corrigido]],'Conversor de países_Geral_UTF8_'!$A$2:$B$223,2,FALSE)</f>
        <v>América Central e Caribe</v>
      </c>
      <c r="H61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07" spans="1:8" hidden="1">
      <c r="A6107" t="s">
        <v>189</v>
      </c>
      <c r="B6107" s="3">
        <v>1973</v>
      </c>
      <c r="C6107">
        <v>0</v>
      </c>
      <c r="D6107">
        <v>0</v>
      </c>
      <c r="E6107" s="3" t="e">
        <v>#NUM!</v>
      </c>
      <c r="F6107" s="3" t="str">
        <f>VLOOKUP(Exportacao[[#This Row],[País]],Tabela3[#All],4,FALSE)</f>
        <v>São Cristóvão e Névis</v>
      </c>
      <c r="G6107" s="3" t="str">
        <f>VLOOKUP(Exportacao[[#This Row],[País Corrigido]],'Conversor de países_Geral_UTF8_'!$A$2:$B$223,2,FALSE)</f>
        <v>América Central e Caribe</v>
      </c>
      <c r="H61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08" spans="1:8" hidden="1">
      <c r="A6108" t="s">
        <v>189</v>
      </c>
      <c r="B6108" s="3">
        <v>1974</v>
      </c>
      <c r="C6108">
        <v>0</v>
      </c>
      <c r="D6108">
        <v>0</v>
      </c>
      <c r="E6108" s="3" t="e">
        <v>#NUM!</v>
      </c>
      <c r="F6108" s="3" t="str">
        <f>VLOOKUP(Exportacao[[#This Row],[País]],Tabela3[#All],4,FALSE)</f>
        <v>São Cristóvão e Névis</v>
      </c>
      <c r="G6108" s="3" t="str">
        <f>VLOOKUP(Exportacao[[#This Row],[País Corrigido]],'Conversor de países_Geral_UTF8_'!$A$2:$B$223,2,FALSE)</f>
        <v>América Central e Caribe</v>
      </c>
      <c r="H61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09" spans="1:8" hidden="1">
      <c r="A6109" t="s">
        <v>189</v>
      </c>
      <c r="B6109" s="3">
        <v>1975</v>
      </c>
      <c r="C6109">
        <v>0</v>
      </c>
      <c r="D6109">
        <v>0</v>
      </c>
      <c r="E6109" s="3" t="e">
        <v>#NUM!</v>
      </c>
      <c r="F6109" s="3" t="str">
        <f>VLOOKUP(Exportacao[[#This Row],[País]],Tabela3[#All],4,FALSE)</f>
        <v>São Cristóvão e Névis</v>
      </c>
      <c r="G6109" s="3" t="str">
        <f>VLOOKUP(Exportacao[[#This Row],[País Corrigido]],'Conversor de países_Geral_UTF8_'!$A$2:$B$223,2,FALSE)</f>
        <v>América Central e Caribe</v>
      </c>
      <c r="H61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0" spans="1:8" hidden="1">
      <c r="A6110" t="s">
        <v>189</v>
      </c>
      <c r="B6110" s="3">
        <v>1976</v>
      </c>
      <c r="C6110">
        <v>0</v>
      </c>
      <c r="D6110">
        <v>0</v>
      </c>
      <c r="E6110" s="3" t="e">
        <v>#NUM!</v>
      </c>
      <c r="F6110" s="3" t="str">
        <f>VLOOKUP(Exportacao[[#This Row],[País]],Tabela3[#All],4,FALSE)</f>
        <v>São Cristóvão e Névis</v>
      </c>
      <c r="G6110" s="3" t="str">
        <f>VLOOKUP(Exportacao[[#This Row],[País Corrigido]],'Conversor de países_Geral_UTF8_'!$A$2:$B$223,2,FALSE)</f>
        <v>América Central e Caribe</v>
      </c>
      <c r="H61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1" spans="1:8" hidden="1">
      <c r="A6111" t="s">
        <v>189</v>
      </c>
      <c r="B6111" s="3">
        <v>1977</v>
      </c>
      <c r="C6111">
        <v>0</v>
      </c>
      <c r="D6111">
        <v>0</v>
      </c>
      <c r="E6111" s="3" t="e">
        <v>#NUM!</v>
      </c>
      <c r="F6111" s="3" t="str">
        <f>VLOOKUP(Exportacao[[#This Row],[País]],Tabela3[#All],4,FALSE)</f>
        <v>São Cristóvão e Névis</v>
      </c>
      <c r="G6111" s="3" t="str">
        <f>VLOOKUP(Exportacao[[#This Row],[País Corrigido]],'Conversor de países_Geral_UTF8_'!$A$2:$B$223,2,FALSE)</f>
        <v>América Central e Caribe</v>
      </c>
      <c r="H61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2" spans="1:8" hidden="1">
      <c r="A6112" t="s">
        <v>189</v>
      </c>
      <c r="B6112" s="3">
        <v>1978</v>
      </c>
      <c r="C6112">
        <v>0</v>
      </c>
      <c r="D6112">
        <v>0</v>
      </c>
      <c r="E6112" s="3" t="e">
        <v>#NUM!</v>
      </c>
      <c r="F6112" s="3" t="str">
        <f>VLOOKUP(Exportacao[[#This Row],[País]],Tabela3[#All],4,FALSE)</f>
        <v>São Cristóvão e Névis</v>
      </c>
      <c r="G6112" s="3" t="str">
        <f>VLOOKUP(Exportacao[[#This Row],[País Corrigido]],'Conversor de países_Geral_UTF8_'!$A$2:$B$223,2,FALSE)</f>
        <v>América Central e Caribe</v>
      </c>
      <c r="H61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3" spans="1:8" hidden="1">
      <c r="A6113" t="s">
        <v>189</v>
      </c>
      <c r="B6113" s="3">
        <v>1979</v>
      </c>
      <c r="C6113">
        <v>0</v>
      </c>
      <c r="D6113">
        <v>0</v>
      </c>
      <c r="E6113" s="3" t="e">
        <v>#NUM!</v>
      </c>
      <c r="F6113" s="3" t="str">
        <f>VLOOKUP(Exportacao[[#This Row],[País]],Tabela3[#All],4,FALSE)</f>
        <v>São Cristóvão e Névis</v>
      </c>
      <c r="G6113" s="3" t="str">
        <f>VLOOKUP(Exportacao[[#This Row],[País Corrigido]],'Conversor de países_Geral_UTF8_'!$A$2:$B$223,2,FALSE)</f>
        <v>América Central e Caribe</v>
      </c>
      <c r="H61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4" spans="1:8" hidden="1">
      <c r="A6114" t="s">
        <v>189</v>
      </c>
      <c r="B6114" s="3">
        <v>1980</v>
      </c>
      <c r="C6114">
        <v>0</v>
      </c>
      <c r="D6114">
        <v>0</v>
      </c>
      <c r="E6114" s="3" t="e">
        <v>#NUM!</v>
      </c>
      <c r="F6114" s="3" t="str">
        <f>VLOOKUP(Exportacao[[#This Row],[País]],Tabela3[#All],4,FALSE)</f>
        <v>São Cristóvão e Névis</v>
      </c>
      <c r="G6114" s="3" t="str">
        <f>VLOOKUP(Exportacao[[#This Row],[País Corrigido]],'Conversor de países_Geral_UTF8_'!$A$2:$B$223,2,FALSE)</f>
        <v>América Central e Caribe</v>
      </c>
      <c r="H61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5" spans="1:8" hidden="1">
      <c r="A6115" t="s">
        <v>189</v>
      </c>
      <c r="B6115" s="3">
        <v>1981</v>
      </c>
      <c r="C6115">
        <v>0</v>
      </c>
      <c r="D6115">
        <v>0</v>
      </c>
      <c r="E6115" s="3" t="e">
        <v>#NUM!</v>
      </c>
      <c r="F6115" s="3" t="str">
        <f>VLOOKUP(Exportacao[[#This Row],[País]],Tabela3[#All],4,FALSE)</f>
        <v>São Cristóvão e Névis</v>
      </c>
      <c r="G6115" s="3" t="str">
        <f>VLOOKUP(Exportacao[[#This Row],[País Corrigido]],'Conversor de países_Geral_UTF8_'!$A$2:$B$223,2,FALSE)</f>
        <v>América Central e Caribe</v>
      </c>
      <c r="H61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6" spans="1:8" hidden="1">
      <c r="A6116" t="s">
        <v>189</v>
      </c>
      <c r="B6116" s="3">
        <v>1982</v>
      </c>
      <c r="C6116">
        <v>0</v>
      </c>
      <c r="D6116">
        <v>0</v>
      </c>
      <c r="E6116" s="3" t="e">
        <v>#NUM!</v>
      </c>
      <c r="F6116" s="3" t="str">
        <f>VLOOKUP(Exportacao[[#This Row],[País]],Tabela3[#All],4,FALSE)</f>
        <v>São Cristóvão e Névis</v>
      </c>
      <c r="G6116" s="3" t="str">
        <f>VLOOKUP(Exportacao[[#This Row],[País Corrigido]],'Conversor de países_Geral_UTF8_'!$A$2:$B$223,2,FALSE)</f>
        <v>América Central e Caribe</v>
      </c>
      <c r="H61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7" spans="1:8" hidden="1">
      <c r="A6117" t="s">
        <v>189</v>
      </c>
      <c r="B6117" s="3">
        <v>1983</v>
      </c>
      <c r="C6117">
        <v>0</v>
      </c>
      <c r="D6117">
        <v>0</v>
      </c>
      <c r="E6117" s="3" t="e">
        <v>#NUM!</v>
      </c>
      <c r="F6117" s="3" t="str">
        <f>VLOOKUP(Exportacao[[#This Row],[País]],Tabela3[#All],4,FALSE)</f>
        <v>São Cristóvão e Névis</v>
      </c>
      <c r="G6117" s="3" t="str">
        <f>VLOOKUP(Exportacao[[#This Row],[País Corrigido]],'Conversor de países_Geral_UTF8_'!$A$2:$B$223,2,FALSE)</f>
        <v>América Central e Caribe</v>
      </c>
      <c r="H61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8" spans="1:8" hidden="1">
      <c r="A6118" t="s">
        <v>189</v>
      </c>
      <c r="B6118" s="3">
        <v>1984</v>
      </c>
      <c r="C6118">
        <v>0</v>
      </c>
      <c r="D6118">
        <v>0</v>
      </c>
      <c r="E6118" s="3" t="e">
        <v>#NUM!</v>
      </c>
      <c r="F6118" s="3" t="str">
        <f>VLOOKUP(Exportacao[[#This Row],[País]],Tabela3[#All],4,FALSE)</f>
        <v>São Cristóvão e Névis</v>
      </c>
      <c r="G6118" s="3" t="str">
        <f>VLOOKUP(Exportacao[[#This Row],[País Corrigido]],'Conversor de países_Geral_UTF8_'!$A$2:$B$223,2,FALSE)</f>
        <v>América Central e Caribe</v>
      </c>
      <c r="H61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19" spans="1:8" hidden="1">
      <c r="A6119" t="s">
        <v>189</v>
      </c>
      <c r="B6119" s="3">
        <v>1985</v>
      </c>
      <c r="C6119">
        <v>0</v>
      </c>
      <c r="D6119">
        <v>0</v>
      </c>
      <c r="E6119" s="3" t="e">
        <v>#NUM!</v>
      </c>
      <c r="F6119" s="3" t="str">
        <f>VLOOKUP(Exportacao[[#This Row],[País]],Tabela3[#All],4,FALSE)</f>
        <v>São Cristóvão e Névis</v>
      </c>
      <c r="G6119" s="3" t="str">
        <f>VLOOKUP(Exportacao[[#This Row],[País Corrigido]],'Conversor de países_Geral_UTF8_'!$A$2:$B$223,2,FALSE)</f>
        <v>América Central e Caribe</v>
      </c>
      <c r="H61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0" spans="1:8" hidden="1">
      <c r="A6120" t="s">
        <v>189</v>
      </c>
      <c r="B6120" s="3">
        <v>1986</v>
      </c>
      <c r="C6120">
        <v>0</v>
      </c>
      <c r="D6120">
        <v>0</v>
      </c>
      <c r="E6120" s="3" t="e">
        <v>#NUM!</v>
      </c>
      <c r="F6120" s="3" t="str">
        <f>VLOOKUP(Exportacao[[#This Row],[País]],Tabela3[#All],4,FALSE)</f>
        <v>São Cristóvão e Névis</v>
      </c>
      <c r="G6120" s="3" t="str">
        <f>VLOOKUP(Exportacao[[#This Row],[País Corrigido]],'Conversor de países_Geral_UTF8_'!$A$2:$B$223,2,FALSE)</f>
        <v>América Central e Caribe</v>
      </c>
      <c r="H61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1" spans="1:8" hidden="1">
      <c r="A6121" t="s">
        <v>189</v>
      </c>
      <c r="B6121" s="3">
        <v>1987</v>
      </c>
      <c r="C6121">
        <v>0</v>
      </c>
      <c r="D6121">
        <v>0</v>
      </c>
      <c r="E6121" s="3" t="e">
        <v>#NUM!</v>
      </c>
      <c r="F6121" s="3" t="str">
        <f>VLOOKUP(Exportacao[[#This Row],[País]],Tabela3[#All],4,FALSE)</f>
        <v>São Cristóvão e Névis</v>
      </c>
      <c r="G6121" s="3" t="str">
        <f>VLOOKUP(Exportacao[[#This Row],[País Corrigido]],'Conversor de países_Geral_UTF8_'!$A$2:$B$223,2,FALSE)</f>
        <v>América Central e Caribe</v>
      </c>
      <c r="H61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2" spans="1:8" hidden="1">
      <c r="A6122" t="s">
        <v>189</v>
      </c>
      <c r="B6122" s="3">
        <v>1988</v>
      </c>
      <c r="C6122">
        <v>0</v>
      </c>
      <c r="D6122">
        <v>0</v>
      </c>
      <c r="E6122" s="3" t="e">
        <v>#NUM!</v>
      </c>
      <c r="F6122" s="3" t="str">
        <f>VLOOKUP(Exportacao[[#This Row],[País]],Tabela3[#All],4,FALSE)</f>
        <v>São Cristóvão e Névis</v>
      </c>
      <c r="G6122" s="3" t="str">
        <f>VLOOKUP(Exportacao[[#This Row],[País Corrigido]],'Conversor de países_Geral_UTF8_'!$A$2:$B$223,2,FALSE)</f>
        <v>América Central e Caribe</v>
      </c>
      <c r="H61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3" spans="1:8" hidden="1">
      <c r="A6123" t="s">
        <v>189</v>
      </c>
      <c r="B6123" s="3">
        <v>1989</v>
      </c>
      <c r="C6123">
        <v>0</v>
      </c>
      <c r="D6123">
        <v>0</v>
      </c>
      <c r="E6123" s="3" t="e">
        <v>#NUM!</v>
      </c>
      <c r="F6123" s="3" t="str">
        <f>VLOOKUP(Exportacao[[#This Row],[País]],Tabela3[#All],4,FALSE)</f>
        <v>São Cristóvão e Névis</v>
      </c>
      <c r="G6123" s="3" t="str">
        <f>VLOOKUP(Exportacao[[#This Row],[País Corrigido]],'Conversor de países_Geral_UTF8_'!$A$2:$B$223,2,FALSE)</f>
        <v>América Central e Caribe</v>
      </c>
      <c r="H61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4" spans="1:8" hidden="1">
      <c r="A6124" t="s">
        <v>189</v>
      </c>
      <c r="B6124" s="3">
        <v>1990</v>
      </c>
      <c r="C6124">
        <v>0</v>
      </c>
      <c r="D6124">
        <v>0</v>
      </c>
      <c r="E6124" s="3" t="e">
        <v>#NUM!</v>
      </c>
      <c r="F6124" s="3" t="str">
        <f>VLOOKUP(Exportacao[[#This Row],[País]],Tabela3[#All],4,FALSE)</f>
        <v>São Cristóvão e Névis</v>
      </c>
      <c r="G6124" s="3" t="str">
        <f>VLOOKUP(Exportacao[[#This Row],[País Corrigido]],'Conversor de países_Geral_UTF8_'!$A$2:$B$223,2,FALSE)</f>
        <v>América Central e Caribe</v>
      </c>
      <c r="H61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5" spans="1:8" hidden="1">
      <c r="A6125" t="s">
        <v>189</v>
      </c>
      <c r="B6125" s="3">
        <v>1991</v>
      </c>
      <c r="C6125">
        <v>0</v>
      </c>
      <c r="D6125">
        <v>0</v>
      </c>
      <c r="E6125" s="3" t="e">
        <v>#NUM!</v>
      </c>
      <c r="F6125" s="3" t="str">
        <f>VLOOKUP(Exportacao[[#This Row],[País]],Tabela3[#All],4,FALSE)</f>
        <v>São Cristóvão e Névis</v>
      </c>
      <c r="G6125" s="3" t="str">
        <f>VLOOKUP(Exportacao[[#This Row],[País Corrigido]],'Conversor de países_Geral_UTF8_'!$A$2:$B$223,2,FALSE)</f>
        <v>América Central e Caribe</v>
      </c>
      <c r="H61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6" spans="1:8" hidden="1">
      <c r="A6126" t="s">
        <v>189</v>
      </c>
      <c r="B6126" s="3">
        <v>1992</v>
      </c>
      <c r="C6126">
        <v>0</v>
      </c>
      <c r="D6126">
        <v>0</v>
      </c>
      <c r="E6126" s="3" t="e">
        <v>#NUM!</v>
      </c>
      <c r="F6126" s="3" t="str">
        <f>VLOOKUP(Exportacao[[#This Row],[País]],Tabela3[#All],4,FALSE)</f>
        <v>São Cristóvão e Névis</v>
      </c>
      <c r="G6126" s="3" t="str">
        <f>VLOOKUP(Exportacao[[#This Row],[País Corrigido]],'Conversor de países_Geral_UTF8_'!$A$2:$B$223,2,FALSE)</f>
        <v>América Central e Caribe</v>
      </c>
      <c r="H61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7" spans="1:8" hidden="1">
      <c r="A6127" t="s">
        <v>189</v>
      </c>
      <c r="B6127" s="3">
        <v>1993</v>
      </c>
      <c r="C6127">
        <v>0</v>
      </c>
      <c r="D6127">
        <v>0</v>
      </c>
      <c r="E6127" s="3" t="e">
        <v>#NUM!</v>
      </c>
      <c r="F6127" s="3" t="str">
        <f>VLOOKUP(Exportacao[[#This Row],[País]],Tabela3[#All],4,FALSE)</f>
        <v>São Cristóvão e Névis</v>
      </c>
      <c r="G6127" s="3" t="str">
        <f>VLOOKUP(Exportacao[[#This Row],[País Corrigido]],'Conversor de países_Geral_UTF8_'!$A$2:$B$223,2,FALSE)</f>
        <v>América Central e Caribe</v>
      </c>
      <c r="H61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8" spans="1:8" hidden="1">
      <c r="A6128" t="s">
        <v>189</v>
      </c>
      <c r="B6128" s="3">
        <v>1994</v>
      </c>
      <c r="C6128">
        <v>0</v>
      </c>
      <c r="D6128">
        <v>0</v>
      </c>
      <c r="E6128" s="3" t="e">
        <v>#NUM!</v>
      </c>
      <c r="F6128" s="3" t="str">
        <f>VLOOKUP(Exportacao[[#This Row],[País]],Tabela3[#All],4,FALSE)</f>
        <v>São Cristóvão e Névis</v>
      </c>
      <c r="G6128" s="3" t="str">
        <f>VLOOKUP(Exportacao[[#This Row],[País Corrigido]],'Conversor de países_Geral_UTF8_'!$A$2:$B$223,2,FALSE)</f>
        <v>América Central e Caribe</v>
      </c>
      <c r="H61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29" spans="1:8" hidden="1">
      <c r="A6129" t="s">
        <v>189</v>
      </c>
      <c r="B6129" s="3">
        <v>1995</v>
      </c>
      <c r="C6129">
        <v>0</v>
      </c>
      <c r="D6129">
        <v>0</v>
      </c>
      <c r="E6129" s="3" t="e">
        <v>#NUM!</v>
      </c>
      <c r="F6129" s="3" t="str">
        <f>VLOOKUP(Exportacao[[#This Row],[País]],Tabela3[#All],4,FALSE)</f>
        <v>São Cristóvão e Névis</v>
      </c>
      <c r="G6129" s="3" t="str">
        <f>VLOOKUP(Exportacao[[#This Row],[País Corrigido]],'Conversor de países_Geral_UTF8_'!$A$2:$B$223,2,FALSE)</f>
        <v>América Central e Caribe</v>
      </c>
      <c r="H61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0" spans="1:8" hidden="1">
      <c r="A6130" t="s">
        <v>189</v>
      </c>
      <c r="B6130" s="3">
        <v>1996</v>
      </c>
      <c r="C6130">
        <v>0</v>
      </c>
      <c r="D6130">
        <v>0</v>
      </c>
      <c r="E6130" s="3" t="e">
        <v>#NUM!</v>
      </c>
      <c r="F6130" s="3" t="str">
        <f>VLOOKUP(Exportacao[[#This Row],[País]],Tabela3[#All],4,FALSE)</f>
        <v>São Cristóvão e Névis</v>
      </c>
      <c r="G6130" s="3" t="str">
        <f>VLOOKUP(Exportacao[[#This Row],[País Corrigido]],'Conversor de países_Geral_UTF8_'!$A$2:$B$223,2,FALSE)</f>
        <v>América Central e Caribe</v>
      </c>
      <c r="H61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1" spans="1:8" hidden="1">
      <c r="A6131" t="s">
        <v>189</v>
      </c>
      <c r="B6131" s="3">
        <v>1997</v>
      </c>
      <c r="C6131">
        <v>0</v>
      </c>
      <c r="D6131">
        <v>0</v>
      </c>
      <c r="E6131" s="3" t="e">
        <v>#NUM!</v>
      </c>
      <c r="F6131" s="3" t="str">
        <f>VLOOKUP(Exportacao[[#This Row],[País]],Tabela3[#All],4,FALSE)</f>
        <v>São Cristóvão e Névis</v>
      </c>
      <c r="G6131" s="3" t="str">
        <f>VLOOKUP(Exportacao[[#This Row],[País Corrigido]],'Conversor de países_Geral_UTF8_'!$A$2:$B$223,2,FALSE)</f>
        <v>América Central e Caribe</v>
      </c>
      <c r="H61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2" spans="1:8" hidden="1">
      <c r="A6132" t="s">
        <v>189</v>
      </c>
      <c r="B6132" s="3">
        <v>1998</v>
      </c>
      <c r="C6132">
        <v>0</v>
      </c>
      <c r="D6132">
        <v>0</v>
      </c>
      <c r="E6132" s="3" t="e">
        <v>#NUM!</v>
      </c>
      <c r="F6132" s="3" t="str">
        <f>VLOOKUP(Exportacao[[#This Row],[País]],Tabela3[#All],4,FALSE)</f>
        <v>São Cristóvão e Névis</v>
      </c>
      <c r="G6132" s="3" t="str">
        <f>VLOOKUP(Exportacao[[#This Row],[País Corrigido]],'Conversor de países_Geral_UTF8_'!$A$2:$B$223,2,FALSE)</f>
        <v>América Central e Caribe</v>
      </c>
      <c r="H61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3" spans="1:8" hidden="1">
      <c r="A6133" t="s">
        <v>189</v>
      </c>
      <c r="B6133" s="3">
        <v>1999</v>
      </c>
      <c r="C6133">
        <v>0</v>
      </c>
      <c r="D6133">
        <v>0</v>
      </c>
      <c r="E6133" s="3" t="e">
        <v>#NUM!</v>
      </c>
      <c r="F6133" s="3" t="str">
        <f>VLOOKUP(Exportacao[[#This Row],[País]],Tabela3[#All],4,FALSE)</f>
        <v>São Cristóvão e Névis</v>
      </c>
      <c r="G6133" s="3" t="str">
        <f>VLOOKUP(Exportacao[[#This Row],[País Corrigido]],'Conversor de países_Geral_UTF8_'!$A$2:$B$223,2,FALSE)</f>
        <v>América Central e Caribe</v>
      </c>
      <c r="H61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4" spans="1:8" hidden="1">
      <c r="A6134" t="s">
        <v>189</v>
      </c>
      <c r="B6134" s="3">
        <v>2000</v>
      </c>
      <c r="C6134">
        <v>0</v>
      </c>
      <c r="D6134">
        <v>0</v>
      </c>
      <c r="E6134" s="3" t="e">
        <v>#NUM!</v>
      </c>
      <c r="F6134" s="3" t="str">
        <f>VLOOKUP(Exportacao[[#This Row],[País]],Tabela3[#All],4,FALSE)</f>
        <v>São Cristóvão e Névis</v>
      </c>
      <c r="G6134" s="3" t="str">
        <f>VLOOKUP(Exportacao[[#This Row],[País Corrigido]],'Conversor de países_Geral_UTF8_'!$A$2:$B$223,2,FALSE)</f>
        <v>América Central e Caribe</v>
      </c>
      <c r="H61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5" spans="1:8" hidden="1">
      <c r="A6135" t="s">
        <v>189</v>
      </c>
      <c r="B6135" s="3">
        <v>2001</v>
      </c>
      <c r="C6135">
        <v>0</v>
      </c>
      <c r="D6135">
        <v>0</v>
      </c>
      <c r="E6135" s="3" t="e">
        <v>#NUM!</v>
      </c>
      <c r="F6135" s="3" t="str">
        <f>VLOOKUP(Exportacao[[#This Row],[País]],Tabela3[#All],4,FALSE)</f>
        <v>São Cristóvão e Névis</v>
      </c>
      <c r="G6135" s="3" t="str">
        <f>VLOOKUP(Exportacao[[#This Row],[País Corrigido]],'Conversor de países_Geral_UTF8_'!$A$2:$B$223,2,FALSE)</f>
        <v>América Central e Caribe</v>
      </c>
      <c r="H61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6" spans="1:8" hidden="1">
      <c r="A6136" t="s">
        <v>189</v>
      </c>
      <c r="B6136" s="3">
        <v>2002</v>
      </c>
      <c r="C6136">
        <v>0</v>
      </c>
      <c r="D6136">
        <v>0</v>
      </c>
      <c r="E6136" s="3" t="e">
        <v>#NUM!</v>
      </c>
      <c r="F6136" s="3" t="str">
        <f>VLOOKUP(Exportacao[[#This Row],[País]],Tabela3[#All],4,FALSE)</f>
        <v>São Cristóvão e Névis</v>
      </c>
      <c r="G6136" s="3" t="str">
        <f>VLOOKUP(Exportacao[[#This Row],[País Corrigido]],'Conversor de países_Geral_UTF8_'!$A$2:$B$223,2,FALSE)</f>
        <v>América Central e Caribe</v>
      </c>
      <c r="H61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7" spans="1:8" hidden="1">
      <c r="A6137" t="s">
        <v>189</v>
      </c>
      <c r="B6137" s="3">
        <v>2003</v>
      </c>
      <c r="C6137">
        <v>0</v>
      </c>
      <c r="D6137">
        <v>0</v>
      </c>
      <c r="E6137" s="3" t="e">
        <v>#NUM!</v>
      </c>
      <c r="F6137" s="3" t="str">
        <f>VLOOKUP(Exportacao[[#This Row],[País]],Tabela3[#All],4,FALSE)</f>
        <v>São Cristóvão e Névis</v>
      </c>
      <c r="G6137" s="3" t="str">
        <f>VLOOKUP(Exportacao[[#This Row],[País Corrigido]],'Conversor de países_Geral_UTF8_'!$A$2:$B$223,2,FALSE)</f>
        <v>América Central e Caribe</v>
      </c>
      <c r="H61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8" spans="1:8" hidden="1">
      <c r="A6138" t="s">
        <v>189</v>
      </c>
      <c r="B6138" s="3">
        <v>2004</v>
      </c>
      <c r="C6138">
        <v>0</v>
      </c>
      <c r="D6138">
        <v>0</v>
      </c>
      <c r="E6138" s="3" t="e">
        <v>#NUM!</v>
      </c>
      <c r="F6138" s="3" t="str">
        <f>VLOOKUP(Exportacao[[#This Row],[País]],Tabela3[#All],4,FALSE)</f>
        <v>São Cristóvão e Névis</v>
      </c>
      <c r="G6138" s="3" t="str">
        <f>VLOOKUP(Exportacao[[#This Row],[País Corrigido]],'Conversor de países_Geral_UTF8_'!$A$2:$B$223,2,FALSE)</f>
        <v>América Central e Caribe</v>
      </c>
      <c r="H61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39" spans="1:8" hidden="1">
      <c r="A6139" t="s">
        <v>189</v>
      </c>
      <c r="B6139" s="3">
        <v>2005</v>
      </c>
      <c r="C6139">
        <v>0</v>
      </c>
      <c r="D6139">
        <v>0</v>
      </c>
      <c r="E6139" s="3" t="e">
        <v>#NUM!</v>
      </c>
      <c r="F6139" s="3" t="str">
        <f>VLOOKUP(Exportacao[[#This Row],[País]],Tabela3[#All],4,FALSE)</f>
        <v>São Cristóvão e Névis</v>
      </c>
      <c r="G6139" s="3" t="str">
        <f>VLOOKUP(Exportacao[[#This Row],[País Corrigido]],'Conversor de países_Geral_UTF8_'!$A$2:$B$223,2,FALSE)</f>
        <v>América Central e Caribe</v>
      </c>
      <c r="H61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0" spans="1:8" hidden="1">
      <c r="A6140" t="s">
        <v>189</v>
      </c>
      <c r="B6140" s="3">
        <v>2006</v>
      </c>
      <c r="C6140">
        <v>0</v>
      </c>
      <c r="D6140">
        <v>0</v>
      </c>
      <c r="E6140" s="3" t="e">
        <v>#NUM!</v>
      </c>
      <c r="F6140" s="3" t="str">
        <f>VLOOKUP(Exportacao[[#This Row],[País]],Tabela3[#All],4,FALSE)</f>
        <v>São Cristóvão e Névis</v>
      </c>
      <c r="G6140" s="3" t="str">
        <f>VLOOKUP(Exportacao[[#This Row],[País Corrigido]],'Conversor de países_Geral_UTF8_'!$A$2:$B$223,2,FALSE)</f>
        <v>América Central e Caribe</v>
      </c>
      <c r="H61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1" spans="1:8" hidden="1">
      <c r="A6141" t="s">
        <v>189</v>
      </c>
      <c r="B6141" s="3">
        <v>2007</v>
      </c>
      <c r="C6141">
        <v>0</v>
      </c>
      <c r="D6141">
        <v>0</v>
      </c>
      <c r="E6141" s="3" t="e">
        <v>#NUM!</v>
      </c>
      <c r="F6141" s="3" t="str">
        <f>VLOOKUP(Exportacao[[#This Row],[País]],Tabela3[#All],4,FALSE)</f>
        <v>São Cristóvão e Névis</v>
      </c>
      <c r="G6141" s="3" t="str">
        <f>VLOOKUP(Exportacao[[#This Row],[País Corrigido]],'Conversor de países_Geral_UTF8_'!$A$2:$B$223,2,FALSE)</f>
        <v>América Central e Caribe</v>
      </c>
      <c r="H61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2" spans="1:8" hidden="1">
      <c r="A6142" t="s">
        <v>189</v>
      </c>
      <c r="B6142" s="3">
        <v>2008</v>
      </c>
      <c r="C6142">
        <v>0</v>
      </c>
      <c r="D6142">
        <v>0</v>
      </c>
      <c r="E6142" s="3" t="e">
        <v>#NUM!</v>
      </c>
      <c r="F6142" s="3" t="str">
        <f>VLOOKUP(Exportacao[[#This Row],[País]],Tabela3[#All],4,FALSE)</f>
        <v>São Cristóvão e Névis</v>
      </c>
      <c r="G6142" s="3" t="str">
        <f>VLOOKUP(Exportacao[[#This Row],[País Corrigido]],'Conversor de países_Geral_UTF8_'!$A$2:$B$223,2,FALSE)</f>
        <v>América Central e Caribe</v>
      </c>
      <c r="H61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3" spans="1:8" hidden="1">
      <c r="A6143" t="s">
        <v>189</v>
      </c>
      <c r="B6143" s="3">
        <v>2009</v>
      </c>
      <c r="C6143">
        <v>0</v>
      </c>
      <c r="D6143">
        <v>0</v>
      </c>
      <c r="E6143" s="3" t="e">
        <v>#NUM!</v>
      </c>
      <c r="F6143" s="3" t="str">
        <f>VLOOKUP(Exportacao[[#This Row],[País]],Tabela3[#All],4,FALSE)</f>
        <v>São Cristóvão e Névis</v>
      </c>
      <c r="G6143" s="3" t="str">
        <f>VLOOKUP(Exportacao[[#This Row],[País Corrigido]],'Conversor de países_Geral_UTF8_'!$A$2:$B$223,2,FALSE)</f>
        <v>América Central e Caribe</v>
      </c>
      <c r="H61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4" spans="1:8" hidden="1">
      <c r="A6144" t="s">
        <v>189</v>
      </c>
      <c r="B6144" s="3">
        <v>2010</v>
      </c>
      <c r="C6144">
        <v>0</v>
      </c>
      <c r="D6144">
        <v>0</v>
      </c>
      <c r="E6144" s="3" t="e">
        <v>#NUM!</v>
      </c>
      <c r="F6144" s="3" t="str">
        <f>VLOOKUP(Exportacao[[#This Row],[País]],Tabela3[#All],4,FALSE)</f>
        <v>São Cristóvão e Névis</v>
      </c>
      <c r="G6144" s="3" t="str">
        <f>VLOOKUP(Exportacao[[#This Row],[País Corrigido]],'Conversor de países_Geral_UTF8_'!$A$2:$B$223,2,FALSE)</f>
        <v>América Central e Caribe</v>
      </c>
      <c r="H61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5" spans="1:8" hidden="1">
      <c r="A6145" t="s">
        <v>189</v>
      </c>
      <c r="B6145" s="3">
        <v>2011</v>
      </c>
      <c r="C6145">
        <v>0</v>
      </c>
      <c r="D6145">
        <v>0</v>
      </c>
      <c r="E6145" s="3" t="e">
        <v>#NUM!</v>
      </c>
      <c r="F6145" s="3" t="str">
        <f>VLOOKUP(Exportacao[[#This Row],[País]],Tabela3[#All],4,FALSE)</f>
        <v>São Cristóvão e Névis</v>
      </c>
      <c r="G6145" s="3" t="str">
        <f>VLOOKUP(Exportacao[[#This Row],[País Corrigido]],'Conversor de países_Geral_UTF8_'!$A$2:$B$223,2,FALSE)</f>
        <v>América Central e Caribe</v>
      </c>
      <c r="H61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6" spans="1:8" hidden="1">
      <c r="A6146" t="s">
        <v>189</v>
      </c>
      <c r="B6146" s="3">
        <v>2012</v>
      </c>
      <c r="C6146">
        <v>0</v>
      </c>
      <c r="D6146">
        <v>0</v>
      </c>
      <c r="E6146" s="3" t="e">
        <v>#NUM!</v>
      </c>
      <c r="F6146" s="3" t="str">
        <f>VLOOKUP(Exportacao[[#This Row],[País]],Tabela3[#All],4,FALSE)</f>
        <v>São Cristóvão e Névis</v>
      </c>
      <c r="G6146" s="3" t="str">
        <f>VLOOKUP(Exportacao[[#This Row],[País Corrigido]],'Conversor de países_Geral_UTF8_'!$A$2:$B$223,2,FALSE)</f>
        <v>América Central e Caribe</v>
      </c>
      <c r="H61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7" spans="1:8" hidden="1">
      <c r="A6147" t="s">
        <v>189</v>
      </c>
      <c r="B6147" s="3">
        <v>2013</v>
      </c>
      <c r="C6147">
        <v>0</v>
      </c>
      <c r="D6147">
        <v>0</v>
      </c>
      <c r="E6147" s="3" t="e">
        <v>#NUM!</v>
      </c>
      <c r="F6147" s="3" t="str">
        <f>VLOOKUP(Exportacao[[#This Row],[País]],Tabela3[#All],4,FALSE)</f>
        <v>São Cristóvão e Névis</v>
      </c>
      <c r="G6147" s="3" t="str">
        <f>VLOOKUP(Exportacao[[#This Row],[País Corrigido]],'Conversor de países_Geral_UTF8_'!$A$2:$B$223,2,FALSE)</f>
        <v>América Central e Caribe</v>
      </c>
      <c r="H61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8" spans="1:8" hidden="1">
      <c r="A6148" t="s">
        <v>189</v>
      </c>
      <c r="B6148" s="3">
        <v>2014</v>
      </c>
      <c r="C6148">
        <v>0</v>
      </c>
      <c r="D6148">
        <v>0</v>
      </c>
      <c r="E6148" s="3" t="e">
        <v>#NUM!</v>
      </c>
      <c r="F6148" s="3" t="str">
        <f>VLOOKUP(Exportacao[[#This Row],[País]],Tabela3[#All],4,FALSE)</f>
        <v>São Cristóvão e Névis</v>
      </c>
      <c r="G6148" s="3" t="str">
        <f>VLOOKUP(Exportacao[[#This Row],[País Corrigido]],'Conversor de países_Geral_UTF8_'!$A$2:$B$223,2,FALSE)</f>
        <v>América Central e Caribe</v>
      </c>
      <c r="H61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49" spans="1:8" hidden="1">
      <c r="A6149" t="s">
        <v>189</v>
      </c>
      <c r="B6149" s="3">
        <v>2015</v>
      </c>
      <c r="C6149">
        <v>0</v>
      </c>
      <c r="D6149">
        <v>0</v>
      </c>
      <c r="E6149" s="3" t="e">
        <v>#NUM!</v>
      </c>
      <c r="F6149" s="3" t="str">
        <f>VLOOKUP(Exportacao[[#This Row],[País]],Tabela3[#All],4,FALSE)</f>
        <v>São Cristóvão e Névis</v>
      </c>
      <c r="G6149" s="3" t="str">
        <f>VLOOKUP(Exportacao[[#This Row],[País Corrigido]],'Conversor de países_Geral_UTF8_'!$A$2:$B$223,2,FALSE)</f>
        <v>América Central e Caribe</v>
      </c>
      <c r="H61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50" spans="1:8" hidden="1">
      <c r="A6150" t="s">
        <v>189</v>
      </c>
      <c r="B6150" s="3">
        <v>2016</v>
      </c>
      <c r="C6150">
        <v>0</v>
      </c>
      <c r="D6150">
        <v>0</v>
      </c>
      <c r="E6150" s="3" t="e">
        <v>#NUM!</v>
      </c>
      <c r="F6150" s="3" t="str">
        <f>VLOOKUP(Exportacao[[#This Row],[País]],Tabela3[#All],4,FALSE)</f>
        <v>São Cristóvão e Névis</v>
      </c>
      <c r="G6150" s="3" t="str">
        <f>VLOOKUP(Exportacao[[#This Row],[País Corrigido]],'Conversor de países_Geral_UTF8_'!$A$2:$B$223,2,FALSE)</f>
        <v>América Central e Caribe</v>
      </c>
      <c r="H61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51" spans="1:8" hidden="1">
      <c r="A6151" t="s">
        <v>189</v>
      </c>
      <c r="B6151" s="3">
        <v>2017</v>
      </c>
      <c r="C6151">
        <v>0</v>
      </c>
      <c r="D6151">
        <v>0</v>
      </c>
      <c r="E6151" s="3" t="e">
        <v>#NUM!</v>
      </c>
      <c r="F6151" s="3" t="str">
        <f>VLOOKUP(Exportacao[[#This Row],[País]],Tabela3[#All],4,FALSE)</f>
        <v>São Cristóvão e Névis</v>
      </c>
      <c r="G6151" s="3" t="str">
        <f>VLOOKUP(Exportacao[[#This Row],[País Corrigido]],'Conversor de países_Geral_UTF8_'!$A$2:$B$223,2,FALSE)</f>
        <v>América Central e Caribe</v>
      </c>
      <c r="H61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52" spans="1:8" hidden="1">
      <c r="A6152" t="s">
        <v>189</v>
      </c>
      <c r="B6152" s="3">
        <v>2018</v>
      </c>
      <c r="C6152">
        <v>0</v>
      </c>
      <c r="D6152">
        <v>0</v>
      </c>
      <c r="E6152" s="3" t="e">
        <v>#NUM!</v>
      </c>
      <c r="F6152" s="3" t="str">
        <f>VLOOKUP(Exportacao[[#This Row],[País]],Tabela3[#All],4,FALSE)</f>
        <v>São Cristóvão e Névis</v>
      </c>
      <c r="G6152" s="3" t="str">
        <f>VLOOKUP(Exportacao[[#This Row],[País Corrigido]],'Conversor de países_Geral_UTF8_'!$A$2:$B$223,2,FALSE)</f>
        <v>América Central e Caribe</v>
      </c>
      <c r="H61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53" spans="1:8" hidden="1">
      <c r="A6153" t="s">
        <v>189</v>
      </c>
      <c r="B6153" s="3">
        <v>2019</v>
      </c>
      <c r="C6153">
        <v>0</v>
      </c>
      <c r="D6153">
        <v>0</v>
      </c>
      <c r="E6153" s="3" t="e">
        <v>#NUM!</v>
      </c>
      <c r="F6153" s="3" t="str">
        <f>VLOOKUP(Exportacao[[#This Row],[País]],Tabela3[#All],4,FALSE)</f>
        <v>São Cristóvão e Névis</v>
      </c>
      <c r="G6153" s="3" t="str">
        <f>VLOOKUP(Exportacao[[#This Row],[País Corrigido]],'Conversor de países_Geral_UTF8_'!$A$2:$B$223,2,FALSE)</f>
        <v>América Central e Caribe</v>
      </c>
      <c r="H61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54" spans="1:8" hidden="1">
      <c r="A6154" t="s">
        <v>189</v>
      </c>
      <c r="B6154" s="3">
        <v>2020</v>
      </c>
      <c r="C6154">
        <v>0</v>
      </c>
      <c r="D6154">
        <v>0</v>
      </c>
      <c r="E6154" s="3" t="e">
        <v>#NUM!</v>
      </c>
      <c r="F6154" s="3" t="str">
        <f>VLOOKUP(Exportacao[[#This Row],[País]],Tabela3[#All],4,FALSE)</f>
        <v>São Cristóvão e Névis</v>
      </c>
      <c r="G6154" s="3" t="str">
        <f>VLOOKUP(Exportacao[[#This Row],[País Corrigido]],'Conversor de países_Geral_UTF8_'!$A$2:$B$223,2,FALSE)</f>
        <v>América Central e Caribe</v>
      </c>
      <c r="H61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55" spans="1:8" hidden="1">
      <c r="A6155" t="s">
        <v>189</v>
      </c>
      <c r="B6155" s="3">
        <v>2021</v>
      </c>
      <c r="C6155">
        <v>0</v>
      </c>
      <c r="D6155">
        <v>0</v>
      </c>
      <c r="E6155" s="3" t="e">
        <v>#NUM!</v>
      </c>
      <c r="F6155" s="3" t="str">
        <f>VLOOKUP(Exportacao[[#This Row],[País]],Tabela3[#All],4,FALSE)</f>
        <v>São Cristóvão e Névis</v>
      </c>
      <c r="G6155" s="3" t="str">
        <f>VLOOKUP(Exportacao[[#This Row],[País Corrigido]],'Conversor de países_Geral_UTF8_'!$A$2:$B$223,2,FALSE)</f>
        <v>América Central e Caribe</v>
      </c>
      <c r="H61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56" spans="1:8" hidden="1">
      <c r="A6156" t="s">
        <v>189</v>
      </c>
      <c r="B6156" s="3">
        <v>2022</v>
      </c>
      <c r="C6156">
        <v>0</v>
      </c>
      <c r="D6156">
        <v>0</v>
      </c>
      <c r="E6156" s="3" t="e">
        <v>#NUM!</v>
      </c>
      <c r="F6156" s="3" t="str">
        <f>VLOOKUP(Exportacao[[#This Row],[País]],Tabela3[#All],4,FALSE)</f>
        <v>São Cristóvão e Névis</v>
      </c>
      <c r="G6156" s="3" t="str">
        <f>VLOOKUP(Exportacao[[#This Row],[País Corrigido]],'Conversor de países_Geral_UTF8_'!$A$2:$B$223,2,FALSE)</f>
        <v>América Central e Caribe</v>
      </c>
      <c r="H61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57" spans="1:8" hidden="1">
      <c r="A6157" t="s">
        <v>189</v>
      </c>
      <c r="B6157" s="3">
        <v>2023</v>
      </c>
      <c r="C6157">
        <v>16</v>
      </c>
      <c r="D6157">
        <v>31</v>
      </c>
      <c r="E6157" s="3">
        <v>1.9375</v>
      </c>
      <c r="F6157" s="3" t="str">
        <f>VLOOKUP(Exportacao[[#This Row],[País]],Tabela3[#All],4,FALSE)</f>
        <v>São Cristóvão e Névis</v>
      </c>
      <c r="G6157" s="3" t="str">
        <f>VLOOKUP(Exportacao[[#This Row],[País Corrigido]],'Conversor de países_Geral_UTF8_'!$A$2:$B$223,2,FALSE)</f>
        <v>América Central e Caribe</v>
      </c>
      <c r="H61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158" spans="1:8" hidden="1">
      <c r="A6158" t="s">
        <v>190</v>
      </c>
      <c r="B6158" s="3">
        <v>1970</v>
      </c>
      <c r="C6158">
        <v>0</v>
      </c>
      <c r="D6158">
        <v>0</v>
      </c>
      <c r="E6158" s="3" t="e">
        <v>#NUM!</v>
      </c>
      <c r="F6158" s="3" t="str">
        <f>VLOOKUP(Exportacao[[#This Row],[País]],Tabela3[#All],4,FALSE)</f>
        <v>São Tomé e Príncipe</v>
      </c>
      <c r="G6158" s="3" t="str">
        <f>VLOOKUP(Exportacao[[#This Row],[País Corrigido]],'Conversor de países_Geral_UTF8_'!$A$2:$B$223,2,FALSE)</f>
        <v>África</v>
      </c>
      <c r="H61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59" spans="1:8" hidden="1">
      <c r="A6159" t="s">
        <v>190</v>
      </c>
      <c r="B6159" s="3">
        <v>1971</v>
      </c>
      <c r="C6159">
        <v>0</v>
      </c>
      <c r="D6159">
        <v>0</v>
      </c>
      <c r="E6159" s="3" t="e">
        <v>#NUM!</v>
      </c>
      <c r="F6159" s="3" t="str">
        <f>VLOOKUP(Exportacao[[#This Row],[País]],Tabela3[#All],4,FALSE)</f>
        <v>São Tomé e Príncipe</v>
      </c>
      <c r="G6159" s="3" t="str">
        <f>VLOOKUP(Exportacao[[#This Row],[País Corrigido]],'Conversor de países_Geral_UTF8_'!$A$2:$B$223,2,FALSE)</f>
        <v>África</v>
      </c>
      <c r="H61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0" spans="1:8" hidden="1">
      <c r="A6160" t="s">
        <v>190</v>
      </c>
      <c r="B6160" s="3">
        <v>1972</v>
      </c>
      <c r="C6160">
        <v>0</v>
      </c>
      <c r="D6160">
        <v>0</v>
      </c>
      <c r="E6160" s="3" t="e">
        <v>#NUM!</v>
      </c>
      <c r="F6160" s="3" t="str">
        <f>VLOOKUP(Exportacao[[#This Row],[País]],Tabela3[#All],4,FALSE)</f>
        <v>São Tomé e Príncipe</v>
      </c>
      <c r="G6160" s="3" t="str">
        <f>VLOOKUP(Exportacao[[#This Row],[País Corrigido]],'Conversor de países_Geral_UTF8_'!$A$2:$B$223,2,FALSE)</f>
        <v>África</v>
      </c>
      <c r="H61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1" spans="1:8" hidden="1">
      <c r="A6161" t="s">
        <v>190</v>
      </c>
      <c r="B6161" s="3">
        <v>1973</v>
      </c>
      <c r="C6161">
        <v>0</v>
      </c>
      <c r="D6161">
        <v>0</v>
      </c>
      <c r="E6161" s="3" t="e">
        <v>#NUM!</v>
      </c>
      <c r="F6161" s="3" t="str">
        <f>VLOOKUP(Exportacao[[#This Row],[País]],Tabela3[#All],4,FALSE)</f>
        <v>São Tomé e Príncipe</v>
      </c>
      <c r="G6161" s="3" t="str">
        <f>VLOOKUP(Exportacao[[#This Row],[País Corrigido]],'Conversor de países_Geral_UTF8_'!$A$2:$B$223,2,FALSE)</f>
        <v>África</v>
      </c>
      <c r="H61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2" spans="1:8" hidden="1">
      <c r="A6162" t="s">
        <v>190</v>
      </c>
      <c r="B6162" s="3">
        <v>1974</v>
      </c>
      <c r="C6162">
        <v>0</v>
      </c>
      <c r="D6162">
        <v>0</v>
      </c>
      <c r="E6162" s="3" t="e">
        <v>#NUM!</v>
      </c>
      <c r="F6162" s="3" t="str">
        <f>VLOOKUP(Exportacao[[#This Row],[País]],Tabela3[#All],4,FALSE)</f>
        <v>São Tomé e Príncipe</v>
      </c>
      <c r="G6162" s="3" t="str">
        <f>VLOOKUP(Exportacao[[#This Row],[País Corrigido]],'Conversor de países_Geral_UTF8_'!$A$2:$B$223,2,FALSE)</f>
        <v>África</v>
      </c>
      <c r="H61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3" spans="1:8" hidden="1">
      <c r="A6163" t="s">
        <v>190</v>
      </c>
      <c r="B6163" s="3">
        <v>1975</v>
      </c>
      <c r="C6163">
        <v>0</v>
      </c>
      <c r="D6163">
        <v>0</v>
      </c>
      <c r="E6163" s="3" t="e">
        <v>#NUM!</v>
      </c>
      <c r="F6163" s="3" t="str">
        <f>VLOOKUP(Exportacao[[#This Row],[País]],Tabela3[#All],4,FALSE)</f>
        <v>São Tomé e Príncipe</v>
      </c>
      <c r="G6163" s="3" t="str">
        <f>VLOOKUP(Exportacao[[#This Row],[País Corrigido]],'Conversor de países_Geral_UTF8_'!$A$2:$B$223,2,FALSE)</f>
        <v>África</v>
      </c>
      <c r="H61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4" spans="1:8" hidden="1">
      <c r="A6164" t="s">
        <v>190</v>
      </c>
      <c r="B6164" s="3">
        <v>1976</v>
      </c>
      <c r="C6164">
        <v>0</v>
      </c>
      <c r="D6164">
        <v>0</v>
      </c>
      <c r="E6164" s="3" t="e">
        <v>#NUM!</v>
      </c>
      <c r="F6164" s="3" t="str">
        <f>VLOOKUP(Exportacao[[#This Row],[País]],Tabela3[#All],4,FALSE)</f>
        <v>São Tomé e Príncipe</v>
      </c>
      <c r="G6164" s="3" t="str">
        <f>VLOOKUP(Exportacao[[#This Row],[País Corrigido]],'Conversor de países_Geral_UTF8_'!$A$2:$B$223,2,FALSE)</f>
        <v>África</v>
      </c>
      <c r="H61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5" spans="1:8" hidden="1">
      <c r="A6165" t="s">
        <v>190</v>
      </c>
      <c r="B6165" s="3">
        <v>1977</v>
      </c>
      <c r="C6165">
        <v>0</v>
      </c>
      <c r="D6165">
        <v>0</v>
      </c>
      <c r="E6165" s="3" t="e">
        <v>#NUM!</v>
      </c>
      <c r="F6165" s="3" t="str">
        <f>VLOOKUP(Exportacao[[#This Row],[País]],Tabela3[#All],4,FALSE)</f>
        <v>São Tomé e Príncipe</v>
      </c>
      <c r="G6165" s="3" t="str">
        <f>VLOOKUP(Exportacao[[#This Row],[País Corrigido]],'Conversor de países_Geral_UTF8_'!$A$2:$B$223,2,FALSE)</f>
        <v>África</v>
      </c>
      <c r="H61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6" spans="1:8" hidden="1">
      <c r="A6166" t="s">
        <v>190</v>
      </c>
      <c r="B6166" s="3">
        <v>1978</v>
      </c>
      <c r="C6166">
        <v>0</v>
      </c>
      <c r="D6166">
        <v>0</v>
      </c>
      <c r="E6166" s="3" t="e">
        <v>#NUM!</v>
      </c>
      <c r="F6166" s="3" t="str">
        <f>VLOOKUP(Exportacao[[#This Row],[País]],Tabela3[#All],4,FALSE)</f>
        <v>São Tomé e Príncipe</v>
      </c>
      <c r="G6166" s="3" t="str">
        <f>VLOOKUP(Exportacao[[#This Row],[País Corrigido]],'Conversor de países_Geral_UTF8_'!$A$2:$B$223,2,FALSE)</f>
        <v>África</v>
      </c>
      <c r="H61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7" spans="1:8" hidden="1">
      <c r="A6167" t="s">
        <v>190</v>
      </c>
      <c r="B6167" s="3">
        <v>1979</v>
      </c>
      <c r="C6167">
        <v>0</v>
      </c>
      <c r="D6167">
        <v>0</v>
      </c>
      <c r="E6167" s="3" t="e">
        <v>#NUM!</v>
      </c>
      <c r="F6167" s="3" t="str">
        <f>VLOOKUP(Exportacao[[#This Row],[País]],Tabela3[#All],4,FALSE)</f>
        <v>São Tomé e Príncipe</v>
      </c>
      <c r="G6167" s="3" t="str">
        <f>VLOOKUP(Exportacao[[#This Row],[País Corrigido]],'Conversor de países_Geral_UTF8_'!$A$2:$B$223,2,FALSE)</f>
        <v>África</v>
      </c>
      <c r="H61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8" spans="1:8" hidden="1">
      <c r="A6168" t="s">
        <v>190</v>
      </c>
      <c r="B6168" s="3">
        <v>1980</v>
      </c>
      <c r="C6168">
        <v>0</v>
      </c>
      <c r="D6168">
        <v>0</v>
      </c>
      <c r="E6168" s="3" t="e">
        <v>#NUM!</v>
      </c>
      <c r="F6168" s="3" t="str">
        <f>VLOOKUP(Exportacao[[#This Row],[País]],Tabela3[#All],4,FALSE)</f>
        <v>São Tomé e Príncipe</v>
      </c>
      <c r="G6168" s="3" t="str">
        <f>VLOOKUP(Exportacao[[#This Row],[País Corrigido]],'Conversor de países_Geral_UTF8_'!$A$2:$B$223,2,FALSE)</f>
        <v>África</v>
      </c>
      <c r="H61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69" spans="1:8" hidden="1">
      <c r="A6169" t="s">
        <v>190</v>
      </c>
      <c r="B6169" s="3">
        <v>1981</v>
      </c>
      <c r="C6169">
        <v>0</v>
      </c>
      <c r="D6169">
        <v>0</v>
      </c>
      <c r="E6169" s="3" t="e">
        <v>#NUM!</v>
      </c>
      <c r="F6169" s="3" t="str">
        <f>VLOOKUP(Exportacao[[#This Row],[País]],Tabela3[#All],4,FALSE)</f>
        <v>São Tomé e Príncipe</v>
      </c>
      <c r="G6169" s="3" t="str">
        <f>VLOOKUP(Exportacao[[#This Row],[País Corrigido]],'Conversor de países_Geral_UTF8_'!$A$2:$B$223,2,FALSE)</f>
        <v>África</v>
      </c>
      <c r="H61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0" spans="1:8" hidden="1">
      <c r="A6170" t="s">
        <v>190</v>
      </c>
      <c r="B6170" s="3">
        <v>1982</v>
      </c>
      <c r="C6170">
        <v>0</v>
      </c>
      <c r="D6170">
        <v>0</v>
      </c>
      <c r="E6170" s="3" t="e">
        <v>#NUM!</v>
      </c>
      <c r="F6170" s="3" t="str">
        <f>VLOOKUP(Exportacao[[#This Row],[País]],Tabela3[#All],4,FALSE)</f>
        <v>São Tomé e Príncipe</v>
      </c>
      <c r="G6170" s="3" t="str">
        <f>VLOOKUP(Exportacao[[#This Row],[País Corrigido]],'Conversor de países_Geral_UTF8_'!$A$2:$B$223,2,FALSE)</f>
        <v>África</v>
      </c>
      <c r="H61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1" spans="1:8" hidden="1">
      <c r="A6171" t="s">
        <v>190</v>
      </c>
      <c r="B6171" s="3">
        <v>1983</v>
      </c>
      <c r="C6171">
        <v>0</v>
      </c>
      <c r="D6171">
        <v>0</v>
      </c>
      <c r="E6171" s="3" t="e">
        <v>#NUM!</v>
      </c>
      <c r="F6171" s="3" t="str">
        <f>VLOOKUP(Exportacao[[#This Row],[País]],Tabela3[#All],4,FALSE)</f>
        <v>São Tomé e Príncipe</v>
      </c>
      <c r="G6171" s="3" t="str">
        <f>VLOOKUP(Exportacao[[#This Row],[País Corrigido]],'Conversor de países_Geral_UTF8_'!$A$2:$B$223,2,FALSE)</f>
        <v>África</v>
      </c>
      <c r="H61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2" spans="1:8" hidden="1">
      <c r="A6172" t="s">
        <v>190</v>
      </c>
      <c r="B6172" s="3">
        <v>1984</v>
      </c>
      <c r="C6172">
        <v>0</v>
      </c>
      <c r="D6172">
        <v>0</v>
      </c>
      <c r="E6172" s="3" t="e">
        <v>#NUM!</v>
      </c>
      <c r="F6172" s="3" t="str">
        <f>VLOOKUP(Exportacao[[#This Row],[País]],Tabela3[#All],4,FALSE)</f>
        <v>São Tomé e Príncipe</v>
      </c>
      <c r="G6172" s="3" t="str">
        <f>VLOOKUP(Exportacao[[#This Row],[País Corrigido]],'Conversor de países_Geral_UTF8_'!$A$2:$B$223,2,FALSE)</f>
        <v>África</v>
      </c>
      <c r="H61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3" spans="1:8" hidden="1">
      <c r="A6173" t="s">
        <v>190</v>
      </c>
      <c r="B6173" s="3">
        <v>1985</v>
      </c>
      <c r="C6173">
        <v>0</v>
      </c>
      <c r="D6173">
        <v>0</v>
      </c>
      <c r="E6173" s="3" t="e">
        <v>#NUM!</v>
      </c>
      <c r="F6173" s="3" t="str">
        <f>VLOOKUP(Exportacao[[#This Row],[País]],Tabela3[#All],4,FALSE)</f>
        <v>São Tomé e Príncipe</v>
      </c>
      <c r="G6173" s="3" t="str">
        <f>VLOOKUP(Exportacao[[#This Row],[País Corrigido]],'Conversor de países_Geral_UTF8_'!$A$2:$B$223,2,FALSE)</f>
        <v>África</v>
      </c>
      <c r="H61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4" spans="1:8" hidden="1">
      <c r="A6174" t="s">
        <v>190</v>
      </c>
      <c r="B6174" s="3">
        <v>1986</v>
      </c>
      <c r="C6174">
        <v>0</v>
      </c>
      <c r="D6174">
        <v>0</v>
      </c>
      <c r="E6174" s="3" t="e">
        <v>#NUM!</v>
      </c>
      <c r="F6174" s="3" t="str">
        <f>VLOOKUP(Exportacao[[#This Row],[País]],Tabela3[#All],4,FALSE)</f>
        <v>São Tomé e Príncipe</v>
      </c>
      <c r="G6174" s="3" t="str">
        <f>VLOOKUP(Exportacao[[#This Row],[País Corrigido]],'Conversor de países_Geral_UTF8_'!$A$2:$B$223,2,FALSE)</f>
        <v>África</v>
      </c>
      <c r="H61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5" spans="1:8" hidden="1">
      <c r="A6175" t="s">
        <v>190</v>
      </c>
      <c r="B6175" s="3">
        <v>1987</v>
      </c>
      <c r="C6175">
        <v>0</v>
      </c>
      <c r="D6175">
        <v>0</v>
      </c>
      <c r="E6175" s="3" t="e">
        <v>#NUM!</v>
      </c>
      <c r="F6175" s="3" t="str">
        <f>VLOOKUP(Exportacao[[#This Row],[País]],Tabela3[#All],4,FALSE)</f>
        <v>São Tomé e Príncipe</v>
      </c>
      <c r="G6175" s="3" t="str">
        <f>VLOOKUP(Exportacao[[#This Row],[País Corrigido]],'Conversor de países_Geral_UTF8_'!$A$2:$B$223,2,FALSE)</f>
        <v>África</v>
      </c>
      <c r="H61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6" spans="1:8" hidden="1">
      <c r="A6176" t="s">
        <v>190</v>
      </c>
      <c r="B6176" s="3">
        <v>1988</v>
      </c>
      <c r="C6176">
        <v>0</v>
      </c>
      <c r="D6176">
        <v>0</v>
      </c>
      <c r="E6176" s="3" t="e">
        <v>#NUM!</v>
      </c>
      <c r="F6176" s="3" t="str">
        <f>VLOOKUP(Exportacao[[#This Row],[País]],Tabela3[#All],4,FALSE)</f>
        <v>São Tomé e Príncipe</v>
      </c>
      <c r="G6176" s="3" t="str">
        <f>VLOOKUP(Exportacao[[#This Row],[País Corrigido]],'Conversor de países_Geral_UTF8_'!$A$2:$B$223,2,FALSE)</f>
        <v>África</v>
      </c>
      <c r="H61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7" spans="1:8" hidden="1">
      <c r="A6177" t="s">
        <v>190</v>
      </c>
      <c r="B6177" s="3">
        <v>1989</v>
      </c>
      <c r="C6177">
        <v>0</v>
      </c>
      <c r="D6177">
        <v>0</v>
      </c>
      <c r="E6177" s="3" t="e">
        <v>#NUM!</v>
      </c>
      <c r="F6177" s="3" t="str">
        <f>VLOOKUP(Exportacao[[#This Row],[País]],Tabela3[#All],4,FALSE)</f>
        <v>São Tomé e Príncipe</v>
      </c>
      <c r="G6177" s="3" t="str">
        <f>VLOOKUP(Exportacao[[#This Row],[País Corrigido]],'Conversor de países_Geral_UTF8_'!$A$2:$B$223,2,FALSE)</f>
        <v>África</v>
      </c>
      <c r="H61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8" spans="1:8" hidden="1">
      <c r="A6178" t="s">
        <v>190</v>
      </c>
      <c r="B6178" s="3">
        <v>1990</v>
      </c>
      <c r="C6178">
        <v>0</v>
      </c>
      <c r="D6178">
        <v>0</v>
      </c>
      <c r="E6178" s="3" t="e">
        <v>#NUM!</v>
      </c>
      <c r="F6178" s="3" t="str">
        <f>VLOOKUP(Exportacao[[#This Row],[País]],Tabela3[#All],4,FALSE)</f>
        <v>São Tomé e Príncipe</v>
      </c>
      <c r="G6178" s="3" t="str">
        <f>VLOOKUP(Exportacao[[#This Row],[País Corrigido]],'Conversor de países_Geral_UTF8_'!$A$2:$B$223,2,FALSE)</f>
        <v>África</v>
      </c>
      <c r="H61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79" spans="1:8" hidden="1">
      <c r="A6179" t="s">
        <v>190</v>
      </c>
      <c r="B6179" s="3">
        <v>1991</v>
      </c>
      <c r="C6179">
        <v>0</v>
      </c>
      <c r="D6179">
        <v>0</v>
      </c>
      <c r="E6179" s="3" t="e">
        <v>#NUM!</v>
      </c>
      <c r="F6179" s="3" t="str">
        <f>VLOOKUP(Exportacao[[#This Row],[País]],Tabela3[#All],4,FALSE)</f>
        <v>São Tomé e Príncipe</v>
      </c>
      <c r="G6179" s="3" t="str">
        <f>VLOOKUP(Exportacao[[#This Row],[País Corrigido]],'Conversor de países_Geral_UTF8_'!$A$2:$B$223,2,FALSE)</f>
        <v>África</v>
      </c>
      <c r="H61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0" spans="1:8" hidden="1">
      <c r="A6180" t="s">
        <v>190</v>
      </c>
      <c r="B6180" s="3">
        <v>1992</v>
      </c>
      <c r="C6180">
        <v>0</v>
      </c>
      <c r="D6180">
        <v>0</v>
      </c>
      <c r="E6180" s="3" t="e">
        <v>#NUM!</v>
      </c>
      <c r="F6180" s="3" t="str">
        <f>VLOOKUP(Exportacao[[#This Row],[País]],Tabela3[#All],4,FALSE)</f>
        <v>São Tomé e Príncipe</v>
      </c>
      <c r="G6180" s="3" t="str">
        <f>VLOOKUP(Exportacao[[#This Row],[País Corrigido]],'Conversor de países_Geral_UTF8_'!$A$2:$B$223,2,FALSE)</f>
        <v>África</v>
      </c>
      <c r="H61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1" spans="1:8" hidden="1">
      <c r="A6181" t="s">
        <v>190</v>
      </c>
      <c r="B6181" s="3">
        <v>1993</v>
      </c>
      <c r="C6181">
        <v>0</v>
      </c>
      <c r="D6181">
        <v>0</v>
      </c>
      <c r="E6181" s="3" t="e">
        <v>#NUM!</v>
      </c>
      <c r="F6181" s="3" t="str">
        <f>VLOOKUP(Exportacao[[#This Row],[País]],Tabela3[#All],4,FALSE)</f>
        <v>São Tomé e Príncipe</v>
      </c>
      <c r="G6181" s="3" t="str">
        <f>VLOOKUP(Exportacao[[#This Row],[País Corrigido]],'Conversor de países_Geral_UTF8_'!$A$2:$B$223,2,FALSE)</f>
        <v>África</v>
      </c>
      <c r="H61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2" spans="1:8" hidden="1">
      <c r="A6182" t="s">
        <v>190</v>
      </c>
      <c r="B6182" s="3">
        <v>1994</v>
      </c>
      <c r="C6182">
        <v>0</v>
      </c>
      <c r="D6182">
        <v>0</v>
      </c>
      <c r="E6182" s="3" t="e">
        <v>#NUM!</v>
      </c>
      <c r="F6182" s="3" t="str">
        <f>VLOOKUP(Exportacao[[#This Row],[País]],Tabela3[#All],4,FALSE)</f>
        <v>São Tomé e Príncipe</v>
      </c>
      <c r="G6182" s="3" t="str">
        <f>VLOOKUP(Exportacao[[#This Row],[País Corrigido]],'Conversor de países_Geral_UTF8_'!$A$2:$B$223,2,FALSE)</f>
        <v>África</v>
      </c>
      <c r="H61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3" spans="1:8" hidden="1">
      <c r="A6183" t="s">
        <v>190</v>
      </c>
      <c r="B6183" s="3">
        <v>1995</v>
      </c>
      <c r="C6183">
        <v>0</v>
      </c>
      <c r="D6183">
        <v>0</v>
      </c>
      <c r="E6183" s="3" t="e">
        <v>#NUM!</v>
      </c>
      <c r="F6183" s="3" t="str">
        <f>VLOOKUP(Exportacao[[#This Row],[País]],Tabela3[#All],4,FALSE)</f>
        <v>São Tomé e Príncipe</v>
      </c>
      <c r="G6183" s="3" t="str">
        <f>VLOOKUP(Exportacao[[#This Row],[País Corrigido]],'Conversor de países_Geral_UTF8_'!$A$2:$B$223,2,FALSE)</f>
        <v>África</v>
      </c>
      <c r="H61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4" spans="1:8" hidden="1">
      <c r="A6184" t="s">
        <v>190</v>
      </c>
      <c r="B6184" s="3">
        <v>1996</v>
      </c>
      <c r="C6184">
        <v>0</v>
      </c>
      <c r="D6184">
        <v>0</v>
      </c>
      <c r="E6184" s="3" t="e">
        <v>#NUM!</v>
      </c>
      <c r="F6184" s="3" t="str">
        <f>VLOOKUP(Exportacao[[#This Row],[País]],Tabela3[#All],4,FALSE)</f>
        <v>São Tomé e Príncipe</v>
      </c>
      <c r="G6184" s="3" t="str">
        <f>VLOOKUP(Exportacao[[#This Row],[País Corrigido]],'Conversor de países_Geral_UTF8_'!$A$2:$B$223,2,FALSE)</f>
        <v>África</v>
      </c>
      <c r="H61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5" spans="1:8" hidden="1">
      <c r="A6185" t="s">
        <v>190</v>
      </c>
      <c r="B6185" s="3">
        <v>1997</v>
      </c>
      <c r="C6185">
        <v>0</v>
      </c>
      <c r="D6185">
        <v>0</v>
      </c>
      <c r="E6185" s="3" t="e">
        <v>#NUM!</v>
      </c>
      <c r="F6185" s="3" t="str">
        <f>VLOOKUP(Exportacao[[#This Row],[País]],Tabela3[#All],4,FALSE)</f>
        <v>São Tomé e Príncipe</v>
      </c>
      <c r="G6185" s="3" t="str">
        <f>VLOOKUP(Exportacao[[#This Row],[País Corrigido]],'Conversor de países_Geral_UTF8_'!$A$2:$B$223,2,FALSE)</f>
        <v>África</v>
      </c>
      <c r="H61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6" spans="1:8" hidden="1">
      <c r="A6186" t="s">
        <v>190</v>
      </c>
      <c r="B6186" s="3">
        <v>1998</v>
      </c>
      <c r="C6186">
        <v>0</v>
      </c>
      <c r="D6186">
        <v>0</v>
      </c>
      <c r="E6186" s="3" t="e">
        <v>#NUM!</v>
      </c>
      <c r="F6186" s="3" t="str">
        <f>VLOOKUP(Exportacao[[#This Row],[País]],Tabela3[#All],4,FALSE)</f>
        <v>São Tomé e Príncipe</v>
      </c>
      <c r="G6186" s="3" t="str">
        <f>VLOOKUP(Exportacao[[#This Row],[País Corrigido]],'Conversor de países_Geral_UTF8_'!$A$2:$B$223,2,FALSE)</f>
        <v>África</v>
      </c>
      <c r="H61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7" spans="1:8" hidden="1">
      <c r="A6187" t="s">
        <v>190</v>
      </c>
      <c r="B6187" s="3">
        <v>1999</v>
      </c>
      <c r="C6187">
        <v>0</v>
      </c>
      <c r="D6187">
        <v>0</v>
      </c>
      <c r="E6187" s="3" t="e">
        <v>#NUM!</v>
      </c>
      <c r="F6187" s="3" t="str">
        <f>VLOOKUP(Exportacao[[#This Row],[País]],Tabela3[#All],4,FALSE)</f>
        <v>São Tomé e Príncipe</v>
      </c>
      <c r="G6187" s="3" t="str">
        <f>VLOOKUP(Exportacao[[#This Row],[País Corrigido]],'Conversor de países_Geral_UTF8_'!$A$2:$B$223,2,FALSE)</f>
        <v>África</v>
      </c>
      <c r="H61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8" spans="1:8" hidden="1">
      <c r="A6188" t="s">
        <v>190</v>
      </c>
      <c r="B6188" s="3">
        <v>2000</v>
      </c>
      <c r="C6188">
        <v>0</v>
      </c>
      <c r="D6188">
        <v>0</v>
      </c>
      <c r="E6188" s="3" t="e">
        <v>#NUM!</v>
      </c>
      <c r="F6188" s="3" t="str">
        <f>VLOOKUP(Exportacao[[#This Row],[País]],Tabela3[#All],4,FALSE)</f>
        <v>São Tomé e Príncipe</v>
      </c>
      <c r="G6188" s="3" t="str">
        <f>VLOOKUP(Exportacao[[#This Row],[País Corrigido]],'Conversor de países_Geral_UTF8_'!$A$2:$B$223,2,FALSE)</f>
        <v>África</v>
      </c>
      <c r="H61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89" spans="1:8" hidden="1">
      <c r="A6189" t="s">
        <v>190</v>
      </c>
      <c r="B6189" s="3">
        <v>2001</v>
      </c>
      <c r="C6189">
        <v>0</v>
      </c>
      <c r="D6189">
        <v>0</v>
      </c>
      <c r="E6189" s="3" t="e">
        <v>#NUM!</v>
      </c>
      <c r="F6189" s="3" t="str">
        <f>VLOOKUP(Exportacao[[#This Row],[País]],Tabela3[#All],4,FALSE)</f>
        <v>São Tomé e Príncipe</v>
      </c>
      <c r="G6189" s="3" t="str">
        <f>VLOOKUP(Exportacao[[#This Row],[País Corrigido]],'Conversor de países_Geral_UTF8_'!$A$2:$B$223,2,FALSE)</f>
        <v>África</v>
      </c>
      <c r="H61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0" spans="1:8" hidden="1">
      <c r="A6190" t="s">
        <v>190</v>
      </c>
      <c r="B6190" s="3">
        <v>2002</v>
      </c>
      <c r="C6190">
        <v>0</v>
      </c>
      <c r="D6190">
        <v>0</v>
      </c>
      <c r="E6190" s="3" t="e">
        <v>#NUM!</v>
      </c>
      <c r="F6190" s="3" t="str">
        <f>VLOOKUP(Exportacao[[#This Row],[País]],Tabela3[#All],4,FALSE)</f>
        <v>São Tomé e Príncipe</v>
      </c>
      <c r="G6190" s="3" t="str">
        <f>VLOOKUP(Exportacao[[#This Row],[País Corrigido]],'Conversor de países_Geral_UTF8_'!$A$2:$B$223,2,FALSE)</f>
        <v>África</v>
      </c>
      <c r="H61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1" spans="1:8" hidden="1">
      <c r="A6191" t="s">
        <v>190</v>
      </c>
      <c r="B6191" s="3">
        <v>2003</v>
      </c>
      <c r="C6191">
        <v>0</v>
      </c>
      <c r="D6191">
        <v>0</v>
      </c>
      <c r="E6191" s="3" t="e">
        <v>#NUM!</v>
      </c>
      <c r="F6191" s="3" t="str">
        <f>VLOOKUP(Exportacao[[#This Row],[País]],Tabela3[#All],4,FALSE)</f>
        <v>São Tomé e Príncipe</v>
      </c>
      <c r="G6191" s="3" t="str">
        <f>VLOOKUP(Exportacao[[#This Row],[País Corrigido]],'Conversor de países_Geral_UTF8_'!$A$2:$B$223,2,FALSE)</f>
        <v>África</v>
      </c>
      <c r="H61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2" spans="1:8" hidden="1">
      <c r="A6192" t="s">
        <v>190</v>
      </c>
      <c r="B6192" s="3">
        <v>2004</v>
      </c>
      <c r="C6192">
        <v>0</v>
      </c>
      <c r="D6192">
        <v>0</v>
      </c>
      <c r="E6192" s="3" t="e">
        <v>#NUM!</v>
      </c>
      <c r="F6192" s="3" t="str">
        <f>VLOOKUP(Exportacao[[#This Row],[País]],Tabela3[#All],4,FALSE)</f>
        <v>São Tomé e Príncipe</v>
      </c>
      <c r="G6192" s="3" t="str">
        <f>VLOOKUP(Exportacao[[#This Row],[País Corrigido]],'Conversor de países_Geral_UTF8_'!$A$2:$B$223,2,FALSE)</f>
        <v>África</v>
      </c>
      <c r="H61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3" spans="1:8" hidden="1">
      <c r="A6193" t="s">
        <v>190</v>
      </c>
      <c r="B6193" s="3">
        <v>2005</v>
      </c>
      <c r="C6193">
        <v>0</v>
      </c>
      <c r="D6193">
        <v>0</v>
      </c>
      <c r="E6193" s="3" t="e">
        <v>#NUM!</v>
      </c>
      <c r="F6193" s="3" t="str">
        <f>VLOOKUP(Exportacao[[#This Row],[País]],Tabela3[#All],4,FALSE)</f>
        <v>São Tomé e Príncipe</v>
      </c>
      <c r="G6193" s="3" t="str">
        <f>VLOOKUP(Exportacao[[#This Row],[País Corrigido]],'Conversor de países_Geral_UTF8_'!$A$2:$B$223,2,FALSE)</f>
        <v>África</v>
      </c>
      <c r="H61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4" spans="1:8" hidden="1">
      <c r="A6194" t="s">
        <v>190</v>
      </c>
      <c r="B6194" s="3">
        <v>2006</v>
      </c>
      <c r="C6194">
        <v>0</v>
      </c>
      <c r="D6194">
        <v>0</v>
      </c>
      <c r="E6194" s="3" t="e">
        <v>#NUM!</v>
      </c>
      <c r="F6194" s="3" t="str">
        <f>VLOOKUP(Exportacao[[#This Row],[País]],Tabela3[#All],4,FALSE)</f>
        <v>São Tomé e Príncipe</v>
      </c>
      <c r="G6194" s="3" t="str">
        <f>VLOOKUP(Exportacao[[#This Row],[País Corrigido]],'Conversor de países_Geral_UTF8_'!$A$2:$B$223,2,FALSE)</f>
        <v>África</v>
      </c>
      <c r="H61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5" spans="1:8" hidden="1">
      <c r="A6195" t="s">
        <v>190</v>
      </c>
      <c r="B6195" s="3">
        <v>2007</v>
      </c>
      <c r="C6195">
        <v>0</v>
      </c>
      <c r="D6195">
        <v>0</v>
      </c>
      <c r="E6195" s="3" t="e">
        <v>#NUM!</v>
      </c>
      <c r="F6195" s="3" t="str">
        <f>VLOOKUP(Exportacao[[#This Row],[País]],Tabela3[#All],4,FALSE)</f>
        <v>São Tomé e Príncipe</v>
      </c>
      <c r="G6195" s="3" t="str">
        <f>VLOOKUP(Exportacao[[#This Row],[País Corrigido]],'Conversor de países_Geral_UTF8_'!$A$2:$B$223,2,FALSE)</f>
        <v>África</v>
      </c>
      <c r="H61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6" spans="1:8" hidden="1">
      <c r="A6196" t="s">
        <v>190</v>
      </c>
      <c r="B6196" s="3">
        <v>2008</v>
      </c>
      <c r="C6196">
        <v>0</v>
      </c>
      <c r="D6196">
        <v>0</v>
      </c>
      <c r="E6196" s="3" t="e">
        <v>#NUM!</v>
      </c>
      <c r="F6196" s="3" t="str">
        <f>VLOOKUP(Exportacao[[#This Row],[País]],Tabela3[#All],4,FALSE)</f>
        <v>São Tomé e Príncipe</v>
      </c>
      <c r="G6196" s="3" t="str">
        <f>VLOOKUP(Exportacao[[#This Row],[País Corrigido]],'Conversor de países_Geral_UTF8_'!$A$2:$B$223,2,FALSE)</f>
        <v>África</v>
      </c>
      <c r="H61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7" spans="1:8" hidden="1">
      <c r="A6197" t="s">
        <v>190</v>
      </c>
      <c r="B6197" s="3">
        <v>2009</v>
      </c>
      <c r="C6197">
        <v>0</v>
      </c>
      <c r="D6197">
        <v>0</v>
      </c>
      <c r="E6197" s="3" t="e">
        <v>#NUM!</v>
      </c>
      <c r="F6197" s="3" t="str">
        <f>VLOOKUP(Exportacao[[#This Row],[País]],Tabela3[#All],4,FALSE)</f>
        <v>São Tomé e Príncipe</v>
      </c>
      <c r="G6197" s="3" t="str">
        <f>VLOOKUP(Exportacao[[#This Row],[País Corrigido]],'Conversor de países_Geral_UTF8_'!$A$2:$B$223,2,FALSE)</f>
        <v>África</v>
      </c>
      <c r="H61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8" spans="1:8" hidden="1">
      <c r="A6198" t="s">
        <v>190</v>
      </c>
      <c r="B6198" s="3">
        <v>2010</v>
      </c>
      <c r="C6198">
        <v>0</v>
      </c>
      <c r="D6198">
        <v>0</v>
      </c>
      <c r="E6198" s="3" t="e">
        <v>#NUM!</v>
      </c>
      <c r="F6198" s="3" t="str">
        <f>VLOOKUP(Exportacao[[#This Row],[País]],Tabela3[#All],4,FALSE)</f>
        <v>São Tomé e Príncipe</v>
      </c>
      <c r="G6198" s="3" t="str">
        <f>VLOOKUP(Exportacao[[#This Row],[País Corrigido]],'Conversor de países_Geral_UTF8_'!$A$2:$B$223,2,FALSE)</f>
        <v>África</v>
      </c>
      <c r="H61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199" spans="1:8" hidden="1">
      <c r="A6199" t="s">
        <v>190</v>
      </c>
      <c r="B6199" s="3">
        <v>2011</v>
      </c>
      <c r="C6199">
        <v>0</v>
      </c>
      <c r="D6199">
        <v>0</v>
      </c>
      <c r="E6199" s="3" t="e">
        <v>#NUM!</v>
      </c>
      <c r="F6199" s="3" t="str">
        <f>VLOOKUP(Exportacao[[#This Row],[País]],Tabela3[#All],4,FALSE)</f>
        <v>São Tomé e Príncipe</v>
      </c>
      <c r="G6199" s="3" t="str">
        <f>VLOOKUP(Exportacao[[#This Row],[País Corrigido]],'Conversor de países_Geral_UTF8_'!$A$2:$B$223,2,FALSE)</f>
        <v>África</v>
      </c>
      <c r="H61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0" spans="1:8" hidden="1">
      <c r="A6200" t="s">
        <v>190</v>
      </c>
      <c r="B6200" s="3">
        <v>2012</v>
      </c>
      <c r="C6200">
        <v>0</v>
      </c>
      <c r="D6200">
        <v>0</v>
      </c>
      <c r="E6200" s="3" t="e">
        <v>#NUM!</v>
      </c>
      <c r="F6200" s="3" t="str">
        <f>VLOOKUP(Exportacao[[#This Row],[País]],Tabela3[#All],4,FALSE)</f>
        <v>São Tomé e Príncipe</v>
      </c>
      <c r="G6200" s="3" t="str">
        <f>VLOOKUP(Exportacao[[#This Row],[País Corrigido]],'Conversor de países_Geral_UTF8_'!$A$2:$B$223,2,FALSE)</f>
        <v>África</v>
      </c>
      <c r="H62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1" spans="1:8" hidden="1">
      <c r="A6201" t="s">
        <v>190</v>
      </c>
      <c r="B6201" s="3">
        <v>2013</v>
      </c>
      <c r="C6201">
        <v>0</v>
      </c>
      <c r="D6201">
        <v>0</v>
      </c>
      <c r="E6201" s="3" t="e">
        <v>#NUM!</v>
      </c>
      <c r="F6201" s="3" t="str">
        <f>VLOOKUP(Exportacao[[#This Row],[País]],Tabela3[#All],4,FALSE)</f>
        <v>São Tomé e Príncipe</v>
      </c>
      <c r="G6201" s="3" t="str">
        <f>VLOOKUP(Exportacao[[#This Row],[País Corrigido]],'Conversor de países_Geral_UTF8_'!$A$2:$B$223,2,FALSE)</f>
        <v>África</v>
      </c>
      <c r="H62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2" spans="1:8" hidden="1">
      <c r="A6202" t="s">
        <v>190</v>
      </c>
      <c r="B6202" s="3">
        <v>2014</v>
      </c>
      <c r="C6202">
        <v>0</v>
      </c>
      <c r="D6202">
        <v>0</v>
      </c>
      <c r="E6202" s="3" t="e">
        <v>#NUM!</v>
      </c>
      <c r="F6202" s="3" t="str">
        <f>VLOOKUP(Exportacao[[#This Row],[País]],Tabela3[#All],4,FALSE)</f>
        <v>São Tomé e Príncipe</v>
      </c>
      <c r="G6202" s="3" t="str">
        <f>VLOOKUP(Exportacao[[#This Row],[País Corrigido]],'Conversor de países_Geral_UTF8_'!$A$2:$B$223,2,FALSE)</f>
        <v>África</v>
      </c>
      <c r="H62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3" spans="1:8" hidden="1">
      <c r="A6203" t="s">
        <v>190</v>
      </c>
      <c r="B6203" s="3">
        <v>2015</v>
      </c>
      <c r="C6203">
        <v>0</v>
      </c>
      <c r="D6203">
        <v>0</v>
      </c>
      <c r="E6203" s="3" t="e">
        <v>#NUM!</v>
      </c>
      <c r="F6203" s="3" t="str">
        <f>VLOOKUP(Exportacao[[#This Row],[País]],Tabela3[#All],4,FALSE)</f>
        <v>São Tomé e Príncipe</v>
      </c>
      <c r="G6203" s="3" t="str">
        <f>VLOOKUP(Exportacao[[#This Row],[País Corrigido]],'Conversor de países_Geral_UTF8_'!$A$2:$B$223,2,FALSE)</f>
        <v>África</v>
      </c>
      <c r="H62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4" spans="1:8" hidden="1">
      <c r="A6204" t="s">
        <v>190</v>
      </c>
      <c r="B6204" s="3">
        <v>2016</v>
      </c>
      <c r="C6204">
        <v>0</v>
      </c>
      <c r="D6204">
        <v>0</v>
      </c>
      <c r="E6204" s="3" t="e">
        <v>#NUM!</v>
      </c>
      <c r="F6204" s="3" t="str">
        <f>VLOOKUP(Exportacao[[#This Row],[País]],Tabela3[#All],4,FALSE)</f>
        <v>São Tomé e Príncipe</v>
      </c>
      <c r="G6204" s="3" t="str">
        <f>VLOOKUP(Exportacao[[#This Row],[País Corrigido]],'Conversor de países_Geral_UTF8_'!$A$2:$B$223,2,FALSE)</f>
        <v>África</v>
      </c>
      <c r="H62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5" spans="1:8" hidden="1">
      <c r="A6205" t="s">
        <v>190</v>
      </c>
      <c r="B6205" s="3">
        <v>2017</v>
      </c>
      <c r="C6205">
        <v>0</v>
      </c>
      <c r="D6205">
        <v>0</v>
      </c>
      <c r="E6205" s="3" t="e">
        <v>#NUM!</v>
      </c>
      <c r="F6205" s="3" t="str">
        <f>VLOOKUP(Exportacao[[#This Row],[País]],Tabela3[#All],4,FALSE)</f>
        <v>São Tomé e Príncipe</v>
      </c>
      <c r="G6205" s="3" t="str">
        <f>VLOOKUP(Exportacao[[#This Row],[País Corrigido]],'Conversor de países_Geral_UTF8_'!$A$2:$B$223,2,FALSE)</f>
        <v>África</v>
      </c>
      <c r="H62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6" spans="1:8" hidden="1">
      <c r="A6206" t="s">
        <v>190</v>
      </c>
      <c r="B6206" s="3">
        <v>2018</v>
      </c>
      <c r="C6206">
        <v>2184</v>
      </c>
      <c r="D6206">
        <v>2357</v>
      </c>
      <c r="E6206" s="3">
        <v>1.0792124542124542</v>
      </c>
      <c r="F6206" s="3" t="str">
        <f>VLOOKUP(Exportacao[[#This Row],[País]],Tabela3[#All],4,FALSE)</f>
        <v>São Tomé e Príncipe</v>
      </c>
      <c r="G6206" s="3" t="str">
        <f>VLOOKUP(Exportacao[[#This Row],[País Corrigido]],'Conversor de países_Geral_UTF8_'!$A$2:$B$223,2,FALSE)</f>
        <v>África</v>
      </c>
      <c r="H62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207" spans="1:8" hidden="1">
      <c r="A6207" t="s">
        <v>190</v>
      </c>
      <c r="B6207" s="3">
        <v>2019</v>
      </c>
      <c r="C6207">
        <v>0</v>
      </c>
      <c r="D6207">
        <v>0</v>
      </c>
      <c r="E6207" s="3" t="e">
        <v>#NUM!</v>
      </c>
      <c r="F6207" s="3" t="str">
        <f>VLOOKUP(Exportacao[[#This Row],[País]],Tabela3[#All],4,FALSE)</f>
        <v>São Tomé e Príncipe</v>
      </c>
      <c r="G6207" s="3" t="str">
        <f>VLOOKUP(Exportacao[[#This Row],[País Corrigido]],'Conversor de países_Geral_UTF8_'!$A$2:$B$223,2,FALSE)</f>
        <v>África</v>
      </c>
      <c r="H62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8" spans="1:8" hidden="1">
      <c r="A6208" t="s">
        <v>190</v>
      </c>
      <c r="B6208" s="3">
        <v>2020</v>
      </c>
      <c r="C6208">
        <v>0</v>
      </c>
      <c r="D6208">
        <v>0</v>
      </c>
      <c r="E6208" s="3" t="e">
        <v>#NUM!</v>
      </c>
      <c r="F6208" s="3" t="str">
        <f>VLOOKUP(Exportacao[[#This Row],[País]],Tabela3[#All],4,FALSE)</f>
        <v>São Tomé e Príncipe</v>
      </c>
      <c r="G6208" s="3" t="str">
        <f>VLOOKUP(Exportacao[[#This Row],[País Corrigido]],'Conversor de países_Geral_UTF8_'!$A$2:$B$223,2,FALSE)</f>
        <v>África</v>
      </c>
      <c r="H62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09" spans="1:8" hidden="1">
      <c r="A6209" t="s">
        <v>190</v>
      </c>
      <c r="B6209" s="3">
        <v>2021</v>
      </c>
      <c r="C6209">
        <v>0</v>
      </c>
      <c r="D6209">
        <v>0</v>
      </c>
      <c r="E6209" s="3" t="e">
        <v>#NUM!</v>
      </c>
      <c r="F6209" s="3" t="str">
        <f>VLOOKUP(Exportacao[[#This Row],[País]],Tabela3[#All],4,FALSE)</f>
        <v>São Tomé e Príncipe</v>
      </c>
      <c r="G6209" s="3" t="str">
        <f>VLOOKUP(Exportacao[[#This Row],[País Corrigido]],'Conversor de países_Geral_UTF8_'!$A$2:$B$223,2,FALSE)</f>
        <v>África</v>
      </c>
      <c r="H62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0" spans="1:8" hidden="1">
      <c r="A6210" t="s">
        <v>190</v>
      </c>
      <c r="B6210" s="3">
        <v>2022</v>
      </c>
      <c r="C6210">
        <v>0</v>
      </c>
      <c r="D6210">
        <v>0</v>
      </c>
      <c r="E6210" s="3" t="e">
        <v>#NUM!</v>
      </c>
      <c r="F6210" s="3" t="str">
        <f>VLOOKUP(Exportacao[[#This Row],[País]],Tabela3[#All],4,FALSE)</f>
        <v>São Tomé e Príncipe</v>
      </c>
      <c r="G6210" s="3" t="str">
        <f>VLOOKUP(Exportacao[[#This Row],[País Corrigido]],'Conversor de países_Geral_UTF8_'!$A$2:$B$223,2,FALSE)</f>
        <v>África</v>
      </c>
      <c r="H62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1" spans="1:8" hidden="1">
      <c r="A6211" t="s">
        <v>190</v>
      </c>
      <c r="B6211" s="3">
        <v>2023</v>
      </c>
      <c r="C6211">
        <v>0</v>
      </c>
      <c r="D6211">
        <v>0</v>
      </c>
      <c r="E6211" s="3" t="e">
        <v>#NUM!</v>
      </c>
      <c r="F6211" s="3" t="str">
        <f>VLOOKUP(Exportacao[[#This Row],[País]],Tabela3[#All],4,FALSE)</f>
        <v>São Tomé e Príncipe</v>
      </c>
      <c r="G6211" s="3" t="str">
        <f>VLOOKUP(Exportacao[[#This Row],[País Corrigido]],'Conversor de países_Geral_UTF8_'!$A$2:$B$223,2,FALSE)</f>
        <v>África</v>
      </c>
      <c r="H62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2" spans="1:8" hidden="1">
      <c r="A6212" t="s">
        <v>191</v>
      </c>
      <c r="B6212" s="3">
        <v>1970</v>
      </c>
      <c r="C6212">
        <v>0</v>
      </c>
      <c r="D6212">
        <v>0</v>
      </c>
      <c r="E6212" s="3" t="e">
        <v>#NUM!</v>
      </c>
      <c r="F6212" s="3" t="str">
        <f>VLOOKUP(Exportacao[[#This Row],[País]],Tabela3[#All],4,FALSE)</f>
        <v>São Vicente e Granadinas</v>
      </c>
      <c r="G6212" s="3" t="str">
        <f>VLOOKUP(Exportacao[[#This Row],[País Corrigido]],'Conversor de países_Geral_UTF8_'!$A$2:$B$223,2,FALSE)</f>
        <v>América Central e Caribe</v>
      </c>
      <c r="H62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3" spans="1:8" hidden="1">
      <c r="A6213" t="s">
        <v>191</v>
      </c>
      <c r="B6213" s="3">
        <v>1971</v>
      </c>
      <c r="C6213">
        <v>0</v>
      </c>
      <c r="D6213">
        <v>0</v>
      </c>
      <c r="E6213" s="3" t="e">
        <v>#NUM!</v>
      </c>
      <c r="F6213" s="3" t="str">
        <f>VLOOKUP(Exportacao[[#This Row],[País]],Tabela3[#All],4,FALSE)</f>
        <v>São Vicente e Granadinas</v>
      </c>
      <c r="G6213" s="3" t="str">
        <f>VLOOKUP(Exportacao[[#This Row],[País Corrigido]],'Conversor de países_Geral_UTF8_'!$A$2:$B$223,2,FALSE)</f>
        <v>América Central e Caribe</v>
      </c>
      <c r="H62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4" spans="1:8" hidden="1">
      <c r="A6214" t="s">
        <v>191</v>
      </c>
      <c r="B6214" s="3">
        <v>1972</v>
      </c>
      <c r="C6214">
        <v>0</v>
      </c>
      <c r="D6214">
        <v>0</v>
      </c>
      <c r="E6214" s="3" t="e">
        <v>#NUM!</v>
      </c>
      <c r="F6214" s="3" t="str">
        <f>VLOOKUP(Exportacao[[#This Row],[País]],Tabela3[#All],4,FALSE)</f>
        <v>São Vicente e Granadinas</v>
      </c>
      <c r="G6214" s="3" t="str">
        <f>VLOOKUP(Exportacao[[#This Row],[País Corrigido]],'Conversor de países_Geral_UTF8_'!$A$2:$B$223,2,FALSE)</f>
        <v>América Central e Caribe</v>
      </c>
      <c r="H62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5" spans="1:8" hidden="1">
      <c r="A6215" t="s">
        <v>191</v>
      </c>
      <c r="B6215" s="3">
        <v>1973</v>
      </c>
      <c r="C6215">
        <v>0</v>
      </c>
      <c r="D6215">
        <v>0</v>
      </c>
      <c r="E6215" s="3" t="e">
        <v>#NUM!</v>
      </c>
      <c r="F6215" s="3" t="str">
        <f>VLOOKUP(Exportacao[[#This Row],[País]],Tabela3[#All],4,FALSE)</f>
        <v>São Vicente e Granadinas</v>
      </c>
      <c r="G6215" s="3" t="str">
        <f>VLOOKUP(Exportacao[[#This Row],[País Corrigido]],'Conversor de países_Geral_UTF8_'!$A$2:$B$223,2,FALSE)</f>
        <v>América Central e Caribe</v>
      </c>
      <c r="H62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6" spans="1:8" hidden="1">
      <c r="A6216" t="s">
        <v>191</v>
      </c>
      <c r="B6216" s="3">
        <v>1974</v>
      </c>
      <c r="C6216">
        <v>0</v>
      </c>
      <c r="D6216">
        <v>0</v>
      </c>
      <c r="E6216" s="3" t="e">
        <v>#NUM!</v>
      </c>
      <c r="F6216" s="3" t="str">
        <f>VLOOKUP(Exportacao[[#This Row],[País]],Tabela3[#All],4,FALSE)</f>
        <v>São Vicente e Granadinas</v>
      </c>
      <c r="G6216" s="3" t="str">
        <f>VLOOKUP(Exportacao[[#This Row],[País Corrigido]],'Conversor de países_Geral_UTF8_'!$A$2:$B$223,2,FALSE)</f>
        <v>América Central e Caribe</v>
      </c>
      <c r="H62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7" spans="1:8" hidden="1">
      <c r="A6217" t="s">
        <v>191</v>
      </c>
      <c r="B6217" s="3">
        <v>1975</v>
      </c>
      <c r="C6217">
        <v>0</v>
      </c>
      <c r="D6217">
        <v>0</v>
      </c>
      <c r="E6217" s="3" t="e">
        <v>#NUM!</v>
      </c>
      <c r="F6217" s="3" t="str">
        <f>VLOOKUP(Exportacao[[#This Row],[País]],Tabela3[#All],4,FALSE)</f>
        <v>São Vicente e Granadinas</v>
      </c>
      <c r="G6217" s="3" t="str">
        <f>VLOOKUP(Exportacao[[#This Row],[País Corrigido]],'Conversor de países_Geral_UTF8_'!$A$2:$B$223,2,FALSE)</f>
        <v>América Central e Caribe</v>
      </c>
      <c r="H62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8" spans="1:8" hidden="1">
      <c r="A6218" t="s">
        <v>191</v>
      </c>
      <c r="B6218" s="3">
        <v>1976</v>
      </c>
      <c r="C6218">
        <v>0</v>
      </c>
      <c r="D6218">
        <v>0</v>
      </c>
      <c r="E6218" s="3" t="e">
        <v>#NUM!</v>
      </c>
      <c r="F6218" s="3" t="str">
        <f>VLOOKUP(Exportacao[[#This Row],[País]],Tabela3[#All],4,FALSE)</f>
        <v>São Vicente e Granadinas</v>
      </c>
      <c r="G6218" s="3" t="str">
        <f>VLOOKUP(Exportacao[[#This Row],[País Corrigido]],'Conversor de países_Geral_UTF8_'!$A$2:$B$223,2,FALSE)</f>
        <v>América Central e Caribe</v>
      </c>
      <c r="H62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19" spans="1:8" hidden="1">
      <c r="A6219" t="s">
        <v>191</v>
      </c>
      <c r="B6219" s="3">
        <v>1977</v>
      </c>
      <c r="C6219">
        <v>0</v>
      </c>
      <c r="D6219">
        <v>0</v>
      </c>
      <c r="E6219" s="3" t="e">
        <v>#NUM!</v>
      </c>
      <c r="F6219" s="3" t="str">
        <f>VLOOKUP(Exportacao[[#This Row],[País]],Tabela3[#All],4,FALSE)</f>
        <v>São Vicente e Granadinas</v>
      </c>
      <c r="G6219" s="3" t="str">
        <f>VLOOKUP(Exportacao[[#This Row],[País Corrigido]],'Conversor de países_Geral_UTF8_'!$A$2:$B$223,2,FALSE)</f>
        <v>América Central e Caribe</v>
      </c>
      <c r="H62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0" spans="1:8" hidden="1">
      <c r="A6220" t="s">
        <v>191</v>
      </c>
      <c r="B6220" s="3">
        <v>1978</v>
      </c>
      <c r="C6220">
        <v>0</v>
      </c>
      <c r="D6220">
        <v>0</v>
      </c>
      <c r="E6220" s="3" t="e">
        <v>#NUM!</v>
      </c>
      <c r="F6220" s="3" t="str">
        <f>VLOOKUP(Exportacao[[#This Row],[País]],Tabela3[#All],4,FALSE)</f>
        <v>São Vicente e Granadinas</v>
      </c>
      <c r="G6220" s="3" t="str">
        <f>VLOOKUP(Exportacao[[#This Row],[País Corrigido]],'Conversor de países_Geral_UTF8_'!$A$2:$B$223,2,FALSE)</f>
        <v>América Central e Caribe</v>
      </c>
      <c r="H62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1" spans="1:8" hidden="1">
      <c r="A6221" t="s">
        <v>191</v>
      </c>
      <c r="B6221" s="3">
        <v>1979</v>
      </c>
      <c r="C6221">
        <v>0</v>
      </c>
      <c r="D6221">
        <v>0</v>
      </c>
      <c r="E6221" s="3" t="e">
        <v>#NUM!</v>
      </c>
      <c r="F6221" s="3" t="str">
        <f>VLOOKUP(Exportacao[[#This Row],[País]],Tabela3[#All],4,FALSE)</f>
        <v>São Vicente e Granadinas</v>
      </c>
      <c r="G6221" s="3" t="str">
        <f>VLOOKUP(Exportacao[[#This Row],[País Corrigido]],'Conversor de países_Geral_UTF8_'!$A$2:$B$223,2,FALSE)</f>
        <v>América Central e Caribe</v>
      </c>
      <c r="H62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2" spans="1:8" hidden="1">
      <c r="A6222" t="s">
        <v>191</v>
      </c>
      <c r="B6222" s="3">
        <v>1980</v>
      </c>
      <c r="C6222">
        <v>0</v>
      </c>
      <c r="D6222">
        <v>0</v>
      </c>
      <c r="E6222" s="3" t="e">
        <v>#NUM!</v>
      </c>
      <c r="F6222" s="3" t="str">
        <f>VLOOKUP(Exportacao[[#This Row],[País]],Tabela3[#All],4,FALSE)</f>
        <v>São Vicente e Granadinas</v>
      </c>
      <c r="G6222" s="3" t="str">
        <f>VLOOKUP(Exportacao[[#This Row],[País Corrigido]],'Conversor de países_Geral_UTF8_'!$A$2:$B$223,2,FALSE)</f>
        <v>América Central e Caribe</v>
      </c>
      <c r="H62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3" spans="1:8" hidden="1">
      <c r="A6223" t="s">
        <v>191</v>
      </c>
      <c r="B6223" s="3">
        <v>1981</v>
      </c>
      <c r="C6223">
        <v>0</v>
      </c>
      <c r="D6223">
        <v>0</v>
      </c>
      <c r="E6223" s="3" t="e">
        <v>#NUM!</v>
      </c>
      <c r="F6223" s="3" t="str">
        <f>VLOOKUP(Exportacao[[#This Row],[País]],Tabela3[#All],4,FALSE)</f>
        <v>São Vicente e Granadinas</v>
      </c>
      <c r="G6223" s="3" t="str">
        <f>VLOOKUP(Exportacao[[#This Row],[País Corrigido]],'Conversor de países_Geral_UTF8_'!$A$2:$B$223,2,FALSE)</f>
        <v>América Central e Caribe</v>
      </c>
      <c r="H62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4" spans="1:8" hidden="1">
      <c r="A6224" t="s">
        <v>191</v>
      </c>
      <c r="B6224" s="3">
        <v>1982</v>
      </c>
      <c r="C6224">
        <v>0</v>
      </c>
      <c r="D6224">
        <v>0</v>
      </c>
      <c r="E6224" s="3" t="e">
        <v>#NUM!</v>
      </c>
      <c r="F6224" s="3" t="str">
        <f>VLOOKUP(Exportacao[[#This Row],[País]],Tabela3[#All],4,FALSE)</f>
        <v>São Vicente e Granadinas</v>
      </c>
      <c r="G6224" s="3" t="str">
        <f>VLOOKUP(Exportacao[[#This Row],[País Corrigido]],'Conversor de países_Geral_UTF8_'!$A$2:$B$223,2,FALSE)</f>
        <v>América Central e Caribe</v>
      </c>
      <c r="H62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5" spans="1:8" hidden="1">
      <c r="A6225" t="s">
        <v>191</v>
      </c>
      <c r="B6225" s="3">
        <v>1983</v>
      </c>
      <c r="C6225">
        <v>0</v>
      </c>
      <c r="D6225">
        <v>0</v>
      </c>
      <c r="E6225" s="3" t="e">
        <v>#NUM!</v>
      </c>
      <c r="F6225" s="3" t="str">
        <f>VLOOKUP(Exportacao[[#This Row],[País]],Tabela3[#All],4,FALSE)</f>
        <v>São Vicente e Granadinas</v>
      </c>
      <c r="G6225" s="3" t="str">
        <f>VLOOKUP(Exportacao[[#This Row],[País Corrigido]],'Conversor de países_Geral_UTF8_'!$A$2:$B$223,2,FALSE)</f>
        <v>América Central e Caribe</v>
      </c>
      <c r="H62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6" spans="1:8" hidden="1">
      <c r="A6226" t="s">
        <v>191</v>
      </c>
      <c r="B6226" s="3">
        <v>1984</v>
      </c>
      <c r="C6226">
        <v>0</v>
      </c>
      <c r="D6226">
        <v>0</v>
      </c>
      <c r="E6226" s="3" t="e">
        <v>#NUM!</v>
      </c>
      <c r="F6226" s="3" t="str">
        <f>VLOOKUP(Exportacao[[#This Row],[País]],Tabela3[#All],4,FALSE)</f>
        <v>São Vicente e Granadinas</v>
      </c>
      <c r="G6226" s="3" t="str">
        <f>VLOOKUP(Exportacao[[#This Row],[País Corrigido]],'Conversor de países_Geral_UTF8_'!$A$2:$B$223,2,FALSE)</f>
        <v>América Central e Caribe</v>
      </c>
      <c r="H62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7" spans="1:8" hidden="1">
      <c r="A6227" t="s">
        <v>191</v>
      </c>
      <c r="B6227" s="3">
        <v>1985</v>
      </c>
      <c r="C6227">
        <v>0</v>
      </c>
      <c r="D6227">
        <v>0</v>
      </c>
      <c r="E6227" s="3" t="e">
        <v>#NUM!</v>
      </c>
      <c r="F6227" s="3" t="str">
        <f>VLOOKUP(Exportacao[[#This Row],[País]],Tabela3[#All],4,FALSE)</f>
        <v>São Vicente e Granadinas</v>
      </c>
      <c r="G6227" s="3" t="str">
        <f>VLOOKUP(Exportacao[[#This Row],[País Corrigido]],'Conversor de países_Geral_UTF8_'!$A$2:$B$223,2,FALSE)</f>
        <v>América Central e Caribe</v>
      </c>
      <c r="H62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8" spans="1:8" hidden="1">
      <c r="A6228" t="s">
        <v>191</v>
      </c>
      <c r="B6228" s="3">
        <v>1986</v>
      </c>
      <c r="C6228">
        <v>0</v>
      </c>
      <c r="D6228">
        <v>0</v>
      </c>
      <c r="E6228" s="3" t="e">
        <v>#NUM!</v>
      </c>
      <c r="F6228" s="3" t="str">
        <f>VLOOKUP(Exportacao[[#This Row],[País]],Tabela3[#All],4,FALSE)</f>
        <v>São Vicente e Granadinas</v>
      </c>
      <c r="G6228" s="3" t="str">
        <f>VLOOKUP(Exportacao[[#This Row],[País Corrigido]],'Conversor de países_Geral_UTF8_'!$A$2:$B$223,2,FALSE)</f>
        <v>América Central e Caribe</v>
      </c>
      <c r="H62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29" spans="1:8" hidden="1">
      <c r="A6229" t="s">
        <v>191</v>
      </c>
      <c r="B6229" s="3">
        <v>1987</v>
      </c>
      <c r="C6229">
        <v>0</v>
      </c>
      <c r="D6229">
        <v>0</v>
      </c>
      <c r="E6229" s="3" t="e">
        <v>#NUM!</v>
      </c>
      <c r="F6229" s="3" t="str">
        <f>VLOOKUP(Exportacao[[#This Row],[País]],Tabela3[#All],4,FALSE)</f>
        <v>São Vicente e Granadinas</v>
      </c>
      <c r="G6229" s="3" t="str">
        <f>VLOOKUP(Exportacao[[#This Row],[País Corrigido]],'Conversor de países_Geral_UTF8_'!$A$2:$B$223,2,FALSE)</f>
        <v>América Central e Caribe</v>
      </c>
      <c r="H62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0" spans="1:8" hidden="1">
      <c r="A6230" t="s">
        <v>191</v>
      </c>
      <c r="B6230" s="3">
        <v>1988</v>
      </c>
      <c r="C6230">
        <v>0</v>
      </c>
      <c r="D6230">
        <v>0</v>
      </c>
      <c r="E6230" s="3" t="e">
        <v>#NUM!</v>
      </c>
      <c r="F6230" s="3" t="str">
        <f>VLOOKUP(Exportacao[[#This Row],[País]],Tabela3[#All],4,FALSE)</f>
        <v>São Vicente e Granadinas</v>
      </c>
      <c r="G6230" s="3" t="str">
        <f>VLOOKUP(Exportacao[[#This Row],[País Corrigido]],'Conversor de países_Geral_UTF8_'!$A$2:$B$223,2,FALSE)</f>
        <v>América Central e Caribe</v>
      </c>
      <c r="H62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1" spans="1:8" hidden="1">
      <c r="A6231" t="s">
        <v>191</v>
      </c>
      <c r="B6231" s="3">
        <v>1989</v>
      </c>
      <c r="C6231">
        <v>0</v>
      </c>
      <c r="D6231">
        <v>0</v>
      </c>
      <c r="E6231" s="3" t="e">
        <v>#NUM!</v>
      </c>
      <c r="F6231" s="3" t="str">
        <f>VLOOKUP(Exportacao[[#This Row],[País]],Tabela3[#All],4,FALSE)</f>
        <v>São Vicente e Granadinas</v>
      </c>
      <c r="G6231" s="3" t="str">
        <f>VLOOKUP(Exportacao[[#This Row],[País Corrigido]],'Conversor de países_Geral_UTF8_'!$A$2:$B$223,2,FALSE)</f>
        <v>América Central e Caribe</v>
      </c>
      <c r="H62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2" spans="1:8" hidden="1">
      <c r="A6232" t="s">
        <v>191</v>
      </c>
      <c r="B6232" s="3">
        <v>1990</v>
      </c>
      <c r="C6232">
        <v>0</v>
      </c>
      <c r="D6232">
        <v>0</v>
      </c>
      <c r="E6232" s="3" t="e">
        <v>#NUM!</v>
      </c>
      <c r="F6232" s="3" t="str">
        <f>VLOOKUP(Exportacao[[#This Row],[País]],Tabela3[#All],4,FALSE)</f>
        <v>São Vicente e Granadinas</v>
      </c>
      <c r="G6232" s="3" t="str">
        <f>VLOOKUP(Exportacao[[#This Row],[País Corrigido]],'Conversor de países_Geral_UTF8_'!$A$2:$B$223,2,FALSE)</f>
        <v>América Central e Caribe</v>
      </c>
      <c r="H62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3" spans="1:8" hidden="1">
      <c r="A6233" t="s">
        <v>191</v>
      </c>
      <c r="B6233" s="3">
        <v>1991</v>
      </c>
      <c r="C6233">
        <v>0</v>
      </c>
      <c r="D6233">
        <v>0</v>
      </c>
      <c r="E6233" s="3" t="e">
        <v>#NUM!</v>
      </c>
      <c r="F6233" s="3" t="str">
        <f>VLOOKUP(Exportacao[[#This Row],[País]],Tabela3[#All],4,FALSE)</f>
        <v>São Vicente e Granadinas</v>
      </c>
      <c r="G6233" s="3" t="str">
        <f>VLOOKUP(Exportacao[[#This Row],[País Corrigido]],'Conversor de países_Geral_UTF8_'!$A$2:$B$223,2,FALSE)</f>
        <v>América Central e Caribe</v>
      </c>
      <c r="H62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4" spans="1:8" hidden="1">
      <c r="A6234" t="s">
        <v>191</v>
      </c>
      <c r="B6234" s="3">
        <v>1992</v>
      </c>
      <c r="C6234">
        <v>0</v>
      </c>
      <c r="D6234">
        <v>0</v>
      </c>
      <c r="E6234" s="3" t="e">
        <v>#NUM!</v>
      </c>
      <c r="F6234" s="3" t="str">
        <f>VLOOKUP(Exportacao[[#This Row],[País]],Tabela3[#All],4,FALSE)</f>
        <v>São Vicente e Granadinas</v>
      </c>
      <c r="G6234" s="3" t="str">
        <f>VLOOKUP(Exportacao[[#This Row],[País Corrigido]],'Conversor de países_Geral_UTF8_'!$A$2:$B$223,2,FALSE)</f>
        <v>América Central e Caribe</v>
      </c>
      <c r="H62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5" spans="1:8" hidden="1">
      <c r="A6235" t="s">
        <v>191</v>
      </c>
      <c r="B6235" s="3">
        <v>1993</v>
      </c>
      <c r="C6235">
        <v>0</v>
      </c>
      <c r="D6235">
        <v>0</v>
      </c>
      <c r="E6235" s="3" t="e">
        <v>#NUM!</v>
      </c>
      <c r="F6235" s="3" t="str">
        <f>VLOOKUP(Exportacao[[#This Row],[País]],Tabela3[#All],4,FALSE)</f>
        <v>São Vicente e Granadinas</v>
      </c>
      <c r="G6235" s="3" t="str">
        <f>VLOOKUP(Exportacao[[#This Row],[País Corrigido]],'Conversor de países_Geral_UTF8_'!$A$2:$B$223,2,FALSE)</f>
        <v>América Central e Caribe</v>
      </c>
      <c r="H62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6" spans="1:8" hidden="1">
      <c r="A6236" t="s">
        <v>191</v>
      </c>
      <c r="B6236" s="3">
        <v>1994</v>
      </c>
      <c r="C6236">
        <v>0</v>
      </c>
      <c r="D6236">
        <v>0</v>
      </c>
      <c r="E6236" s="3" t="e">
        <v>#NUM!</v>
      </c>
      <c r="F6236" s="3" t="str">
        <f>VLOOKUP(Exportacao[[#This Row],[País]],Tabela3[#All],4,FALSE)</f>
        <v>São Vicente e Granadinas</v>
      </c>
      <c r="G6236" s="3" t="str">
        <f>VLOOKUP(Exportacao[[#This Row],[País Corrigido]],'Conversor de países_Geral_UTF8_'!$A$2:$B$223,2,FALSE)</f>
        <v>América Central e Caribe</v>
      </c>
      <c r="H62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7" spans="1:8" hidden="1">
      <c r="A6237" t="s">
        <v>191</v>
      </c>
      <c r="B6237" s="3">
        <v>1995</v>
      </c>
      <c r="C6237">
        <v>0</v>
      </c>
      <c r="D6237">
        <v>0</v>
      </c>
      <c r="E6237" s="3" t="e">
        <v>#NUM!</v>
      </c>
      <c r="F6237" s="3" t="str">
        <f>VLOOKUP(Exportacao[[#This Row],[País]],Tabela3[#All],4,FALSE)</f>
        <v>São Vicente e Granadinas</v>
      </c>
      <c r="G6237" s="3" t="str">
        <f>VLOOKUP(Exportacao[[#This Row],[País Corrigido]],'Conversor de países_Geral_UTF8_'!$A$2:$B$223,2,FALSE)</f>
        <v>América Central e Caribe</v>
      </c>
      <c r="H62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8" spans="1:8" hidden="1">
      <c r="A6238" t="s">
        <v>191</v>
      </c>
      <c r="B6238" s="3">
        <v>1996</v>
      </c>
      <c r="C6238">
        <v>0</v>
      </c>
      <c r="D6238">
        <v>0</v>
      </c>
      <c r="E6238" s="3" t="e">
        <v>#NUM!</v>
      </c>
      <c r="F6238" s="3" t="str">
        <f>VLOOKUP(Exportacao[[#This Row],[País]],Tabela3[#All],4,FALSE)</f>
        <v>São Vicente e Granadinas</v>
      </c>
      <c r="G6238" s="3" t="str">
        <f>VLOOKUP(Exportacao[[#This Row],[País Corrigido]],'Conversor de países_Geral_UTF8_'!$A$2:$B$223,2,FALSE)</f>
        <v>América Central e Caribe</v>
      </c>
      <c r="H62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39" spans="1:8" hidden="1">
      <c r="A6239" t="s">
        <v>191</v>
      </c>
      <c r="B6239" s="3">
        <v>1997</v>
      </c>
      <c r="C6239">
        <v>0</v>
      </c>
      <c r="D6239">
        <v>0</v>
      </c>
      <c r="E6239" s="3" t="e">
        <v>#NUM!</v>
      </c>
      <c r="F6239" s="3" t="str">
        <f>VLOOKUP(Exportacao[[#This Row],[País]],Tabela3[#All],4,FALSE)</f>
        <v>São Vicente e Granadinas</v>
      </c>
      <c r="G6239" s="3" t="str">
        <f>VLOOKUP(Exportacao[[#This Row],[País Corrigido]],'Conversor de países_Geral_UTF8_'!$A$2:$B$223,2,FALSE)</f>
        <v>América Central e Caribe</v>
      </c>
      <c r="H62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0" spans="1:8" hidden="1">
      <c r="A6240" t="s">
        <v>191</v>
      </c>
      <c r="B6240" s="3">
        <v>1998</v>
      </c>
      <c r="C6240">
        <v>0</v>
      </c>
      <c r="D6240">
        <v>0</v>
      </c>
      <c r="E6240" s="3" t="e">
        <v>#NUM!</v>
      </c>
      <c r="F6240" s="3" t="str">
        <f>VLOOKUP(Exportacao[[#This Row],[País]],Tabela3[#All],4,FALSE)</f>
        <v>São Vicente e Granadinas</v>
      </c>
      <c r="G6240" s="3" t="str">
        <f>VLOOKUP(Exportacao[[#This Row],[País Corrigido]],'Conversor de países_Geral_UTF8_'!$A$2:$B$223,2,FALSE)</f>
        <v>América Central e Caribe</v>
      </c>
      <c r="H62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1" spans="1:8" hidden="1">
      <c r="A6241" t="s">
        <v>191</v>
      </c>
      <c r="B6241" s="3">
        <v>1999</v>
      </c>
      <c r="C6241">
        <v>0</v>
      </c>
      <c r="D6241">
        <v>0</v>
      </c>
      <c r="E6241" s="3" t="e">
        <v>#NUM!</v>
      </c>
      <c r="F6241" s="3" t="str">
        <f>VLOOKUP(Exportacao[[#This Row],[País]],Tabela3[#All],4,FALSE)</f>
        <v>São Vicente e Granadinas</v>
      </c>
      <c r="G6241" s="3" t="str">
        <f>VLOOKUP(Exportacao[[#This Row],[País Corrigido]],'Conversor de países_Geral_UTF8_'!$A$2:$B$223,2,FALSE)</f>
        <v>América Central e Caribe</v>
      </c>
      <c r="H62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2" spans="1:8" hidden="1">
      <c r="A6242" t="s">
        <v>191</v>
      </c>
      <c r="B6242" s="3">
        <v>2000</v>
      </c>
      <c r="C6242">
        <v>0</v>
      </c>
      <c r="D6242">
        <v>0</v>
      </c>
      <c r="E6242" s="3" t="e">
        <v>#NUM!</v>
      </c>
      <c r="F6242" s="3" t="str">
        <f>VLOOKUP(Exportacao[[#This Row],[País]],Tabela3[#All],4,FALSE)</f>
        <v>São Vicente e Granadinas</v>
      </c>
      <c r="G6242" s="3" t="str">
        <f>VLOOKUP(Exportacao[[#This Row],[País Corrigido]],'Conversor de países_Geral_UTF8_'!$A$2:$B$223,2,FALSE)</f>
        <v>América Central e Caribe</v>
      </c>
      <c r="H62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3" spans="1:8" hidden="1">
      <c r="A6243" t="s">
        <v>191</v>
      </c>
      <c r="B6243" s="3">
        <v>2001</v>
      </c>
      <c r="C6243">
        <v>0</v>
      </c>
      <c r="D6243">
        <v>0</v>
      </c>
      <c r="E6243" s="3" t="e">
        <v>#NUM!</v>
      </c>
      <c r="F6243" s="3" t="str">
        <f>VLOOKUP(Exportacao[[#This Row],[País]],Tabela3[#All],4,FALSE)</f>
        <v>São Vicente e Granadinas</v>
      </c>
      <c r="G6243" s="3" t="str">
        <f>VLOOKUP(Exportacao[[#This Row],[País Corrigido]],'Conversor de países_Geral_UTF8_'!$A$2:$B$223,2,FALSE)</f>
        <v>América Central e Caribe</v>
      </c>
      <c r="H62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4" spans="1:8" hidden="1">
      <c r="A6244" t="s">
        <v>191</v>
      </c>
      <c r="B6244" s="3">
        <v>2002</v>
      </c>
      <c r="C6244">
        <v>0</v>
      </c>
      <c r="D6244">
        <v>0</v>
      </c>
      <c r="E6244" s="3" t="e">
        <v>#NUM!</v>
      </c>
      <c r="F6244" s="3" t="str">
        <f>VLOOKUP(Exportacao[[#This Row],[País]],Tabela3[#All],4,FALSE)</f>
        <v>São Vicente e Granadinas</v>
      </c>
      <c r="G6244" s="3" t="str">
        <f>VLOOKUP(Exportacao[[#This Row],[País Corrigido]],'Conversor de países_Geral_UTF8_'!$A$2:$B$223,2,FALSE)</f>
        <v>América Central e Caribe</v>
      </c>
      <c r="H62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5" spans="1:8" hidden="1">
      <c r="A6245" t="s">
        <v>191</v>
      </c>
      <c r="B6245" s="3">
        <v>2003</v>
      </c>
      <c r="C6245">
        <v>0</v>
      </c>
      <c r="D6245">
        <v>0</v>
      </c>
      <c r="E6245" s="3" t="e">
        <v>#NUM!</v>
      </c>
      <c r="F6245" s="3" t="str">
        <f>VLOOKUP(Exportacao[[#This Row],[País]],Tabela3[#All],4,FALSE)</f>
        <v>São Vicente e Granadinas</v>
      </c>
      <c r="G6245" s="3" t="str">
        <f>VLOOKUP(Exportacao[[#This Row],[País Corrigido]],'Conversor de países_Geral_UTF8_'!$A$2:$B$223,2,FALSE)</f>
        <v>América Central e Caribe</v>
      </c>
      <c r="H62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6" spans="1:8" hidden="1">
      <c r="A6246" t="s">
        <v>191</v>
      </c>
      <c r="B6246" s="3">
        <v>2004</v>
      </c>
      <c r="C6246">
        <v>0</v>
      </c>
      <c r="D6246">
        <v>0</v>
      </c>
      <c r="E6246" s="3" t="e">
        <v>#NUM!</v>
      </c>
      <c r="F6246" s="3" t="str">
        <f>VLOOKUP(Exportacao[[#This Row],[País]],Tabela3[#All],4,FALSE)</f>
        <v>São Vicente e Granadinas</v>
      </c>
      <c r="G6246" s="3" t="str">
        <f>VLOOKUP(Exportacao[[#This Row],[País Corrigido]],'Conversor de países_Geral_UTF8_'!$A$2:$B$223,2,FALSE)</f>
        <v>América Central e Caribe</v>
      </c>
      <c r="H62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7" spans="1:8" hidden="1">
      <c r="A6247" t="s">
        <v>191</v>
      </c>
      <c r="B6247" s="3">
        <v>2005</v>
      </c>
      <c r="C6247">
        <v>0</v>
      </c>
      <c r="D6247">
        <v>0</v>
      </c>
      <c r="E6247" s="3" t="e">
        <v>#NUM!</v>
      </c>
      <c r="F6247" s="3" t="str">
        <f>VLOOKUP(Exportacao[[#This Row],[País]],Tabela3[#All],4,FALSE)</f>
        <v>São Vicente e Granadinas</v>
      </c>
      <c r="G6247" s="3" t="str">
        <f>VLOOKUP(Exportacao[[#This Row],[País Corrigido]],'Conversor de países_Geral_UTF8_'!$A$2:$B$223,2,FALSE)</f>
        <v>América Central e Caribe</v>
      </c>
      <c r="H62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8" spans="1:8" hidden="1">
      <c r="A6248" t="s">
        <v>191</v>
      </c>
      <c r="B6248" s="3">
        <v>2006</v>
      </c>
      <c r="C6248">
        <v>0</v>
      </c>
      <c r="D6248">
        <v>0</v>
      </c>
      <c r="E6248" s="3" t="e">
        <v>#NUM!</v>
      </c>
      <c r="F6248" s="3" t="str">
        <f>VLOOKUP(Exportacao[[#This Row],[País]],Tabela3[#All],4,FALSE)</f>
        <v>São Vicente e Granadinas</v>
      </c>
      <c r="G6248" s="3" t="str">
        <f>VLOOKUP(Exportacao[[#This Row],[País Corrigido]],'Conversor de países_Geral_UTF8_'!$A$2:$B$223,2,FALSE)</f>
        <v>América Central e Caribe</v>
      </c>
      <c r="H62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49" spans="1:8" hidden="1">
      <c r="A6249" t="s">
        <v>191</v>
      </c>
      <c r="B6249" s="3">
        <v>2007</v>
      </c>
      <c r="C6249">
        <v>0</v>
      </c>
      <c r="D6249">
        <v>0</v>
      </c>
      <c r="E6249" s="3" t="e">
        <v>#NUM!</v>
      </c>
      <c r="F6249" s="3" t="str">
        <f>VLOOKUP(Exportacao[[#This Row],[País]],Tabela3[#All],4,FALSE)</f>
        <v>São Vicente e Granadinas</v>
      </c>
      <c r="G6249" s="3" t="str">
        <f>VLOOKUP(Exportacao[[#This Row],[País Corrigido]],'Conversor de países_Geral_UTF8_'!$A$2:$B$223,2,FALSE)</f>
        <v>América Central e Caribe</v>
      </c>
      <c r="H62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0" spans="1:8" hidden="1">
      <c r="A6250" t="s">
        <v>191</v>
      </c>
      <c r="B6250" s="3">
        <v>2008</v>
      </c>
      <c r="C6250">
        <v>0</v>
      </c>
      <c r="D6250">
        <v>0</v>
      </c>
      <c r="E6250" s="3" t="e">
        <v>#NUM!</v>
      </c>
      <c r="F6250" s="3" t="str">
        <f>VLOOKUP(Exportacao[[#This Row],[País]],Tabela3[#All],4,FALSE)</f>
        <v>São Vicente e Granadinas</v>
      </c>
      <c r="G6250" s="3" t="str">
        <f>VLOOKUP(Exportacao[[#This Row],[País Corrigido]],'Conversor de países_Geral_UTF8_'!$A$2:$B$223,2,FALSE)</f>
        <v>América Central e Caribe</v>
      </c>
      <c r="H62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1" spans="1:8" hidden="1">
      <c r="A6251" t="s">
        <v>191</v>
      </c>
      <c r="B6251" s="3">
        <v>2009</v>
      </c>
      <c r="C6251">
        <v>0</v>
      </c>
      <c r="D6251">
        <v>0</v>
      </c>
      <c r="E6251" s="3" t="e">
        <v>#NUM!</v>
      </c>
      <c r="F6251" s="3" t="str">
        <f>VLOOKUP(Exportacao[[#This Row],[País]],Tabela3[#All],4,FALSE)</f>
        <v>São Vicente e Granadinas</v>
      </c>
      <c r="G6251" s="3" t="str">
        <f>VLOOKUP(Exportacao[[#This Row],[País Corrigido]],'Conversor de países_Geral_UTF8_'!$A$2:$B$223,2,FALSE)</f>
        <v>América Central e Caribe</v>
      </c>
      <c r="H62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2" spans="1:8" hidden="1">
      <c r="A6252" t="s">
        <v>191</v>
      </c>
      <c r="B6252" s="3">
        <v>2010</v>
      </c>
      <c r="C6252">
        <v>0</v>
      </c>
      <c r="D6252">
        <v>0</v>
      </c>
      <c r="E6252" s="3" t="e">
        <v>#NUM!</v>
      </c>
      <c r="F6252" s="3" t="str">
        <f>VLOOKUP(Exportacao[[#This Row],[País]],Tabela3[#All],4,FALSE)</f>
        <v>São Vicente e Granadinas</v>
      </c>
      <c r="G6252" s="3" t="str">
        <f>VLOOKUP(Exportacao[[#This Row],[País Corrigido]],'Conversor de países_Geral_UTF8_'!$A$2:$B$223,2,FALSE)</f>
        <v>América Central e Caribe</v>
      </c>
      <c r="H62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3" spans="1:8" hidden="1">
      <c r="A6253" t="s">
        <v>191</v>
      </c>
      <c r="B6253" s="3">
        <v>2011</v>
      </c>
      <c r="C6253">
        <v>0</v>
      </c>
      <c r="D6253">
        <v>0</v>
      </c>
      <c r="E6253" s="3" t="e">
        <v>#NUM!</v>
      </c>
      <c r="F6253" s="3" t="str">
        <f>VLOOKUP(Exportacao[[#This Row],[País]],Tabela3[#All],4,FALSE)</f>
        <v>São Vicente e Granadinas</v>
      </c>
      <c r="G6253" s="3" t="str">
        <f>VLOOKUP(Exportacao[[#This Row],[País Corrigido]],'Conversor de países_Geral_UTF8_'!$A$2:$B$223,2,FALSE)</f>
        <v>América Central e Caribe</v>
      </c>
      <c r="H62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4" spans="1:8" hidden="1">
      <c r="A6254" t="s">
        <v>191</v>
      </c>
      <c r="B6254" s="3">
        <v>2012</v>
      </c>
      <c r="C6254">
        <v>0</v>
      </c>
      <c r="D6254">
        <v>0</v>
      </c>
      <c r="E6254" s="3" t="e">
        <v>#NUM!</v>
      </c>
      <c r="F6254" s="3" t="str">
        <f>VLOOKUP(Exportacao[[#This Row],[País]],Tabela3[#All],4,FALSE)</f>
        <v>São Vicente e Granadinas</v>
      </c>
      <c r="G6254" s="3" t="str">
        <f>VLOOKUP(Exportacao[[#This Row],[País Corrigido]],'Conversor de países_Geral_UTF8_'!$A$2:$B$223,2,FALSE)</f>
        <v>América Central e Caribe</v>
      </c>
      <c r="H62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5" spans="1:8" hidden="1">
      <c r="A6255" t="s">
        <v>191</v>
      </c>
      <c r="B6255" s="3">
        <v>2013</v>
      </c>
      <c r="C6255">
        <v>0</v>
      </c>
      <c r="D6255">
        <v>0</v>
      </c>
      <c r="E6255" s="3" t="e">
        <v>#NUM!</v>
      </c>
      <c r="F6255" s="3" t="str">
        <f>VLOOKUP(Exportacao[[#This Row],[País]],Tabela3[#All],4,FALSE)</f>
        <v>São Vicente e Granadinas</v>
      </c>
      <c r="G6255" s="3" t="str">
        <f>VLOOKUP(Exportacao[[#This Row],[País Corrigido]],'Conversor de países_Geral_UTF8_'!$A$2:$B$223,2,FALSE)</f>
        <v>América Central e Caribe</v>
      </c>
      <c r="H62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6" spans="1:8" hidden="1">
      <c r="A6256" t="s">
        <v>191</v>
      </c>
      <c r="B6256" s="3">
        <v>2014</v>
      </c>
      <c r="C6256">
        <v>0</v>
      </c>
      <c r="D6256">
        <v>0</v>
      </c>
      <c r="E6256" s="3" t="e">
        <v>#NUM!</v>
      </c>
      <c r="F6256" s="3" t="str">
        <f>VLOOKUP(Exportacao[[#This Row],[País]],Tabela3[#All],4,FALSE)</f>
        <v>São Vicente e Granadinas</v>
      </c>
      <c r="G6256" s="3" t="str">
        <f>VLOOKUP(Exportacao[[#This Row],[País Corrigido]],'Conversor de países_Geral_UTF8_'!$A$2:$B$223,2,FALSE)</f>
        <v>América Central e Caribe</v>
      </c>
      <c r="H62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7" spans="1:8" hidden="1">
      <c r="A6257" t="s">
        <v>191</v>
      </c>
      <c r="B6257" s="3">
        <v>2015</v>
      </c>
      <c r="C6257">
        <v>0</v>
      </c>
      <c r="D6257">
        <v>0</v>
      </c>
      <c r="E6257" s="3" t="e">
        <v>#NUM!</v>
      </c>
      <c r="F6257" s="3" t="str">
        <f>VLOOKUP(Exportacao[[#This Row],[País]],Tabela3[#All],4,FALSE)</f>
        <v>São Vicente e Granadinas</v>
      </c>
      <c r="G6257" s="3" t="str">
        <f>VLOOKUP(Exportacao[[#This Row],[País Corrigido]],'Conversor de países_Geral_UTF8_'!$A$2:$B$223,2,FALSE)</f>
        <v>América Central e Caribe</v>
      </c>
      <c r="H62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8" spans="1:8" hidden="1">
      <c r="A6258" t="s">
        <v>191</v>
      </c>
      <c r="B6258" s="3">
        <v>2016</v>
      </c>
      <c r="C6258">
        <v>0</v>
      </c>
      <c r="D6258">
        <v>0</v>
      </c>
      <c r="E6258" s="3" t="e">
        <v>#NUM!</v>
      </c>
      <c r="F6258" s="3" t="str">
        <f>VLOOKUP(Exportacao[[#This Row],[País]],Tabela3[#All],4,FALSE)</f>
        <v>São Vicente e Granadinas</v>
      </c>
      <c r="G6258" s="3" t="str">
        <f>VLOOKUP(Exportacao[[#This Row],[País Corrigido]],'Conversor de países_Geral_UTF8_'!$A$2:$B$223,2,FALSE)</f>
        <v>América Central e Caribe</v>
      </c>
      <c r="H62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59" spans="1:8" hidden="1">
      <c r="A6259" t="s">
        <v>191</v>
      </c>
      <c r="B6259" s="3">
        <v>2017</v>
      </c>
      <c r="C6259">
        <v>0</v>
      </c>
      <c r="D6259">
        <v>0</v>
      </c>
      <c r="E6259" s="3" t="e">
        <v>#NUM!</v>
      </c>
      <c r="F6259" s="3" t="str">
        <f>VLOOKUP(Exportacao[[#This Row],[País]],Tabela3[#All],4,FALSE)</f>
        <v>São Vicente e Granadinas</v>
      </c>
      <c r="G6259" s="3" t="str">
        <f>VLOOKUP(Exportacao[[#This Row],[País Corrigido]],'Conversor de países_Geral_UTF8_'!$A$2:$B$223,2,FALSE)</f>
        <v>América Central e Caribe</v>
      </c>
      <c r="H62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60" spans="1:8" hidden="1">
      <c r="A6260" t="s">
        <v>191</v>
      </c>
      <c r="B6260" s="3">
        <v>2018</v>
      </c>
      <c r="C6260">
        <v>0</v>
      </c>
      <c r="D6260">
        <v>0</v>
      </c>
      <c r="E6260" s="3" t="e">
        <v>#NUM!</v>
      </c>
      <c r="F6260" s="3" t="str">
        <f>VLOOKUP(Exportacao[[#This Row],[País]],Tabela3[#All],4,FALSE)</f>
        <v>São Vicente e Granadinas</v>
      </c>
      <c r="G6260" s="3" t="str">
        <f>VLOOKUP(Exportacao[[#This Row],[País Corrigido]],'Conversor de países_Geral_UTF8_'!$A$2:$B$223,2,FALSE)</f>
        <v>América Central e Caribe</v>
      </c>
      <c r="H62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61" spans="1:8" hidden="1">
      <c r="A6261" t="s">
        <v>191</v>
      </c>
      <c r="B6261" s="3">
        <v>2019</v>
      </c>
      <c r="C6261">
        <v>0</v>
      </c>
      <c r="D6261">
        <v>0</v>
      </c>
      <c r="E6261" s="3" t="e">
        <v>#NUM!</v>
      </c>
      <c r="F6261" s="3" t="str">
        <f>VLOOKUP(Exportacao[[#This Row],[País]],Tabela3[#All],4,FALSE)</f>
        <v>São Vicente e Granadinas</v>
      </c>
      <c r="G6261" s="3" t="str">
        <f>VLOOKUP(Exportacao[[#This Row],[País Corrigido]],'Conversor de países_Geral_UTF8_'!$A$2:$B$223,2,FALSE)</f>
        <v>América Central e Caribe</v>
      </c>
      <c r="H62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62" spans="1:8" hidden="1">
      <c r="A6262" t="s">
        <v>191</v>
      </c>
      <c r="B6262" s="3">
        <v>2020</v>
      </c>
      <c r="C6262">
        <v>0</v>
      </c>
      <c r="D6262">
        <v>0</v>
      </c>
      <c r="E6262" s="3" t="e">
        <v>#NUM!</v>
      </c>
      <c r="F6262" s="3" t="str">
        <f>VLOOKUP(Exportacao[[#This Row],[País]],Tabela3[#All],4,FALSE)</f>
        <v>São Vicente e Granadinas</v>
      </c>
      <c r="G6262" s="3" t="str">
        <f>VLOOKUP(Exportacao[[#This Row],[País Corrigido]],'Conversor de países_Geral_UTF8_'!$A$2:$B$223,2,FALSE)</f>
        <v>América Central e Caribe</v>
      </c>
      <c r="H62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63" spans="1:8" hidden="1">
      <c r="A6263" t="s">
        <v>191</v>
      </c>
      <c r="B6263" s="3">
        <v>2021</v>
      </c>
      <c r="C6263">
        <v>8</v>
      </c>
      <c r="D6263">
        <v>48</v>
      </c>
      <c r="E6263" s="3">
        <v>6</v>
      </c>
      <c r="F6263" s="3" t="str">
        <f>VLOOKUP(Exportacao[[#This Row],[País]],Tabela3[#All],4,FALSE)</f>
        <v>São Vicente e Granadinas</v>
      </c>
      <c r="G6263" s="3" t="str">
        <f>VLOOKUP(Exportacao[[#This Row],[País Corrigido]],'Conversor de países_Geral_UTF8_'!$A$2:$B$223,2,FALSE)</f>
        <v>América Central e Caribe</v>
      </c>
      <c r="H62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264" spans="1:8" hidden="1">
      <c r="A6264" t="s">
        <v>191</v>
      </c>
      <c r="B6264" s="3">
        <v>2022</v>
      </c>
      <c r="C6264">
        <v>20</v>
      </c>
      <c r="D6264">
        <v>51</v>
      </c>
      <c r="E6264" s="3">
        <v>2.5499999999999998</v>
      </c>
      <c r="F6264" s="3" t="str">
        <f>VLOOKUP(Exportacao[[#This Row],[País]],Tabela3[#All],4,FALSE)</f>
        <v>São Vicente e Granadinas</v>
      </c>
      <c r="G6264" s="3" t="str">
        <f>VLOOKUP(Exportacao[[#This Row],[País Corrigido]],'Conversor de países_Geral_UTF8_'!$A$2:$B$223,2,FALSE)</f>
        <v>América Central e Caribe</v>
      </c>
      <c r="H62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265" spans="1:8" hidden="1">
      <c r="A6265" t="s">
        <v>191</v>
      </c>
      <c r="B6265" s="3">
        <v>2023</v>
      </c>
      <c r="C6265">
        <v>39</v>
      </c>
      <c r="D6265">
        <v>139</v>
      </c>
      <c r="E6265" s="3">
        <v>3.5641025641025643</v>
      </c>
      <c r="F6265" s="3" t="str">
        <f>VLOOKUP(Exportacao[[#This Row],[País]],Tabela3[#All],4,FALSE)</f>
        <v>São Vicente e Granadinas</v>
      </c>
      <c r="G6265" s="3" t="str">
        <f>VLOOKUP(Exportacao[[#This Row],[País Corrigido]],'Conversor de países_Geral_UTF8_'!$A$2:$B$223,2,FALSE)</f>
        <v>América Central e Caribe</v>
      </c>
      <c r="H62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266" spans="1:8" hidden="1">
      <c r="A6266" t="s">
        <v>192</v>
      </c>
      <c r="B6266" s="3">
        <v>1970</v>
      </c>
      <c r="C6266">
        <v>0</v>
      </c>
      <c r="D6266">
        <v>0</v>
      </c>
      <c r="E6266" s="3" t="e">
        <v>#NUM!</v>
      </c>
      <c r="F6266" s="3" t="str">
        <f>VLOOKUP(Exportacao[[#This Row],[País]],Tabela3[#All],4,FALSE)</f>
        <v>Senegal</v>
      </c>
      <c r="G6266" s="3" t="str">
        <f>VLOOKUP(Exportacao[[#This Row],[País Corrigido]],'Conversor de países_Geral_UTF8_'!$A$2:$B$223,2,FALSE)</f>
        <v>África</v>
      </c>
      <c r="H62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67" spans="1:8" hidden="1">
      <c r="A6267" t="s">
        <v>192</v>
      </c>
      <c r="B6267" s="3">
        <v>1971</v>
      </c>
      <c r="C6267">
        <v>0</v>
      </c>
      <c r="D6267">
        <v>0</v>
      </c>
      <c r="E6267" s="3" t="e">
        <v>#NUM!</v>
      </c>
      <c r="F6267" s="3" t="str">
        <f>VLOOKUP(Exportacao[[#This Row],[País]],Tabela3[#All],4,FALSE)</f>
        <v>Senegal</v>
      </c>
      <c r="G6267" s="3" t="str">
        <f>VLOOKUP(Exportacao[[#This Row],[País Corrigido]],'Conversor de países_Geral_UTF8_'!$A$2:$B$223,2,FALSE)</f>
        <v>África</v>
      </c>
      <c r="H62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68" spans="1:8" hidden="1">
      <c r="A6268" t="s">
        <v>192</v>
      </c>
      <c r="B6268" s="3">
        <v>1972</v>
      </c>
      <c r="C6268">
        <v>0</v>
      </c>
      <c r="D6268">
        <v>0</v>
      </c>
      <c r="E6268" s="3" t="e">
        <v>#NUM!</v>
      </c>
      <c r="F6268" s="3" t="str">
        <f>VLOOKUP(Exportacao[[#This Row],[País]],Tabela3[#All],4,FALSE)</f>
        <v>Senegal</v>
      </c>
      <c r="G6268" s="3" t="str">
        <f>VLOOKUP(Exportacao[[#This Row],[País Corrigido]],'Conversor de países_Geral_UTF8_'!$A$2:$B$223,2,FALSE)</f>
        <v>África</v>
      </c>
      <c r="H62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69" spans="1:8" hidden="1">
      <c r="A6269" t="s">
        <v>192</v>
      </c>
      <c r="B6269" s="3">
        <v>1973</v>
      </c>
      <c r="C6269">
        <v>0</v>
      </c>
      <c r="D6269">
        <v>0</v>
      </c>
      <c r="E6269" s="3" t="e">
        <v>#NUM!</v>
      </c>
      <c r="F6269" s="3" t="str">
        <f>VLOOKUP(Exportacao[[#This Row],[País]],Tabela3[#All],4,FALSE)</f>
        <v>Senegal</v>
      </c>
      <c r="G6269" s="3" t="str">
        <f>VLOOKUP(Exportacao[[#This Row],[País Corrigido]],'Conversor de países_Geral_UTF8_'!$A$2:$B$223,2,FALSE)</f>
        <v>África</v>
      </c>
      <c r="H62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70" spans="1:8" hidden="1">
      <c r="A6270" t="s">
        <v>192</v>
      </c>
      <c r="B6270" s="3">
        <v>1974</v>
      </c>
      <c r="C6270">
        <v>0</v>
      </c>
      <c r="D6270">
        <v>0</v>
      </c>
      <c r="E6270" s="3" t="e">
        <v>#NUM!</v>
      </c>
      <c r="F6270" s="3" t="str">
        <f>VLOOKUP(Exportacao[[#This Row],[País]],Tabela3[#All],4,FALSE)</f>
        <v>Senegal</v>
      </c>
      <c r="G6270" s="3" t="str">
        <f>VLOOKUP(Exportacao[[#This Row],[País Corrigido]],'Conversor de países_Geral_UTF8_'!$A$2:$B$223,2,FALSE)</f>
        <v>África</v>
      </c>
      <c r="H62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71" spans="1:8" hidden="1">
      <c r="A6271" t="s">
        <v>192</v>
      </c>
      <c r="B6271" s="3">
        <v>1975</v>
      </c>
      <c r="C6271">
        <v>0</v>
      </c>
      <c r="D6271">
        <v>0</v>
      </c>
      <c r="E6271" s="3" t="e">
        <v>#NUM!</v>
      </c>
      <c r="F6271" s="3" t="str">
        <f>VLOOKUP(Exportacao[[#This Row],[País]],Tabela3[#All],4,FALSE)</f>
        <v>Senegal</v>
      </c>
      <c r="G6271" s="3" t="str">
        <f>VLOOKUP(Exportacao[[#This Row],[País Corrigido]],'Conversor de países_Geral_UTF8_'!$A$2:$B$223,2,FALSE)</f>
        <v>África</v>
      </c>
      <c r="H62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72" spans="1:8" hidden="1">
      <c r="A6272" t="s">
        <v>192</v>
      </c>
      <c r="B6272" s="3">
        <v>1976</v>
      </c>
      <c r="C6272">
        <v>0</v>
      </c>
      <c r="D6272">
        <v>0</v>
      </c>
      <c r="E6272" s="3" t="e">
        <v>#NUM!</v>
      </c>
      <c r="F6272" s="3" t="str">
        <f>VLOOKUP(Exportacao[[#This Row],[País]],Tabela3[#All],4,FALSE)</f>
        <v>Senegal</v>
      </c>
      <c r="G6272" s="3" t="str">
        <f>VLOOKUP(Exportacao[[#This Row],[País Corrigido]],'Conversor de países_Geral_UTF8_'!$A$2:$B$223,2,FALSE)</f>
        <v>África</v>
      </c>
      <c r="H62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73" spans="1:8" hidden="1">
      <c r="A6273" t="s">
        <v>192</v>
      </c>
      <c r="B6273" s="3">
        <v>1977</v>
      </c>
      <c r="C6273">
        <v>0</v>
      </c>
      <c r="D6273">
        <v>0</v>
      </c>
      <c r="E6273" s="3" t="e">
        <v>#NUM!</v>
      </c>
      <c r="F6273" s="3" t="str">
        <f>VLOOKUP(Exportacao[[#This Row],[País]],Tabela3[#All],4,FALSE)</f>
        <v>Senegal</v>
      </c>
      <c r="G6273" s="3" t="str">
        <f>VLOOKUP(Exportacao[[#This Row],[País Corrigido]],'Conversor de países_Geral_UTF8_'!$A$2:$B$223,2,FALSE)</f>
        <v>África</v>
      </c>
      <c r="H62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74" spans="1:8" hidden="1">
      <c r="A6274" t="s">
        <v>192</v>
      </c>
      <c r="B6274" s="3">
        <v>1978</v>
      </c>
      <c r="C6274">
        <v>0</v>
      </c>
      <c r="D6274">
        <v>0</v>
      </c>
      <c r="E6274" s="3" t="e">
        <v>#NUM!</v>
      </c>
      <c r="F6274" s="3" t="str">
        <f>VLOOKUP(Exportacao[[#This Row],[País]],Tabela3[#All],4,FALSE)</f>
        <v>Senegal</v>
      </c>
      <c r="G6274" s="3" t="str">
        <f>VLOOKUP(Exportacao[[#This Row],[País Corrigido]],'Conversor de países_Geral_UTF8_'!$A$2:$B$223,2,FALSE)</f>
        <v>África</v>
      </c>
      <c r="H62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75" spans="1:8" hidden="1">
      <c r="A6275" t="s">
        <v>192</v>
      </c>
      <c r="B6275" s="3">
        <v>1979</v>
      </c>
      <c r="C6275">
        <v>0</v>
      </c>
      <c r="D6275">
        <v>0</v>
      </c>
      <c r="E6275" s="3" t="e">
        <v>#NUM!</v>
      </c>
      <c r="F6275" s="3" t="str">
        <f>VLOOKUP(Exportacao[[#This Row],[País]],Tabela3[#All],4,FALSE)</f>
        <v>Senegal</v>
      </c>
      <c r="G6275" s="3" t="str">
        <f>VLOOKUP(Exportacao[[#This Row],[País Corrigido]],'Conversor de países_Geral_UTF8_'!$A$2:$B$223,2,FALSE)</f>
        <v>África</v>
      </c>
      <c r="H62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76" spans="1:8" hidden="1">
      <c r="A6276" t="s">
        <v>192</v>
      </c>
      <c r="B6276" s="3">
        <v>1980</v>
      </c>
      <c r="C6276">
        <v>284</v>
      </c>
      <c r="D6276">
        <v>556</v>
      </c>
      <c r="E6276" s="3">
        <v>1.9577464788732395</v>
      </c>
      <c r="F6276" s="3" t="str">
        <f>VLOOKUP(Exportacao[[#This Row],[País]],Tabela3[#All],4,FALSE)</f>
        <v>Senegal</v>
      </c>
      <c r="G6276" s="3" t="str">
        <f>VLOOKUP(Exportacao[[#This Row],[País Corrigido]],'Conversor de países_Geral_UTF8_'!$A$2:$B$223,2,FALSE)</f>
        <v>África</v>
      </c>
      <c r="H62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277" spans="1:8" hidden="1">
      <c r="A6277" t="s">
        <v>192</v>
      </c>
      <c r="B6277" s="3">
        <v>1981</v>
      </c>
      <c r="C6277">
        <v>178</v>
      </c>
      <c r="D6277">
        <v>369</v>
      </c>
      <c r="E6277" s="3">
        <v>2.0730337078651684</v>
      </c>
      <c r="F6277" s="3" t="str">
        <f>VLOOKUP(Exportacao[[#This Row],[País]],Tabela3[#All],4,FALSE)</f>
        <v>Senegal</v>
      </c>
      <c r="G6277" s="3" t="str">
        <f>VLOOKUP(Exportacao[[#This Row],[País Corrigido]],'Conversor de países_Geral_UTF8_'!$A$2:$B$223,2,FALSE)</f>
        <v>África</v>
      </c>
      <c r="H62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278" spans="1:8" hidden="1">
      <c r="A6278" t="s">
        <v>192</v>
      </c>
      <c r="B6278" s="3">
        <v>1982</v>
      </c>
      <c r="C6278">
        <v>567</v>
      </c>
      <c r="D6278">
        <v>940</v>
      </c>
      <c r="E6278" s="3">
        <v>1.6578483245149911</v>
      </c>
      <c r="F6278" s="3" t="str">
        <f>VLOOKUP(Exportacao[[#This Row],[País]],Tabela3[#All],4,FALSE)</f>
        <v>Senegal</v>
      </c>
      <c r="G6278" s="3" t="str">
        <f>VLOOKUP(Exportacao[[#This Row],[País Corrigido]],'Conversor de países_Geral_UTF8_'!$A$2:$B$223,2,FALSE)</f>
        <v>África</v>
      </c>
      <c r="H62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279" spans="1:8" hidden="1">
      <c r="A6279" t="s">
        <v>192</v>
      </c>
      <c r="B6279" s="3">
        <v>1983</v>
      </c>
      <c r="C6279">
        <v>353</v>
      </c>
      <c r="D6279">
        <v>443</v>
      </c>
      <c r="E6279" s="3">
        <v>1.254957507082153</v>
      </c>
      <c r="F6279" s="3" t="str">
        <f>VLOOKUP(Exportacao[[#This Row],[País]],Tabela3[#All],4,FALSE)</f>
        <v>Senegal</v>
      </c>
      <c r="G6279" s="3" t="str">
        <f>VLOOKUP(Exportacao[[#This Row],[País Corrigido]],'Conversor de países_Geral_UTF8_'!$A$2:$B$223,2,FALSE)</f>
        <v>África</v>
      </c>
      <c r="H62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280" spans="1:8" hidden="1">
      <c r="A6280" t="s">
        <v>192</v>
      </c>
      <c r="B6280" s="3">
        <v>1984</v>
      </c>
      <c r="C6280">
        <v>0</v>
      </c>
      <c r="D6280">
        <v>0</v>
      </c>
      <c r="E6280" s="3" t="e">
        <v>#NUM!</v>
      </c>
      <c r="F6280" s="3" t="str">
        <f>VLOOKUP(Exportacao[[#This Row],[País]],Tabela3[#All],4,FALSE)</f>
        <v>Senegal</v>
      </c>
      <c r="G6280" s="3" t="str">
        <f>VLOOKUP(Exportacao[[#This Row],[País Corrigido]],'Conversor de países_Geral_UTF8_'!$A$2:$B$223,2,FALSE)</f>
        <v>África</v>
      </c>
      <c r="H62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1" spans="1:8" hidden="1">
      <c r="A6281" t="s">
        <v>192</v>
      </c>
      <c r="B6281" s="3">
        <v>1985</v>
      </c>
      <c r="C6281">
        <v>0</v>
      </c>
      <c r="D6281">
        <v>0</v>
      </c>
      <c r="E6281" s="3" t="e">
        <v>#NUM!</v>
      </c>
      <c r="F6281" s="3" t="str">
        <f>VLOOKUP(Exportacao[[#This Row],[País]],Tabela3[#All],4,FALSE)</f>
        <v>Senegal</v>
      </c>
      <c r="G6281" s="3" t="str">
        <f>VLOOKUP(Exportacao[[#This Row],[País Corrigido]],'Conversor de países_Geral_UTF8_'!$A$2:$B$223,2,FALSE)</f>
        <v>África</v>
      </c>
      <c r="H62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2" spans="1:8" hidden="1">
      <c r="A6282" t="s">
        <v>192</v>
      </c>
      <c r="B6282" s="3">
        <v>1986</v>
      </c>
      <c r="C6282">
        <v>0</v>
      </c>
      <c r="D6282">
        <v>0</v>
      </c>
      <c r="E6282" s="3" t="e">
        <v>#NUM!</v>
      </c>
      <c r="F6282" s="3" t="str">
        <f>VLOOKUP(Exportacao[[#This Row],[País]],Tabela3[#All],4,FALSE)</f>
        <v>Senegal</v>
      </c>
      <c r="G6282" s="3" t="str">
        <f>VLOOKUP(Exportacao[[#This Row],[País Corrigido]],'Conversor de países_Geral_UTF8_'!$A$2:$B$223,2,FALSE)</f>
        <v>África</v>
      </c>
      <c r="H62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3" spans="1:8" hidden="1">
      <c r="A6283" t="s">
        <v>192</v>
      </c>
      <c r="B6283" s="3">
        <v>1987</v>
      </c>
      <c r="C6283">
        <v>0</v>
      </c>
      <c r="D6283">
        <v>0</v>
      </c>
      <c r="E6283" s="3" t="e">
        <v>#NUM!</v>
      </c>
      <c r="F6283" s="3" t="str">
        <f>VLOOKUP(Exportacao[[#This Row],[País]],Tabela3[#All],4,FALSE)</f>
        <v>Senegal</v>
      </c>
      <c r="G6283" s="3" t="str">
        <f>VLOOKUP(Exportacao[[#This Row],[País Corrigido]],'Conversor de países_Geral_UTF8_'!$A$2:$B$223,2,FALSE)</f>
        <v>África</v>
      </c>
      <c r="H62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4" spans="1:8" hidden="1">
      <c r="A6284" t="s">
        <v>192</v>
      </c>
      <c r="B6284" s="3">
        <v>1988</v>
      </c>
      <c r="C6284">
        <v>0</v>
      </c>
      <c r="D6284">
        <v>0</v>
      </c>
      <c r="E6284" s="3" t="e">
        <v>#NUM!</v>
      </c>
      <c r="F6284" s="3" t="str">
        <f>VLOOKUP(Exportacao[[#This Row],[País]],Tabela3[#All],4,FALSE)</f>
        <v>Senegal</v>
      </c>
      <c r="G6284" s="3" t="str">
        <f>VLOOKUP(Exportacao[[#This Row],[País Corrigido]],'Conversor de países_Geral_UTF8_'!$A$2:$B$223,2,FALSE)</f>
        <v>África</v>
      </c>
      <c r="H62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5" spans="1:8" hidden="1">
      <c r="A6285" t="s">
        <v>192</v>
      </c>
      <c r="B6285" s="3">
        <v>1989</v>
      </c>
      <c r="C6285">
        <v>0</v>
      </c>
      <c r="D6285">
        <v>0</v>
      </c>
      <c r="E6285" s="3" t="e">
        <v>#NUM!</v>
      </c>
      <c r="F6285" s="3" t="str">
        <f>VLOOKUP(Exportacao[[#This Row],[País]],Tabela3[#All],4,FALSE)</f>
        <v>Senegal</v>
      </c>
      <c r="G6285" s="3" t="str">
        <f>VLOOKUP(Exportacao[[#This Row],[País Corrigido]],'Conversor de países_Geral_UTF8_'!$A$2:$B$223,2,FALSE)</f>
        <v>África</v>
      </c>
      <c r="H62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6" spans="1:8" hidden="1">
      <c r="A6286" t="s">
        <v>192</v>
      </c>
      <c r="B6286" s="3">
        <v>1990</v>
      </c>
      <c r="C6286">
        <v>0</v>
      </c>
      <c r="D6286">
        <v>0</v>
      </c>
      <c r="E6286" s="3" t="e">
        <v>#NUM!</v>
      </c>
      <c r="F6286" s="3" t="str">
        <f>VLOOKUP(Exportacao[[#This Row],[País]],Tabela3[#All],4,FALSE)</f>
        <v>Senegal</v>
      </c>
      <c r="G6286" s="3" t="str">
        <f>VLOOKUP(Exportacao[[#This Row],[País Corrigido]],'Conversor de países_Geral_UTF8_'!$A$2:$B$223,2,FALSE)</f>
        <v>África</v>
      </c>
      <c r="H62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7" spans="1:8" hidden="1">
      <c r="A6287" t="s">
        <v>192</v>
      </c>
      <c r="B6287" s="3">
        <v>1991</v>
      </c>
      <c r="C6287">
        <v>0</v>
      </c>
      <c r="D6287">
        <v>0</v>
      </c>
      <c r="E6287" s="3" t="e">
        <v>#NUM!</v>
      </c>
      <c r="F6287" s="3" t="str">
        <f>VLOOKUP(Exportacao[[#This Row],[País]],Tabela3[#All],4,FALSE)</f>
        <v>Senegal</v>
      </c>
      <c r="G6287" s="3" t="str">
        <f>VLOOKUP(Exportacao[[#This Row],[País Corrigido]],'Conversor de países_Geral_UTF8_'!$A$2:$B$223,2,FALSE)</f>
        <v>África</v>
      </c>
      <c r="H62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8" spans="1:8" hidden="1">
      <c r="A6288" t="s">
        <v>192</v>
      </c>
      <c r="B6288" s="3">
        <v>1992</v>
      </c>
      <c r="C6288">
        <v>0</v>
      </c>
      <c r="D6288">
        <v>0</v>
      </c>
      <c r="E6288" s="3" t="e">
        <v>#NUM!</v>
      </c>
      <c r="F6288" s="3" t="str">
        <f>VLOOKUP(Exportacao[[#This Row],[País]],Tabela3[#All],4,FALSE)</f>
        <v>Senegal</v>
      </c>
      <c r="G6288" s="3" t="str">
        <f>VLOOKUP(Exportacao[[#This Row],[País Corrigido]],'Conversor de países_Geral_UTF8_'!$A$2:$B$223,2,FALSE)</f>
        <v>África</v>
      </c>
      <c r="H62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89" spans="1:8" hidden="1">
      <c r="A6289" t="s">
        <v>192</v>
      </c>
      <c r="B6289" s="3">
        <v>1993</v>
      </c>
      <c r="C6289">
        <v>0</v>
      </c>
      <c r="D6289">
        <v>0</v>
      </c>
      <c r="E6289" s="3" t="e">
        <v>#NUM!</v>
      </c>
      <c r="F6289" s="3" t="str">
        <f>VLOOKUP(Exportacao[[#This Row],[País]],Tabela3[#All],4,FALSE)</f>
        <v>Senegal</v>
      </c>
      <c r="G6289" s="3" t="str">
        <f>VLOOKUP(Exportacao[[#This Row],[País Corrigido]],'Conversor de países_Geral_UTF8_'!$A$2:$B$223,2,FALSE)</f>
        <v>África</v>
      </c>
      <c r="H62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0" spans="1:8" hidden="1">
      <c r="A6290" t="s">
        <v>192</v>
      </c>
      <c r="B6290" s="3">
        <v>1994</v>
      </c>
      <c r="C6290">
        <v>0</v>
      </c>
      <c r="D6290">
        <v>0</v>
      </c>
      <c r="E6290" s="3" t="e">
        <v>#NUM!</v>
      </c>
      <c r="F6290" s="3" t="str">
        <f>VLOOKUP(Exportacao[[#This Row],[País]],Tabela3[#All],4,FALSE)</f>
        <v>Senegal</v>
      </c>
      <c r="G6290" s="3" t="str">
        <f>VLOOKUP(Exportacao[[#This Row],[País Corrigido]],'Conversor de países_Geral_UTF8_'!$A$2:$B$223,2,FALSE)</f>
        <v>África</v>
      </c>
      <c r="H62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1" spans="1:8" hidden="1">
      <c r="A6291" t="s">
        <v>192</v>
      </c>
      <c r="B6291" s="3">
        <v>1995</v>
      </c>
      <c r="C6291">
        <v>0</v>
      </c>
      <c r="D6291">
        <v>0</v>
      </c>
      <c r="E6291" s="3" t="e">
        <v>#NUM!</v>
      </c>
      <c r="F6291" s="3" t="str">
        <f>VLOOKUP(Exportacao[[#This Row],[País]],Tabela3[#All],4,FALSE)</f>
        <v>Senegal</v>
      </c>
      <c r="G6291" s="3" t="str">
        <f>VLOOKUP(Exportacao[[#This Row],[País Corrigido]],'Conversor de países_Geral_UTF8_'!$A$2:$B$223,2,FALSE)</f>
        <v>África</v>
      </c>
      <c r="H62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2" spans="1:8" hidden="1">
      <c r="A6292" t="s">
        <v>192</v>
      </c>
      <c r="B6292" s="3">
        <v>1996</v>
      </c>
      <c r="C6292">
        <v>0</v>
      </c>
      <c r="D6292">
        <v>0</v>
      </c>
      <c r="E6292" s="3" t="e">
        <v>#NUM!</v>
      </c>
      <c r="F6292" s="3" t="str">
        <f>VLOOKUP(Exportacao[[#This Row],[País]],Tabela3[#All],4,FALSE)</f>
        <v>Senegal</v>
      </c>
      <c r="G6292" s="3" t="str">
        <f>VLOOKUP(Exportacao[[#This Row],[País Corrigido]],'Conversor de países_Geral_UTF8_'!$A$2:$B$223,2,FALSE)</f>
        <v>África</v>
      </c>
      <c r="H62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3" spans="1:8" hidden="1">
      <c r="A6293" t="s">
        <v>192</v>
      </c>
      <c r="B6293" s="3">
        <v>1997</v>
      </c>
      <c r="C6293">
        <v>0</v>
      </c>
      <c r="D6293">
        <v>0</v>
      </c>
      <c r="E6293" s="3" t="e">
        <v>#NUM!</v>
      </c>
      <c r="F6293" s="3" t="str">
        <f>VLOOKUP(Exportacao[[#This Row],[País]],Tabela3[#All],4,FALSE)</f>
        <v>Senegal</v>
      </c>
      <c r="G6293" s="3" t="str">
        <f>VLOOKUP(Exportacao[[#This Row],[País Corrigido]],'Conversor de países_Geral_UTF8_'!$A$2:$B$223,2,FALSE)</f>
        <v>África</v>
      </c>
      <c r="H62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4" spans="1:8" hidden="1">
      <c r="A6294" t="s">
        <v>192</v>
      </c>
      <c r="B6294" s="3">
        <v>1998</v>
      </c>
      <c r="C6294">
        <v>0</v>
      </c>
      <c r="D6294">
        <v>0</v>
      </c>
      <c r="E6294" s="3" t="e">
        <v>#NUM!</v>
      </c>
      <c r="F6294" s="3" t="str">
        <f>VLOOKUP(Exportacao[[#This Row],[País]],Tabela3[#All],4,FALSE)</f>
        <v>Senegal</v>
      </c>
      <c r="G6294" s="3" t="str">
        <f>VLOOKUP(Exportacao[[#This Row],[País Corrigido]],'Conversor de países_Geral_UTF8_'!$A$2:$B$223,2,FALSE)</f>
        <v>África</v>
      </c>
      <c r="H62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5" spans="1:8" hidden="1">
      <c r="A6295" t="s">
        <v>192</v>
      </c>
      <c r="B6295" s="3">
        <v>1999</v>
      </c>
      <c r="C6295">
        <v>0</v>
      </c>
      <c r="D6295">
        <v>0</v>
      </c>
      <c r="E6295" s="3" t="e">
        <v>#NUM!</v>
      </c>
      <c r="F6295" s="3" t="str">
        <f>VLOOKUP(Exportacao[[#This Row],[País]],Tabela3[#All],4,FALSE)</f>
        <v>Senegal</v>
      </c>
      <c r="G6295" s="3" t="str">
        <f>VLOOKUP(Exportacao[[#This Row],[País Corrigido]],'Conversor de países_Geral_UTF8_'!$A$2:$B$223,2,FALSE)</f>
        <v>África</v>
      </c>
      <c r="H62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6" spans="1:8" hidden="1">
      <c r="A6296" t="s">
        <v>192</v>
      </c>
      <c r="B6296" s="3">
        <v>2000</v>
      </c>
      <c r="C6296">
        <v>0</v>
      </c>
      <c r="D6296">
        <v>0</v>
      </c>
      <c r="E6296" s="3" t="e">
        <v>#NUM!</v>
      </c>
      <c r="F6296" s="3" t="str">
        <f>VLOOKUP(Exportacao[[#This Row],[País]],Tabela3[#All],4,FALSE)</f>
        <v>Senegal</v>
      </c>
      <c r="G6296" s="3" t="str">
        <f>VLOOKUP(Exportacao[[#This Row],[País Corrigido]],'Conversor de países_Geral_UTF8_'!$A$2:$B$223,2,FALSE)</f>
        <v>África</v>
      </c>
      <c r="H62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7" spans="1:8" hidden="1">
      <c r="A6297" t="s">
        <v>192</v>
      </c>
      <c r="B6297" s="3">
        <v>2001</v>
      </c>
      <c r="C6297">
        <v>0</v>
      </c>
      <c r="D6297">
        <v>0</v>
      </c>
      <c r="E6297" s="3" t="e">
        <v>#NUM!</v>
      </c>
      <c r="F6297" s="3" t="str">
        <f>VLOOKUP(Exportacao[[#This Row],[País]],Tabela3[#All],4,FALSE)</f>
        <v>Senegal</v>
      </c>
      <c r="G6297" s="3" t="str">
        <f>VLOOKUP(Exportacao[[#This Row],[País Corrigido]],'Conversor de países_Geral_UTF8_'!$A$2:$B$223,2,FALSE)</f>
        <v>África</v>
      </c>
      <c r="H62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8" spans="1:8" hidden="1">
      <c r="A6298" t="s">
        <v>192</v>
      </c>
      <c r="B6298" s="3">
        <v>2002</v>
      </c>
      <c r="C6298">
        <v>0</v>
      </c>
      <c r="D6298">
        <v>0</v>
      </c>
      <c r="E6298" s="3" t="e">
        <v>#NUM!</v>
      </c>
      <c r="F6298" s="3" t="str">
        <f>VLOOKUP(Exportacao[[#This Row],[País]],Tabela3[#All],4,FALSE)</f>
        <v>Senegal</v>
      </c>
      <c r="G6298" s="3" t="str">
        <f>VLOOKUP(Exportacao[[#This Row],[País Corrigido]],'Conversor de países_Geral_UTF8_'!$A$2:$B$223,2,FALSE)</f>
        <v>África</v>
      </c>
      <c r="H62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299" spans="1:8" hidden="1">
      <c r="A6299" t="s">
        <v>192</v>
      </c>
      <c r="B6299" s="3">
        <v>2003</v>
      </c>
      <c r="C6299">
        <v>0</v>
      </c>
      <c r="D6299">
        <v>0</v>
      </c>
      <c r="E6299" s="3" t="e">
        <v>#NUM!</v>
      </c>
      <c r="F6299" s="3" t="str">
        <f>VLOOKUP(Exportacao[[#This Row],[País]],Tabela3[#All],4,FALSE)</f>
        <v>Senegal</v>
      </c>
      <c r="G6299" s="3" t="str">
        <f>VLOOKUP(Exportacao[[#This Row],[País Corrigido]],'Conversor de países_Geral_UTF8_'!$A$2:$B$223,2,FALSE)</f>
        <v>África</v>
      </c>
      <c r="H62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0" spans="1:8" hidden="1">
      <c r="A6300" t="s">
        <v>192</v>
      </c>
      <c r="B6300" s="3">
        <v>2004</v>
      </c>
      <c r="C6300">
        <v>0</v>
      </c>
      <c r="D6300">
        <v>0</v>
      </c>
      <c r="E6300" s="3" t="e">
        <v>#NUM!</v>
      </c>
      <c r="F6300" s="3" t="str">
        <f>VLOOKUP(Exportacao[[#This Row],[País]],Tabela3[#All],4,FALSE)</f>
        <v>Senegal</v>
      </c>
      <c r="G6300" s="3" t="str">
        <f>VLOOKUP(Exportacao[[#This Row],[País Corrigido]],'Conversor de países_Geral_UTF8_'!$A$2:$B$223,2,FALSE)</f>
        <v>África</v>
      </c>
      <c r="H63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1" spans="1:8" hidden="1">
      <c r="A6301" t="s">
        <v>192</v>
      </c>
      <c r="B6301" s="3">
        <v>2005</v>
      </c>
      <c r="C6301">
        <v>0</v>
      </c>
      <c r="D6301">
        <v>0</v>
      </c>
      <c r="E6301" s="3" t="e">
        <v>#NUM!</v>
      </c>
      <c r="F6301" s="3" t="str">
        <f>VLOOKUP(Exportacao[[#This Row],[País]],Tabela3[#All],4,FALSE)</f>
        <v>Senegal</v>
      </c>
      <c r="G6301" s="3" t="str">
        <f>VLOOKUP(Exportacao[[#This Row],[País Corrigido]],'Conversor de países_Geral_UTF8_'!$A$2:$B$223,2,FALSE)</f>
        <v>África</v>
      </c>
      <c r="H63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2" spans="1:8" hidden="1">
      <c r="A6302" t="s">
        <v>192</v>
      </c>
      <c r="B6302" s="3">
        <v>2006</v>
      </c>
      <c r="C6302">
        <v>0</v>
      </c>
      <c r="D6302">
        <v>0</v>
      </c>
      <c r="E6302" s="3" t="e">
        <v>#NUM!</v>
      </c>
      <c r="F6302" s="3" t="str">
        <f>VLOOKUP(Exportacao[[#This Row],[País]],Tabela3[#All],4,FALSE)</f>
        <v>Senegal</v>
      </c>
      <c r="G6302" s="3" t="str">
        <f>VLOOKUP(Exportacao[[#This Row],[País Corrigido]],'Conversor de países_Geral_UTF8_'!$A$2:$B$223,2,FALSE)</f>
        <v>África</v>
      </c>
      <c r="H63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3" spans="1:8" hidden="1">
      <c r="A6303" t="s">
        <v>192</v>
      </c>
      <c r="B6303" s="3">
        <v>2007</v>
      </c>
      <c r="C6303">
        <v>0</v>
      </c>
      <c r="D6303">
        <v>0</v>
      </c>
      <c r="E6303" s="3" t="e">
        <v>#NUM!</v>
      </c>
      <c r="F6303" s="3" t="str">
        <f>VLOOKUP(Exportacao[[#This Row],[País]],Tabela3[#All],4,FALSE)</f>
        <v>Senegal</v>
      </c>
      <c r="G6303" s="3" t="str">
        <f>VLOOKUP(Exportacao[[#This Row],[País Corrigido]],'Conversor de países_Geral_UTF8_'!$A$2:$B$223,2,FALSE)</f>
        <v>África</v>
      </c>
      <c r="H63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4" spans="1:8" hidden="1">
      <c r="A6304" t="s">
        <v>192</v>
      </c>
      <c r="B6304" s="3">
        <v>2008</v>
      </c>
      <c r="C6304">
        <v>0</v>
      </c>
      <c r="D6304">
        <v>0</v>
      </c>
      <c r="E6304" s="3" t="e">
        <v>#NUM!</v>
      </c>
      <c r="F6304" s="3" t="str">
        <f>VLOOKUP(Exportacao[[#This Row],[País]],Tabela3[#All],4,FALSE)</f>
        <v>Senegal</v>
      </c>
      <c r="G6304" s="3" t="str">
        <f>VLOOKUP(Exportacao[[#This Row],[País Corrigido]],'Conversor de países_Geral_UTF8_'!$A$2:$B$223,2,FALSE)</f>
        <v>África</v>
      </c>
      <c r="H63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5" spans="1:8" hidden="1">
      <c r="A6305" t="s">
        <v>192</v>
      </c>
      <c r="B6305" s="3">
        <v>2009</v>
      </c>
      <c r="C6305">
        <v>0</v>
      </c>
      <c r="D6305">
        <v>0</v>
      </c>
      <c r="E6305" s="3" t="e">
        <v>#NUM!</v>
      </c>
      <c r="F6305" s="3" t="str">
        <f>VLOOKUP(Exportacao[[#This Row],[País]],Tabela3[#All],4,FALSE)</f>
        <v>Senegal</v>
      </c>
      <c r="G6305" s="3" t="str">
        <f>VLOOKUP(Exportacao[[#This Row],[País Corrigido]],'Conversor de países_Geral_UTF8_'!$A$2:$B$223,2,FALSE)</f>
        <v>África</v>
      </c>
      <c r="H63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6" spans="1:8" hidden="1">
      <c r="A6306" t="s">
        <v>192</v>
      </c>
      <c r="B6306" s="3">
        <v>2010</v>
      </c>
      <c r="C6306">
        <v>0</v>
      </c>
      <c r="D6306">
        <v>0</v>
      </c>
      <c r="E6306" s="3" t="e">
        <v>#NUM!</v>
      </c>
      <c r="F6306" s="3" t="str">
        <f>VLOOKUP(Exportacao[[#This Row],[País]],Tabela3[#All],4,FALSE)</f>
        <v>Senegal</v>
      </c>
      <c r="G6306" s="3" t="str">
        <f>VLOOKUP(Exportacao[[#This Row],[País Corrigido]],'Conversor de países_Geral_UTF8_'!$A$2:$B$223,2,FALSE)</f>
        <v>África</v>
      </c>
      <c r="H63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7" spans="1:8" hidden="1">
      <c r="A6307" t="s">
        <v>192</v>
      </c>
      <c r="B6307" s="3">
        <v>2011</v>
      </c>
      <c r="C6307">
        <v>0</v>
      </c>
      <c r="D6307">
        <v>0</v>
      </c>
      <c r="E6307" s="3" t="e">
        <v>#NUM!</v>
      </c>
      <c r="F6307" s="3" t="str">
        <f>VLOOKUP(Exportacao[[#This Row],[País]],Tabela3[#All],4,FALSE)</f>
        <v>Senegal</v>
      </c>
      <c r="G6307" s="3" t="str">
        <f>VLOOKUP(Exportacao[[#This Row],[País Corrigido]],'Conversor de países_Geral_UTF8_'!$A$2:$B$223,2,FALSE)</f>
        <v>África</v>
      </c>
      <c r="H63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8" spans="1:8" hidden="1">
      <c r="A6308" t="s">
        <v>192</v>
      </c>
      <c r="B6308" s="3">
        <v>2012</v>
      </c>
      <c r="C6308">
        <v>0</v>
      </c>
      <c r="D6308">
        <v>0</v>
      </c>
      <c r="E6308" s="3" t="e">
        <v>#NUM!</v>
      </c>
      <c r="F6308" s="3" t="str">
        <f>VLOOKUP(Exportacao[[#This Row],[País]],Tabela3[#All],4,FALSE)</f>
        <v>Senegal</v>
      </c>
      <c r="G6308" s="3" t="str">
        <f>VLOOKUP(Exportacao[[#This Row],[País Corrigido]],'Conversor de países_Geral_UTF8_'!$A$2:$B$223,2,FALSE)</f>
        <v>África</v>
      </c>
      <c r="H63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09" spans="1:8" hidden="1">
      <c r="A6309" t="s">
        <v>192</v>
      </c>
      <c r="B6309" s="3">
        <v>2013</v>
      </c>
      <c r="C6309">
        <v>0</v>
      </c>
      <c r="D6309">
        <v>0</v>
      </c>
      <c r="E6309" s="3" t="e">
        <v>#NUM!</v>
      </c>
      <c r="F6309" s="3" t="str">
        <f>VLOOKUP(Exportacao[[#This Row],[País]],Tabela3[#All],4,FALSE)</f>
        <v>Senegal</v>
      </c>
      <c r="G6309" s="3" t="str">
        <f>VLOOKUP(Exportacao[[#This Row],[País Corrigido]],'Conversor de países_Geral_UTF8_'!$A$2:$B$223,2,FALSE)</f>
        <v>África</v>
      </c>
      <c r="H63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0" spans="1:8" hidden="1">
      <c r="A6310" t="s">
        <v>192</v>
      </c>
      <c r="B6310" s="3">
        <v>2014</v>
      </c>
      <c r="C6310">
        <v>0</v>
      </c>
      <c r="D6310">
        <v>0</v>
      </c>
      <c r="E6310" s="3" t="e">
        <v>#NUM!</v>
      </c>
      <c r="F6310" s="3" t="str">
        <f>VLOOKUP(Exportacao[[#This Row],[País]],Tabela3[#All],4,FALSE)</f>
        <v>Senegal</v>
      </c>
      <c r="G6310" s="3" t="str">
        <f>VLOOKUP(Exportacao[[#This Row],[País Corrigido]],'Conversor de países_Geral_UTF8_'!$A$2:$B$223,2,FALSE)</f>
        <v>África</v>
      </c>
      <c r="H63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1" spans="1:8" hidden="1">
      <c r="A6311" t="s">
        <v>192</v>
      </c>
      <c r="B6311" s="3">
        <v>2015</v>
      </c>
      <c r="C6311">
        <v>0</v>
      </c>
      <c r="D6311">
        <v>0</v>
      </c>
      <c r="E6311" s="3" t="e">
        <v>#NUM!</v>
      </c>
      <c r="F6311" s="3" t="str">
        <f>VLOOKUP(Exportacao[[#This Row],[País]],Tabela3[#All],4,FALSE)</f>
        <v>Senegal</v>
      </c>
      <c r="G6311" s="3" t="str">
        <f>VLOOKUP(Exportacao[[#This Row],[País Corrigido]],'Conversor de países_Geral_UTF8_'!$A$2:$B$223,2,FALSE)</f>
        <v>África</v>
      </c>
      <c r="H63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2" spans="1:8" hidden="1">
      <c r="A6312" t="s">
        <v>192</v>
      </c>
      <c r="B6312" s="3">
        <v>2016</v>
      </c>
      <c r="C6312">
        <v>0</v>
      </c>
      <c r="D6312">
        <v>0</v>
      </c>
      <c r="E6312" s="3" t="e">
        <v>#NUM!</v>
      </c>
      <c r="F6312" s="3" t="str">
        <f>VLOOKUP(Exportacao[[#This Row],[País]],Tabela3[#All],4,FALSE)</f>
        <v>Senegal</v>
      </c>
      <c r="G6312" s="3" t="str">
        <f>VLOOKUP(Exportacao[[#This Row],[País Corrigido]],'Conversor de países_Geral_UTF8_'!$A$2:$B$223,2,FALSE)</f>
        <v>África</v>
      </c>
      <c r="H63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3" spans="1:8" hidden="1">
      <c r="A6313" t="s">
        <v>192</v>
      </c>
      <c r="B6313" s="3">
        <v>2017</v>
      </c>
      <c r="C6313">
        <v>0</v>
      </c>
      <c r="D6313">
        <v>0</v>
      </c>
      <c r="E6313" s="3" t="e">
        <v>#NUM!</v>
      </c>
      <c r="F6313" s="3" t="str">
        <f>VLOOKUP(Exportacao[[#This Row],[País]],Tabela3[#All],4,FALSE)</f>
        <v>Senegal</v>
      </c>
      <c r="G6313" s="3" t="str">
        <f>VLOOKUP(Exportacao[[#This Row],[País Corrigido]],'Conversor de países_Geral_UTF8_'!$A$2:$B$223,2,FALSE)</f>
        <v>África</v>
      </c>
      <c r="H63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4" spans="1:8" hidden="1">
      <c r="A6314" t="s">
        <v>192</v>
      </c>
      <c r="B6314" s="3">
        <v>2018</v>
      </c>
      <c r="C6314">
        <v>0</v>
      </c>
      <c r="D6314">
        <v>0</v>
      </c>
      <c r="E6314" s="3" t="e">
        <v>#NUM!</v>
      </c>
      <c r="F6314" s="3" t="str">
        <f>VLOOKUP(Exportacao[[#This Row],[País]],Tabela3[#All],4,FALSE)</f>
        <v>Senegal</v>
      </c>
      <c r="G6314" s="3" t="str">
        <f>VLOOKUP(Exportacao[[#This Row],[País Corrigido]],'Conversor de países_Geral_UTF8_'!$A$2:$B$223,2,FALSE)</f>
        <v>África</v>
      </c>
      <c r="H63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5" spans="1:8" hidden="1">
      <c r="A6315" t="s">
        <v>192</v>
      </c>
      <c r="B6315" s="3">
        <v>2019</v>
      </c>
      <c r="C6315">
        <v>0</v>
      </c>
      <c r="D6315">
        <v>0</v>
      </c>
      <c r="E6315" s="3" t="e">
        <v>#NUM!</v>
      </c>
      <c r="F6315" s="3" t="str">
        <f>VLOOKUP(Exportacao[[#This Row],[País]],Tabela3[#All],4,FALSE)</f>
        <v>Senegal</v>
      </c>
      <c r="G6315" s="3" t="str">
        <f>VLOOKUP(Exportacao[[#This Row],[País Corrigido]],'Conversor de países_Geral_UTF8_'!$A$2:$B$223,2,FALSE)</f>
        <v>África</v>
      </c>
      <c r="H63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6" spans="1:8" hidden="1">
      <c r="A6316" t="s">
        <v>192</v>
      </c>
      <c r="B6316" s="3">
        <v>2020</v>
      </c>
      <c r="C6316">
        <v>0</v>
      </c>
      <c r="D6316">
        <v>0</v>
      </c>
      <c r="E6316" s="3" t="e">
        <v>#NUM!</v>
      </c>
      <c r="F6316" s="3" t="str">
        <f>VLOOKUP(Exportacao[[#This Row],[País]],Tabela3[#All],4,FALSE)</f>
        <v>Senegal</v>
      </c>
      <c r="G6316" s="3" t="str">
        <f>VLOOKUP(Exportacao[[#This Row],[País Corrigido]],'Conversor de países_Geral_UTF8_'!$A$2:$B$223,2,FALSE)</f>
        <v>África</v>
      </c>
      <c r="H63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7" spans="1:8" hidden="1">
      <c r="A6317" t="s">
        <v>192</v>
      </c>
      <c r="B6317" s="3">
        <v>2021</v>
      </c>
      <c r="C6317">
        <v>0</v>
      </c>
      <c r="D6317">
        <v>0</v>
      </c>
      <c r="E6317" s="3" t="e">
        <v>#NUM!</v>
      </c>
      <c r="F6317" s="3" t="str">
        <f>VLOOKUP(Exportacao[[#This Row],[País]],Tabela3[#All],4,FALSE)</f>
        <v>Senegal</v>
      </c>
      <c r="G6317" s="3" t="str">
        <f>VLOOKUP(Exportacao[[#This Row],[País Corrigido]],'Conversor de países_Geral_UTF8_'!$A$2:$B$223,2,FALSE)</f>
        <v>África</v>
      </c>
      <c r="H63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8" spans="1:8" hidden="1">
      <c r="A6318" t="s">
        <v>192</v>
      </c>
      <c r="B6318" s="3">
        <v>2022</v>
      </c>
      <c r="C6318">
        <v>0</v>
      </c>
      <c r="D6318">
        <v>0</v>
      </c>
      <c r="E6318" s="3" t="e">
        <v>#NUM!</v>
      </c>
      <c r="F6318" s="3" t="str">
        <f>VLOOKUP(Exportacao[[#This Row],[País]],Tabela3[#All],4,FALSE)</f>
        <v>Senegal</v>
      </c>
      <c r="G6318" s="3" t="str">
        <f>VLOOKUP(Exportacao[[#This Row],[País Corrigido]],'Conversor de países_Geral_UTF8_'!$A$2:$B$223,2,FALSE)</f>
        <v>África</v>
      </c>
      <c r="H63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19" spans="1:8" hidden="1">
      <c r="A6319" t="s">
        <v>192</v>
      </c>
      <c r="B6319" s="3">
        <v>2023</v>
      </c>
      <c r="C6319">
        <v>0</v>
      </c>
      <c r="D6319">
        <v>0</v>
      </c>
      <c r="E6319" s="3" t="e">
        <v>#NUM!</v>
      </c>
      <c r="F6319" s="3" t="str">
        <f>VLOOKUP(Exportacao[[#This Row],[País]],Tabela3[#All],4,FALSE)</f>
        <v>Senegal</v>
      </c>
      <c r="G6319" s="3" t="str">
        <f>VLOOKUP(Exportacao[[#This Row],[País Corrigido]],'Conversor de países_Geral_UTF8_'!$A$2:$B$223,2,FALSE)</f>
        <v>África</v>
      </c>
      <c r="H63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0" spans="1:8" hidden="1">
      <c r="A6320" t="s">
        <v>193</v>
      </c>
      <c r="B6320" s="3">
        <v>1970</v>
      </c>
      <c r="C6320">
        <v>0</v>
      </c>
      <c r="D6320">
        <v>0</v>
      </c>
      <c r="E6320" s="3" t="e">
        <v>#NUM!</v>
      </c>
      <c r="F6320" s="3" t="str">
        <f>VLOOKUP(Exportacao[[#This Row],[País]],Tabela3[#All],4,FALSE)</f>
        <v>Serra Leoa</v>
      </c>
      <c r="G6320" s="3" t="str">
        <f>VLOOKUP(Exportacao[[#This Row],[País Corrigido]],'Conversor de países_Geral_UTF8_'!$A$2:$B$223,2,FALSE)</f>
        <v>África</v>
      </c>
      <c r="H63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1" spans="1:8" hidden="1">
      <c r="A6321" t="s">
        <v>193</v>
      </c>
      <c r="B6321" s="3">
        <v>1971</v>
      </c>
      <c r="C6321">
        <v>0</v>
      </c>
      <c r="D6321">
        <v>0</v>
      </c>
      <c r="E6321" s="3" t="e">
        <v>#NUM!</v>
      </c>
      <c r="F6321" s="3" t="str">
        <f>VLOOKUP(Exportacao[[#This Row],[País]],Tabela3[#All],4,FALSE)</f>
        <v>Serra Leoa</v>
      </c>
      <c r="G6321" s="3" t="str">
        <f>VLOOKUP(Exportacao[[#This Row],[País Corrigido]],'Conversor de países_Geral_UTF8_'!$A$2:$B$223,2,FALSE)</f>
        <v>África</v>
      </c>
      <c r="H63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2" spans="1:8" hidden="1">
      <c r="A6322" t="s">
        <v>193</v>
      </c>
      <c r="B6322" s="3">
        <v>1972</v>
      </c>
      <c r="C6322">
        <v>0</v>
      </c>
      <c r="D6322">
        <v>0</v>
      </c>
      <c r="E6322" s="3" t="e">
        <v>#NUM!</v>
      </c>
      <c r="F6322" s="3" t="str">
        <f>VLOOKUP(Exportacao[[#This Row],[País]],Tabela3[#All],4,FALSE)</f>
        <v>Serra Leoa</v>
      </c>
      <c r="G6322" s="3" t="str">
        <f>VLOOKUP(Exportacao[[#This Row],[País Corrigido]],'Conversor de países_Geral_UTF8_'!$A$2:$B$223,2,FALSE)</f>
        <v>África</v>
      </c>
      <c r="H63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3" spans="1:8" hidden="1">
      <c r="A6323" t="s">
        <v>193</v>
      </c>
      <c r="B6323" s="3">
        <v>1973</v>
      </c>
      <c r="C6323">
        <v>0</v>
      </c>
      <c r="D6323">
        <v>0</v>
      </c>
      <c r="E6323" s="3" t="e">
        <v>#NUM!</v>
      </c>
      <c r="F6323" s="3" t="str">
        <f>VLOOKUP(Exportacao[[#This Row],[País]],Tabela3[#All],4,FALSE)</f>
        <v>Serra Leoa</v>
      </c>
      <c r="G6323" s="3" t="str">
        <f>VLOOKUP(Exportacao[[#This Row],[País Corrigido]],'Conversor de países_Geral_UTF8_'!$A$2:$B$223,2,FALSE)</f>
        <v>África</v>
      </c>
      <c r="H63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4" spans="1:8" hidden="1">
      <c r="A6324" t="s">
        <v>193</v>
      </c>
      <c r="B6324" s="3">
        <v>1974</v>
      </c>
      <c r="C6324">
        <v>0</v>
      </c>
      <c r="D6324">
        <v>0</v>
      </c>
      <c r="E6324" s="3" t="e">
        <v>#NUM!</v>
      </c>
      <c r="F6324" s="3" t="str">
        <f>VLOOKUP(Exportacao[[#This Row],[País]],Tabela3[#All],4,FALSE)</f>
        <v>Serra Leoa</v>
      </c>
      <c r="G6324" s="3" t="str">
        <f>VLOOKUP(Exportacao[[#This Row],[País Corrigido]],'Conversor de países_Geral_UTF8_'!$A$2:$B$223,2,FALSE)</f>
        <v>África</v>
      </c>
      <c r="H63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5" spans="1:8" hidden="1">
      <c r="A6325" t="s">
        <v>193</v>
      </c>
      <c r="B6325" s="3">
        <v>1975</v>
      </c>
      <c r="C6325">
        <v>0</v>
      </c>
      <c r="D6325">
        <v>0</v>
      </c>
      <c r="E6325" s="3" t="e">
        <v>#NUM!</v>
      </c>
      <c r="F6325" s="3" t="str">
        <f>VLOOKUP(Exportacao[[#This Row],[País]],Tabela3[#All],4,FALSE)</f>
        <v>Serra Leoa</v>
      </c>
      <c r="G6325" s="3" t="str">
        <f>VLOOKUP(Exportacao[[#This Row],[País Corrigido]],'Conversor de países_Geral_UTF8_'!$A$2:$B$223,2,FALSE)</f>
        <v>África</v>
      </c>
      <c r="H63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6" spans="1:8" hidden="1">
      <c r="A6326" t="s">
        <v>193</v>
      </c>
      <c r="B6326" s="3">
        <v>1976</v>
      </c>
      <c r="C6326">
        <v>0</v>
      </c>
      <c r="D6326">
        <v>0</v>
      </c>
      <c r="E6326" s="3" t="e">
        <v>#NUM!</v>
      </c>
      <c r="F6326" s="3" t="str">
        <f>VLOOKUP(Exportacao[[#This Row],[País]],Tabela3[#All],4,FALSE)</f>
        <v>Serra Leoa</v>
      </c>
      <c r="G6326" s="3" t="str">
        <f>VLOOKUP(Exportacao[[#This Row],[País Corrigido]],'Conversor de países_Geral_UTF8_'!$A$2:$B$223,2,FALSE)</f>
        <v>África</v>
      </c>
      <c r="H63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7" spans="1:8" hidden="1">
      <c r="A6327" t="s">
        <v>193</v>
      </c>
      <c r="B6327" s="3">
        <v>1977</v>
      </c>
      <c r="C6327">
        <v>0</v>
      </c>
      <c r="D6327">
        <v>0</v>
      </c>
      <c r="E6327" s="3" t="e">
        <v>#NUM!</v>
      </c>
      <c r="F6327" s="3" t="str">
        <f>VLOOKUP(Exportacao[[#This Row],[País]],Tabela3[#All],4,FALSE)</f>
        <v>Serra Leoa</v>
      </c>
      <c r="G6327" s="3" t="str">
        <f>VLOOKUP(Exportacao[[#This Row],[País Corrigido]],'Conversor de países_Geral_UTF8_'!$A$2:$B$223,2,FALSE)</f>
        <v>África</v>
      </c>
      <c r="H63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8" spans="1:8" hidden="1">
      <c r="A6328" t="s">
        <v>193</v>
      </c>
      <c r="B6328" s="3">
        <v>1978</v>
      </c>
      <c r="C6328">
        <v>0</v>
      </c>
      <c r="D6328">
        <v>0</v>
      </c>
      <c r="E6328" s="3" t="e">
        <v>#NUM!</v>
      </c>
      <c r="F6328" s="3" t="str">
        <f>VLOOKUP(Exportacao[[#This Row],[País]],Tabela3[#All],4,FALSE)</f>
        <v>Serra Leoa</v>
      </c>
      <c r="G6328" s="3" t="str">
        <f>VLOOKUP(Exportacao[[#This Row],[País Corrigido]],'Conversor de países_Geral_UTF8_'!$A$2:$B$223,2,FALSE)</f>
        <v>África</v>
      </c>
      <c r="H63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29" spans="1:8" hidden="1">
      <c r="A6329" t="s">
        <v>193</v>
      </c>
      <c r="B6329" s="3">
        <v>1979</v>
      </c>
      <c r="C6329">
        <v>0</v>
      </c>
      <c r="D6329">
        <v>0</v>
      </c>
      <c r="E6329" s="3" t="e">
        <v>#NUM!</v>
      </c>
      <c r="F6329" s="3" t="str">
        <f>VLOOKUP(Exportacao[[#This Row],[País]],Tabela3[#All],4,FALSE)</f>
        <v>Serra Leoa</v>
      </c>
      <c r="G6329" s="3" t="str">
        <f>VLOOKUP(Exportacao[[#This Row],[País Corrigido]],'Conversor de países_Geral_UTF8_'!$A$2:$B$223,2,FALSE)</f>
        <v>África</v>
      </c>
      <c r="H63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0" spans="1:8" hidden="1">
      <c r="A6330" t="s">
        <v>193</v>
      </c>
      <c r="B6330" s="3">
        <v>1980</v>
      </c>
      <c r="C6330">
        <v>0</v>
      </c>
      <c r="D6330">
        <v>0</v>
      </c>
      <c r="E6330" s="3" t="e">
        <v>#NUM!</v>
      </c>
      <c r="F6330" s="3" t="str">
        <f>VLOOKUP(Exportacao[[#This Row],[País]],Tabela3[#All],4,FALSE)</f>
        <v>Serra Leoa</v>
      </c>
      <c r="G6330" s="3" t="str">
        <f>VLOOKUP(Exportacao[[#This Row],[País Corrigido]],'Conversor de países_Geral_UTF8_'!$A$2:$B$223,2,FALSE)</f>
        <v>África</v>
      </c>
      <c r="H63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1" spans="1:8" hidden="1">
      <c r="A6331" t="s">
        <v>193</v>
      </c>
      <c r="B6331" s="3">
        <v>1981</v>
      </c>
      <c r="C6331">
        <v>0</v>
      </c>
      <c r="D6331">
        <v>0</v>
      </c>
      <c r="E6331" s="3" t="e">
        <v>#NUM!</v>
      </c>
      <c r="F6331" s="3" t="str">
        <f>VLOOKUP(Exportacao[[#This Row],[País]],Tabela3[#All],4,FALSE)</f>
        <v>Serra Leoa</v>
      </c>
      <c r="G6331" s="3" t="str">
        <f>VLOOKUP(Exportacao[[#This Row],[País Corrigido]],'Conversor de países_Geral_UTF8_'!$A$2:$B$223,2,FALSE)</f>
        <v>África</v>
      </c>
      <c r="H63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2" spans="1:8" hidden="1">
      <c r="A6332" t="s">
        <v>193</v>
      </c>
      <c r="B6332" s="3">
        <v>1982</v>
      </c>
      <c r="C6332">
        <v>0</v>
      </c>
      <c r="D6332">
        <v>0</v>
      </c>
      <c r="E6332" s="3" t="e">
        <v>#NUM!</v>
      </c>
      <c r="F6332" s="3" t="str">
        <f>VLOOKUP(Exportacao[[#This Row],[País]],Tabela3[#All],4,FALSE)</f>
        <v>Serra Leoa</v>
      </c>
      <c r="G6332" s="3" t="str">
        <f>VLOOKUP(Exportacao[[#This Row],[País Corrigido]],'Conversor de países_Geral_UTF8_'!$A$2:$B$223,2,FALSE)</f>
        <v>África</v>
      </c>
      <c r="H63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3" spans="1:8" hidden="1">
      <c r="A6333" t="s">
        <v>193</v>
      </c>
      <c r="B6333" s="3">
        <v>1983</v>
      </c>
      <c r="C6333">
        <v>0</v>
      </c>
      <c r="D6333">
        <v>0</v>
      </c>
      <c r="E6333" s="3" t="e">
        <v>#NUM!</v>
      </c>
      <c r="F6333" s="3" t="str">
        <f>VLOOKUP(Exportacao[[#This Row],[País]],Tabela3[#All],4,FALSE)</f>
        <v>Serra Leoa</v>
      </c>
      <c r="G6333" s="3" t="str">
        <f>VLOOKUP(Exportacao[[#This Row],[País Corrigido]],'Conversor de países_Geral_UTF8_'!$A$2:$B$223,2,FALSE)</f>
        <v>África</v>
      </c>
      <c r="H63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4" spans="1:8" hidden="1">
      <c r="A6334" t="s">
        <v>193</v>
      </c>
      <c r="B6334" s="3">
        <v>1984</v>
      </c>
      <c r="C6334">
        <v>0</v>
      </c>
      <c r="D6334">
        <v>0</v>
      </c>
      <c r="E6334" s="3" t="e">
        <v>#NUM!</v>
      </c>
      <c r="F6334" s="3" t="str">
        <f>VLOOKUP(Exportacao[[#This Row],[País]],Tabela3[#All],4,FALSE)</f>
        <v>Serra Leoa</v>
      </c>
      <c r="G6334" s="3" t="str">
        <f>VLOOKUP(Exportacao[[#This Row],[País Corrigido]],'Conversor de países_Geral_UTF8_'!$A$2:$B$223,2,FALSE)</f>
        <v>África</v>
      </c>
      <c r="H63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5" spans="1:8" hidden="1">
      <c r="A6335" t="s">
        <v>193</v>
      </c>
      <c r="B6335" s="3">
        <v>1985</v>
      </c>
      <c r="C6335">
        <v>0</v>
      </c>
      <c r="D6335">
        <v>0</v>
      </c>
      <c r="E6335" s="3" t="e">
        <v>#NUM!</v>
      </c>
      <c r="F6335" s="3" t="str">
        <f>VLOOKUP(Exportacao[[#This Row],[País]],Tabela3[#All],4,FALSE)</f>
        <v>Serra Leoa</v>
      </c>
      <c r="G6335" s="3" t="str">
        <f>VLOOKUP(Exportacao[[#This Row],[País Corrigido]],'Conversor de países_Geral_UTF8_'!$A$2:$B$223,2,FALSE)</f>
        <v>África</v>
      </c>
      <c r="H63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6" spans="1:8" hidden="1">
      <c r="A6336" t="s">
        <v>193</v>
      </c>
      <c r="B6336" s="3">
        <v>1986</v>
      </c>
      <c r="C6336">
        <v>0</v>
      </c>
      <c r="D6336">
        <v>0</v>
      </c>
      <c r="E6336" s="3" t="e">
        <v>#NUM!</v>
      </c>
      <c r="F6336" s="3" t="str">
        <f>VLOOKUP(Exportacao[[#This Row],[País]],Tabela3[#All],4,FALSE)</f>
        <v>Serra Leoa</v>
      </c>
      <c r="G6336" s="3" t="str">
        <f>VLOOKUP(Exportacao[[#This Row],[País Corrigido]],'Conversor de países_Geral_UTF8_'!$A$2:$B$223,2,FALSE)</f>
        <v>África</v>
      </c>
      <c r="H63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7" spans="1:8" hidden="1">
      <c r="A6337" t="s">
        <v>193</v>
      </c>
      <c r="B6337" s="3">
        <v>1987</v>
      </c>
      <c r="C6337">
        <v>0</v>
      </c>
      <c r="D6337">
        <v>0</v>
      </c>
      <c r="E6337" s="3" t="e">
        <v>#NUM!</v>
      </c>
      <c r="F6337" s="3" t="str">
        <f>VLOOKUP(Exportacao[[#This Row],[País]],Tabela3[#All],4,FALSE)</f>
        <v>Serra Leoa</v>
      </c>
      <c r="G6337" s="3" t="str">
        <f>VLOOKUP(Exportacao[[#This Row],[País Corrigido]],'Conversor de países_Geral_UTF8_'!$A$2:$B$223,2,FALSE)</f>
        <v>África</v>
      </c>
      <c r="H63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8" spans="1:8" hidden="1">
      <c r="A6338" t="s">
        <v>193</v>
      </c>
      <c r="B6338" s="3">
        <v>1988</v>
      </c>
      <c r="C6338">
        <v>0</v>
      </c>
      <c r="D6338">
        <v>0</v>
      </c>
      <c r="E6338" s="3" t="e">
        <v>#NUM!</v>
      </c>
      <c r="F6338" s="3" t="str">
        <f>VLOOKUP(Exportacao[[#This Row],[País]],Tabela3[#All],4,FALSE)</f>
        <v>Serra Leoa</v>
      </c>
      <c r="G6338" s="3" t="str">
        <f>VLOOKUP(Exportacao[[#This Row],[País Corrigido]],'Conversor de países_Geral_UTF8_'!$A$2:$B$223,2,FALSE)</f>
        <v>África</v>
      </c>
      <c r="H63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39" spans="1:8" hidden="1">
      <c r="A6339" t="s">
        <v>193</v>
      </c>
      <c r="B6339" s="3">
        <v>1989</v>
      </c>
      <c r="C6339">
        <v>0</v>
      </c>
      <c r="D6339">
        <v>0</v>
      </c>
      <c r="E6339" s="3" t="e">
        <v>#NUM!</v>
      </c>
      <c r="F6339" s="3" t="str">
        <f>VLOOKUP(Exportacao[[#This Row],[País]],Tabela3[#All],4,FALSE)</f>
        <v>Serra Leoa</v>
      </c>
      <c r="G6339" s="3" t="str">
        <f>VLOOKUP(Exportacao[[#This Row],[País Corrigido]],'Conversor de países_Geral_UTF8_'!$A$2:$B$223,2,FALSE)</f>
        <v>África</v>
      </c>
      <c r="H63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0" spans="1:8" hidden="1">
      <c r="A6340" t="s">
        <v>193</v>
      </c>
      <c r="B6340" s="3">
        <v>1990</v>
      </c>
      <c r="C6340">
        <v>0</v>
      </c>
      <c r="D6340">
        <v>0</v>
      </c>
      <c r="E6340" s="3" t="e">
        <v>#NUM!</v>
      </c>
      <c r="F6340" s="3" t="str">
        <f>VLOOKUP(Exportacao[[#This Row],[País]],Tabela3[#All],4,FALSE)</f>
        <v>Serra Leoa</v>
      </c>
      <c r="G6340" s="3" t="str">
        <f>VLOOKUP(Exportacao[[#This Row],[País Corrigido]],'Conversor de países_Geral_UTF8_'!$A$2:$B$223,2,FALSE)</f>
        <v>África</v>
      </c>
      <c r="H63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1" spans="1:8" hidden="1">
      <c r="A6341" t="s">
        <v>193</v>
      </c>
      <c r="B6341" s="3">
        <v>1991</v>
      </c>
      <c r="C6341">
        <v>0</v>
      </c>
      <c r="D6341">
        <v>0</v>
      </c>
      <c r="E6341" s="3" t="e">
        <v>#NUM!</v>
      </c>
      <c r="F6341" s="3" t="str">
        <f>VLOOKUP(Exportacao[[#This Row],[País]],Tabela3[#All],4,FALSE)</f>
        <v>Serra Leoa</v>
      </c>
      <c r="G6341" s="3" t="str">
        <f>VLOOKUP(Exportacao[[#This Row],[País Corrigido]],'Conversor de países_Geral_UTF8_'!$A$2:$B$223,2,FALSE)</f>
        <v>África</v>
      </c>
      <c r="H63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2" spans="1:8" hidden="1">
      <c r="A6342" t="s">
        <v>193</v>
      </c>
      <c r="B6342" s="3">
        <v>1992</v>
      </c>
      <c r="C6342">
        <v>0</v>
      </c>
      <c r="D6342">
        <v>0</v>
      </c>
      <c r="E6342" s="3" t="e">
        <v>#NUM!</v>
      </c>
      <c r="F6342" s="3" t="str">
        <f>VLOOKUP(Exportacao[[#This Row],[País]],Tabela3[#All],4,FALSE)</f>
        <v>Serra Leoa</v>
      </c>
      <c r="G6342" s="3" t="str">
        <f>VLOOKUP(Exportacao[[#This Row],[País Corrigido]],'Conversor de países_Geral_UTF8_'!$A$2:$B$223,2,FALSE)</f>
        <v>África</v>
      </c>
      <c r="H63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3" spans="1:8" hidden="1">
      <c r="A6343" t="s">
        <v>193</v>
      </c>
      <c r="B6343" s="3">
        <v>1993</v>
      </c>
      <c r="C6343">
        <v>0</v>
      </c>
      <c r="D6343">
        <v>0</v>
      </c>
      <c r="E6343" s="3" t="e">
        <v>#NUM!</v>
      </c>
      <c r="F6343" s="3" t="str">
        <f>VLOOKUP(Exportacao[[#This Row],[País]],Tabela3[#All],4,FALSE)</f>
        <v>Serra Leoa</v>
      </c>
      <c r="G6343" s="3" t="str">
        <f>VLOOKUP(Exportacao[[#This Row],[País Corrigido]],'Conversor de países_Geral_UTF8_'!$A$2:$B$223,2,FALSE)</f>
        <v>África</v>
      </c>
      <c r="H63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4" spans="1:8" hidden="1">
      <c r="A6344" t="s">
        <v>193</v>
      </c>
      <c r="B6344" s="3">
        <v>1994</v>
      </c>
      <c r="C6344">
        <v>0</v>
      </c>
      <c r="D6344">
        <v>0</v>
      </c>
      <c r="E6344" s="3" t="e">
        <v>#NUM!</v>
      </c>
      <c r="F6344" s="3" t="str">
        <f>VLOOKUP(Exportacao[[#This Row],[País]],Tabela3[#All],4,FALSE)</f>
        <v>Serra Leoa</v>
      </c>
      <c r="G6344" s="3" t="str">
        <f>VLOOKUP(Exportacao[[#This Row],[País Corrigido]],'Conversor de países_Geral_UTF8_'!$A$2:$B$223,2,FALSE)</f>
        <v>África</v>
      </c>
      <c r="H63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5" spans="1:8" hidden="1">
      <c r="A6345" t="s">
        <v>193</v>
      </c>
      <c r="B6345" s="3">
        <v>1995</v>
      </c>
      <c r="C6345">
        <v>0</v>
      </c>
      <c r="D6345">
        <v>0</v>
      </c>
      <c r="E6345" s="3" t="e">
        <v>#NUM!</v>
      </c>
      <c r="F6345" s="3" t="str">
        <f>VLOOKUP(Exportacao[[#This Row],[País]],Tabela3[#All],4,FALSE)</f>
        <v>Serra Leoa</v>
      </c>
      <c r="G6345" s="3" t="str">
        <f>VLOOKUP(Exportacao[[#This Row],[País Corrigido]],'Conversor de países_Geral_UTF8_'!$A$2:$B$223,2,FALSE)</f>
        <v>África</v>
      </c>
      <c r="H63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6" spans="1:8" hidden="1">
      <c r="A6346" t="s">
        <v>193</v>
      </c>
      <c r="B6346" s="3">
        <v>1996</v>
      </c>
      <c r="C6346">
        <v>0</v>
      </c>
      <c r="D6346">
        <v>0</v>
      </c>
      <c r="E6346" s="3" t="e">
        <v>#NUM!</v>
      </c>
      <c r="F6346" s="3" t="str">
        <f>VLOOKUP(Exportacao[[#This Row],[País]],Tabela3[#All],4,FALSE)</f>
        <v>Serra Leoa</v>
      </c>
      <c r="G6346" s="3" t="str">
        <f>VLOOKUP(Exportacao[[#This Row],[País Corrigido]],'Conversor de países_Geral_UTF8_'!$A$2:$B$223,2,FALSE)</f>
        <v>África</v>
      </c>
      <c r="H63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7" spans="1:8" hidden="1">
      <c r="A6347" t="s">
        <v>193</v>
      </c>
      <c r="B6347" s="3">
        <v>1997</v>
      </c>
      <c r="C6347">
        <v>0</v>
      </c>
      <c r="D6347">
        <v>0</v>
      </c>
      <c r="E6347" s="3" t="e">
        <v>#NUM!</v>
      </c>
      <c r="F6347" s="3" t="str">
        <f>VLOOKUP(Exportacao[[#This Row],[País]],Tabela3[#All],4,FALSE)</f>
        <v>Serra Leoa</v>
      </c>
      <c r="G6347" s="3" t="str">
        <f>VLOOKUP(Exportacao[[#This Row],[País Corrigido]],'Conversor de países_Geral_UTF8_'!$A$2:$B$223,2,FALSE)</f>
        <v>África</v>
      </c>
      <c r="H63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8" spans="1:8" hidden="1">
      <c r="A6348" t="s">
        <v>193</v>
      </c>
      <c r="B6348" s="3">
        <v>1998</v>
      </c>
      <c r="C6348">
        <v>0</v>
      </c>
      <c r="D6348">
        <v>0</v>
      </c>
      <c r="E6348" s="3" t="e">
        <v>#NUM!</v>
      </c>
      <c r="F6348" s="3" t="str">
        <f>VLOOKUP(Exportacao[[#This Row],[País]],Tabela3[#All],4,FALSE)</f>
        <v>Serra Leoa</v>
      </c>
      <c r="G6348" s="3" t="str">
        <f>VLOOKUP(Exportacao[[#This Row],[País Corrigido]],'Conversor de países_Geral_UTF8_'!$A$2:$B$223,2,FALSE)</f>
        <v>África</v>
      </c>
      <c r="H63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49" spans="1:8" hidden="1">
      <c r="A6349" t="s">
        <v>193</v>
      </c>
      <c r="B6349" s="3">
        <v>1999</v>
      </c>
      <c r="C6349">
        <v>0</v>
      </c>
      <c r="D6349">
        <v>0</v>
      </c>
      <c r="E6349" s="3" t="e">
        <v>#NUM!</v>
      </c>
      <c r="F6349" s="3" t="str">
        <f>VLOOKUP(Exportacao[[#This Row],[País]],Tabela3[#All],4,FALSE)</f>
        <v>Serra Leoa</v>
      </c>
      <c r="G6349" s="3" t="str">
        <f>VLOOKUP(Exportacao[[#This Row],[País Corrigido]],'Conversor de países_Geral_UTF8_'!$A$2:$B$223,2,FALSE)</f>
        <v>África</v>
      </c>
      <c r="H63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0" spans="1:8" hidden="1">
      <c r="A6350" t="s">
        <v>193</v>
      </c>
      <c r="B6350" s="3">
        <v>2000</v>
      </c>
      <c r="C6350">
        <v>0</v>
      </c>
      <c r="D6350">
        <v>0</v>
      </c>
      <c r="E6350" s="3" t="e">
        <v>#NUM!</v>
      </c>
      <c r="F6350" s="3" t="str">
        <f>VLOOKUP(Exportacao[[#This Row],[País]],Tabela3[#All],4,FALSE)</f>
        <v>Serra Leoa</v>
      </c>
      <c r="G6350" s="3" t="str">
        <f>VLOOKUP(Exportacao[[#This Row],[País Corrigido]],'Conversor de países_Geral_UTF8_'!$A$2:$B$223,2,FALSE)</f>
        <v>África</v>
      </c>
      <c r="H63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1" spans="1:8" hidden="1">
      <c r="A6351" t="s">
        <v>193</v>
      </c>
      <c r="B6351" s="3">
        <v>2001</v>
      </c>
      <c r="C6351">
        <v>0</v>
      </c>
      <c r="D6351">
        <v>0</v>
      </c>
      <c r="E6351" s="3" t="e">
        <v>#NUM!</v>
      </c>
      <c r="F6351" s="3" t="str">
        <f>VLOOKUP(Exportacao[[#This Row],[País]],Tabela3[#All],4,FALSE)</f>
        <v>Serra Leoa</v>
      </c>
      <c r="G6351" s="3" t="str">
        <f>VLOOKUP(Exportacao[[#This Row],[País Corrigido]],'Conversor de países_Geral_UTF8_'!$A$2:$B$223,2,FALSE)</f>
        <v>África</v>
      </c>
      <c r="H63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2" spans="1:8" hidden="1">
      <c r="A6352" t="s">
        <v>193</v>
      </c>
      <c r="B6352" s="3">
        <v>2002</v>
      </c>
      <c r="C6352">
        <v>0</v>
      </c>
      <c r="D6352">
        <v>0</v>
      </c>
      <c r="E6352" s="3" t="e">
        <v>#NUM!</v>
      </c>
      <c r="F6352" s="3" t="str">
        <f>VLOOKUP(Exportacao[[#This Row],[País]],Tabela3[#All],4,FALSE)</f>
        <v>Serra Leoa</v>
      </c>
      <c r="G6352" s="3" t="str">
        <f>VLOOKUP(Exportacao[[#This Row],[País Corrigido]],'Conversor de países_Geral_UTF8_'!$A$2:$B$223,2,FALSE)</f>
        <v>África</v>
      </c>
      <c r="H63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3" spans="1:8" hidden="1">
      <c r="A6353" t="s">
        <v>193</v>
      </c>
      <c r="B6353" s="3">
        <v>2003</v>
      </c>
      <c r="C6353">
        <v>0</v>
      </c>
      <c r="D6353">
        <v>0</v>
      </c>
      <c r="E6353" s="3" t="e">
        <v>#NUM!</v>
      </c>
      <c r="F6353" s="3" t="str">
        <f>VLOOKUP(Exportacao[[#This Row],[País]],Tabela3[#All],4,FALSE)</f>
        <v>Serra Leoa</v>
      </c>
      <c r="G6353" s="3" t="str">
        <f>VLOOKUP(Exportacao[[#This Row],[País Corrigido]],'Conversor de países_Geral_UTF8_'!$A$2:$B$223,2,FALSE)</f>
        <v>África</v>
      </c>
      <c r="H63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4" spans="1:8" hidden="1">
      <c r="A6354" t="s">
        <v>193</v>
      </c>
      <c r="B6354" s="3">
        <v>2004</v>
      </c>
      <c r="C6354">
        <v>0</v>
      </c>
      <c r="D6354">
        <v>0</v>
      </c>
      <c r="E6354" s="3" t="e">
        <v>#NUM!</v>
      </c>
      <c r="F6354" s="3" t="str">
        <f>VLOOKUP(Exportacao[[#This Row],[País]],Tabela3[#All],4,FALSE)</f>
        <v>Serra Leoa</v>
      </c>
      <c r="G6354" s="3" t="str">
        <f>VLOOKUP(Exportacao[[#This Row],[País Corrigido]],'Conversor de países_Geral_UTF8_'!$A$2:$B$223,2,FALSE)</f>
        <v>África</v>
      </c>
      <c r="H63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5" spans="1:8" hidden="1">
      <c r="A6355" t="s">
        <v>193</v>
      </c>
      <c r="B6355" s="3">
        <v>2005</v>
      </c>
      <c r="C6355">
        <v>0</v>
      </c>
      <c r="D6355">
        <v>0</v>
      </c>
      <c r="E6355" s="3" t="e">
        <v>#NUM!</v>
      </c>
      <c r="F6355" s="3" t="str">
        <f>VLOOKUP(Exportacao[[#This Row],[País]],Tabela3[#All],4,FALSE)</f>
        <v>Serra Leoa</v>
      </c>
      <c r="G6355" s="3" t="str">
        <f>VLOOKUP(Exportacao[[#This Row],[País Corrigido]],'Conversor de países_Geral_UTF8_'!$A$2:$B$223,2,FALSE)</f>
        <v>África</v>
      </c>
      <c r="H63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6" spans="1:8" hidden="1">
      <c r="A6356" t="s">
        <v>193</v>
      </c>
      <c r="B6356" s="3">
        <v>2006</v>
      </c>
      <c r="C6356">
        <v>0</v>
      </c>
      <c r="D6356">
        <v>0</v>
      </c>
      <c r="E6356" s="3" t="e">
        <v>#NUM!</v>
      </c>
      <c r="F6356" s="3" t="str">
        <f>VLOOKUP(Exportacao[[#This Row],[País]],Tabela3[#All],4,FALSE)</f>
        <v>Serra Leoa</v>
      </c>
      <c r="G6356" s="3" t="str">
        <f>VLOOKUP(Exportacao[[#This Row],[País Corrigido]],'Conversor de países_Geral_UTF8_'!$A$2:$B$223,2,FALSE)</f>
        <v>África</v>
      </c>
      <c r="H63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7" spans="1:8" hidden="1">
      <c r="A6357" t="s">
        <v>193</v>
      </c>
      <c r="B6357" s="3">
        <v>2007</v>
      </c>
      <c r="C6357">
        <v>0</v>
      </c>
      <c r="D6357">
        <v>0</v>
      </c>
      <c r="E6357" s="3" t="e">
        <v>#NUM!</v>
      </c>
      <c r="F6357" s="3" t="str">
        <f>VLOOKUP(Exportacao[[#This Row],[País]],Tabela3[#All],4,FALSE)</f>
        <v>Serra Leoa</v>
      </c>
      <c r="G6357" s="3" t="str">
        <f>VLOOKUP(Exportacao[[#This Row],[País Corrigido]],'Conversor de países_Geral_UTF8_'!$A$2:$B$223,2,FALSE)</f>
        <v>África</v>
      </c>
      <c r="H63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8" spans="1:8" hidden="1">
      <c r="A6358" t="s">
        <v>193</v>
      </c>
      <c r="B6358" s="3">
        <v>2008</v>
      </c>
      <c r="C6358">
        <v>0</v>
      </c>
      <c r="D6358">
        <v>0</v>
      </c>
      <c r="E6358" s="3" t="e">
        <v>#NUM!</v>
      </c>
      <c r="F6358" s="3" t="str">
        <f>VLOOKUP(Exportacao[[#This Row],[País]],Tabela3[#All],4,FALSE)</f>
        <v>Serra Leoa</v>
      </c>
      <c r="G6358" s="3" t="str">
        <f>VLOOKUP(Exportacao[[#This Row],[País Corrigido]],'Conversor de países_Geral_UTF8_'!$A$2:$B$223,2,FALSE)</f>
        <v>África</v>
      </c>
      <c r="H63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59" spans="1:8" hidden="1">
      <c r="A6359" t="s">
        <v>193</v>
      </c>
      <c r="B6359" s="3">
        <v>2009</v>
      </c>
      <c r="C6359">
        <v>0</v>
      </c>
      <c r="D6359">
        <v>0</v>
      </c>
      <c r="E6359" s="3" t="e">
        <v>#NUM!</v>
      </c>
      <c r="F6359" s="3" t="str">
        <f>VLOOKUP(Exportacao[[#This Row],[País]],Tabela3[#All],4,FALSE)</f>
        <v>Serra Leoa</v>
      </c>
      <c r="G6359" s="3" t="str">
        <f>VLOOKUP(Exportacao[[#This Row],[País Corrigido]],'Conversor de países_Geral_UTF8_'!$A$2:$B$223,2,FALSE)</f>
        <v>África</v>
      </c>
      <c r="H63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0" spans="1:8" hidden="1">
      <c r="A6360" t="s">
        <v>193</v>
      </c>
      <c r="B6360" s="3">
        <v>2010</v>
      </c>
      <c r="C6360">
        <v>0</v>
      </c>
      <c r="D6360">
        <v>0</v>
      </c>
      <c r="E6360" s="3" t="e">
        <v>#NUM!</v>
      </c>
      <c r="F6360" s="3" t="str">
        <f>VLOOKUP(Exportacao[[#This Row],[País]],Tabela3[#All],4,FALSE)</f>
        <v>Serra Leoa</v>
      </c>
      <c r="G6360" s="3" t="str">
        <f>VLOOKUP(Exportacao[[#This Row],[País Corrigido]],'Conversor de países_Geral_UTF8_'!$A$2:$B$223,2,FALSE)</f>
        <v>África</v>
      </c>
      <c r="H63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1" spans="1:8" hidden="1">
      <c r="A6361" t="s">
        <v>193</v>
      </c>
      <c r="B6361" s="3">
        <v>2011</v>
      </c>
      <c r="C6361">
        <v>0</v>
      </c>
      <c r="D6361">
        <v>0</v>
      </c>
      <c r="E6361" s="3" t="e">
        <v>#NUM!</v>
      </c>
      <c r="F6361" s="3" t="str">
        <f>VLOOKUP(Exportacao[[#This Row],[País]],Tabela3[#All],4,FALSE)</f>
        <v>Serra Leoa</v>
      </c>
      <c r="G6361" s="3" t="str">
        <f>VLOOKUP(Exportacao[[#This Row],[País Corrigido]],'Conversor de países_Geral_UTF8_'!$A$2:$B$223,2,FALSE)</f>
        <v>África</v>
      </c>
      <c r="H63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2" spans="1:8" hidden="1">
      <c r="A6362" t="s">
        <v>193</v>
      </c>
      <c r="B6362" s="3">
        <v>2012</v>
      </c>
      <c r="C6362">
        <v>0</v>
      </c>
      <c r="D6362">
        <v>0</v>
      </c>
      <c r="E6362" s="3" t="e">
        <v>#NUM!</v>
      </c>
      <c r="F6362" s="3" t="str">
        <f>VLOOKUP(Exportacao[[#This Row],[País]],Tabela3[#All],4,FALSE)</f>
        <v>Serra Leoa</v>
      </c>
      <c r="G6362" s="3" t="str">
        <f>VLOOKUP(Exportacao[[#This Row],[País Corrigido]],'Conversor de países_Geral_UTF8_'!$A$2:$B$223,2,FALSE)</f>
        <v>África</v>
      </c>
      <c r="H63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3" spans="1:8" hidden="1">
      <c r="A6363" t="s">
        <v>193</v>
      </c>
      <c r="B6363" s="3">
        <v>2013</v>
      </c>
      <c r="C6363">
        <v>0</v>
      </c>
      <c r="D6363">
        <v>0</v>
      </c>
      <c r="E6363" s="3" t="e">
        <v>#NUM!</v>
      </c>
      <c r="F6363" s="3" t="str">
        <f>VLOOKUP(Exportacao[[#This Row],[País]],Tabela3[#All],4,FALSE)</f>
        <v>Serra Leoa</v>
      </c>
      <c r="G6363" s="3" t="str">
        <f>VLOOKUP(Exportacao[[#This Row],[País Corrigido]],'Conversor de países_Geral_UTF8_'!$A$2:$B$223,2,FALSE)</f>
        <v>África</v>
      </c>
      <c r="H63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4" spans="1:8" hidden="1">
      <c r="A6364" t="s">
        <v>193</v>
      </c>
      <c r="B6364" s="3">
        <v>2014</v>
      </c>
      <c r="C6364">
        <v>0</v>
      </c>
      <c r="D6364">
        <v>0</v>
      </c>
      <c r="E6364" s="3" t="e">
        <v>#NUM!</v>
      </c>
      <c r="F6364" s="3" t="str">
        <f>VLOOKUP(Exportacao[[#This Row],[País]],Tabela3[#All],4,FALSE)</f>
        <v>Serra Leoa</v>
      </c>
      <c r="G6364" s="3" t="str">
        <f>VLOOKUP(Exportacao[[#This Row],[País Corrigido]],'Conversor de países_Geral_UTF8_'!$A$2:$B$223,2,FALSE)</f>
        <v>África</v>
      </c>
      <c r="H63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5" spans="1:8" hidden="1">
      <c r="A6365" t="s">
        <v>193</v>
      </c>
      <c r="B6365" s="3">
        <v>2015</v>
      </c>
      <c r="C6365">
        <v>0</v>
      </c>
      <c r="D6365">
        <v>0</v>
      </c>
      <c r="E6365" s="3" t="e">
        <v>#NUM!</v>
      </c>
      <c r="F6365" s="3" t="str">
        <f>VLOOKUP(Exportacao[[#This Row],[País]],Tabela3[#All],4,FALSE)</f>
        <v>Serra Leoa</v>
      </c>
      <c r="G6365" s="3" t="str">
        <f>VLOOKUP(Exportacao[[#This Row],[País Corrigido]],'Conversor de países_Geral_UTF8_'!$A$2:$B$223,2,FALSE)</f>
        <v>África</v>
      </c>
      <c r="H63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6" spans="1:8" hidden="1">
      <c r="A6366" t="s">
        <v>193</v>
      </c>
      <c r="B6366" s="3">
        <v>2016</v>
      </c>
      <c r="C6366">
        <v>0</v>
      </c>
      <c r="D6366">
        <v>0</v>
      </c>
      <c r="E6366" s="3" t="e">
        <v>#NUM!</v>
      </c>
      <c r="F6366" s="3" t="str">
        <f>VLOOKUP(Exportacao[[#This Row],[País]],Tabela3[#All],4,FALSE)</f>
        <v>Serra Leoa</v>
      </c>
      <c r="G6366" s="3" t="str">
        <f>VLOOKUP(Exportacao[[#This Row],[País Corrigido]],'Conversor de países_Geral_UTF8_'!$A$2:$B$223,2,FALSE)</f>
        <v>África</v>
      </c>
      <c r="H63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7" spans="1:8" hidden="1">
      <c r="A6367" t="s">
        <v>193</v>
      </c>
      <c r="B6367" s="3">
        <v>2017</v>
      </c>
      <c r="C6367">
        <v>0</v>
      </c>
      <c r="D6367">
        <v>0</v>
      </c>
      <c r="E6367" s="3" t="e">
        <v>#NUM!</v>
      </c>
      <c r="F6367" s="3" t="str">
        <f>VLOOKUP(Exportacao[[#This Row],[País]],Tabela3[#All],4,FALSE)</f>
        <v>Serra Leoa</v>
      </c>
      <c r="G6367" s="3" t="str">
        <f>VLOOKUP(Exportacao[[#This Row],[País Corrigido]],'Conversor de países_Geral_UTF8_'!$A$2:$B$223,2,FALSE)</f>
        <v>África</v>
      </c>
      <c r="H63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8" spans="1:8" hidden="1">
      <c r="A6368" t="s">
        <v>193</v>
      </c>
      <c r="B6368" s="3">
        <v>2018</v>
      </c>
      <c r="C6368">
        <v>0</v>
      </c>
      <c r="D6368">
        <v>0</v>
      </c>
      <c r="E6368" s="3" t="e">
        <v>#NUM!</v>
      </c>
      <c r="F6368" s="3" t="str">
        <f>VLOOKUP(Exportacao[[#This Row],[País]],Tabela3[#All],4,FALSE)</f>
        <v>Serra Leoa</v>
      </c>
      <c r="G6368" s="3" t="str">
        <f>VLOOKUP(Exportacao[[#This Row],[País Corrigido]],'Conversor de países_Geral_UTF8_'!$A$2:$B$223,2,FALSE)</f>
        <v>África</v>
      </c>
      <c r="H63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69" spans="1:8" hidden="1">
      <c r="A6369" t="s">
        <v>193</v>
      </c>
      <c r="B6369" s="3">
        <v>2019</v>
      </c>
      <c r="C6369">
        <v>18</v>
      </c>
      <c r="D6369">
        <v>717</v>
      </c>
      <c r="E6369" s="3">
        <v>39.833333333333336</v>
      </c>
      <c r="F6369" s="3" t="str">
        <f>VLOOKUP(Exportacao[[#This Row],[País]],Tabela3[#All],4,FALSE)</f>
        <v>Serra Leoa</v>
      </c>
      <c r="G6369" s="3" t="str">
        <f>VLOOKUP(Exportacao[[#This Row],[País Corrigido]],'Conversor de países_Geral_UTF8_'!$A$2:$B$223,2,FALSE)</f>
        <v>África</v>
      </c>
      <c r="H63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370" spans="1:8" hidden="1">
      <c r="A6370" t="s">
        <v>193</v>
      </c>
      <c r="B6370" s="3">
        <v>2020</v>
      </c>
      <c r="C6370">
        <v>9240</v>
      </c>
      <c r="D6370">
        <v>13050</v>
      </c>
      <c r="E6370" s="3">
        <v>1.4123376623376624</v>
      </c>
      <c r="F6370" s="3" t="str">
        <f>VLOOKUP(Exportacao[[#This Row],[País]],Tabela3[#All],4,FALSE)</f>
        <v>Serra Leoa</v>
      </c>
      <c r="G6370" s="3" t="str">
        <f>VLOOKUP(Exportacao[[#This Row],[País Corrigido]],'Conversor de países_Geral_UTF8_'!$A$2:$B$223,2,FALSE)</f>
        <v>África</v>
      </c>
      <c r="H63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371" spans="1:8" hidden="1">
      <c r="A6371" t="s">
        <v>193</v>
      </c>
      <c r="B6371" s="3">
        <v>2021</v>
      </c>
      <c r="C6371">
        <v>6525</v>
      </c>
      <c r="D6371">
        <v>12955</v>
      </c>
      <c r="E6371" s="3">
        <v>1.9854406130268198</v>
      </c>
      <c r="F6371" s="3" t="str">
        <f>VLOOKUP(Exportacao[[#This Row],[País]],Tabela3[#All],4,FALSE)</f>
        <v>Serra Leoa</v>
      </c>
      <c r="G6371" s="3" t="str">
        <f>VLOOKUP(Exportacao[[#This Row],[País Corrigido]],'Conversor de países_Geral_UTF8_'!$A$2:$B$223,2,FALSE)</f>
        <v>África</v>
      </c>
      <c r="H63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372" spans="1:8" hidden="1">
      <c r="A6372" t="s">
        <v>193</v>
      </c>
      <c r="B6372" s="3">
        <v>2022</v>
      </c>
      <c r="C6372">
        <v>8101</v>
      </c>
      <c r="D6372">
        <v>15182</v>
      </c>
      <c r="E6372" s="3">
        <v>1.8740896185656093</v>
      </c>
      <c r="F6372" s="3" t="str">
        <f>VLOOKUP(Exportacao[[#This Row],[País]],Tabela3[#All],4,FALSE)</f>
        <v>Serra Leoa</v>
      </c>
      <c r="G6372" s="3" t="str">
        <f>VLOOKUP(Exportacao[[#This Row],[País Corrigido]],'Conversor de países_Geral_UTF8_'!$A$2:$B$223,2,FALSE)</f>
        <v>África</v>
      </c>
      <c r="H63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373" spans="1:8" hidden="1">
      <c r="A6373" t="s">
        <v>193</v>
      </c>
      <c r="B6373" s="3">
        <v>2023</v>
      </c>
      <c r="C6373">
        <v>23200</v>
      </c>
      <c r="D6373">
        <v>38548</v>
      </c>
      <c r="E6373" s="3">
        <v>1.661551724137931</v>
      </c>
      <c r="F6373" s="3" t="str">
        <f>VLOOKUP(Exportacao[[#This Row],[País]],Tabela3[#All],4,FALSE)</f>
        <v>Serra Leoa</v>
      </c>
      <c r="G6373" s="3" t="str">
        <f>VLOOKUP(Exportacao[[#This Row],[País Corrigido]],'Conversor de países_Geral_UTF8_'!$A$2:$B$223,2,FALSE)</f>
        <v>África</v>
      </c>
      <c r="H63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374" spans="1:8" hidden="1">
      <c r="A6374" t="s">
        <v>196</v>
      </c>
      <c r="B6374" s="3">
        <v>1970</v>
      </c>
      <c r="C6374">
        <v>0</v>
      </c>
      <c r="D6374">
        <v>0</v>
      </c>
      <c r="E6374" s="3" t="e">
        <v>#NUM!</v>
      </c>
      <c r="F6374" s="3" t="str">
        <f>VLOOKUP(Exportacao[[#This Row],[País]],Tabela3[#All],4,FALSE)</f>
        <v>Singapura</v>
      </c>
      <c r="G6374" s="3" t="str">
        <f>VLOOKUP(Exportacao[[#This Row],[País Corrigido]],'Conversor de países_Geral_UTF8_'!$A$2:$B$223,2,FALSE)</f>
        <v>Ásia</v>
      </c>
      <c r="H63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75" spans="1:8" hidden="1">
      <c r="A6375" t="s">
        <v>196</v>
      </c>
      <c r="B6375" s="3">
        <v>1971</v>
      </c>
      <c r="C6375">
        <v>0</v>
      </c>
      <c r="D6375">
        <v>0</v>
      </c>
      <c r="E6375" s="3" t="e">
        <v>#NUM!</v>
      </c>
      <c r="F6375" s="3" t="str">
        <f>VLOOKUP(Exportacao[[#This Row],[País]],Tabela3[#All],4,FALSE)</f>
        <v>Singapura</v>
      </c>
      <c r="G6375" s="3" t="str">
        <f>VLOOKUP(Exportacao[[#This Row],[País Corrigido]],'Conversor de países_Geral_UTF8_'!$A$2:$B$223,2,FALSE)</f>
        <v>Ásia</v>
      </c>
      <c r="H63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76" spans="1:8" hidden="1">
      <c r="A6376" t="s">
        <v>196</v>
      </c>
      <c r="B6376" s="3">
        <v>1972</v>
      </c>
      <c r="C6376">
        <v>0</v>
      </c>
      <c r="D6376">
        <v>0</v>
      </c>
      <c r="E6376" s="3" t="e">
        <v>#NUM!</v>
      </c>
      <c r="F6376" s="3" t="str">
        <f>VLOOKUP(Exportacao[[#This Row],[País]],Tabela3[#All],4,FALSE)</f>
        <v>Singapura</v>
      </c>
      <c r="G6376" s="3" t="str">
        <f>VLOOKUP(Exportacao[[#This Row],[País Corrigido]],'Conversor de países_Geral_UTF8_'!$A$2:$B$223,2,FALSE)</f>
        <v>Ásia</v>
      </c>
      <c r="H63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77" spans="1:8" hidden="1">
      <c r="A6377" t="s">
        <v>196</v>
      </c>
      <c r="B6377" s="3">
        <v>1973</v>
      </c>
      <c r="C6377">
        <v>0</v>
      </c>
      <c r="D6377">
        <v>0</v>
      </c>
      <c r="E6377" s="3" t="e">
        <v>#NUM!</v>
      </c>
      <c r="F6377" s="3" t="str">
        <f>VLOOKUP(Exportacao[[#This Row],[País]],Tabela3[#All],4,FALSE)</f>
        <v>Singapura</v>
      </c>
      <c r="G6377" s="3" t="str">
        <f>VLOOKUP(Exportacao[[#This Row],[País Corrigido]],'Conversor de países_Geral_UTF8_'!$A$2:$B$223,2,FALSE)</f>
        <v>Ásia</v>
      </c>
      <c r="H63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78" spans="1:8" hidden="1">
      <c r="A6378" t="s">
        <v>196</v>
      </c>
      <c r="B6378" s="3">
        <v>1974</v>
      </c>
      <c r="C6378">
        <v>0</v>
      </c>
      <c r="D6378">
        <v>0</v>
      </c>
      <c r="E6378" s="3" t="e">
        <v>#NUM!</v>
      </c>
      <c r="F6378" s="3" t="str">
        <f>VLOOKUP(Exportacao[[#This Row],[País]],Tabela3[#All],4,FALSE)</f>
        <v>Singapura</v>
      </c>
      <c r="G6378" s="3" t="str">
        <f>VLOOKUP(Exportacao[[#This Row],[País Corrigido]],'Conversor de países_Geral_UTF8_'!$A$2:$B$223,2,FALSE)</f>
        <v>Ásia</v>
      </c>
      <c r="H63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79" spans="1:8" hidden="1">
      <c r="A6379" t="s">
        <v>196</v>
      </c>
      <c r="B6379" s="3">
        <v>1975</v>
      </c>
      <c r="C6379">
        <v>0</v>
      </c>
      <c r="D6379">
        <v>0</v>
      </c>
      <c r="E6379" s="3" t="e">
        <v>#NUM!</v>
      </c>
      <c r="F6379" s="3" t="str">
        <f>VLOOKUP(Exportacao[[#This Row],[País]],Tabela3[#All],4,FALSE)</f>
        <v>Singapura</v>
      </c>
      <c r="G6379" s="3" t="str">
        <f>VLOOKUP(Exportacao[[#This Row],[País Corrigido]],'Conversor de países_Geral_UTF8_'!$A$2:$B$223,2,FALSE)</f>
        <v>Ásia</v>
      </c>
      <c r="H63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0" spans="1:8" hidden="1">
      <c r="A6380" t="s">
        <v>196</v>
      </c>
      <c r="B6380" s="3">
        <v>1976</v>
      </c>
      <c r="C6380">
        <v>0</v>
      </c>
      <c r="D6380">
        <v>0</v>
      </c>
      <c r="E6380" s="3" t="e">
        <v>#NUM!</v>
      </c>
      <c r="F6380" s="3" t="str">
        <f>VLOOKUP(Exportacao[[#This Row],[País]],Tabela3[#All],4,FALSE)</f>
        <v>Singapura</v>
      </c>
      <c r="G6380" s="3" t="str">
        <f>VLOOKUP(Exportacao[[#This Row],[País Corrigido]],'Conversor de países_Geral_UTF8_'!$A$2:$B$223,2,FALSE)</f>
        <v>Ásia</v>
      </c>
      <c r="H63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1" spans="1:8" hidden="1">
      <c r="A6381" t="s">
        <v>196</v>
      </c>
      <c r="B6381" s="3">
        <v>1977</v>
      </c>
      <c r="C6381">
        <v>0</v>
      </c>
      <c r="D6381">
        <v>0</v>
      </c>
      <c r="E6381" s="3" t="e">
        <v>#NUM!</v>
      </c>
      <c r="F6381" s="3" t="str">
        <f>VLOOKUP(Exportacao[[#This Row],[País]],Tabela3[#All],4,FALSE)</f>
        <v>Singapura</v>
      </c>
      <c r="G6381" s="3" t="str">
        <f>VLOOKUP(Exportacao[[#This Row],[País Corrigido]],'Conversor de países_Geral_UTF8_'!$A$2:$B$223,2,FALSE)</f>
        <v>Ásia</v>
      </c>
      <c r="H63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2" spans="1:8" hidden="1">
      <c r="A6382" t="s">
        <v>196</v>
      </c>
      <c r="B6382" s="3">
        <v>1978</v>
      </c>
      <c r="C6382">
        <v>0</v>
      </c>
      <c r="D6382">
        <v>0</v>
      </c>
      <c r="E6382" s="3" t="e">
        <v>#NUM!</v>
      </c>
      <c r="F6382" s="3" t="str">
        <f>VLOOKUP(Exportacao[[#This Row],[País]],Tabela3[#All],4,FALSE)</f>
        <v>Singapura</v>
      </c>
      <c r="G6382" s="3" t="str">
        <f>VLOOKUP(Exportacao[[#This Row],[País Corrigido]],'Conversor de países_Geral_UTF8_'!$A$2:$B$223,2,FALSE)</f>
        <v>Ásia</v>
      </c>
      <c r="H63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3" spans="1:8" hidden="1">
      <c r="A6383" t="s">
        <v>196</v>
      </c>
      <c r="B6383" s="3">
        <v>1979</v>
      </c>
      <c r="C6383">
        <v>0</v>
      </c>
      <c r="D6383">
        <v>0</v>
      </c>
      <c r="E6383" s="3" t="e">
        <v>#NUM!</v>
      </c>
      <c r="F6383" s="3" t="str">
        <f>VLOOKUP(Exportacao[[#This Row],[País]],Tabela3[#All],4,FALSE)</f>
        <v>Singapura</v>
      </c>
      <c r="G6383" s="3" t="str">
        <f>VLOOKUP(Exportacao[[#This Row],[País Corrigido]],'Conversor de países_Geral_UTF8_'!$A$2:$B$223,2,FALSE)</f>
        <v>Ásia</v>
      </c>
      <c r="H63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4" spans="1:8" hidden="1">
      <c r="A6384" t="s">
        <v>196</v>
      </c>
      <c r="B6384" s="3">
        <v>1980</v>
      </c>
      <c r="C6384">
        <v>0</v>
      </c>
      <c r="D6384">
        <v>0</v>
      </c>
      <c r="E6384" s="3" t="e">
        <v>#NUM!</v>
      </c>
      <c r="F6384" s="3" t="str">
        <f>VLOOKUP(Exportacao[[#This Row],[País]],Tabela3[#All],4,FALSE)</f>
        <v>Singapura</v>
      </c>
      <c r="G6384" s="3" t="str">
        <f>VLOOKUP(Exportacao[[#This Row],[País Corrigido]],'Conversor de países_Geral_UTF8_'!$A$2:$B$223,2,FALSE)</f>
        <v>Ásia</v>
      </c>
      <c r="H63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5" spans="1:8" hidden="1">
      <c r="A6385" t="s">
        <v>196</v>
      </c>
      <c r="B6385" s="3">
        <v>1981</v>
      </c>
      <c r="C6385">
        <v>0</v>
      </c>
      <c r="D6385">
        <v>0</v>
      </c>
      <c r="E6385" s="3" t="e">
        <v>#NUM!</v>
      </c>
      <c r="F6385" s="3" t="str">
        <f>VLOOKUP(Exportacao[[#This Row],[País]],Tabela3[#All],4,FALSE)</f>
        <v>Singapura</v>
      </c>
      <c r="G6385" s="3" t="str">
        <f>VLOOKUP(Exportacao[[#This Row],[País Corrigido]],'Conversor de países_Geral_UTF8_'!$A$2:$B$223,2,FALSE)</f>
        <v>Ásia</v>
      </c>
      <c r="H63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6" spans="1:8" hidden="1">
      <c r="A6386" t="s">
        <v>196</v>
      </c>
      <c r="B6386" s="3">
        <v>1982</v>
      </c>
      <c r="C6386">
        <v>0</v>
      </c>
      <c r="D6386">
        <v>0</v>
      </c>
      <c r="E6386" s="3" t="e">
        <v>#NUM!</v>
      </c>
      <c r="F6386" s="3" t="str">
        <f>VLOOKUP(Exportacao[[#This Row],[País]],Tabela3[#All],4,FALSE)</f>
        <v>Singapura</v>
      </c>
      <c r="G6386" s="3" t="str">
        <f>VLOOKUP(Exportacao[[#This Row],[País Corrigido]],'Conversor de países_Geral_UTF8_'!$A$2:$B$223,2,FALSE)</f>
        <v>Ásia</v>
      </c>
      <c r="H63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7" spans="1:8" hidden="1">
      <c r="A6387" t="s">
        <v>196</v>
      </c>
      <c r="B6387" s="3">
        <v>1983</v>
      </c>
      <c r="C6387">
        <v>0</v>
      </c>
      <c r="D6387">
        <v>0</v>
      </c>
      <c r="E6387" s="3" t="e">
        <v>#NUM!</v>
      </c>
      <c r="F6387" s="3" t="str">
        <f>VLOOKUP(Exportacao[[#This Row],[País]],Tabela3[#All],4,FALSE)</f>
        <v>Singapura</v>
      </c>
      <c r="G6387" s="3" t="str">
        <f>VLOOKUP(Exportacao[[#This Row],[País Corrigido]],'Conversor de países_Geral_UTF8_'!$A$2:$B$223,2,FALSE)</f>
        <v>Ásia</v>
      </c>
      <c r="H63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8" spans="1:8" hidden="1">
      <c r="A6388" t="s">
        <v>196</v>
      </c>
      <c r="B6388" s="3">
        <v>1984</v>
      </c>
      <c r="C6388">
        <v>0</v>
      </c>
      <c r="D6388">
        <v>0</v>
      </c>
      <c r="E6388" s="3" t="e">
        <v>#NUM!</v>
      </c>
      <c r="F6388" s="3" t="str">
        <f>VLOOKUP(Exportacao[[#This Row],[País]],Tabela3[#All],4,FALSE)</f>
        <v>Singapura</v>
      </c>
      <c r="G6388" s="3" t="str">
        <f>VLOOKUP(Exportacao[[#This Row],[País Corrigido]],'Conversor de países_Geral_UTF8_'!$A$2:$B$223,2,FALSE)</f>
        <v>Ásia</v>
      </c>
      <c r="H63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89" spans="1:8" hidden="1">
      <c r="A6389" t="s">
        <v>196</v>
      </c>
      <c r="B6389" s="3">
        <v>1985</v>
      </c>
      <c r="C6389">
        <v>0</v>
      </c>
      <c r="D6389">
        <v>0</v>
      </c>
      <c r="E6389" s="3" t="e">
        <v>#NUM!</v>
      </c>
      <c r="F6389" s="3" t="str">
        <f>VLOOKUP(Exportacao[[#This Row],[País]],Tabela3[#All],4,FALSE)</f>
        <v>Singapura</v>
      </c>
      <c r="G6389" s="3" t="str">
        <f>VLOOKUP(Exportacao[[#This Row],[País Corrigido]],'Conversor de países_Geral_UTF8_'!$A$2:$B$223,2,FALSE)</f>
        <v>Ásia</v>
      </c>
      <c r="H63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0" spans="1:8" hidden="1">
      <c r="A6390" t="s">
        <v>196</v>
      </c>
      <c r="B6390" s="3">
        <v>1986</v>
      </c>
      <c r="C6390">
        <v>0</v>
      </c>
      <c r="D6390">
        <v>0</v>
      </c>
      <c r="E6390" s="3" t="e">
        <v>#NUM!</v>
      </c>
      <c r="F6390" s="3" t="str">
        <f>VLOOKUP(Exportacao[[#This Row],[País]],Tabela3[#All],4,FALSE)</f>
        <v>Singapura</v>
      </c>
      <c r="G6390" s="3" t="str">
        <f>VLOOKUP(Exportacao[[#This Row],[País Corrigido]],'Conversor de países_Geral_UTF8_'!$A$2:$B$223,2,FALSE)</f>
        <v>Ásia</v>
      </c>
      <c r="H63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1" spans="1:8" hidden="1">
      <c r="A6391" t="s">
        <v>196</v>
      </c>
      <c r="B6391" s="3">
        <v>1987</v>
      </c>
      <c r="C6391">
        <v>0</v>
      </c>
      <c r="D6391">
        <v>0</v>
      </c>
      <c r="E6391" s="3" t="e">
        <v>#NUM!</v>
      </c>
      <c r="F6391" s="3" t="str">
        <f>VLOOKUP(Exportacao[[#This Row],[País]],Tabela3[#All],4,FALSE)</f>
        <v>Singapura</v>
      </c>
      <c r="G6391" s="3" t="str">
        <f>VLOOKUP(Exportacao[[#This Row],[País Corrigido]],'Conversor de países_Geral_UTF8_'!$A$2:$B$223,2,FALSE)</f>
        <v>Ásia</v>
      </c>
      <c r="H63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2" spans="1:8" hidden="1">
      <c r="A6392" t="s">
        <v>196</v>
      </c>
      <c r="B6392" s="3">
        <v>1988</v>
      </c>
      <c r="C6392">
        <v>0</v>
      </c>
      <c r="D6392">
        <v>0</v>
      </c>
      <c r="E6392" s="3" t="e">
        <v>#NUM!</v>
      </c>
      <c r="F6392" s="3" t="str">
        <f>VLOOKUP(Exportacao[[#This Row],[País]],Tabela3[#All],4,FALSE)</f>
        <v>Singapura</v>
      </c>
      <c r="G6392" s="3" t="str">
        <f>VLOOKUP(Exportacao[[#This Row],[País Corrigido]],'Conversor de países_Geral_UTF8_'!$A$2:$B$223,2,FALSE)</f>
        <v>Ásia</v>
      </c>
      <c r="H63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3" spans="1:8" hidden="1">
      <c r="A6393" t="s">
        <v>196</v>
      </c>
      <c r="B6393" s="3">
        <v>1989</v>
      </c>
      <c r="C6393">
        <v>0</v>
      </c>
      <c r="D6393">
        <v>0</v>
      </c>
      <c r="E6393" s="3" t="e">
        <v>#NUM!</v>
      </c>
      <c r="F6393" s="3" t="str">
        <f>VLOOKUP(Exportacao[[#This Row],[País]],Tabela3[#All],4,FALSE)</f>
        <v>Singapura</v>
      </c>
      <c r="G6393" s="3" t="str">
        <f>VLOOKUP(Exportacao[[#This Row],[País Corrigido]],'Conversor de países_Geral_UTF8_'!$A$2:$B$223,2,FALSE)</f>
        <v>Ásia</v>
      </c>
      <c r="H63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4" spans="1:8" hidden="1">
      <c r="A6394" t="s">
        <v>196</v>
      </c>
      <c r="B6394" s="3">
        <v>1990</v>
      </c>
      <c r="C6394">
        <v>0</v>
      </c>
      <c r="D6394">
        <v>0</v>
      </c>
      <c r="E6394" s="3" t="e">
        <v>#NUM!</v>
      </c>
      <c r="F6394" s="3" t="str">
        <f>VLOOKUP(Exportacao[[#This Row],[País]],Tabela3[#All],4,FALSE)</f>
        <v>Singapura</v>
      </c>
      <c r="G6394" s="3" t="str">
        <f>VLOOKUP(Exportacao[[#This Row],[País Corrigido]],'Conversor de países_Geral_UTF8_'!$A$2:$B$223,2,FALSE)</f>
        <v>Ásia</v>
      </c>
      <c r="H63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5" spans="1:8" hidden="1">
      <c r="A6395" t="s">
        <v>196</v>
      </c>
      <c r="B6395" s="3">
        <v>1991</v>
      </c>
      <c r="C6395">
        <v>0</v>
      </c>
      <c r="D6395">
        <v>0</v>
      </c>
      <c r="E6395" s="3" t="e">
        <v>#NUM!</v>
      </c>
      <c r="F6395" s="3" t="str">
        <f>VLOOKUP(Exportacao[[#This Row],[País]],Tabela3[#All],4,FALSE)</f>
        <v>Singapura</v>
      </c>
      <c r="G6395" s="3" t="str">
        <f>VLOOKUP(Exportacao[[#This Row],[País Corrigido]],'Conversor de países_Geral_UTF8_'!$A$2:$B$223,2,FALSE)</f>
        <v>Ásia</v>
      </c>
      <c r="H63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6" spans="1:8" hidden="1">
      <c r="A6396" t="s">
        <v>196</v>
      </c>
      <c r="B6396" s="3">
        <v>1992</v>
      </c>
      <c r="C6396">
        <v>0</v>
      </c>
      <c r="D6396">
        <v>0</v>
      </c>
      <c r="E6396" s="3" t="e">
        <v>#NUM!</v>
      </c>
      <c r="F6396" s="3" t="str">
        <f>VLOOKUP(Exportacao[[#This Row],[País]],Tabela3[#All],4,FALSE)</f>
        <v>Singapura</v>
      </c>
      <c r="G6396" s="3" t="str">
        <f>VLOOKUP(Exportacao[[#This Row],[País Corrigido]],'Conversor de países_Geral_UTF8_'!$A$2:$B$223,2,FALSE)</f>
        <v>Ásia</v>
      </c>
      <c r="H63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7" spans="1:8" hidden="1">
      <c r="A6397" t="s">
        <v>196</v>
      </c>
      <c r="B6397" s="3">
        <v>1993</v>
      </c>
      <c r="C6397">
        <v>0</v>
      </c>
      <c r="D6397">
        <v>0</v>
      </c>
      <c r="E6397" s="3" t="e">
        <v>#NUM!</v>
      </c>
      <c r="F6397" s="3" t="str">
        <f>VLOOKUP(Exportacao[[#This Row],[País]],Tabela3[#All],4,FALSE)</f>
        <v>Singapura</v>
      </c>
      <c r="G6397" s="3" t="str">
        <f>VLOOKUP(Exportacao[[#This Row],[País Corrigido]],'Conversor de países_Geral_UTF8_'!$A$2:$B$223,2,FALSE)</f>
        <v>Ásia</v>
      </c>
      <c r="H63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8" spans="1:8" hidden="1">
      <c r="A6398" t="s">
        <v>196</v>
      </c>
      <c r="B6398" s="3">
        <v>1994</v>
      </c>
      <c r="C6398">
        <v>0</v>
      </c>
      <c r="D6398">
        <v>0</v>
      </c>
      <c r="E6398" s="3" t="e">
        <v>#NUM!</v>
      </c>
      <c r="F6398" s="3" t="str">
        <f>VLOOKUP(Exportacao[[#This Row],[País]],Tabela3[#All],4,FALSE)</f>
        <v>Singapura</v>
      </c>
      <c r="G6398" s="3" t="str">
        <f>VLOOKUP(Exportacao[[#This Row],[País Corrigido]],'Conversor de países_Geral_UTF8_'!$A$2:$B$223,2,FALSE)</f>
        <v>Ásia</v>
      </c>
      <c r="H63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399" spans="1:8" hidden="1">
      <c r="A6399" t="s">
        <v>196</v>
      </c>
      <c r="B6399" s="3">
        <v>1995</v>
      </c>
      <c r="C6399">
        <v>0</v>
      </c>
      <c r="D6399">
        <v>0</v>
      </c>
      <c r="E6399" s="3" t="e">
        <v>#NUM!</v>
      </c>
      <c r="F6399" s="3" t="str">
        <f>VLOOKUP(Exportacao[[#This Row],[País]],Tabela3[#All],4,FALSE)</f>
        <v>Singapura</v>
      </c>
      <c r="G6399" s="3" t="str">
        <f>VLOOKUP(Exportacao[[#This Row],[País Corrigido]],'Conversor de países_Geral_UTF8_'!$A$2:$B$223,2,FALSE)</f>
        <v>Ásia</v>
      </c>
      <c r="H63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0" spans="1:8" hidden="1">
      <c r="A6400" t="s">
        <v>196</v>
      </c>
      <c r="B6400" s="3">
        <v>1996</v>
      </c>
      <c r="C6400">
        <v>0</v>
      </c>
      <c r="D6400">
        <v>0</v>
      </c>
      <c r="E6400" s="3" t="e">
        <v>#NUM!</v>
      </c>
      <c r="F6400" s="3" t="str">
        <f>VLOOKUP(Exportacao[[#This Row],[País]],Tabela3[#All],4,FALSE)</f>
        <v>Singapura</v>
      </c>
      <c r="G6400" s="3" t="str">
        <f>VLOOKUP(Exportacao[[#This Row],[País Corrigido]],'Conversor de países_Geral_UTF8_'!$A$2:$B$223,2,FALSE)</f>
        <v>Ásia</v>
      </c>
      <c r="H64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1" spans="1:8" hidden="1">
      <c r="A6401" t="s">
        <v>196</v>
      </c>
      <c r="B6401" s="3">
        <v>1997</v>
      </c>
      <c r="C6401">
        <v>0</v>
      </c>
      <c r="D6401">
        <v>0</v>
      </c>
      <c r="E6401" s="3" t="e">
        <v>#NUM!</v>
      </c>
      <c r="F6401" s="3" t="str">
        <f>VLOOKUP(Exportacao[[#This Row],[País]],Tabela3[#All],4,FALSE)</f>
        <v>Singapura</v>
      </c>
      <c r="G6401" s="3" t="str">
        <f>VLOOKUP(Exportacao[[#This Row],[País Corrigido]],'Conversor de países_Geral_UTF8_'!$A$2:$B$223,2,FALSE)</f>
        <v>Ásia</v>
      </c>
      <c r="H64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2" spans="1:8" hidden="1">
      <c r="A6402" t="s">
        <v>196</v>
      </c>
      <c r="B6402" s="3">
        <v>1998</v>
      </c>
      <c r="C6402">
        <v>0</v>
      </c>
      <c r="D6402">
        <v>0</v>
      </c>
      <c r="E6402" s="3" t="e">
        <v>#NUM!</v>
      </c>
      <c r="F6402" s="3" t="str">
        <f>VLOOKUP(Exportacao[[#This Row],[País]],Tabela3[#All],4,FALSE)</f>
        <v>Singapura</v>
      </c>
      <c r="G6402" s="3" t="str">
        <f>VLOOKUP(Exportacao[[#This Row],[País Corrigido]],'Conversor de países_Geral_UTF8_'!$A$2:$B$223,2,FALSE)</f>
        <v>Ásia</v>
      </c>
      <c r="H64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3" spans="1:8" hidden="1">
      <c r="A6403" t="s">
        <v>196</v>
      </c>
      <c r="B6403" s="3">
        <v>1999</v>
      </c>
      <c r="C6403">
        <v>0</v>
      </c>
      <c r="D6403">
        <v>0</v>
      </c>
      <c r="E6403" s="3" t="e">
        <v>#NUM!</v>
      </c>
      <c r="F6403" s="3" t="str">
        <f>VLOOKUP(Exportacao[[#This Row],[País]],Tabela3[#All],4,FALSE)</f>
        <v>Singapura</v>
      </c>
      <c r="G6403" s="3" t="str">
        <f>VLOOKUP(Exportacao[[#This Row],[País Corrigido]],'Conversor de países_Geral_UTF8_'!$A$2:$B$223,2,FALSE)</f>
        <v>Ásia</v>
      </c>
      <c r="H64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4" spans="1:8" hidden="1">
      <c r="A6404" t="s">
        <v>196</v>
      </c>
      <c r="B6404" s="3">
        <v>2000</v>
      </c>
      <c r="C6404">
        <v>0</v>
      </c>
      <c r="D6404">
        <v>0</v>
      </c>
      <c r="E6404" s="3" t="e">
        <v>#NUM!</v>
      </c>
      <c r="F6404" s="3" t="str">
        <f>VLOOKUP(Exportacao[[#This Row],[País]],Tabela3[#All],4,FALSE)</f>
        <v>Singapura</v>
      </c>
      <c r="G6404" s="3" t="str">
        <f>VLOOKUP(Exportacao[[#This Row],[País Corrigido]],'Conversor de países_Geral_UTF8_'!$A$2:$B$223,2,FALSE)</f>
        <v>Ásia</v>
      </c>
      <c r="H64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5" spans="1:8" hidden="1">
      <c r="A6405" t="s">
        <v>196</v>
      </c>
      <c r="B6405" s="3">
        <v>2001</v>
      </c>
      <c r="C6405">
        <v>0</v>
      </c>
      <c r="D6405">
        <v>0</v>
      </c>
      <c r="E6405" s="3" t="e">
        <v>#NUM!</v>
      </c>
      <c r="F6405" s="3" t="str">
        <f>VLOOKUP(Exportacao[[#This Row],[País]],Tabela3[#All],4,FALSE)</f>
        <v>Singapura</v>
      </c>
      <c r="G6405" s="3" t="str">
        <f>VLOOKUP(Exportacao[[#This Row],[País Corrigido]],'Conversor de países_Geral_UTF8_'!$A$2:$B$223,2,FALSE)</f>
        <v>Ásia</v>
      </c>
      <c r="H64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6" spans="1:8" hidden="1">
      <c r="A6406" t="s">
        <v>196</v>
      </c>
      <c r="B6406" s="3">
        <v>2002</v>
      </c>
      <c r="C6406">
        <v>0</v>
      </c>
      <c r="D6406">
        <v>0</v>
      </c>
      <c r="E6406" s="3" t="e">
        <v>#NUM!</v>
      </c>
      <c r="F6406" s="3" t="str">
        <f>VLOOKUP(Exportacao[[#This Row],[País]],Tabela3[#All],4,FALSE)</f>
        <v>Singapura</v>
      </c>
      <c r="G6406" s="3" t="str">
        <f>VLOOKUP(Exportacao[[#This Row],[País Corrigido]],'Conversor de países_Geral_UTF8_'!$A$2:$B$223,2,FALSE)</f>
        <v>Ásia</v>
      </c>
      <c r="H64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7" spans="1:8" hidden="1">
      <c r="A6407" t="s">
        <v>196</v>
      </c>
      <c r="B6407" s="3">
        <v>2003</v>
      </c>
      <c r="C6407">
        <v>0</v>
      </c>
      <c r="D6407">
        <v>0</v>
      </c>
      <c r="E6407" s="3" t="e">
        <v>#NUM!</v>
      </c>
      <c r="F6407" s="3" t="str">
        <f>VLOOKUP(Exportacao[[#This Row],[País]],Tabela3[#All],4,FALSE)</f>
        <v>Singapura</v>
      </c>
      <c r="G6407" s="3" t="str">
        <f>VLOOKUP(Exportacao[[#This Row],[País Corrigido]],'Conversor de países_Geral_UTF8_'!$A$2:$B$223,2,FALSE)</f>
        <v>Ásia</v>
      </c>
      <c r="H64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8" spans="1:8" hidden="1">
      <c r="A6408" t="s">
        <v>196</v>
      </c>
      <c r="B6408" s="3">
        <v>2004</v>
      </c>
      <c r="C6408">
        <v>0</v>
      </c>
      <c r="D6408">
        <v>0</v>
      </c>
      <c r="E6408" s="3" t="e">
        <v>#NUM!</v>
      </c>
      <c r="F6408" s="3" t="str">
        <f>VLOOKUP(Exportacao[[#This Row],[País]],Tabela3[#All],4,FALSE)</f>
        <v>Singapura</v>
      </c>
      <c r="G6408" s="3" t="str">
        <f>VLOOKUP(Exportacao[[#This Row],[País Corrigido]],'Conversor de países_Geral_UTF8_'!$A$2:$B$223,2,FALSE)</f>
        <v>Ásia</v>
      </c>
      <c r="H64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09" spans="1:8" hidden="1">
      <c r="A6409" t="s">
        <v>196</v>
      </c>
      <c r="B6409" s="3">
        <v>2005</v>
      </c>
      <c r="C6409">
        <v>0</v>
      </c>
      <c r="D6409">
        <v>0</v>
      </c>
      <c r="E6409" s="3" t="e">
        <v>#NUM!</v>
      </c>
      <c r="F6409" s="3" t="str">
        <f>VLOOKUP(Exportacao[[#This Row],[País]],Tabela3[#All],4,FALSE)</f>
        <v>Singapura</v>
      </c>
      <c r="G6409" s="3" t="str">
        <f>VLOOKUP(Exportacao[[#This Row],[País Corrigido]],'Conversor de países_Geral_UTF8_'!$A$2:$B$223,2,FALSE)</f>
        <v>Ásia</v>
      </c>
      <c r="H64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0" spans="1:8" hidden="1">
      <c r="A6410" t="s">
        <v>196</v>
      </c>
      <c r="B6410" s="3">
        <v>2006</v>
      </c>
      <c r="C6410">
        <v>0</v>
      </c>
      <c r="D6410">
        <v>0</v>
      </c>
      <c r="E6410" s="3" t="e">
        <v>#NUM!</v>
      </c>
      <c r="F6410" s="3" t="str">
        <f>VLOOKUP(Exportacao[[#This Row],[País]],Tabela3[#All],4,FALSE)</f>
        <v>Singapura</v>
      </c>
      <c r="G6410" s="3" t="str">
        <f>VLOOKUP(Exportacao[[#This Row],[País Corrigido]],'Conversor de países_Geral_UTF8_'!$A$2:$B$223,2,FALSE)</f>
        <v>Ásia</v>
      </c>
      <c r="H64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1" spans="1:8" hidden="1">
      <c r="A6411" t="s">
        <v>196</v>
      </c>
      <c r="B6411" s="3">
        <v>2007</v>
      </c>
      <c r="C6411">
        <v>0</v>
      </c>
      <c r="D6411">
        <v>0</v>
      </c>
      <c r="E6411" s="3" t="e">
        <v>#NUM!</v>
      </c>
      <c r="F6411" s="3" t="str">
        <f>VLOOKUP(Exportacao[[#This Row],[País]],Tabela3[#All],4,FALSE)</f>
        <v>Singapura</v>
      </c>
      <c r="G6411" s="3" t="str">
        <f>VLOOKUP(Exportacao[[#This Row],[País Corrigido]],'Conversor de países_Geral_UTF8_'!$A$2:$B$223,2,FALSE)</f>
        <v>Ásia</v>
      </c>
      <c r="H64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2" spans="1:8" hidden="1">
      <c r="A6412" t="s">
        <v>196</v>
      </c>
      <c r="B6412" s="3">
        <v>2008</v>
      </c>
      <c r="C6412">
        <v>0</v>
      </c>
      <c r="D6412">
        <v>0</v>
      </c>
      <c r="E6412" s="3" t="e">
        <v>#NUM!</v>
      </c>
      <c r="F6412" s="3" t="str">
        <f>VLOOKUP(Exportacao[[#This Row],[País]],Tabela3[#All],4,FALSE)</f>
        <v>Singapura</v>
      </c>
      <c r="G6412" s="3" t="str">
        <f>VLOOKUP(Exportacao[[#This Row],[País Corrigido]],'Conversor de países_Geral_UTF8_'!$A$2:$B$223,2,FALSE)</f>
        <v>Ásia</v>
      </c>
      <c r="H64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3" spans="1:8" hidden="1">
      <c r="A6413" t="s">
        <v>196</v>
      </c>
      <c r="B6413" s="3">
        <v>2009</v>
      </c>
      <c r="C6413">
        <v>0</v>
      </c>
      <c r="D6413">
        <v>0</v>
      </c>
      <c r="E6413" s="3" t="e">
        <v>#NUM!</v>
      </c>
      <c r="F6413" s="3" t="str">
        <f>VLOOKUP(Exportacao[[#This Row],[País]],Tabela3[#All],4,FALSE)</f>
        <v>Singapura</v>
      </c>
      <c r="G6413" s="3" t="str">
        <f>VLOOKUP(Exportacao[[#This Row],[País Corrigido]],'Conversor de países_Geral_UTF8_'!$A$2:$B$223,2,FALSE)</f>
        <v>Ásia</v>
      </c>
      <c r="H64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4" spans="1:8" hidden="1">
      <c r="A6414" t="s">
        <v>196</v>
      </c>
      <c r="B6414" s="3">
        <v>2010</v>
      </c>
      <c r="C6414">
        <v>0</v>
      </c>
      <c r="D6414">
        <v>0</v>
      </c>
      <c r="E6414" s="3" t="e">
        <v>#NUM!</v>
      </c>
      <c r="F6414" s="3" t="str">
        <f>VLOOKUP(Exportacao[[#This Row],[País]],Tabela3[#All],4,FALSE)</f>
        <v>Singapura</v>
      </c>
      <c r="G6414" s="3" t="str">
        <f>VLOOKUP(Exportacao[[#This Row],[País Corrigido]],'Conversor de países_Geral_UTF8_'!$A$2:$B$223,2,FALSE)</f>
        <v>Ásia</v>
      </c>
      <c r="H64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5" spans="1:8" hidden="1">
      <c r="A6415" t="s">
        <v>196</v>
      </c>
      <c r="B6415" s="3">
        <v>2011</v>
      </c>
      <c r="C6415">
        <v>0</v>
      </c>
      <c r="D6415">
        <v>0</v>
      </c>
      <c r="E6415" s="3" t="e">
        <v>#NUM!</v>
      </c>
      <c r="F6415" s="3" t="str">
        <f>VLOOKUP(Exportacao[[#This Row],[País]],Tabela3[#All],4,FALSE)</f>
        <v>Singapura</v>
      </c>
      <c r="G6415" s="3" t="str">
        <f>VLOOKUP(Exportacao[[#This Row],[País Corrigido]],'Conversor de países_Geral_UTF8_'!$A$2:$B$223,2,FALSE)</f>
        <v>Ásia</v>
      </c>
      <c r="H64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6" spans="1:8" hidden="1">
      <c r="A6416" t="s">
        <v>196</v>
      </c>
      <c r="B6416" s="3">
        <v>2012</v>
      </c>
      <c r="C6416">
        <v>0</v>
      </c>
      <c r="D6416">
        <v>0</v>
      </c>
      <c r="E6416" s="3" t="e">
        <v>#NUM!</v>
      </c>
      <c r="F6416" s="3" t="str">
        <f>VLOOKUP(Exportacao[[#This Row],[País]],Tabela3[#All],4,FALSE)</f>
        <v>Singapura</v>
      </c>
      <c r="G6416" s="3" t="str">
        <f>VLOOKUP(Exportacao[[#This Row],[País Corrigido]],'Conversor de países_Geral_UTF8_'!$A$2:$B$223,2,FALSE)</f>
        <v>Ásia</v>
      </c>
      <c r="H64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7" spans="1:8" hidden="1">
      <c r="A6417" t="s">
        <v>196</v>
      </c>
      <c r="B6417" s="3">
        <v>2013</v>
      </c>
      <c r="C6417">
        <v>0</v>
      </c>
      <c r="D6417">
        <v>0</v>
      </c>
      <c r="E6417" s="3" t="e">
        <v>#NUM!</v>
      </c>
      <c r="F6417" s="3" t="str">
        <f>VLOOKUP(Exportacao[[#This Row],[País]],Tabela3[#All],4,FALSE)</f>
        <v>Singapura</v>
      </c>
      <c r="G6417" s="3" t="str">
        <f>VLOOKUP(Exportacao[[#This Row],[País Corrigido]],'Conversor de países_Geral_UTF8_'!$A$2:$B$223,2,FALSE)</f>
        <v>Ásia</v>
      </c>
      <c r="H64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8" spans="1:8" hidden="1">
      <c r="A6418" t="s">
        <v>196</v>
      </c>
      <c r="B6418" s="3">
        <v>2014</v>
      </c>
      <c r="C6418">
        <v>0</v>
      </c>
      <c r="D6418">
        <v>0</v>
      </c>
      <c r="E6418" s="3" t="e">
        <v>#NUM!</v>
      </c>
      <c r="F6418" s="3" t="str">
        <f>VLOOKUP(Exportacao[[#This Row],[País]],Tabela3[#All],4,FALSE)</f>
        <v>Singapura</v>
      </c>
      <c r="G6418" s="3" t="str">
        <f>VLOOKUP(Exportacao[[#This Row],[País Corrigido]],'Conversor de países_Geral_UTF8_'!$A$2:$B$223,2,FALSE)</f>
        <v>Ásia</v>
      </c>
      <c r="H64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19" spans="1:8" hidden="1">
      <c r="A6419" t="s">
        <v>196</v>
      </c>
      <c r="B6419" s="3">
        <v>2015</v>
      </c>
      <c r="C6419">
        <v>0</v>
      </c>
      <c r="D6419">
        <v>0</v>
      </c>
      <c r="E6419" s="3" t="e">
        <v>#NUM!</v>
      </c>
      <c r="F6419" s="3" t="str">
        <f>VLOOKUP(Exportacao[[#This Row],[País]],Tabela3[#All],4,FALSE)</f>
        <v>Singapura</v>
      </c>
      <c r="G6419" s="3" t="str">
        <f>VLOOKUP(Exportacao[[#This Row],[País Corrigido]],'Conversor de países_Geral_UTF8_'!$A$2:$B$223,2,FALSE)</f>
        <v>Ásia</v>
      </c>
      <c r="H64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20" spans="1:8" hidden="1">
      <c r="A6420" t="s">
        <v>196</v>
      </c>
      <c r="B6420" s="3">
        <v>2016</v>
      </c>
      <c r="C6420">
        <v>0</v>
      </c>
      <c r="D6420">
        <v>0</v>
      </c>
      <c r="E6420" s="3" t="e">
        <v>#NUM!</v>
      </c>
      <c r="F6420" s="3" t="str">
        <f>VLOOKUP(Exportacao[[#This Row],[País]],Tabela3[#All],4,FALSE)</f>
        <v>Singapura</v>
      </c>
      <c r="G6420" s="3" t="str">
        <f>VLOOKUP(Exportacao[[#This Row],[País Corrigido]],'Conversor de países_Geral_UTF8_'!$A$2:$B$223,2,FALSE)</f>
        <v>Ásia</v>
      </c>
      <c r="H64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21" spans="1:8" hidden="1">
      <c r="A6421" t="s">
        <v>196</v>
      </c>
      <c r="B6421" s="3">
        <v>2017</v>
      </c>
      <c r="C6421">
        <v>0</v>
      </c>
      <c r="D6421">
        <v>0</v>
      </c>
      <c r="E6421" s="3" t="e">
        <v>#NUM!</v>
      </c>
      <c r="F6421" s="3" t="str">
        <f>VLOOKUP(Exportacao[[#This Row],[País]],Tabela3[#All],4,FALSE)</f>
        <v>Singapura</v>
      </c>
      <c r="G6421" s="3" t="str">
        <f>VLOOKUP(Exportacao[[#This Row],[País Corrigido]],'Conversor de países_Geral_UTF8_'!$A$2:$B$223,2,FALSE)</f>
        <v>Ásia</v>
      </c>
      <c r="H64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22" spans="1:8" hidden="1">
      <c r="A6422" t="s">
        <v>196</v>
      </c>
      <c r="B6422" s="3">
        <v>2018</v>
      </c>
      <c r="C6422">
        <v>0</v>
      </c>
      <c r="D6422">
        <v>0</v>
      </c>
      <c r="E6422" s="3" t="e">
        <v>#NUM!</v>
      </c>
      <c r="F6422" s="3" t="str">
        <f>VLOOKUP(Exportacao[[#This Row],[País]],Tabela3[#All],4,FALSE)</f>
        <v>Singapura</v>
      </c>
      <c r="G6422" s="3" t="str">
        <f>VLOOKUP(Exportacao[[#This Row],[País Corrigido]],'Conversor de países_Geral_UTF8_'!$A$2:$B$223,2,FALSE)</f>
        <v>Ásia</v>
      </c>
      <c r="H64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23" spans="1:8" hidden="1">
      <c r="A6423" t="s">
        <v>196</v>
      </c>
      <c r="B6423" s="3">
        <v>2019</v>
      </c>
      <c r="C6423">
        <v>0</v>
      </c>
      <c r="D6423">
        <v>0</v>
      </c>
      <c r="E6423" s="3" t="e">
        <v>#NUM!</v>
      </c>
      <c r="F6423" s="3" t="str">
        <f>VLOOKUP(Exportacao[[#This Row],[País]],Tabela3[#All],4,FALSE)</f>
        <v>Singapura</v>
      </c>
      <c r="G6423" s="3" t="str">
        <f>VLOOKUP(Exportacao[[#This Row],[País Corrigido]],'Conversor de países_Geral_UTF8_'!$A$2:$B$223,2,FALSE)</f>
        <v>Ásia</v>
      </c>
      <c r="H64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24" spans="1:8" hidden="1">
      <c r="A6424" t="s">
        <v>196</v>
      </c>
      <c r="B6424" s="3">
        <v>2020</v>
      </c>
      <c r="C6424">
        <v>0</v>
      </c>
      <c r="D6424">
        <v>0</v>
      </c>
      <c r="E6424" s="3" t="e">
        <v>#NUM!</v>
      </c>
      <c r="F6424" s="3" t="str">
        <f>VLOOKUP(Exportacao[[#This Row],[País]],Tabela3[#All],4,FALSE)</f>
        <v>Singapura</v>
      </c>
      <c r="G6424" s="3" t="str">
        <f>VLOOKUP(Exportacao[[#This Row],[País Corrigido]],'Conversor de países_Geral_UTF8_'!$A$2:$B$223,2,FALSE)</f>
        <v>Ásia</v>
      </c>
      <c r="H64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25" spans="1:8" hidden="1">
      <c r="A6425" t="s">
        <v>196</v>
      </c>
      <c r="B6425" s="3">
        <v>2021</v>
      </c>
      <c r="C6425">
        <v>4504</v>
      </c>
      <c r="D6425">
        <v>14346</v>
      </c>
      <c r="E6425" s="3">
        <v>3.1851687388987568</v>
      </c>
      <c r="F6425" s="3" t="str">
        <f>VLOOKUP(Exportacao[[#This Row],[País]],Tabela3[#All],4,FALSE)</f>
        <v>Singapura</v>
      </c>
      <c r="G6425" s="3" t="str">
        <f>VLOOKUP(Exportacao[[#This Row],[País Corrigido]],'Conversor de países_Geral_UTF8_'!$A$2:$B$223,2,FALSE)</f>
        <v>Ásia</v>
      </c>
      <c r="H64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426" spans="1:8" hidden="1">
      <c r="A6426" t="s">
        <v>196</v>
      </c>
      <c r="B6426" s="3">
        <v>2022</v>
      </c>
      <c r="C6426">
        <v>4322</v>
      </c>
      <c r="D6426">
        <v>15434</v>
      </c>
      <c r="E6426" s="3">
        <v>3.5710319296621935</v>
      </c>
      <c r="F6426" s="3" t="str">
        <f>VLOOKUP(Exportacao[[#This Row],[País]],Tabela3[#All],4,FALSE)</f>
        <v>Singapura</v>
      </c>
      <c r="G6426" s="3" t="str">
        <f>VLOOKUP(Exportacao[[#This Row],[País Corrigido]],'Conversor de países_Geral_UTF8_'!$A$2:$B$223,2,FALSE)</f>
        <v>Ásia</v>
      </c>
      <c r="H64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427" spans="1:8" hidden="1">
      <c r="A6427" t="s">
        <v>196</v>
      </c>
      <c r="B6427" s="3">
        <v>2023</v>
      </c>
      <c r="C6427">
        <v>3941</v>
      </c>
      <c r="D6427">
        <v>19781</v>
      </c>
      <c r="E6427" s="3">
        <v>5.0192844455721897</v>
      </c>
      <c r="F6427" s="3" t="str">
        <f>VLOOKUP(Exportacao[[#This Row],[País]],Tabela3[#All],4,FALSE)</f>
        <v>Singapura</v>
      </c>
      <c r="G6427" s="3" t="str">
        <f>VLOOKUP(Exportacao[[#This Row],[País Corrigido]],'Conversor de países_Geral_UTF8_'!$A$2:$B$223,2,FALSE)</f>
        <v>Ásia</v>
      </c>
      <c r="H64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428" spans="1:8" hidden="1">
      <c r="A6428" t="s">
        <v>200</v>
      </c>
      <c r="B6428" s="3">
        <v>1970</v>
      </c>
      <c r="C6428">
        <v>0</v>
      </c>
      <c r="D6428">
        <v>0</v>
      </c>
      <c r="E6428" s="3" t="e">
        <v>#NUM!</v>
      </c>
      <c r="F6428" s="3" t="str">
        <f>VLOOKUP(Exportacao[[#This Row],[País]],Tabela3[#All],4,FALSE)</f>
        <v>Suazilândia</v>
      </c>
      <c r="G6428" s="3" t="str">
        <f>VLOOKUP(Exportacao[[#This Row],[País Corrigido]],'Conversor de países_Geral_UTF8_'!$A$2:$B$223,2,FALSE)</f>
        <v>África</v>
      </c>
      <c r="H64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29" spans="1:8" hidden="1">
      <c r="A6429" t="s">
        <v>200</v>
      </c>
      <c r="B6429" s="3">
        <v>1971</v>
      </c>
      <c r="C6429">
        <v>0</v>
      </c>
      <c r="D6429">
        <v>0</v>
      </c>
      <c r="E6429" s="3" t="e">
        <v>#NUM!</v>
      </c>
      <c r="F6429" s="3" t="str">
        <f>VLOOKUP(Exportacao[[#This Row],[País]],Tabela3[#All],4,FALSE)</f>
        <v>Suazilândia</v>
      </c>
      <c r="G6429" s="3" t="str">
        <f>VLOOKUP(Exportacao[[#This Row],[País Corrigido]],'Conversor de países_Geral_UTF8_'!$A$2:$B$223,2,FALSE)</f>
        <v>África</v>
      </c>
      <c r="H64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0" spans="1:8" hidden="1">
      <c r="A6430" t="s">
        <v>200</v>
      </c>
      <c r="B6430" s="3">
        <v>1972</v>
      </c>
      <c r="C6430">
        <v>0</v>
      </c>
      <c r="D6430">
        <v>0</v>
      </c>
      <c r="E6430" s="3" t="e">
        <v>#NUM!</v>
      </c>
      <c r="F6430" s="3" t="str">
        <f>VLOOKUP(Exportacao[[#This Row],[País]],Tabela3[#All],4,FALSE)</f>
        <v>Suazilândia</v>
      </c>
      <c r="G6430" s="3" t="str">
        <f>VLOOKUP(Exportacao[[#This Row],[País Corrigido]],'Conversor de países_Geral_UTF8_'!$A$2:$B$223,2,FALSE)</f>
        <v>África</v>
      </c>
      <c r="H64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1" spans="1:8" hidden="1">
      <c r="A6431" t="s">
        <v>200</v>
      </c>
      <c r="B6431" s="3">
        <v>1973</v>
      </c>
      <c r="C6431">
        <v>0</v>
      </c>
      <c r="D6431">
        <v>0</v>
      </c>
      <c r="E6431" s="3" t="e">
        <v>#NUM!</v>
      </c>
      <c r="F6431" s="3" t="str">
        <f>VLOOKUP(Exportacao[[#This Row],[País]],Tabela3[#All],4,FALSE)</f>
        <v>Suazilândia</v>
      </c>
      <c r="G6431" s="3" t="str">
        <f>VLOOKUP(Exportacao[[#This Row],[País Corrigido]],'Conversor de países_Geral_UTF8_'!$A$2:$B$223,2,FALSE)</f>
        <v>África</v>
      </c>
      <c r="H64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2" spans="1:8" hidden="1">
      <c r="A6432" t="s">
        <v>200</v>
      </c>
      <c r="B6432" s="3">
        <v>1974</v>
      </c>
      <c r="C6432">
        <v>0</v>
      </c>
      <c r="D6432">
        <v>0</v>
      </c>
      <c r="E6432" s="3" t="e">
        <v>#NUM!</v>
      </c>
      <c r="F6432" s="3" t="str">
        <f>VLOOKUP(Exportacao[[#This Row],[País]],Tabela3[#All],4,FALSE)</f>
        <v>Suazilândia</v>
      </c>
      <c r="G6432" s="3" t="str">
        <f>VLOOKUP(Exportacao[[#This Row],[País Corrigido]],'Conversor de países_Geral_UTF8_'!$A$2:$B$223,2,FALSE)</f>
        <v>África</v>
      </c>
      <c r="H64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3" spans="1:8" hidden="1">
      <c r="A6433" t="s">
        <v>200</v>
      </c>
      <c r="B6433" s="3">
        <v>1975</v>
      </c>
      <c r="C6433">
        <v>0</v>
      </c>
      <c r="D6433">
        <v>0</v>
      </c>
      <c r="E6433" s="3" t="e">
        <v>#NUM!</v>
      </c>
      <c r="F6433" s="3" t="str">
        <f>VLOOKUP(Exportacao[[#This Row],[País]],Tabela3[#All],4,FALSE)</f>
        <v>Suazilândia</v>
      </c>
      <c r="G6433" s="3" t="str">
        <f>VLOOKUP(Exportacao[[#This Row],[País Corrigido]],'Conversor de países_Geral_UTF8_'!$A$2:$B$223,2,FALSE)</f>
        <v>África</v>
      </c>
      <c r="H64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4" spans="1:8" hidden="1">
      <c r="A6434" t="s">
        <v>200</v>
      </c>
      <c r="B6434" s="3">
        <v>1976</v>
      </c>
      <c r="C6434">
        <v>0</v>
      </c>
      <c r="D6434">
        <v>0</v>
      </c>
      <c r="E6434" s="3" t="e">
        <v>#NUM!</v>
      </c>
      <c r="F6434" s="3" t="str">
        <f>VLOOKUP(Exportacao[[#This Row],[País]],Tabela3[#All],4,FALSE)</f>
        <v>Suazilândia</v>
      </c>
      <c r="G6434" s="3" t="str">
        <f>VLOOKUP(Exportacao[[#This Row],[País Corrigido]],'Conversor de países_Geral_UTF8_'!$A$2:$B$223,2,FALSE)</f>
        <v>África</v>
      </c>
      <c r="H64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5" spans="1:8" hidden="1">
      <c r="A6435" t="s">
        <v>200</v>
      </c>
      <c r="B6435" s="3">
        <v>1977</v>
      </c>
      <c r="C6435">
        <v>0</v>
      </c>
      <c r="D6435">
        <v>0</v>
      </c>
      <c r="E6435" s="3" t="e">
        <v>#NUM!</v>
      </c>
      <c r="F6435" s="3" t="str">
        <f>VLOOKUP(Exportacao[[#This Row],[País]],Tabela3[#All],4,FALSE)</f>
        <v>Suazilândia</v>
      </c>
      <c r="G6435" s="3" t="str">
        <f>VLOOKUP(Exportacao[[#This Row],[País Corrigido]],'Conversor de países_Geral_UTF8_'!$A$2:$B$223,2,FALSE)</f>
        <v>África</v>
      </c>
      <c r="H64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6" spans="1:8" hidden="1">
      <c r="A6436" t="s">
        <v>200</v>
      </c>
      <c r="B6436" s="3">
        <v>1978</v>
      </c>
      <c r="C6436">
        <v>0</v>
      </c>
      <c r="D6436">
        <v>0</v>
      </c>
      <c r="E6436" s="3" t="e">
        <v>#NUM!</v>
      </c>
      <c r="F6436" s="3" t="str">
        <f>VLOOKUP(Exportacao[[#This Row],[País]],Tabela3[#All],4,FALSE)</f>
        <v>Suazilândia</v>
      </c>
      <c r="G6436" s="3" t="str">
        <f>VLOOKUP(Exportacao[[#This Row],[País Corrigido]],'Conversor de países_Geral_UTF8_'!$A$2:$B$223,2,FALSE)</f>
        <v>África</v>
      </c>
      <c r="H64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7" spans="1:8" hidden="1">
      <c r="A6437" t="s">
        <v>200</v>
      </c>
      <c r="B6437" s="3">
        <v>1979</v>
      </c>
      <c r="C6437">
        <v>0</v>
      </c>
      <c r="D6437">
        <v>0</v>
      </c>
      <c r="E6437" s="3" t="e">
        <v>#NUM!</v>
      </c>
      <c r="F6437" s="3" t="str">
        <f>VLOOKUP(Exportacao[[#This Row],[País]],Tabela3[#All],4,FALSE)</f>
        <v>Suazilândia</v>
      </c>
      <c r="G6437" s="3" t="str">
        <f>VLOOKUP(Exportacao[[#This Row],[País Corrigido]],'Conversor de países_Geral_UTF8_'!$A$2:$B$223,2,FALSE)</f>
        <v>África</v>
      </c>
      <c r="H64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8" spans="1:8" hidden="1">
      <c r="A6438" t="s">
        <v>200</v>
      </c>
      <c r="B6438" s="3">
        <v>1980</v>
      </c>
      <c r="C6438">
        <v>0</v>
      </c>
      <c r="D6438">
        <v>0</v>
      </c>
      <c r="E6438" s="3" t="e">
        <v>#NUM!</v>
      </c>
      <c r="F6438" s="3" t="str">
        <f>VLOOKUP(Exportacao[[#This Row],[País]],Tabela3[#All],4,FALSE)</f>
        <v>Suazilândia</v>
      </c>
      <c r="G6438" s="3" t="str">
        <f>VLOOKUP(Exportacao[[#This Row],[País Corrigido]],'Conversor de países_Geral_UTF8_'!$A$2:$B$223,2,FALSE)</f>
        <v>África</v>
      </c>
      <c r="H64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39" spans="1:8" hidden="1">
      <c r="A6439" t="s">
        <v>200</v>
      </c>
      <c r="B6439" s="3">
        <v>1981</v>
      </c>
      <c r="C6439">
        <v>0</v>
      </c>
      <c r="D6439">
        <v>0</v>
      </c>
      <c r="E6439" s="3" t="e">
        <v>#NUM!</v>
      </c>
      <c r="F6439" s="3" t="str">
        <f>VLOOKUP(Exportacao[[#This Row],[País]],Tabela3[#All],4,FALSE)</f>
        <v>Suazilândia</v>
      </c>
      <c r="G6439" s="3" t="str">
        <f>VLOOKUP(Exportacao[[#This Row],[País Corrigido]],'Conversor de países_Geral_UTF8_'!$A$2:$B$223,2,FALSE)</f>
        <v>África</v>
      </c>
      <c r="H64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0" spans="1:8" hidden="1">
      <c r="A6440" t="s">
        <v>200</v>
      </c>
      <c r="B6440" s="3">
        <v>1982</v>
      </c>
      <c r="C6440">
        <v>0</v>
      </c>
      <c r="D6440">
        <v>0</v>
      </c>
      <c r="E6440" s="3" t="e">
        <v>#NUM!</v>
      </c>
      <c r="F6440" s="3" t="str">
        <f>VLOOKUP(Exportacao[[#This Row],[País]],Tabela3[#All],4,FALSE)</f>
        <v>Suazilândia</v>
      </c>
      <c r="G6440" s="3" t="str">
        <f>VLOOKUP(Exportacao[[#This Row],[País Corrigido]],'Conversor de países_Geral_UTF8_'!$A$2:$B$223,2,FALSE)</f>
        <v>África</v>
      </c>
      <c r="H64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1" spans="1:8" hidden="1">
      <c r="A6441" t="s">
        <v>200</v>
      </c>
      <c r="B6441" s="3">
        <v>1983</v>
      </c>
      <c r="C6441">
        <v>0</v>
      </c>
      <c r="D6441">
        <v>0</v>
      </c>
      <c r="E6441" s="3" t="e">
        <v>#NUM!</v>
      </c>
      <c r="F6441" s="3" t="str">
        <f>VLOOKUP(Exportacao[[#This Row],[País]],Tabela3[#All],4,FALSE)</f>
        <v>Suazilândia</v>
      </c>
      <c r="G6441" s="3" t="str">
        <f>VLOOKUP(Exportacao[[#This Row],[País Corrigido]],'Conversor de países_Geral_UTF8_'!$A$2:$B$223,2,FALSE)</f>
        <v>África</v>
      </c>
      <c r="H64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2" spans="1:8" hidden="1">
      <c r="A6442" t="s">
        <v>200</v>
      </c>
      <c r="B6442" s="3">
        <v>1984</v>
      </c>
      <c r="C6442">
        <v>0</v>
      </c>
      <c r="D6442">
        <v>0</v>
      </c>
      <c r="E6442" s="3" t="e">
        <v>#NUM!</v>
      </c>
      <c r="F6442" s="3" t="str">
        <f>VLOOKUP(Exportacao[[#This Row],[País]],Tabela3[#All],4,FALSE)</f>
        <v>Suazilândia</v>
      </c>
      <c r="G6442" s="3" t="str">
        <f>VLOOKUP(Exportacao[[#This Row],[País Corrigido]],'Conversor de países_Geral_UTF8_'!$A$2:$B$223,2,FALSE)</f>
        <v>África</v>
      </c>
      <c r="H64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3" spans="1:8" hidden="1">
      <c r="A6443" t="s">
        <v>200</v>
      </c>
      <c r="B6443" s="3">
        <v>1985</v>
      </c>
      <c r="C6443">
        <v>0</v>
      </c>
      <c r="D6443">
        <v>0</v>
      </c>
      <c r="E6443" s="3" t="e">
        <v>#NUM!</v>
      </c>
      <c r="F6443" s="3" t="str">
        <f>VLOOKUP(Exportacao[[#This Row],[País]],Tabela3[#All],4,FALSE)</f>
        <v>Suazilândia</v>
      </c>
      <c r="G6443" s="3" t="str">
        <f>VLOOKUP(Exportacao[[#This Row],[País Corrigido]],'Conversor de países_Geral_UTF8_'!$A$2:$B$223,2,FALSE)</f>
        <v>África</v>
      </c>
      <c r="H64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4" spans="1:8" hidden="1">
      <c r="A6444" t="s">
        <v>200</v>
      </c>
      <c r="B6444" s="3">
        <v>1986</v>
      </c>
      <c r="C6444">
        <v>0</v>
      </c>
      <c r="D6444">
        <v>0</v>
      </c>
      <c r="E6444" s="3" t="e">
        <v>#NUM!</v>
      </c>
      <c r="F6444" s="3" t="str">
        <f>VLOOKUP(Exportacao[[#This Row],[País]],Tabela3[#All],4,FALSE)</f>
        <v>Suazilândia</v>
      </c>
      <c r="G6444" s="3" t="str">
        <f>VLOOKUP(Exportacao[[#This Row],[País Corrigido]],'Conversor de países_Geral_UTF8_'!$A$2:$B$223,2,FALSE)</f>
        <v>África</v>
      </c>
      <c r="H64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5" spans="1:8" hidden="1">
      <c r="A6445" t="s">
        <v>200</v>
      </c>
      <c r="B6445" s="3">
        <v>1987</v>
      </c>
      <c r="C6445">
        <v>0</v>
      </c>
      <c r="D6445">
        <v>0</v>
      </c>
      <c r="E6445" s="3" t="e">
        <v>#NUM!</v>
      </c>
      <c r="F6445" s="3" t="str">
        <f>VLOOKUP(Exportacao[[#This Row],[País]],Tabela3[#All],4,FALSE)</f>
        <v>Suazilândia</v>
      </c>
      <c r="G6445" s="3" t="str">
        <f>VLOOKUP(Exportacao[[#This Row],[País Corrigido]],'Conversor de países_Geral_UTF8_'!$A$2:$B$223,2,FALSE)</f>
        <v>África</v>
      </c>
      <c r="H64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6" spans="1:8" hidden="1">
      <c r="A6446" t="s">
        <v>200</v>
      </c>
      <c r="B6446" s="3">
        <v>1988</v>
      </c>
      <c r="C6446">
        <v>0</v>
      </c>
      <c r="D6446">
        <v>0</v>
      </c>
      <c r="E6446" s="3" t="e">
        <v>#NUM!</v>
      </c>
      <c r="F6446" s="3" t="str">
        <f>VLOOKUP(Exportacao[[#This Row],[País]],Tabela3[#All],4,FALSE)</f>
        <v>Suazilândia</v>
      </c>
      <c r="G6446" s="3" t="str">
        <f>VLOOKUP(Exportacao[[#This Row],[País Corrigido]],'Conversor de países_Geral_UTF8_'!$A$2:$B$223,2,FALSE)</f>
        <v>África</v>
      </c>
      <c r="H64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7" spans="1:8" hidden="1">
      <c r="A6447" t="s">
        <v>200</v>
      </c>
      <c r="B6447" s="3">
        <v>1989</v>
      </c>
      <c r="C6447">
        <v>0</v>
      </c>
      <c r="D6447">
        <v>0</v>
      </c>
      <c r="E6447" s="3" t="e">
        <v>#NUM!</v>
      </c>
      <c r="F6447" s="3" t="str">
        <f>VLOOKUP(Exportacao[[#This Row],[País]],Tabela3[#All],4,FALSE)</f>
        <v>Suazilândia</v>
      </c>
      <c r="G6447" s="3" t="str">
        <f>VLOOKUP(Exportacao[[#This Row],[País Corrigido]],'Conversor de países_Geral_UTF8_'!$A$2:$B$223,2,FALSE)</f>
        <v>África</v>
      </c>
      <c r="H64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8" spans="1:8" hidden="1">
      <c r="A6448" t="s">
        <v>200</v>
      </c>
      <c r="B6448" s="3">
        <v>1990</v>
      </c>
      <c r="C6448">
        <v>0</v>
      </c>
      <c r="D6448">
        <v>0</v>
      </c>
      <c r="E6448" s="3" t="e">
        <v>#NUM!</v>
      </c>
      <c r="F6448" s="3" t="str">
        <f>VLOOKUP(Exportacao[[#This Row],[País]],Tabela3[#All],4,FALSE)</f>
        <v>Suazilândia</v>
      </c>
      <c r="G6448" s="3" t="str">
        <f>VLOOKUP(Exportacao[[#This Row],[País Corrigido]],'Conversor de países_Geral_UTF8_'!$A$2:$B$223,2,FALSE)</f>
        <v>África</v>
      </c>
      <c r="H64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49" spans="1:8" hidden="1">
      <c r="A6449" t="s">
        <v>200</v>
      </c>
      <c r="B6449" s="3">
        <v>1991</v>
      </c>
      <c r="C6449">
        <v>0</v>
      </c>
      <c r="D6449">
        <v>0</v>
      </c>
      <c r="E6449" s="3" t="e">
        <v>#NUM!</v>
      </c>
      <c r="F6449" s="3" t="str">
        <f>VLOOKUP(Exportacao[[#This Row],[País]],Tabela3[#All],4,FALSE)</f>
        <v>Suazilândia</v>
      </c>
      <c r="G6449" s="3" t="str">
        <f>VLOOKUP(Exportacao[[#This Row],[País Corrigido]],'Conversor de países_Geral_UTF8_'!$A$2:$B$223,2,FALSE)</f>
        <v>África</v>
      </c>
      <c r="H64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0" spans="1:8" hidden="1">
      <c r="A6450" t="s">
        <v>200</v>
      </c>
      <c r="B6450" s="3">
        <v>1992</v>
      </c>
      <c r="C6450">
        <v>0</v>
      </c>
      <c r="D6450">
        <v>0</v>
      </c>
      <c r="E6450" s="3" t="e">
        <v>#NUM!</v>
      </c>
      <c r="F6450" s="3" t="str">
        <f>VLOOKUP(Exportacao[[#This Row],[País]],Tabela3[#All],4,FALSE)</f>
        <v>Suazilândia</v>
      </c>
      <c r="G6450" s="3" t="str">
        <f>VLOOKUP(Exportacao[[#This Row],[País Corrigido]],'Conversor de países_Geral_UTF8_'!$A$2:$B$223,2,FALSE)</f>
        <v>África</v>
      </c>
      <c r="H64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1" spans="1:8" hidden="1">
      <c r="A6451" t="s">
        <v>200</v>
      </c>
      <c r="B6451" s="3">
        <v>1993</v>
      </c>
      <c r="C6451">
        <v>0</v>
      </c>
      <c r="D6451">
        <v>0</v>
      </c>
      <c r="E6451" s="3" t="e">
        <v>#NUM!</v>
      </c>
      <c r="F6451" s="3" t="str">
        <f>VLOOKUP(Exportacao[[#This Row],[País]],Tabela3[#All],4,FALSE)</f>
        <v>Suazilândia</v>
      </c>
      <c r="G6451" s="3" t="str">
        <f>VLOOKUP(Exportacao[[#This Row],[País Corrigido]],'Conversor de países_Geral_UTF8_'!$A$2:$B$223,2,FALSE)</f>
        <v>África</v>
      </c>
      <c r="H64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2" spans="1:8" hidden="1">
      <c r="A6452" t="s">
        <v>200</v>
      </c>
      <c r="B6452" s="3">
        <v>1994</v>
      </c>
      <c r="C6452">
        <v>0</v>
      </c>
      <c r="D6452">
        <v>0</v>
      </c>
      <c r="E6452" s="3" t="e">
        <v>#NUM!</v>
      </c>
      <c r="F6452" s="3" t="str">
        <f>VLOOKUP(Exportacao[[#This Row],[País]],Tabela3[#All],4,FALSE)</f>
        <v>Suazilândia</v>
      </c>
      <c r="G6452" s="3" t="str">
        <f>VLOOKUP(Exportacao[[#This Row],[País Corrigido]],'Conversor de países_Geral_UTF8_'!$A$2:$B$223,2,FALSE)</f>
        <v>África</v>
      </c>
      <c r="H64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3" spans="1:8" hidden="1">
      <c r="A6453" t="s">
        <v>200</v>
      </c>
      <c r="B6453" s="3">
        <v>1995</v>
      </c>
      <c r="C6453">
        <v>0</v>
      </c>
      <c r="D6453">
        <v>0</v>
      </c>
      <c r="E6453" s="3" t="e">
        <v>#NUM!</v>
      </c>
      <c r="F6453" s="3" t="str">
        <f>VLOOKUP(Exportacao[[#This Row],[País]],Tabela3[#All],4,FALSE)</f>
        <v>Suazilândia</v>
      </c>
      <c r="G6453" s="3" t="str">
        <f>VLOOKUP(Exportacao[[#This Row],[País Corrigido]],'Conversor de países_Geral_UTF8_'!$A$2:$B$223,2,FALSE)</f>
        <v>África</v>
      </c>
      <c r="H64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4" spans="1:8" hidden="1">
      <c r="A6454" t="s">
        <v>200</v>
      </c>
      <c r="B6454" s="3">
        <v>1996</v>
      </c>
      <c r="C6454">
        <v>0</v>
      </c>
      <c r="D6454">
        <v>0</v>
      </c>
      <c r="E6454" s="3" t="e">
        <v>#NUM!</v>
      </c>
      <c r="F6454" s="3" t="str">
        <f>VLOOKUP(Exportacao[[#This Row],[País]],Tabela3[#All],4,FALSE)</f>
        <v>Suazilândia</v>
      </c>
      <c r="G6454" s="3" t="str">
        <f>VLOOKUP(Exportacao[[#This Row],[País Corrigido]],'Conversor de países_Geral_UTF8_'!$A$2:$B$223,2,FALSE)</f>
        <v>África</v>
      </c>
      <c r="H64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5" spans="1:8" hidden="1">
      <c r="A6455" t="s">
        <v>200</v>
      </c>
      <c r="B6455" s="3">
        <v>1997</v>
      </c>
      <c r="C6455">
        <v>0</v>
      </c>
      <c r="D6455">
        <v>0</v>
      </c>
      <c r="E6455" s="3" t="e">
        <v>#NUM!</v>
      </c>
      <c r="F6455" s="3" t="str">
        <f>VLOOKUP(Exportacao[[#This Row],[País]],Tabela3[#All],4,FALSE)</f>
        <v>Suazilândia</v>
      </c>
      <c r="G6455" s="3" t="str">
        <f>VLOOKUP(Exportacao[[#This Row],[País Corrigido]],'Conversor de países_Geral_UTF8_'!$A$2:$B$223,2,FALSE)</f>
        <v>África</v>
      </c>
      <c r="H64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6" spans="1:8" hidden="1">
      <c r="A6456" t="s">
        <v>200</v>
      </c>
      <c r="B6456" s="3">
        <v>1998</v>
      </c>
      <c r="C6456">
        <v>0</v>
      </c>
      <c r="D6456">
        <v>0</v>
      </c>
      <c r="E6456" s="3" t="e">
        <v>#NUM!</v>
      </c>
      <c r="F6456" s="3" t="str">
        <f>VLOOKUP(Exportacao[[#This Row],[País]],Tabela3[#All],4,FALSE)</f>
        <v>Suazilândia</v>
      </c>
      <c r="G6456" s="3" t="str">
        <f>VLOOKUP(Exportacao[[#This Row],[País Corrigido]],'Conversor de países_Geral_UTF8_'!$A$2:$B$223,2,FALSE)</f>
        <v>África</v>
      </c>
      <c r="H64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7" spans="1:8" hidden="1">
      <c r="A6457" t="s">
        <v>200</v>
      </c>
      <c r="B6457" s="3">
        <v>1999</v>
      </c>
      <c r="C6457">
        <v>0</v>
      </c>
      <c r="D6457">
        <v>0</v>
      </c>
      <c r="E6457" s="3" t="e">
        <v>#NUM!</v>
      </c>
      <c r="F6457" s="3" t="str">
        <f>VLOOKUP(Exportacao[[#This Row],[País]],Tabela3[#All],4,FALSE)</f>
        <v>Suazilândia</v>
      </c>
      <c r="G6457" s="3" t="str">
        <f>VLOOKUP(Exportacao[[#This Row],[País Corrigido]],'Conversor de países_Geral_UTF8_'!$A$2:$B$223,2,FALSE)</f>
        <v>África</v>
      </c>
      <c r="H64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8" spans="1:8" hidden="1">
      <c r="A6458" t="s">
        <v>200</v>
      </c>
      <c r="B6458" s="3">
        <v>2000</v>
      </c>
      <c r="C6458">
        <v>0</v>
      </c>
      <c r="D6458">
        <v>0</v>
      </c>
      <c r="E6458" s="3" t="e">
        <v>#NUM!</v>
      </c>
      <c r="F6458" s="3" t="str">
        <f>VLOOKUP(Exportacao[[#This Row],[País]],Tabela3[#All],4,FALSE)</f>
        <v>Suazilândia</v>
      </c>
      <c r="G6458" s="3" t="str">
        <f>VLOOKUP(Exportacao[[#This Row],[País Corrigido]],'Conversor de países_Geral_UTF8_'!$A$2:$B$223,2,FALSE)</f>
        <v>África</v>
      </c>
      <c r="H64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59" spans="1:8" hidden="1">
      <c r="A6459" t="s">
        <v>200</v>
      </c>
      <c r="B6459" s="3">
        <v>2001</v>
      </c>
      <c r="C6459">
        <v>0</v>
      </c>
      <c r="D6459">
        <v>0</v>
      </c>
      <c r="E6459" s="3" t="e">
        <v>#NUM!</v>
      </c>
      <c r="F6459" s="3" t="str">
        <f>VLOOKUP(Exportacao[[#This Row],[País]],Tabela3[#All],4,FALSE)</f>
        <v>Suazilândia</v>
      </c>
      <c r="G6459" s="3" t="str">
        <f>VLOOKUP(Exportacao[[#This Row],[País Corrigido]],'Conversor de países_Geral_UTF8_'!$A$2:$B$223,2,FALSE)</f>
        <v>África</v>
      </c>
      <c r="H64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0" spans="1:8" hidden="1">
      <c r="A6460" t="s">
        <v>200</v>
      </c>
      <c r="B6460" s="3">
        <v>2002</v>
      </c>
      <c r="C6460">
        <v>0</v>
      </c>
      <c r="D6460">
        <v>0</v>
      </c>
      <c r="E6460" s="3" t="e">
        <v>#NUM!</v>
      </c>
      <c r="F6460" s="3" t="str">
        <f>VLOOKUP(Exportacao[[#This Row],[País]],Tabela3[#All],4,FALSE)</f>
        <v>Suazilândia</v>
      </c>
      <c r="G6460" s="3" t="str">
        <f>VLOOKUP(Exportacao[[#This Row],[País Corrigido]],'Conversor de países_Geral_UTF8_'!$A$2:$B$223,2,FALSE)</f>
        <v>África</v>
      </c>
      <c r="H64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1" spans="1:8" hidden="1">
      <c r="A6461" t="s">
        <v>200</v>
      </c>
      <c r="B6461" s="3">
        <v>2003</v>
      </c>
      <c r="C6461">
        <v>0</v>
      </c>
      <c r="D6461">
        <v>0</v>
      </c>
      <c r="E6461" s="3" t="e">
        <v>#NUM!</v>
      </c>
      <c r="F6461" s="3" t="str">
        <f>VLOOKUP(Exportacao[[#This Row],[País]],Tabela3[#All],4,FALSE)</f>
        <v>Suazilândia</v>
      </c>
      <c r="G6461" s="3" t="str">
        <f>VLOOKUP(Exportacao[[#This Row],[País Corrigido]],'Conversor de países_Geral_UTF8_'!$A$2:$B$223,2,FALSE)</f>
        <v>África</v>
      </c>
      <c r="H64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2" spans="1:8" hidden="1">
      <c r="A6462" t="s">
        <v>200</v>
      </c>
      <c r="B6462" s="3">
        <v>2004</v>
      </c>
      <c r="C6462">
        <v>0</v>
      </c>
      <c r="D6462">
        <v>0</v>
      </c>
      <c r="E6462" s="3" t="e">
        <v>#NUM!</v>
      </c>
      <c r="F6462" s="3" t="str">
        <f>VLOOKUP(Exportacao[[#This Row],[País]],Tabela3[#All],4,FALSE)</f>
        <v>Suazilândia</v>
      </c>
      <c r="G6462" s="3" t="str">
        <f>VLOOKUP(Exportacao[[#This Row],[País Corrigido]],'Conversor de países_Geral_UTF8_'!$A$2:$B$223,2,FALSE)</f>
        <v>África</v>
      </c>
      <c r="H64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3" spans="1:8" hidden="1">
      <c r="A6463" t="s">
        <v>200</v>
      </c>
      <c r="B6463" s="3">
        <v>2005</v>
      </c>
      <c r="C6463">
        <v>0</v>
      </c>
      <c r="D6463">
        <v>0</v>
      </c>
      <c r="E6463" s="3" t="e">
        <v>#NUM!</v>
      </c>
      <c r="F6463" s="3" t="str">
        <f>VLOOKUP(Exportacao[[#This Row],[País]],Tabela3[#All],4,FALSE)</f>
        <v>Suazilândia</v>
      </c>
      <c r="G6463" s="3" t="str">
        <f>VLOOKUP(Exportacao[[#This Row],[País Corrigido]],'Conversor de países_Geral_UTF8_'!$A$2:$B$223,2,FALSE)</f>
        <v>África</v>
      </c>
      <c r="H64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4" spans="1:8" hidden="1">
      <c r="A6464" t="s">
        <v>200</v>
      </c>
      <c r="B6464" s="3">
        <v>2006</v>
      </c>
      <c r="C6464">
        <v>0</v>
      </c>
      <c r="D6464">
        <v>0</v>
      </c>
      <c r="E6464" s="3" t="e">
        <v>#NUM!</v>
      </c>
      <c r="F6464" s="3" t="str">
        <f>VLOOKUP(Exportacao[[#This Row],[País]],Tabela3[#All],4,FALSE)</f>
        <v>Suazilândia</v>
      </c>
      <c r="G6464" s="3" t="str">
        <f>VLOOKUP(Exportacao[[#This Row],[País Corrigido]],'Conversor de países_Geral_UTF8_'!$A$2:$B$223,2,FALSE)</f>
        <v>África</v>
      </c>
      <c r="H64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5" spans="1:8" hidden="1">
      <c r="A6465" t="s">
        <v>200</v>
      </c>
      <c r="B6465" s="3">
        <v>2007</v>
      </c>
      <c r="C6465">
        <v>0</v>
      </c>
      <c r="D6465">
        <v>0</v>
      </c>
      <c r="E6465" s="3" t="e">
        <v>#NUM!</v>
      </c>
      <c r="F6465" s="3" t="str">
        <f>VLOOKUP(Exportacao[[#This Row],[País]],Tabela3[#All],4,FALSE)</f>
        <v>Suazilândia</v>
      </c>
      <c r="G6465" s="3" t="str">
        <f>VLOOKUP(Exportacao[[#This Row],[País Corrigido]],'Conversor de países_Geral_UTF8_'!$A$2:$B$223,2,FALSE)</f>
        <v>África</v>
      </c>
      <c r="H64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6" spans="1:8" hidden="1">
      <c r="A6466" t="s">
        <v>200</v>
      </c>
      <c r="B6466" s="3">
        <v>2008</v>
      </c>
      <c r="C6466">
        <v>0</v>
      </c>
      <c r="D6466">
        <v>0</v>
      </c>
      <c r="E6466" s="3" t="e">
        <v>#NUM!</v>
      </c>
      <c r="F6466" s="3" t="str">
        <f>VLOOKUP(Exportacao[[#This Row],[País]],Tabela3[#All],4,FALSE)</f>
        <v>Suazilândia</v>
      </c>
      <c r="G6466" s="3" t="str">
        <f>VLOOKUP(Exportacao[[#This Row],[País Corrigido]],'Conversor de países_Geral_UTF8_'!$A$2:$B$223,2,FALSE)</f>
        <v>África</v>
      </c>
      <c r="H64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7" spans="1:8" hidden="1">
      <c r="A6467" t="s">
        <v>200</v>
      </c>
      <c r="B6467" s="3">
        <v>2009</v>
      </c>
      <c r="C6467">
        <v>0</v>
      </c>
      <c r="D6467">
        <v>0</v>
      </c>
      <c r="E6467" s="3" t="e">
        <v>#NUM!</v>
      </c>
      <c r="F6467" s="3" t="str">
        <f>VLOOKUP(Exportacao[[#This Row],[País]],Tabela3[#All],4,FALSE)</f>
        <v>Suazilândia</v>
      </c>
      <c r="G6467" s="3" t="str">
        <f>VLOOKUP(Exportacao[[#This Row],[País Corrigido]],'Conversor de países_Geral_UTF8_'!$A$2:$B$223,2,FALSE)</f>
        <v>África</v>
      </c>
      <c r="H64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8" spans="1:8" hidden="1">
      <c r="A6468" t="s">
        <v>200</v>
      </c>
      <c r="B6468" s="3">
        <v>2010</v>
      </c>
      <c r="C6468">
        <v>0</v>
      </c>
      <c r="D6468">
        <v>0</v>
      </c>
      <c r="E6468" s="3" t="e">
        <v>#NUM!</v>
      </c>
      <c r="F6468" s="3" t="str">
        <f>VLOOKUP(Exportacao[[#This Row],[País]],Tabela3[#All],4,FALSE)</f>
        <v>Suazilândia</v>
      </c>
      <c r="G6468" s="3" t="str">
        <f>VLOOKUP(Exportacao[[#This Row],[País Corrigido]],'Conversor de países_Geral_UTF8_'!$A$2:$B$223,2,FALSE)</f>
        <v>África</v>
      </c>
      <c r="H64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69" spans="1:8" hidden="1">
      <c r="A6469" t="s">
        <v>200</v>
      </c>
      <c r="B6469" s="3">
        <v>2011</v>
      </c>
      <c r="C6469">
        <v>0</v>
      </c>
      <c r="D6469">
        <v>0</v>
      </c>
      <c r="E6469" s="3" t="e">
        <v>#NUM!</v>
      </c>
      <c r="F6469" s="3" t="str">
        <f>VLOOKUP(Exportacao[[#This Row],[País]],Tabela3[#All],4,FALSE)</f>
        <v>Suazilândia</v>
      </c>
      <c r="G6469" s="3" t="str">
        <f>VLOOKUP(Exportacao[[#This Row],[País Corrigido]],'Conversor de países_Geral_UTF8_'!$A$2:$B$223,2,FALSE)</f>
        <v>África</v>
      </c>
      <c r="H64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0" spans="1:8" hidden="1">
      <c r="A6470" t="s">
        <v>200</v>
      </c>
      <c r="B6470" s="3">
        <v>2012</v>
      </c>
      <c r="C6470">
        <v>0</v>
      </c>
      <c r="D6470">
        <v>0</v>
      </c>
      <c r="E6470" s="3" t="e">
        <v>#NUM!</v>
      </c>
      <c r="F6470" s="3" t="str">
        <f>VLOOKUP(Exportacao[[#This Row],[País]],Tabela3[#All],4,FALSE)</f>
        <v>Suazilândia</v>
      </c>
      <c r="G6470" s="3" t="str">
        <f>VLOOKUP(Exportacao[[#This Row],[País Corrigido]],'Conversor de países_Geral_UTF8_'!$A$2:$B$223,2,FALSE)</f>
        <v>África</v>
      </c>
      <c r="H64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1" spans="1:8" hidden="1">
      <c r="A6471" t="s">
        <v>200</v>
      </c>
      <c r="B6471" s="3">
        <v>2013</v>
      </c>
      <c r="C6471">
        <v>0</v>
      </c>
      <c r="D6471">
        <v>0</v>
      </c>
      <c r="E6471" s="3" t="e">
        <v>#NUM!</v>
      </c>
      <c r="F6471" s="3" t="str">
        <f>VLOOKUP(Exportacao[[#This Row],[País]],Tabela3[#All],4,FALSE)</f>
        <v>Suazilândia</v>
      </c>
      <c r="G6471" s="3" t="str">
        <f>VLOOKUP(Exportacao[[#This Row],[País Corrigido]],'Conversor de países_Geral_UTF8_'!$A$2:$B$223,2,FALSE)</f>
        <v>África</v>
      </c>
      <c r="H64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2" spans="1:8" hidden="1">
      <c r="A6472" t="s">
        <v>200</v>
      </c>
      <c r="B6472" s="3">
        <v>2014</v>
      </c>
      <c r="C6472">
        <v>0</v>
      </c>
      <c r="D6472">
        <v>0</v>
      </c>
      <c r="E6472" s="3" t="e">
        <v>#NUM!</v>
      </c>
      <c r="F6472" s="3" t="str">
        <f>VLOOKUP(Exportacao[[#This Row],[País]],Tabela3[#All],4,FALSE)</f>
        <v>Suazilândia</v>
      </c>
      <c r="G6472" s="3" t="str">
        <f>VLOOKUP(Exportacao[[#This Row],[País Corrigido]],'Conversor de países_Geral_UTF8_'!$A$2:$B$223,2,FALSE)</f>
        <v>África</v>
      </c>
      <c r="H64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3" spans="1:8" hidden="1">
      <c r="A6473" t="s">
        <v>200</v>
      </c>
      <c r="B6473" s="3">
        <v>2015</v>
      </c>
      <c r="C6473">
        <v>0</v>
      </c>
      <c r="D6473">
        <v>0</v>
      </c>
      <c r="E6473" s="3" t="e">
        <v>#NUM!</v>
      </c>
      <c r="F6473" s="3" t="str">
        <f>VLOOKUP(Exportacao[[#This Row],[País]],Tabela3[#All],4,FALSE)</f>
        <v>Suazilândia</v>
      </c>
      <c r="G6473" s="3" t="str">
        <f>VLOOKUP(Exportacao[[#This Row],[País Corrigido]],'Conversor de países_Geral_UTF8_'!$A$2:$B$223,2,FALSE)</f>
        <v>África</v>
      </c>
      <c r="H64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4" spans="1:8" hidden="1">
      <c r="A6474" t="s">
        <v>200</v>
      </c>
      <c r="B6474" s="3">
        <v>2016</v>
      </c>
      <c r="C6474">
        <v>0</v>
      </c>
      <c r="D6474">
        <v>0</v>
      </c>
      <c r="E6474" s="3" t="e">
        <v>#NUM!</v>
      </c>
      <c r="F6474" s="3" t="str">
        <f>VLOOKUP(Exportacao[[#This Row],[País]],Tabela3[#All],4,FALSE)</f>
        <v>Suazilândia</v>
      </c>
      <c r="G6474" s="3" t="str">
        <f>VLOOKUP(Exportacao[[#This Row],[País Corrigido]],'Conversor de países_Geral_UTF8_'!$A$2:$B$223,2,FALSE)</f>
        <v>África</v>
      </c>
      <c r="H64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5" spans="1:8" hidden="1">
      <c r="A6475" t="s">
        <v>200</v>
      </c>
      <c r="B6475" s="3">
        <v>2017</v>
      </c>
      <c r="C6475">
        <v>0</v>
      </c>
      <c r="D6475">
        <v>0</v>
      </c>
      <c r="E6475" s="3" t="e">
        <v>#NUM!</v>
      </c>
      <c r="F6475" s="3" t="str">
        <f>VLOOKUP(Exportacao[[#This Row],[País]],Tabela3[#All],4,FALSE)</f>
        <v>Suazilândia</v>
      </c>
      <c r="G6475" s="3" t="str">
        <f>VLOOKUP(Exportacao[[#This Row],[País Corrigido]],'Conversor de países_Geral_UTF8_'!$A$2:$B$223,2,FALSE)</f>
        <v>África</v>
      </c>
      <c r="H64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6" spans="1:8" hidden="1">
      <c r="A6476" t="s">
        <v>200</v>
      </c>
      <c r="B6476" s="3">
        <v>2018</v>
      </c>
      <c r="C6476">
        <v>0</v>
      </c>
      <c r="D6476">
        <v>0</v>
      </c>
      <c r="E6476" s="3" t="e">
        <v>#NUM!</v>
      </c>
      <c r="F6476" s="3" t="str">
        <f>VLOOKUP(Exportacao[[#This Row],[País]],Tabela3[#All],4,FALSE)</f>
        <v>Suazilândia</v>
      </c>
      <c r="G6476" s="3" t="str">
        <f>VLOOKUP(Exportacao[[#This Row],[País Corrigido]],'Conversor de países_Geral_UTF8_'!$A$2:$B$223,2,FALSE)</f>
        <v>África</v>
      </c>
      <c r="H64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7" spans="1:8" hidden="1">
      <c r="A6477" t="s">
        <v>200</v>
      </c>
      <c r="B6477" s="3">
        <v>2019</v>
      </c>
      <c r="C6477">
        <v>0</v>
      </c>
      <c r="D6477">
        <v>0</v>
      </c>
      <c r="E6477" s="3" t="e">
        <v>#NUM!</v>
      </c>
      <c r="F6477" s="3" t="str">
        <f>VLOOKUP(Exportacao[[#This Row],[País]],Tabela3[#All],4,FALSE)</f>
        <v>Suazilândia</v>
      </c>
      <c r="G6477" s="3" t="str">
        <f>VLOOKUP(Exportacao[[#This Row],[País Corrigido]],'Conversor de países_Geral_UTF8_'!$A$2:$B$223,2,FALSE)</f>
        <v>África</v>
      </c>
      <c r="H64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8" spans="1:8" hidden="1">
      <c r="A6478" t="s">
        <v>200</v>
      </c>
      <c r="B6478" s="3">
        <v>2020</v>
      </c>
      <c r="C6478">
        <v>0</v>
      </c>
      <c r="D6478">
        <v>0</v>
      </c>
      <c r="E6478" s="3" t="e">
        <v>#NUM!</v>
      </c>
      <c r="F6478" s="3" t="str">
        <f>VLOOKUP(Exportacao[[#This Row],[País]],Tabela3[#All],4,FALSE)</f>
        <v>Suazilândia</v>
      </c>
      <c r="G6478" s="3" t="str">
        <f>VLOOKUP(Exportacao[[#This Row],[País Corrigido]],'Conversor de países_Geral_UTF8_'!$A$2:$B$223,2,FALSE)</f>
        <v>África</v>
      </c>
      <c r="H64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79" spans="1:8" hidden="1">
      <c r="A6479" t="s">
        <v>200</v>
      </c>
      <c r="B6479" s="3">
        <v>2021</v>
      </c>
      <c r="C6479">
        <v>10</v>
      </c>
      <c r="D6479">
        <v>24</v>
      </c>
      <c r="E6479" s="3">
        <v>2.4</v>
      </c>
      <c r="F6479" s="3" t="str">
        <f>VLOOKUP(Exportacao[[#This Row],[País]],Tabela3[#All],4,FALSE)</f>
        <v>Suazilândia</v>
      </c>
      <c r="G6479" s="3" t="str">
        <f>VLOOKUP(Exportacao[[#This Row],[País Corrigido]],'Conversor de países_Geral_UTF8_'!$A$2:$B$223,2,FALSE)</f>
        <v>África</v>
      </c>
      <c r="H64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480" spans="1:8" hidden="1">
      <c r="A6480" t="s">
        <v>200</v>
      </c>
      <c r="B6480" s="3">
        <v>2022</v>
      </c>
      <c r="C6480">
        <v>0</v>
      </c>
      <c r="D6480">
        <v>0</v>
      </c>
      <c r="E6480" s="3" t="e">
        <v>#NUM!</v>
      </c>
      <c r="F6480" s="3" t="str">
        <f>VLOOKUP(Exportacao[[#This Row],[País]],Tabela3[#All],4,FALSE)</f>
        <v>Suazilândia</v>
      </c>
      <c r="G6480" s="3" t="str">
        <f>VLOOKUP(Exportacao[[#This Row],[País Corrigido]],'Conversor de países_Geral_UTF8_'!$A$2:$B$223,2,FALSE)</f>
        <v>África</v>
      </c>
      <c r="H64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1" spans="1:8" hidden="1">
      <c r="A6481" t="s">
        <v>200</v>
      </c>
      <c r="B6481" s="3">
        <v>2023</v>
      </c>
      <c r="C6481">
        <v>0</v>
      </c>
      <c r="D6481">
        <v>0</v>
      </c>
      <c r="E6481" s="3" t="e">
        <v>#NUM!</v>
      </c>
      <c r="F6481" s="3" t="str">
        <f>VLOOKUP(Exportacao[[#This Row],[País]],Tabela3[#All],4,FALSE)</f>
        <v>Suazilândia</v>
      </c>
      <c r="G6481" s="3" t="str">
        <f>VLOOKUP(Exportacao[[#This Row],[País Corrigido]],'Conversor de países_Geral_UTF8_'!$A$2:$B$223,2,FALSE)</f>
        <v>África</v>
      </c>
      <c r="H64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2" spans="1:8">
      <c r="A6482" t="s">
        <v>203</v>
      </c>
      <c r="B6482" s="3">
        <v>1970</v>
      </c>
      <c r="C6482">
        <v>0</v>
      </c>
      <c r="D6482">
        <v>0</v>
      </c>
      <c r="E6482" s="3" t="e">
        <v>#NUM!</v>
      </c>
      <c r="F6482" s="3" t="str">
        <f>VLOOKUP(Exportacao[[#This Row],[País]],Tabela3[#All],4,FALSE)</f>
        <v>Suécia</v>
      </c>
      <c r="G6482" s="3" t="str">
        <f>VLOOKUP(Exportacao[[#This Row],[País Corrigido]],'Conversor de países_Geral_UTF8_'!$A$2:$B$223,2,FALSE)</f>
        <v>Europa</v>
      </c>
      <c r="H64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3" spans="1:8">
      <c r="A6483" t="s">
        <v>203</v>
      </c>
      <c r="B6483" s="3">
        <v>1971</v>
      </c>
      <c r="C6483">
        <v>0</v>
      </c>
      <c r="D6483">
        <v>0</v>
      </c>
      <c r="E6483" s="3" t="e">
        <v>#NUM!</v>
      </c>
      <c r="F6483" s="3" t="str">
        <f>VLOOKUP(Exportacao[[#This Row],[País]],Tabela3[#All],4,FALSE)</f>
        <v>Suécia</v>
      </c>
      <c r="G6483" s="3" t="str">
        <f>VLOOKUP(Exportacao[[#This Row],[País Corrigido]],'Conversor de países_Geral_UTF8_'!$A$2:$B$223,2,FALSE)</f>
        <v>Europa</v>
      </c>
      <c r="H64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4" spans="1:8">
      <c r="A6484" t="s">
        <v>203</v>
      </c>
      <c r="B6484" s="3">
        <v>1972</v>
      </c>
      <c r="C6484">
        <v>0</v>
      </c>
      <c r="D6484">
        <v>0</v>
      </c>
      <c r="E6484" s="3" t="e">
        <v>#NUM!</v>
      </c>
      <c r="F6484" s="3" t="str">
        <f>VLOOKUP(Exportacao[[#This Row],[País]],Tabela3[#All],4,FALSE)</f>
        <v>Suécia</v>
      </c>
      <c r="G6484" s="3" t="str">
        <f>VLOOKUP(Exportacao[[#This Row],[País Corrigido]],'Conversor de países_Geral_UTF8_'!$A$2:$B$223,2,FALSE)</f>
        <v>Europa</v>
      </c>
      <c r="H64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5" spans="1:8">
      <c r="A6485" t="s">
        <v>203</v>
      </c>
      <c r="B6485" s="3">
        <v>1973</v>
      </c>
      <c r="C6485">
        <v>0</v>
      </c>
      <c r="D6485">
        <v>0</v>
      </c>
      <c r="E6485" s="3" t="e">
        <v>#NUM!</v>
      </c>
      <c r="F6485" s="3" t="str">
        <f>VLOOKUP(Exportacao[[#This Row],[País]],Tabela3[#All],4,FALSE)</f>
        <v>Suécia</v>
      </c>
      <c r="G6485" s="3" t="str">
        <f>VLOOKUP(Exportacao[[#This Row],[País Corrigido]],'Conversor de países_Geral_UTF8_'!$A$2:$B$223,2,FALSE)</f>
        <v>Europa</v>
      </c>
      <c r="H64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6" spans="1:8">
      <c r="A6486" t="s">
        <v>203</v>
      </c>
      <c r="B6486" s="3">
        <v>1974</v>
      </c>
      <c r="C6486">
        <v>0</v>
      </c>
      <c r="D6486">
        <v>0</v>
      </c>
      <c r="E6486" s="3" t="e">
        <v>#NUM!</v>
      </c>
      <c r="F6486" s="3" t="str">
        <f>VLOOKUP(Exportacao[[#This Row],[País]],Tabela3[#All],4,FALSE)</f>
        <v>Suécia</v>
      </c>
      <c r="G6486" s="3" t="str">
        <f>VLOOKUP(Exportacao[[#This Row],[País Corrigido]],'Conversor de países_Geral_UTF8_'!$A$2:$B$223,2,FALSE)</f>
        <v>Europa</v>
      </c>
      <c r="H64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7" spans="1:8">
      <c r="A6487" t="s">
        <v>203</v>
      </c>
      <c r="B6487" s="3">
        <v>1975</v>
      </c>
      <c r="C6487">
        <v>0</v>
      </c>
      <c r="D6487">
        <v>0</v>
      </c>
      <c r="E6487" s="3" t="e">
        <v>#NUM!</v>
      </c>
      <c r="F6487" s="3" t="str">
        <f>VLOOKUP(Exportacao[[#This Row],[País]],Tabela3[#All],4,FALSE)</f>
        <v>Suécia</v>
      </c>
      <c r="G6487" s="3" t="str">
        <f>VLOOKUP(Exportacao[[#This Row],[País Corrigido]],'Conversor de países_Geral_UTF8_'!$A$2:$B$223,2,FALSE)</f>
        <v>Europa</v>
      </c>
      <c r="H64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8" spans="1:8">
      <c r="A6488" t="s">
        <v>203</v>
      </c>
      <c r="B6488" s="3">
        <v>1976</v>
      </c>
      <c r="C6488">
        <v>0</v>
      </c>
      <c r="D6488">
        <v>0</v>
      </c>
      <c r="E6488" s="3" t="e">
        <v>#NUM!</v>
      </c>
      <c r="F6488" s="3" t="str">
        <f>VLOOKUP(Exportacao[[#This Row],[País]],Tabela3[#All],4,FALSE)</f>
        <v>Suécia</v>
      </c>
      <c r="G6488" s="3" t="str">
        <f>VLOOKUP(Exportacao[[#This Row],[País Corrigido]],'Conversor de países_Geral_UTF8_'!$A$2:$B$223,2,FALSE)</f>
        <v>Europa</v>
      </c>
      <c r="H64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89" spans="1:8">
      <c r="A6489" t="s">
        <v>203</v>
      </c>
      <c r="B6489" s="3">
        <v>1977</v>
      </c>
      <c r="C6489">
        <v>0</v>
      </c>
      <c r="D6489">
        <v>0</v>
      </c>
      <c r="E6489" s="3" t="e">
        <v>#NUM!</v>
      </c>
      <c r="F6489" s="3" t="str">
        <f>VLOOKUP(Exportacao[[#This Row],[País]],Tabela3[#All],4,FALSE)</f>
        <v>Suécia</v>
      </c>
      <c r="G6489" s="3" t="str">
        <f>VLOOKUP(Exportacao[[#This Row],[País Corrigido]],'Conversor de países_Geral_UTF8_'!$A$2:$B$223,2,FALSE)</f>
        <v>Europa</v>
      </c>
      <c r="H64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0" spans="1:8">
      <c r="A6490" t="s">
        <v>203</v>
      </c>
      <c r="B6490" s="3">
        <v>1978</v>
      </c>
      <c r="C6490">
        <v>0</v>
      </c>
      <c r="D6490">
        <v>0</v>
      </c>
      <c r="E6490" s="3" t="e">
        <v>#NUM!</v>
      </c>
      <c r="F6490" s="3" t="str">
        <f>VLOOKUP(Exportacao[[#This Row],[País]],Tabela3[#All],4,FALSE)</f>
        <v>Suécia</v>
      </c>
      <c r="G6490" s="3" t="str">
        <f>VLOOKUP(Exportacao[[#This Row],[País Corrigido]],'Conversor de países_Geral_UTF8_'!$A$2:$B$223,2,FALSE)</f>
        <v>Europa</v>
      </c>
      <c r="H64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1" spans="1:8">
      <c r="A6491" t="s">
        <v>203</v>
      </c>
      <c r="B6491" s="3">
        <v>1979</v>
      </c>
      <c r="C6491">
        <v>0</v>
      </c>
      <c r="D6491">
        <v>0</v>
      </c>
      <c r="E6491" s="3" t="e">
        <v>#NUM!</v>
      </c>
      <c r="F6491" s="3" t="str">
        <f>VLOOKUP(Exportacao[[#This Row],[País]],Tabela3[#All],4,FALSE)</f>
        <v>Suécia</v>
      </c>
      <c r="G6491" s="3" t="str">
        <f>VLOOKUP(Exportacao[[#This Row],[País Corrigido]],'Conversor de países_Geral_UTF8_'!$A$2:$B$223,2,FALSE)</f>
        <v>Europa</v>
      </c>
      <c r="H64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2" spans="1:8">
      <c r="A6492" t="s">
        <v>203</v>
      </c>
      <c r="B6492" s="3">
        <v>1980</v>
      </c>
      <c r="C6492">
        <v>0</v>
      </c>
      <c r="D6492">
        <v>0</v>
      </c>
      <c r="E6492" s="3" t="e">
        <v>#NUM!</v>
      </c>
      <c r="F6492" s="3" t="str">
        <f>VLOOKUP(Exportacao[[#This Row],[País]],Tabela3[#All],4,FALSE)</f>
        <v>Suécia</v>
      </c>
      <c r="G6492" s="3" t="str">
        <f>VLOOKUP(Exportacao[[#This Row],[País Corrigido]],'Conversor de países_Geral_UTF8_'!$A$2:$B$223,2,FALSE)</f>
        <v>Europa</v>
      </c>
      <c r="H64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3" spans="1:8">
      <c r="A6493" t="s">
        <v>203</v>
      </c>
      <c r="B6493" s="3">
        <v>1981</v>
      </c>
      <c r="C6493">
        <v>0</v>
      </c>
      <c r="D6493">
        <v>0</v>
      </c>
      <c r="E6493" s="3" t="e">
        <v>#NUM!</v>
      </c>
      <c r="F6493" s="3" t="str">
        <f>VLOOKUP(Exportacao[[#This Row],[País]],Tabela3[#All],4,FALSE)</f>
        <v>Suécia</v>
      </c>
      <c r="G6493" s="3" t="str">
        <f>VLOOKUP(Exportacao[[#This Row],[País Corrigido]],'Conversor de países_Geral_UTF8_'!$A$2:$B$223,2,FALSE)</f>
        <v>Europa</v>
      </c>
      <c r="H64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4" spans="1:8">
      <c r="A6494" t="s">
        <v>203</v>
      </c>
      <c r="B6494" s="3">
        <v>1982</v>
      </c>
      <c r="C6494">
        <v>0</v>
      </c>
      <c r="D6494">
        <v>0</v>
      </c>
      <c r="E6494" s="3" t="e">
        <v>#NUM!</v>
      </c>
      <c r="F6494" s="3" t="str">
        <f>VLOOKUP(Exportacao[[#This Row],[País]],Tabela3[#All],4,FALSE)</f>
        <v>Suécia</v>
      </c>
      <c r="G6494" s="3" t="str">
        <f>VLOOKUP(Exportacao[[#This Row],[País Corrigido]],'Conversor de países_Geral_UTF8_'!$A$2:$B$223,2,FALSE)</f>
        <v>Europa</v>
      </c>
      <c r="H64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5" spans="1:8">
      <c r="A6495" t="s">
        <v>203</v>
      </c>
      <c r="B6495" s="3">
        <v>1983</v>
      </c>
      <c r="C6495">
        <v>0</v>
      </c>
      <c r="D6495">
        <v>0</v>
      </c>
      <c r="E6495" s="3" t="e">
        <v>#NUM!</v>
      </c>
      <c r="F6495" s="3" t="str">
        <f>VLOOKUP(Exportacao[[#This Row],[País]],Tabela3[#All],4,FALSE)</f>
        <v>Suécia</v>
      </c>
      <c r="G6495" s="3" t="str">
        <f>VLOOKUP(Exportacao[[#This Row],[País Corrigido]],'Conversor de países_Geral_UTF8_'!$A$2:$B$223,2,FALSE)</f>
        <v>Europa</v>
      </c>
      <c r="H64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6" spans="1:8">
      <c r="A6496" t="s">
        <v>203</v>
      </c>
      <c r="B6496" s="3">
        <v>1984</v>
      </c>
      <c r="C6496">
        <v>0</v>
      </c>
      <c r="D6496">
        <v>0</v>
      </c>
      <c r="E6496" s="3" t="e">
        <v>#NUM!</v>
      </c>
      <c r="F6496" s="3" t="str">
        <f>VLOOKUP(Exportacao[[#This Row],[País]],Tabela3[#All],4,FALSE)</f>
        <v>Suécia</v>
      </c>
      <c r="G6496" s="3" t="str">
        <f>VLOOKUP(Exportacao[[#This Row],[País Corrigido]],'Conversor de países_Geral_UTF8_'!$A$2:$B$223,2,FALSE)</f>
        <v>Europa</v>
      </c>
      <c r="H64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7" spans="1:8">
      <c r="A6497" t="s">
        <v>203</v>
      </c>
      <c r="B6497" s="3">
        <v>1985</v>
      </c>
      <c r="C6497">
        <v>0</v>
      </c>
      <c r="D6497">
        <v>0</v>
      </c>
      <c r="E6497" s="3" t="e">
        <v>#NUM!</v>
      </c>
      <c r="F6497" s="3" t="str">
        <f>VLOOKUP(Exportacao[[#This Row],[País]],Tabela3[#All],4,FALSE)</f>
        <v>Suécia</v>
      </c>
      <c r="G6497" s="3" t="str">
        <f>VLOOKUP(Exportacao[[#This Row],[País Corrigido]],'Conversor de países_Geral_UTF8_'!$A$2:$B$223,2,FALSE)</f>
        <v>Europa</v>
      </c>
      <c r="H64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8" spans="1:8">
      <c r="A6498" t="s">
        <v>203</v>
      </c>
      <c r="B6498" s="3">
        <v>1986</v>
      </c>
      <c r="C6498">
        <v>0</v>
      </c>
      <c r="D6498">
        <v>0</v>
      </c>
      <c r="E6498" s="3" t="e">
        <v>#NUM!</v>
      </c>
      <c r="F6498" s="3" t="str">
        <f>VLOOKUP(Exportacao[[#This Row],[País]],Tabela3[#All],4,FALSE)</f>
        <v>Suécia</v>
      </c>
      <c r="G6498" s="3" t="str">
        <f>VLOOKUP(Exportacao[[#This Row],[País Corrigido]],'Conversor de países_Geral_UTF8_'!$A$2:$B$223,2,FALSE)</f>
        <v>Europa</v>
      </c>
      <c r="H64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499" spans="1:8">
      <c r="A6499" t="s">
        <v>203</v>
      </c>
      <c r="B6499" s="3">
        <v>1987</v>
      </c>
      <c r="C6499">
        <v>0</v>
      </c>
      <c r="D6499">
        <v>0</v>
      </c>
      <c r="E6499" s="3" t="e">
        <v>#NUM!</v>
      </c>
      <c r="F6499" s="3" t="str">
        <f>VLOOKUP(Exportacao[[#This Row],[País]],Tabela3[#All],4,FALSE)</f>
        <v>Suécia</v>
      </c>
      <c r="G6499" s="3" t="str">
        <f>VLOOKUP(Exportacao[[#This Row],[País Corrigido]],'Conversor de países_Geral_UTF8_'!$A$2:$B$223,2,FALSE)</f>
        <v>Europa</v>
      </c>
      <c r="H64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00" spans="1:8">
      <c r="A6500" t="s">
        <v>203</v>
      </c>
      <c r="B6500" s="3">
        <v>1988</v>
      </c>
      <c r="C6500">
        <v>0</v>
      </c>
      <c r="D6500">
        <v>0</v>
      </c>
      <c r="E6500" s="3" t="e">
        <v>#NUM!</v>
      </c>
      <c r="F6500" s="3" t="str">
        <f>VLOOKUP(Exportacao[[#This Row],[País]],Tabela3[#All],4,FALSE)</f>
        <v>Suécia</v>
      </c>
      <c r="G6500" s="3" t="str">
        <f>VLOOKUP(Exportacao[[#This Row],[País Corrigido]],'Conversor de países_Geral_UTF8_'!$A$2:$B$223,2,FALSE)</f>
        <v>Europa</v>
      </c>
      <c r="H65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01" spans="1:8">
      <c r="A6501" t="s">
        <v>203</v>
      </c>
      <c r="B6501" s="3">
        <v>1989</v>
      </c>
      <c r="C6501">
        <v>559</v>
      </c>
      <c r="D6501">
        <v>1595</v>
      </c>
      <c r="E6501" s="3">
        <v>2.8533094812164581</v>
      </c>
      <c r="F6501" s="3" t="str">
        <f>VLOOKUP(Exportacao[[#This Row],[País]],Tabela3[#All],4,FALSE)</f>
        <v>Suécia</v>
      </c>
      <c r="G6501" s="3" t="str">
        <f>VLOOKUP(Exportacao[[#This Row],[País Corrigido]],'Conversor de países_Geral_UTF8_'!$A$2:$B$223,2,FALSE)</f>
        <v>Europa</v>
      </c>
      <c r="H65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02" spans="1:8">
      <c r="A6502" t="s">
        <v>203</v>
      </c>
      <c r="B6502" s="3">
        <v>1990</v>
      </c>
      <c r="C6502">
        <v>0</v>
      </c>
      <c r="D6502">
        <v>0</v>
      </c>
      <c r="E6502" s="3" t="e">
        <v>#NUM!</v>
      </c>
      <c r="F6502" s="3" t="str">
        <f>VLOOKUP(Exportacao[[#This Row],[País]],Tabela3[#All],4,FALSE)</f>
        <v>Suécia</v>
      </c>
      <c r="G6502" s="3" t="str">
        <f>VLOOKUP(Exportacao[[#This Row],[País Corrigido]],'Conversor de países_Geral_UTF8_'!$A$2:$B$223,2,FALSE)</f>
        <v>Europa</v>
      </c>
      <c r="H65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03" spans="1:8">
      <c r="A6503" t="s">
        <v>203</v>
      </c>
      <c r="B6503" s="3">
        <v>1991</v>
      </c>
      <c r="C6503">
        <v>0</v>
      </c>
      <c r="D6503">
        <v>0</v>
      </c>
      <c r="E6503" s="3" t="e">
        <v>#NUM!</v>
      </c>
      <c r="F6503" s="3" t="str">
        <f>VLOOKUP(Exportacao[[#This Row],[País]],Tabela3[#All],4,FALSE)</f>
        <v>Suécia</v>
      </c>
      <c r="G6503" s="3" t="str">
        <f>VLOOKUP(Exportacao[[#This Row],[País Corrigido]],'Conversor de países_Geral_UTF8_'!$A$2:$B$223,2,FALSE)</f>
        <v>Europa</v>
      </c>
      <c r="H65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04" spans="1:8">
      <c r="A6504" t="s">
        <v>203</v>
      </c>
      <c r="B6504" s="3">
        <v>1992</v>
      </c>
      <c r="C6504">
        <v>0</v>
      </c>
      <c r="D6504">
        <v>0</v>
      </c>
      <c r="E6504" s="3" t="e">
        <v>#NUM!</v>
      </c>
      <c r="F6504" s="3" t="str">
        <f>VLOOKUP(Exportacao[[#This Row],[País]],Tabela3[#All],4,FALSE)</f>
        <v>Suécia</v>
      </c>
      <c r="G6504" s="3" t="str">
        <f>VLOOKUP(Exportacao[[#This Row],[País Corrigido]],'Conversor de países_Geral_UTF8_'!$A$2:$B$223,2,FALSE)</f>
        <v>Europa</v>
      </c>
      <c r="H65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05" spans="1:8">
      <c r="A6505" t="s">
        <v>203</v>
      </c>
      <c r="B6505" s="3">
        <v>1993</v>
      </c>
      <c r="C6505">
        <v>0</v>
      </c>
      <c r="D6505">
        <v>0</v>
      </c>
      <c r="E6505" s="3" t="e">
        <v>#NUM!</v>
      </c>
      <c r="F6505" s="3" t="str">
        <f>VLOOKUP(Exportacao[[#This Row],[País]],Tabela3[#All],4,FALSE)</f>
        <v>Suécia</v>
      </c>
      <c r="G6505" s="3" t="str">
        <f>VLOOKUP(Exportacao[[#This Row],[País Corrigido]],'Conversor de países_Geral_UTF8_'!$A$2:$B$223,2,FALSE)</f>
        <v>Europa</v>
      </c>
      <c r="H65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06" spans="1:8">
      <c r="A6506" t="s">
        <v>203</v>
      </c>
      <c r="B6506" s="3">
        <v>1994</v>
      </c>
      <c r="C6506">
        <v>0</v>
      </c>
      <c r="D6506">
        <v>0</v>
      </c>
      <c r="E6506" s="3" t="e">
        <v>#NUM!</v>
      </c>
      <c r="F6506" s="3" t="str">
        <f>VLOOKUP(Exportacao[[#This Row],[País]],Tabela3[#All],4,FALSE)</f>
        <v>Suécia</v>
      </c>
      <c r="G6506" s="3" t="str">
        <f>VLOOKUP(Exportacao[[#This Row],[País Corrigido]],'Conversor de países_Geral_UTF8_'!$A$2:$B$223,2,FALSE)</f>
        <v>Europa</v>
      </c>
      <c r="H65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07" spans="1:8">
      <c r="A6507" t="s">
        <v>203</v>
      </c>
      <c r="B6507" s="3">
        <v>1995</v>
      </c>
      <c r="C6507">
        <v>0</v>
      </c>
      <c r="D6507">
        <v>0</v>
      </c>
      <c r="E6507" s="3" t="e">
        <v>#NUM!</v>
      </c>
      <c r="F6507" s="3" t="str">
        <f>VLOOKUP(Exportacao[[#This Row],[País]],Tabela3[#All],4,FALSE)</f>
        <v>Suécia</v>
      </c>
      <c r="G6507" s="3" t="str">
        <f>VLOOKUP(Exportacao[[#This Row],[País Corrigido]],'Conversor de países_Geral_UTF8_'!$A$2:$B$223,2,FALSE)</f>
        <v>Europa</v>
      </c>
      <c r="H65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08" spans="1:8">
      <c r="A6508" t="s">
        <v>203</v>
      </c>
      <c r="B6508" s="3">
        <v>1996</v>
      </c>
      <c r="C6508">
        <v>70272</v>
      </c>
      <c r="D6508">
        <v>144000</v>
      </c>
      <c r="E6508" s="3">
        <v>2.0491803278688523</v>
      </c>
      <c r="F6508" s="3" t="str">
        <f>VLOOKUP(Exportacao[[#This Row],[País]],Tabela3[#All],4,FALSE)</f>
        <v>Suécia</v>
      </c>
      <c r="G6508" s="3" t="str">
        <f>VLOOKUP(Exportacao[[#This Row],[País Corrigido]],'Conversor de países_Geral_UTF8_'!$A$2:$B$223,2,FALSE)</f>
        <v>Europa</v>
      </c>
      <c r="H65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09" spans="1:8">
      <c r="A6509" t="s">
        <v>203</v>
      </c>
      <c r="B6509" s="3">
        <v>1997</v>
      </c>
      <c r="C6509">
        <v>9900</v>
      </c>
      <c r="D6509">
        <v>25352</v>
      </c>
      <c r="E6509" s="3">
        <v>2.5608080808080809</v>
      </c>
      <c r="F6509" s="3" t="str">
        <f>VLOOKUP(Exportacao[[#This Row],[País]],Tabela3[#All],4,FALSE)</f>
        <v>Suécia</v>
      </c>
      <c r="G6509" s="3" t="str">
        <f>VLOOKUP(Exportacao[[#This Row],[País Corrigido]],'Conversor de países_Geral_UTF8_'!$A$2:$B$223,2,FALSE)</f>
        <v>Europa</v>
      </c>
      <c r="H65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10" spans="1:8">
      <c r="A6510" t="s">
        <v>203</v>
      </c>
      <c r="B6510" s="3">
        <v>1998</v>
      </c>
      <c r="C6510">
        <v>0</v>
      </c>
      <c r="D6510">
        <v>0</v>
      </c>
      <c r="E6510" s="3" t="e">
        <v>#NUM!</v>
      </c>
      <c r="F6510" s="3" t="str">
        <f>VLOOKUP(Exportacao[[#This Row],[País]],Tabela3[#All],4,FALSE)</f>
        <v>Suécia</v>
      </c>
      <c r="G6510" s="3" t="str">
        <f>VLOOKUP(Exportacao[[#This Row],[País Corrigido]],'Conversor de países_Geral_UTF8_'!$A$2:$B$223,2,FALSE)</f>
        <v>Europa</v>
      </c>
      <c r="H65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11" spans="1:8">
      <c r="A6511" t="s">
        <v>203</v>
      </c>
      <c r="B6511" s="3">
        <v>1999</v>
      </c>
      <c r="C6511">
        <v>0</v>
      </c>
      <c r="D6511">
        <v>0</v>
      </c>
      <c r="E6511" s="3" t="e">
        <v>#NUM!</v>
      </c>
      <c r="F6511" s="3" t="str">
        <f>VLOOKUP(Exportacao[[#This Row],[País]],Tabela3[#All],4,FALSE)</f>
        <v>Suécia</v>
      </c>
      <c r="G6511" s="3" t="str">
        <f>VLOOKUP(Exportacao[[#This Row],[País Corrigido]],'Conversor de países_Geral_UTF8_'!$A$2:$B$223,2,FALSE)</f>
        <v>Europa</v>
      </c>
      <c r="H65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12" spans="1:8">
      <c r="A6512" t="s">
        <v>203</v>
      </c>
      <c r="B6512" s="3">
        <v>2000</v>
      </c>
      <c r="C6512">
        <v>0</v>
      </c>
      <c r="D6512">
        <v>0</v>
      </c>
      <c r="E6512" s="3" t="e">
        <v>#NUM!</v>
      </c>
      <c r="F6512" s="3" t="str">
        <f>VLOOKUP(Exportacao[[#This Row],[País]],Tabela3[#All],4,FALSE)</f>
        <v>Suécia</v>
      </c>
      <c r="G6512" s="3" t="str">
        <f>VLOOKUP(Exportacao[[#This Row],[País Corrigido]],'Conversor de países_Geral_UTF8_'!$A$2:$B$223,2,FALSE)</f>
        <v>Europa</v>
      </c>
      <c r="H65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13" spans="1:8">
      <c r="A6513" t="s">
        <v>203</v>
      </c>
      <c r="B6513" s="3">
        <v>2001</v>
      </c>
      <c r="C6513">
        <v>0</v>
      </c>
      <c r="D6513">
        <v>0</v>
      </c>
      <c r="E6513" s="3" t="e">
        <v>#NUM!</v>
      </c>
      <c r="F6513" s="3" t="str">
        <f>VLOOKUP(Exportacao[[#This Row],[País]],Tabela3[#All],4,FALSE)</f>
        <v>Suécia</v>
      </c>
      <c r="G6513" s="3" t="str">
        <f>VLOOKUP(Exportacao[[#This Row],[País Corrigido]],'Conversor de países_Geral_UTF8_'!$A$2:$B$223,2,FALSE)</f>
        <v>Europa</v>
      </c>
      <c r="H65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14" spans="1:8">
      <c r="A6514" t="s">
        <v>203</v>
      </c>
      <c r="B6514" s="3">
        <v>2002</v>
      </c>
      <c r="C6514">
        <v>0</v>
      </c>
      <c r="D6514">
        <v>0</v>
      </c>
      <c r="E6514" s="3" t="e">
        <v>#NUM!</v>
      </c>
      <c r="F6514" s="3" t="str">
        <f>VLOOKUP(Exportacao[[#This Row],[País]],Tabela3[#All],4,FALSE)</f>
        <v>Suécia</v>
      </c>
      <c r="G6514" s="3" t="str">
        <f>VLOOKUP(Exportacao[[#This Row],[País Corrigido]],'Conversor de países_Geral_UTF8_'!$A$2:$B$223,2,FALSE)</f>
        <v>Europa</v>
      </c>
      <c r="H65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15" spans="1:8">
      <c r="A6515" t="s">
        <v>203</v>
      </c>
      <c r="B6515" s="3">
        <v>2003</v>
      </c>
      <c r="C6515">
        <v>0</v>
      </c>
      <c r="D6515">
        <v>0</v>
      </c>
      <c r="E6515" s="3" t="e">
        <v>#NUM!</v>
      </c>
      <c r="F6515" s="3" t="str">
        <f>VLOOKUP(Exportacao[[#This Row],[País]],Tabela3[#All],4,FALSE)</f>
        <v>Suécia</v>
      </c>
      <c r="G6515" s="3" t="str">
        <f>VLOOKUP(Exportacao[[#This Row],[País Corrigido]],'Conversor de países_Geral_UTF8_'!$A$2:$B$223,2,FALSE)</f>
        <v>Europa</v>
      </c>
      <c r="H65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16" spans="1:8">
      <c r="A6516" t="s">
        <v>203</v>
      </c>
      <c r="B6516" s="3">
        <v>2004</v>
      </c>
      <c r="C6516">
        <v>4995</v>
      </c>
      <c r="D6516">
        <v>12880</v>
      </c>
      <c r="E6516" s="3">
        <v>2.5785785785785786</v>
      </c>
      <c r="F6516" s="3" t="str">
        <f>VLOOKUP(Exportacao[[#This Row],[País]],Tabela3[#All],4,FALSE)</f>
        <v>Suécia</v>
      </c>
      <c r="G6516" s="3" t="str">
        <f>VLOOKUP(Exportacao[[#This Row],[País Corrigido]],'Conversor de países_Geral_UTF8_'!$A$2:$B$223,2,FALSE)</f>
        <v>Europa</v>
      </c>
      <c r="H65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17" spans="1:8">
      <c r="A6517" t="s">
        <v>203</v>
      </c>
      <c r="B6517" s="3">
        <v>2005</v>
      </c>
      <c r="C6517">
        <v>0</v>
      </c>
      <c r="D6517">
        <v>0</v>
      </c>
      <c r="E6517" s="3" t="e">
        <v>#NUM!</v>
      </c>
      <c r="F6517" s="3" t="str">
        <f>VLOOKUP(Exportacao[[#This Row],[País]],Tabela3[#All],4,FALSE)</f>
        <v>Suécia</v>
      </c>
      <c r="G6517" s="3" t="str">
        <f>VLOOKUP(Exportacao[[#This Row],[País Corrigido]],'Conversor de países_Geral_UTF8_'!$A$2:$B$223,2,FALSE)</f>
        <v>Europa</v>
      </c>
      <c r="H65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18" spans="1:8">
      <c r="A6518" t="s">
        <v>203</v>
      </c>
      <c r="B6518" s="3">
        <v>2006</v>
      </c>
      <c r="C6518">
        <v>16120</v>
      </c>
      <c r="D6518">
        <v>12000</v>
      </c>
      <c r="E6518" s="3">
        <v>0.74441687344913154</v>
      </c>
      <c r="F6518" s="3" t="str">
        <f>VLOOKUP(Exportacao[[#This Row],[País]],Tabela3[#All],4,FALSE)</f>
        <v>Suécia</v>
      </c>
      <c r="G6518" s="3" t="str">
        <f>VLOOKUP(Exportacao[[#This Row],[País Corrigido]],'Conversor de países_Geral_UTF8_'!$A$2:$B$223,2,FALSE)</f>
        <v>Europa</v>
      </c>
      <c r="H65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19" spans="1:8">
      <c r="A6519" t="s">
        <v>203</v>
      </c>
      <c r="B6519" s="3">
        <v>2007</v>
      </c>
      <c r="C6519">
        <v>919</v>
      </c>
      <c r="D6519">
        <v>2448</v>
      </c>
      <c r="E6519" s="3">
        <v>2.6637649619151254</v>
      </c>
      <c r="F6519" s="3" t="str">
        <f>VLOOKUP(Exportacao[[#This Row],[País]],Tabela3[#All],4,FALSE)</f>
        <v>Suécia</v>
      </c>
      <c r="G6519" s="3" t="str">
        <f>VLOOKUP(Exportacao[[#This Row],[País Corrigido]],'Conversor de países_Geral_UTF8_'!$A$2:$B$223,2,FALSE)</f>
        <v>Europa</v>
      </c>
      <c r="H65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20" spans="1:8">
      <c r="A6520" t="s">
        <v>203</v>
      </c>
      <c r="B6520" s="3">
        <v>2008</v>
      </c>
      <c r="C6520">
        <v>26984</v>
      </c>
      <c r="D6520">
        <v>84564</v>
      </c>
      <c r="E6520" s="3">
        <v>3.1338571005040023</v>
      </c>
      <c r="F6520" s="3" t="str">
        <f>VLOOKUP(Exportacao[[#This Row],[País]],Tabela3[#All],4,FALSE)</f>
        <v>Suécia</v>
      </c>
      <c r="G6520" s="3" t="str">
        <f>VLOOKUP(Exportacao[[#This Row],[País Corrigido]],'Conversor de países_Geral_UTF8_'!$A$2:$B$223,2,FALSE)</f>
        <v>Europa</v>
      </c>
      <c r="H65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21" spans="1:8">
      <c r="A6521" t="s">
        <v>203</v>
      </c>
      <c r="B6521" s="3">
        <v>2009</v>
      </c>
      <c r="C6521">
        <v>28334</v>
      </c>
      <c r="D6521">
        <v>52826</v>
      </c>
      <c r="E6521" s="3">
        <v>1.8644031905131644</v>
      </c>
      <c r="F6521" s="3" t="str">
        <f>VLOOKUP(Exportacao[[#This Row],[País]],Tabela3[#All],4,FALSE)</f>
        <v>Suécia</v>
      </c>
      <c r="G6521" s="3" t="str">
        <f>VLOOKUP(Exportacao[[#This Row],[País Corrigido]],'Conversor de países_Geral_UTF8_'!$A$2:$B$223,2,FALSE)</f>
        <v>Europa</v>
      </c>
      <c r="H65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22" spans="1:8">
      <c r="A6522" t="s">
        <v>203</v>
      </c>
      <c r="B6522" s="3">
        <v>2010</v>
      </c>
      <c r="C6522">
        <v>0</v>
      </c>
      <c r="D6522">
        <v>0</v>
      </c>
      <c r="E6522" s="3" t="e">
        <v>#NUM!</v>
      </c>
      <c r="F6522" s="3" t="str">
        <f>VLOOKUP(Exportacao[[#This Row],[País]],Tabela3[#All],4,FALSE)</f>
        <v>Suécia</v>
      </c>
      <c r="G6522" s="3" t="str">
        <f>VLOOKUP(Exportacao[[#This Row],[País Corrigido]],'Conversor de países_Geral_UTF8_'!$A$2:$B$223,2,FALSE)</f>
        <v>Europa</v>
      </c>
      <c r="H65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23" spans="1:8">
      <c r="A6523" t="s">
        <v>203</v>
      </c>
      <c r="B6523" s="3">
        <v>2011</v>
      </c>
      <c r="C6523">
        <v>1641</v>
      </c>
      <c r="D6523">
        <v>14476</v>
      </c>
      <c r="E6523" s="3">
        <v>8.8214503351614866</v>
      </c>
      <c r="F6523" s="3" t="str">
        <f>VLOOKUP(Exportacao[[#This Row],[País]],Tabela3[#All],4,FALSE)</f>
        <v>Suécia</v>
      </c>
      <c r="G6523" s="3" t="str">
        <f>VLOOKUP(Exportacao[[#This Row],[País Corrigido]],'Conversor de países_Geral_UTF8_'!$A$2:$B$223,2,FALSE)</f>
        <v>Europa</v>
      </c>
      <c r="H65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24" spans="1:8">
      <c r="A6524" t="s">
        <v>203</v>
      </c>
      <c r="B6524" s="3">
        <v>2012</v>
      </c>
      <c r="C6524">
        <v>2705</v>
      </c>
      <c r="D6524">
        <v>17280</v>
      </c>
      <c r="E6524" s="3">
        <v>6.3881700554528651</v>
      </c>
      <c r="F6524" s="3" t="str">
        <f>VLOOKUP(Exportacao[[#This Row],[País]],Tabela3[#All],4,FALSE)</f>
        <v>Suécia</v>
      </c>
      <c r="G6524" s="3" t="str">
        <f>VLOOKUP(Exportacao[[#This Row],[País Corrigido]],'Conversor de países_Geral_UTF8_'!$A$2:$B$223,2,FALSE)</f>
        <v>Europa</v>
      </c>
      <c r="H65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25" spans="1:8">
      <c r="A6525" t="s">
        <v>203</v>
      </c>
      <c r="B6525" s="3">
        <v>2013</v>
      </c>
      <c r="C6525">
        <v>3195</v>
      </c>
      <c r="D6525">
        <v>20183</v>
      </c>
      <c r="E6525" s="3">
        <v>6.3170579029733958</v>
      </c>
      <c r="F6525" s="3" t="str">
        <f>VLOOKUP(Exportacao[[#This Row],[País]],Tabela3[#All],4,FALSE)</f>
        <v>Suécia</v>
      </c>
      <c r="G6525" s="3" t="str">
        <f>VLOOKUP(Exportacao[[#This Row],[País Corrigido]],'Conversor de países_Geral_UTF8_'!$A$2:$B$223,2,FALSE)</f>
        <v>Europa</v>
      </c>
      <c r="H65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26" spans="1:8">
      <c r="A6526" t="s">
        <v>203</v>
      </c>
      <c r="B6526" s="3">
        <v>2014</v>
      </c>
      <c r="C6526">
        <v>10404</v>
      </c>
      <c r="D6526">
        <v>51057</v>
      </c>
      <c r="E6526" s="3">
        <v>4.9074394463667819</v>
      </c>
      <c r="F6526" s="3" t="str">
        <f>VLOOKUP(Exportacao[[#This Row],[País]],Tabela3[#All],4,FALSE)</f>
        <v>Suécia</v>
      </c>
      <c r="G6526" s="3" t="str">
        <f>VLOOKUP(Exportacao[[#This Row],[País Corrigido]],'Conversor de países_Geral_UTF8_'!$A$2:$B$223,2,FALSE)</f>
        <v>Europa</v>
      </c>
      <c r="H65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27" spans="1:8">
      <c r="A6527" t="s">
        <v>203</v>
      </c>
      <c r="B6527" s="3">
        <v>2015</v>
      </c>
      <c r="C6527">
        <v>1412</v>
      </c>
      <c r="D6527">
        <v>6404</v>
      </c>
      <c r="E6527" s="3">
        <v>4.5354107648725215</v>
      </c>
      <c r="F6527" s="3" t="str">
        <f>VLOOKUP(Exportacao[[#This Row],[País]],Tabela3[#All],4,FALSE)</f>
        <v>Suécia</v>
      </c>
      <c r="G6527" s="3" t="str">
        <f>VLOOKUP(Exportacao[[#This Row],[País Corrigido]],'Conversor de países_Geral_UTF8_'!$A$2:$B$223,2,FALSE)</f>
        <v>Europa</v>
      </c>
      <c r="H65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28" spans="1:8">
      <c r="A6528" t="s">
        <v>203</v>
      </c>
      <c r="B6528" s="3">
        <v>2016</v>
      </c>
      <c r="C6528">
        <v>291</v>
      </c>
      <c r="D6528">
        <v>1214</v>
      </c>
      <c r="E6528" s="3">
        <v>4.1718213058419247</v>
      </c>
      <c r="F6528" s="3" t="str">
        <f>VLOOKUP(Exportacao[[#This Row],[País]],Tabela3[#All],4,FALSE)</f>
        <v>Suécia</v>
      </c>
      <c r="G6528" s="3" t="str">
        <f>VLOOKUP(Exportacao[[#This Row],[País Corrigido]],'Conversor de países_Geral_UTF8_'!$A$2:$B$223,2,FALSE)</f>
        <v>Europa</v>
      </c>
      <c r="H65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29" spans="1:8">
      <c r="A6529" t="s">
        <v>203</v>
      </c>
      <c r="B6529" s="3">
        <v>2017</v>
      </c>
      <c r="C6529">
        <v>15445</v>
      </c>
      <c r="D6529">
        <v>64953</v>
      </c>
      <c r="E6529" s="3">
        <v>4.205438653285853</v>
      </c>
      <c r="F6529" s="3" t="str">
        <f>VLOOKUP(Exportacao[[#This Row],[País]],Tabela3[#All],4,FALSE)</f>
        <v>Suécia</v>
      </c>
      <c r="G6529" s="3" t="str">
        <f>VLOOKUP(Exportacao[[#This Row],[País Corrigido]],'Conversor de países_Geral_UTF8_'!$A$2:$B$223,2,FALSE)</f>
        <v>Europa</v>
      </c>
      <c r="H65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30" spans="1:8">
      <c r="A6530" t="s">
        <v>203</v>
      </c>
      <c r="B6530" s="3">
        <v>2018</v>
      </c>
      <c r="C6530">
        <v>8062</v>
      </c>
      <c r="D6530">
        <v>34563</v>
      </c>
      <c r="E6530" s="3">
        <v>4.2871495906722901</v>
      </c>
      <c r="F6530" s="3" t="str">
        <f>VLOOKUP(Exportacao[[#This Row],[País]],Tabela3[#All],4,FALSE)</f>
        <v>Suécia</v>
      </c>
      <c r="G6530" s="3" t="str">
        <f>VLOOKUP(Exportacao[[#This Row],[País Corrigido]],'Conversor de países_Geral_UTF8_'!$A$2:$B$223,2,FALSE)</f>
        <v>Europa</v>
      </c>
      <c r="H65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31" spans="1:8">
      <c r="A6531" t="s">
        <v>203</v>
      </c>
      <c r="B6531" s="3">
        <v>2019</v>
      </c>
      <c r="C6531">
        <v>28</v>
      </c>
      <c r="D6531">
        <v>761</v>
      </c>
      <c r="E6531" s="3">
        <v>27.178571428571427</v>
      </c>
      <c r="F6531" s="3" t="str">
        <f>VLOOKUP(Exportacao[[#This Row],[País]],Tabela3[#All],4,FALSE)</f>
        <v>Suécia</v>
      </c>
      <c r="G6531" s="3" t="str">
        <f>VLOOKUP(Exportacao[[#This Row],[País Corrigido]],'Conversor de países_Geral_UTF8_'!$A$2:$B$223,2,FALSE)</f>
        <v>Europa</v>
      </c>
      <c r="H65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32" spans="1:8">
      <c r="A6532" t="s">
        <v>203</v>
      </c>
      <c r="B6532" s="3">
        <v>2020</v>
      </c>
      <c r="C6532">
        <v>6</v>
      </c>
      <c r="D6532">
        <v>24</v>
      </c>
      <c r="E6532" s="3">
        <v>4</v>
      </c>
      <c r="F6532" s="3" t="str">
        <f>VLOOKUP(Exportacao[[#This Row],[País]],Tabela3[#All],4,FALSE)</f>
        <v>Suécia</v>
      </c>
      <c r="G6532" s="3" t="str">
        <f>VLOOKUP(Exportacao[[#This Row],[País Corrigido]],'Conversor de países_Geral_UTF8_'!$A$2:$B$223,2,FALSE)</f>
        <v>Europa</v>
      </c>
      <c r="H65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33" spans="1:8">
      <c r="A6533" t="s">
        <v>203</v>
      </c>
      <c r="B6533" s="3">
        <v>2021</v>
      </c>
      <c r="C6533">
        <v>23</v>
      </c>
      <c r="D6533">
        <v>74</v>
      </c>
      <c r="E6533" s="3">
        <v>3.2173913043478262</v>
      </c>
      <c r="F6533" s="3" t="str">
        <f>VLOOKUP(Exportacao[[#This Row],[País]],Tabela3[#All],4,FALSE)</f>
        <v>Suécia</v>
      </c>
      <c r="G6533" s="3" t="str">
        <f>VLOOKUP(Exportacao[[#This Row],[País Corrigido]],'Conversor de países_Geral_UTF8_'!$A$2:$B$223,2,FALSE)</f>
        <v>Europa</v>
      </c>
      <c r="H65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34" spans="1:8">
      <c r="A6534" t="s">
        <v>203</v>
      </c>
      <c r="B6534" s="3">
        <v>2022</v>
      </c>
      <c r="C6534">
        <v>5</v>
      </c>
      <c r="D6534">
        <v>18</v>
      </c>
      <c r="E6534" s="3">
        <v>3.6</v>
      </c>
      <c r="F6534" s="3" t="str">
        <f>VLOOKUP(Exportacao[[#This Row],[País]],Tabela3[#All],4,FALSE)</f>
        <v>Suécia</v>
      </c>
      <c r="G6534" s="3" t="str">
        <f>VLOOKUP(Exportacao[[#This Row],[País Corrigido]],'Conversor de países_Geral_UTF8_'!$A$2:$B$223,2,FALSE)</f>
        <v>Europa</v>
      </c>
      <c r="H65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35" spans="1:8">
      <c r="A6535" t="s">
        <v>203</v>
      </c>
      <c r="B6535" s="3">
        <v>2023</v>
      </c>
      <c r="C6535">
        <v>0</v>
      </c>
      <c r="D6535">
        <v>0</v>
      </c>
      <c r="E6535" s="3" t="e">
        <v>#NUM!</v>
      </c>
      <c r="F6535" s="3" t="str">
        <f>VLOOKUP(Exportacao[[#This Row],[País]],Tabela3[#All],4,FALSE)</f>
        <v>Suécia</v>
      </c>
      <c r="G6535" s="3" t="str">
        <f>VLOOKUP(Exportacao[[#This Row],[País Corrigido]],'Conversor de países_Geral_UTF8_'!$A$2:$B$223,2,FALSE)</f>
        <v>Europa</v>
      </c>
      <c r="H65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36" spans="1:8">
      <c r="A6536" t="s">
        <v>204</v>
      </c>
      <c r="B6536" s="3">
        <v>1970</v>
      </c>
      <c r="C6536">
        <v>0</v>
      </c>
      <c r="D6536">
        <v>0</v>
      </c>
      <c r="E6536" s="3" t="e">
        <v>#NUM!</v>
      </c>
      <c r="F6536" s="3" t="str">
        <f>VLOOKUP(Exportacao[[#This Row],[País]],Tabela3[#All],4,FALSE)</f>
        <v>Suíça</v>
      </c>
      <c r="G6536" s="3" t="str">
        <f>VLOOKUP(Exportacao[[#This Row],[País Corrigido]],'Conversor de países_Geral_UTF8_'!$A$2:$B$223,2,FALSE)</f>
        <v>Europa</v>
      </c>
      <c r="H65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37" spans="1:8">
      <c r="A6537" t="s">
        <v>204</v>
      </c>
      <c r="B6537" s="3">
        <v>1971</v>
      </c>
      <c r="C6537">
        <v>0</v>
      </c>
      <c r="D6537">
        <v>0</v>
      </c>
      <c r="E6537" s="3" t="e">
        <v>#NUM!</v>
      </c>
      <c r="F6537" s="3" t="str">
        <f>VLOOKUP(Exportacao[[#This Row],[País]],Tabela3[#All],4,FALSE)</f>
        <v>Suíça</v>
      </c>
      <c r="G6537" s="3" t="str">
        <f>VLOOKUP(Exportacao[[#This Row],[País Corrigido]],'Conversor de países_Geral_UTF8_'!$A$2:$B$223,2,FALSE)</f>
        <v>Europa</v>
      </c>
      <c r="H65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38" spans="1:8">
      <c r="A6538" t="s">
        <v>204</v>
      </c>
      <c r="B6538" s="3">
        <v>1972</v>
      </c>
      <c r="C6538">
        <v>126</v>
      </c>
      <c r="D6538">
        <v>90</v>
      </c>
      <c r="E6538" s="3">
        <v>0.7142857142857143</v>
      </c>
      <c r="F6538" s="3" t="str">
        <f>VLOOKUP(Exportacao[[#This Row],[País]],Tabela3[#All],4,FALSE)</f>
        <v>Suíça</v>
      </c>
      <c r="G6538" s="3" t="str">
        <f>VLOOKUP(Exportacao[[#This Row],[País Corrigido]],'Conversor de países_Geral_UTF8_'!$A$2:$B$223,2,FALSE)</f>
        <v>Europa</v>
      </c>
      <c r="H65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39" spans="1:8">
      <c r="A6539" t="s">
        <v>204</v>
      </c>
      <c r="B6539" s="3">
        <v>1973</v>
      </c>
      <c r="C6539">
        <v>0</v>
      </c>
      <c r="D6539">
        <v>0</v>
      </c>
      <c r="E6539" s="3" t="e">
        <v>#NUM!</v>
      </c>
      <c r="F6539" s="3" t="str">
        <f>VLOOKUP(Exportacao[[#This Row],[País]],Tabela3[#All],4,FALSE)</f>
        <v>Suíça</v>
      </c>
      <c r="G6539" s="3" t="str">
        <f>VLOOKUP(Exportacao[[#This Row],[País Corrigido]],'Conversor de países_Geral_UTF8_'!$A$2:$B$223,2,FALSE)</f>
        <v>Europa</v>
      </c>
      <c r="H65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0" spans="1:8">
      <c r="A6540" t="s">
        <v>204</v>
      </c>
      <c r="B6540" s="3">
        <v>1974</v>
      </c>
      <c r="C6540">
        <v>0</v>
      </c>
      <c r="D6540">
        <v>0</v>
      </c>
      <c r="E6540" s="3" t="e">
        <v>#NUM!</v>
      </c>
      <c r="F6540" s="3" t="str">
        <f>VLOOKUP(Exportacao[[#This Row],[País]],Tabela3[#All],4,FALSE)</f>
        <v>Suíça</v>
      </c>
      <c r="G6540" s="3" t="str">
        <f>VLOOKUP(Exportacao[[#This Row],[País Corrigido]],'Conversor de países_Geral_UTF8_'!$A$2:$B$223,2,FALSE)</f>
        <v>Europa</v>
      </c>
      <c r="H65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1" spans="1:8">
      <c r="A6541" t="s">
        <v>204</v>
      </c>
      <c r="B6541" s="3">
        <v>1975</v>
      </c>
      <c r="C6541">
        <v>0</v>
      </c>
      <c r="D6541">
        <v>0</v>
      </c>
      <c r="E6541" s="3" t="e">
        <v>#NUM!</v>
      </c>
      <c r="F6541" s="3" t="str">
        <f>VLOOKUP(Exportacao[[#This Row],[País]],Tabela3[#All],4,FALSE)</f>
        <v>Suíça</v>
      </c>
      <c r="G6541" s="3" t="str">
        <f>VLOOKUP(Exportacao[[#This Row],[País Corrigido]],'Conversor de países_Geral_UTF8_'!$A$2:$B$223,2,FALSE)</f>
        <v>Europa</v>
      </c>
      <c r="H65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2" spans="1:8">
      <c r="A6542" t="s">
        <v>204</v>
      </c>
      <c r="B6542" s="3">
        <v>1976</v>
      </c>
      <c r="C6542">
        <v>0</v>
      </c>
      <c r="D6542">
        <v>0</v>
      </c>
      <c r="E6542" s="3" t="e">
        <v>#NUM!</v>
      </c>
      <c r="F6542" s="3" t="str">
        <f>VLOOKUP(Exportacao[[#This Row],[País]],Tabela3[#All],4,FALSE)</f>
        <v>Suíça</v>
      </c>
      <c r="G6542" s="3" t="str">
        <f>VLOOKUP(Exportacao[[#This Row],[País Corrigido]],'Conversor de países_Geral_UTF8_'!$A$2:$B$223,2,FALSE)</f>
        <v>Europa</v>
      </c>
      <c r="H65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3" spans="1:8">
      <c r="A6543" t="s">
        <v>204</v>
      </c>
      <c r="B6543" s="3">
        <v>1977</v>
      </c>
      <c r="C6543">
        <v>0</v>
      </c>
      <c r="D6543">
        <v>0</v>
      </c>
      <c r="E6543" s="3" t="e">
        <v>#NUM!</v>
      </c>
      <c r="F6543" s="3" t="str">
        <f>VLOOKUP(Exportacao[[#This Row],[País]],Tabela3[#All],4,FALSE)</f>
        <v>Suíça</v>
      </c>
      <c r="G6543" s="3" t="str">
        <f>VLOOKUP(Exportacao[[#This Row],[País Corrigido]],'Conversor de países_Geral_UTF8_'!$A$2:$B$223,2,FALSE)</f>
        <v>Europa</v>
      </c>
      <c r="H65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4" spans="1:8">
      <c r="A6544" t="s">
        <v>204</v>
      </c>
      <c r="B6544" s="3">
        <v>1978</v>
      </c>
      <c r="C6544">
        <v>0</v>
      </c>
      <c r="D6544">
        <v>0</v>
      </c>
      <c r="E6544" s="3" t="e">
        <v>#NUM!</v>
      </c>
      <c r="F6544" s="3" t="str">
        <f>VLOOKUP(Exportacao[[#This Row],[País]],Tabela3[#All],4,FALSE)</f>
        <v>Suíça</v>
      </c>
      <c r="G6544" s="3" t="str">
        <f>VLOOKUP(Exportacao[[#This Row],[País Corrigido]],'Conversor de países_Geral_UTF8_'!$A$2:$B$223,2,FALSE)</f>
        <v>Europa</v>
      </c>
      <c r="H65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5" spans="1:8">
      <c r="A6545" t="s">
        <v>204</v>
      </c>
      <c r="B6545" s="3">
        <v>1979</v>
      </c>
      <c r="C6545">
        <v>0</v>
      </c>
      <c r="D6545">
        <v>0</v>
      </c>
      <c r="E6545" s="3" t="e">
        <v>#NUM!</v>
      </c>
      <c r="F6545" s="3" t="str">
        <f>VLOOKUP(Exportacao[[#This Row],[País]],Tabela3[#All],4,FALSE)</f>
        <v>Suíça</v>
      </c>
      <c r="G6545" s="3" t="str">
        <f>VLOOKUP(Exportacao[[#This Row],[País Corrigido]],'Conversor de países_Geral_UTF8_'!$A$2:$B$223,2,FALSE)</f>
        <v>Europa</v>
      </c>
      <c r="H65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6" spans="1:8">
      <c r="A6546" t="s">
        <v>204</v>
      </c>
      <c r="B6546" s="3">
        <v>1980</v>
      </c>
      <c r="C6546">
        <v>0</v>
      </c>
      <c r="D6546">
        <v>0</v>
      </c>
      <c r="E6546" s="3" t="e">
        <v>#NUM!</v>
      </c>
      <c r="F6546" s="3" t="str">
        <f>VLOOKUP(Exportacao[[#This Row],[País]],Tabela3[#All],4,FALSE)</f>
        <v>Suíça</v>
      </c>
      <c r="G6546" s="3" t="str">
        <f>VLOOKUP(Exportacao[[#This Row],[País Corrigido]],'Conversor de países_Geral_UTF8_'!$A$2:$B$223,2,FALSE)</f>
        <v>Europa</v>
      </c>
      <c r="H65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7" spans="1:8">
      <c r="A6547" t="s">
        <v>204</v>
      </c>
      <c r="B6547" s="3">
        <v>1981</v>
      </c>
      <c r="C6547">
        <v>0</v>
      </c>
      <c r="D6547">
        <v>0</v>
      </c>
      <c r="E6547" s="3" t="e">
        <v>#NUM!</v>
      </c>
      <c r="F6547" s="3" t="str">
        <f>VLOOKUP(Exportacao[[#This Row],[País]],Tabela3[#All],4,FALSE)</f>
        <v>Suíça</v>
      </c>
      <c r="G6547" s="3" t="str">
        <f>VLOOKUP(Exportacao[[#This Row],[País Corrigido]],'Conversor de países_Geral_UTF8_'!$A$2:$B$223,2,FALSE)</f>
        <v>Europa</v>
      </c>
      <c r="H65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8" spans="1:8">
      <c r="A6548" t="s">
        <v>204</v>
      </c>
      <c r="B6548" s="3">
        <v>1982</v>
      </c>
      <c r="C6548">
        <v>0</v>
      </c>
      <c r="D6548">
        <v>0</v>
      </c>
      <c r="E6548" s="3" t="e">
        <v>#NUM!</v>
      </c>
      <c r="F6548" s="3" t="str">
        <f>VLOOKUP(Exportacao[[#This Row],[País]],Tabela3[#All],4,FALSE)</f>
        <v>Suíça</v>
      </c>
      <c r="G6548" s="3" t="str">
        <f>VLOOKUP(Exportacao[[#This Row],[País Corrigido]],'Conversor de países_Geral_UTF8_'!$A$2:$B$223,2,FALSE)</f>
        <v>Europa</v>
      </c>
      <c r="H65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49" spans="1:8">
      <c r="A6549" t="s">
        <v>204</v>
      </c>
      <c r="B6549" s="3">
        <v>1983</v>
      </c>
      <c r="C6549">
        <v>0</v>
      </c>
      <c r="D6549">
        <v>0</v>
      </c>
      <c r="E6549" s="3" t="e">
        <v>#NUM!</v>
      </c>
      <c r="F6549" s="3" t="str">
        <f>VLOOKUP(Exportacao[[#This Row],[País]],Tabela3[#All],4,FALSE)</f>
        <v>Suíça</v>
      </c>
      <c r="G6549" s="3" t="str">
        <f>VLOOKUP(Exportacao[[#This Row],[País Corrigido]],'Conversor de países_Geral_UTF8_'!$A$2:$B$223,2,FALSE)</f>
        <v>Europa</v>
      </c>
      <c r="H65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50" spans="1:8">
      <c r="A6550" t="s">
        <v>204</v>
      </c>
      <c r="B6550" s="3">
        <v>1984</v>
      </c>
      <c r="C6550">
        <v>15225</v>
      </c>
      <c r="D6550">
        <v>12180</v>
      </c>
      <c r="E6550" s="3">
        <v>0.8</v>
      </c>
      <c r="F6550" s="3" t="str">
        <f>VLOOKUP(Exportacao[[#This Row],[País]],Tabela3[#All],4,FALSE)</f>
        <v>Suíça</v>
      </c>
      <c r="G6550" s="3" t="str">
        <f>VLOOKUP(Exportacao[[#This Row],[País Corrigido]],'Conversor de países_Geral_UTF8_'!$A$2:$B$223,2,FALSE)</f>
        <v>Europa</v>
      </c>
      <c r="H65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51" spans="1:8">
      <c r="A6551" t="s">
        <v>204</v>
      </c>
      <c r="B6551" s="3">
        <v>1985</v>
      </c>
      <c r="C6551">
        <v>0</v>
      </c>
      <c r="D6551">
        <v>0</v>
      </c>
      <c r="E6551" s="3" t="e">
        <v>#NUM!</v>
      </c>
      <c r="F6551" s="3" t="str">
        <f>VLOOKUP(Exportacao[[#This Row],[País]],Tabela3[#All],4,FALSE)</f>
        <v>Suíça</v>
      </c>
      <c r="G6551" s="3" t="str">
        <f>VLOOKUP(Exportacao[[#This Row],[País Corrigido]],'Conversor de países_Geral_UTF8_'!$A$2:$B$223,2,FALSE)</f>
        <v>Europa</v>
      </c>
      <c r="H65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52" spans="1:8">
      <c r="A6552" t="s">
        <v>204</v>
      </c>
      <c r="B6552" s="3">
        <v>1986</v>
      </c>
      <c r="C6552">
        <v>108</v>
      </c>
      <c r="D6552">
        <v>182</v>
      </c>
      <c r="E6552" s="3">
        <v>1.6851851851851851</v>
      </c>
      <c r="F6552" s="3" t="str">
        <f>VLOOKUP(Exportacao[[#This Row],[País]],Tabela3[#All],4,FALSE)</f>
        <v>Suíça</v>
      </c>
      <c r="G6552" s="3" t="str">
        <f>VLOOKUP(Exportacao[[#This Row],[País Corrigido]],'Conversor de países_Geral_UTF8_'!$A$2:$B$223,2,FALSE)</f>
        <v>Europa</v>
      </c>
      <c r="H65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53" spans="1:8">
      <c r="A6553" t="s">
        <v>204</v>
      </c>
      <c r="B6553" s="3">
        <v>1987</v>
      </c>
      <c r="C6553">
        <v>0</v>
      </c>
      <c r="D6553">
        <v>0</v>
      </c>
      <c r="E6553" s="3" t="e">
        <v>#NUM!</v>
      </c>
      <c r="F6553" s="3" t="str">
        <f>VLOOKUP(Exportacao[[#This Row],[País]],Tabela3[#All],4,FALSE)</f>
        <v>Suíça</v>
      </c>
      <c r="G6553" s="3" t="str">
        <f>VLOOKUP(Exportacao[[#This Row],[País Corrigido]],'Conversor de países_Geral_UTF8_'!$A$2:$B$223,2,FALSE)</f>
        <v>Europa</v>
      </c>
      <c r="H65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54" spans="1:8">
      <c r="A6554" t="s">
        <v>204</v>
      </c>
      <c r="B6554" s="3">
        <v>1988</v>
      </c>
      <c r="C6554">
        <v>0</v>
      </c>
      <c r="D6554">
        <v>0</v>
      </c>
      <c r="E6554" s="3" t="e">
        <v>#NUM!</v>
      </c>
      <c r="F6554" s="3" t="str">
        <f>VLOOKUP(Exportacao[[#This Row],[País]],Tabela3[#All],4,FALSE)</f>
        <v>Suíça</v>
      </c>
      <c r="G6554" s="3" t="str">
        <f>VLOOKUP(Exportacao[[#This Row],[País Corrigido]],'Conversor de países_Geral_UTF8_'!$A$2:$B$223,2,FALSE)</f>
        <v>Europa</v>
      </c>
      <c r="H65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55" spans="1:8">
      <c r="A6555" t="s">
        <v>204</v>
      </c>
      <c r="B6555" s="3">
        <v>1989</v>
      </c>
      <c r="C6555">
        <v>0</v>
      </c>
      <c r="D6555">
        <v>0</v>
      </c>
      <c r="E6555" s="3" t="e">
        <v>#NUM!</v>
      </c>
      <c r="F6555" s="3" t="str">
        <f>VLOOKUP(Exportacao[[#This Row],[País]],Tabela3[#All],4,FALSE)</f>
        <v>Suíça</v>
      </c>
      <c r="G6555" s="3" t="str">
        <f>VLOOKUP(Exportacao[[#This Row],[País Corrigido]],'Conversor de países_Geral_UTF8_'!$A$2:$B$223,2,FALSE)</f>
        <v>Europa</v>
      </c>
      <c r="H65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56" spans="1:8">
      <c r="A6556" t="s">
        <v>204</v>
      </c>
      <c r="B6556" s="3">
        <v>1990</v>
      </c>
      <c r="C6556">
        <v>0</v>
      </c>
      <c r="D6556">
        <v>0</v>
      </c>
      <c r="E6556" s="3" t="e">
        <v>#NUM!</v>
      </c>
      <c r="F6556" s="3" t="str">
        <f>VLOOKUP(Exportacao[[#This Row],[País]],Tabela3[#All],4,FALSE)</f>
        <v>Suíça</v>
      </c>
      <c r="G6556" s="3" t="str">
        <f>VLOOKUP(Exportacao[[#This Row],[País Corrigido]],'Conversor de países_Geral_UTF8_'!$A$2:$B$223,2,FALSE)</f>
        <v>Europa</v>
      </c>
      <c r="H65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57" spans="1:8">
      <c r="A6557" t="s">
        <v>204</v>
      </c>
      <c r="B6557" s="3">
        <v>1991</v>
      </c>
      <c r="C6557">
        <v>0</v>
      </c>
      <c r="D6557">
        <v>0</v>
      </c>
      <c r="E6557" s="3" t="e">
        <v>#NUM!</v>
      </c>
      <c r="F6557" s="3" t="str">
        <f>VLOOKUP(Exportacao[[#This Row],[País]],Tabela3[#All],4,FALSE)</f>
        <v>Suíça</v>
      </c>
      <c r="G6557" s="3" t="str">
        <f>VLOOKUP(Exportacao[[#This Row],[País Corrigido]],'Conversor de países_Geral_UTF8_'!$A$2:$B$223,2,FALSE)</f>
        <v>Europa</v>
      </c>
      <c r="H65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58" spans="1:8">
      <c r="A6558" t="s">
        <v>204</v>
      </c>
      <c r="B6558" s="3">
        <v>1992</v>
      </c>
      <c r="C6558">
        <v>0</v>
      </c>
      <c r="D6558">
        <v>0</v>
      </c>
      <c r="E6558" s="3" t="e">
        <v>#NUM!</v>
      </c>
      <c r="F6558" s="3" t="str">
        <f>VLOOKUP(Exportacao[[#This Row],[País]],Tabela3[#All],4,FALSE)</f>
        <v>Suíça</v>
      </c>
      <c r="G6558" s="3" t="str">
        <f>VLOOKUP(Exportacao[[#This Row],[País Corrigido]],'Conversor de países_Geral_UTF8_'!$A$2:$B$223,2,FALSE)</f>
        <v>Europa</v>
      </c>
      <c r="H65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59" spans="1:8">
      <c r="A6559" t="s">
        <v>204</v>
      </c>
      <c r="B6559" s="3">
        <v>1993</v>
      </c>
      <c r="C6559">
        <v>405</v>
      </c>
      <c r="D6559">
        <v>1184</v>
      </c>
      <c r="E6559" s="3">
        <v>2.9234567901234567</v>
      </c>
      <c r="F6559" s="3" t="str">
        <f>VLOOKUP(Exportacao[[#This Row],[País]],Tabela3[#All],4,FALSE)</f>
        <v>Suíça</v>
      </c>
      <c r="G6559" s="3" t="str">
        <f>VLOOKUP(Exportacao[[#This Row],[País Corrigido]],'Conversor de países_Geral_UTF8_'!$A$2:$B$223,2,FALSE)</f>
        <v>Europa</v>
      </c>
      <c r="H65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60" spans="1:8">
      <c r="A6560" t="s">
        <v>204</v>
      </c>
      <c r="B6560" s="3">
        <v>1994</v>
      </c>
      <c r="C6560">
        <v>360</v>
      </c>
      <c r="D6560">
        <v>1062</v>
      </c>
      <c r="E6560" s="3">
        <v>2.95</v>
      </c>
      <c r="F6560" s="3" t="str">
        <f>VLOOKUP(Exportacao[[#This Row],[País]],Tabela3[#All],4,FALSE)</f>
        <v>Suíça</v>
      </c>
      <c r="G6560" s="3" t="str">
        <f>VLOOKUP(Exportacao[[#This Row],[País Corrigido]],'Conversor de países_Geral_UTF8_'!$A$2:$B$223,2,FALSE)</f>
        <v>Europa</v>
      </c>
      <c r="H65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61" spans="1:8">
      <c r="A6561" t="s">
        <v>204</v>
      </c>
      <c r="B6561" s="3">
        <v>1995</v>
      </c>
      <c r="C6561">
        <v>0</v>
      </c>
      <c r="D6561">
        <v>0</v>
      </c>
      <c r="E6561" s="3" t="e">
        <v>#NUM!</v>
      </c>
      <c r="F6561" s="3" t="str">
        <f>VLOOKUP(Exportacao[[#This Row],[País]],Tabela3[#All],4,FALSE)</f>
        <v>Suíça</v>
      </c>
      <c r="G6561" s="3" t="str">
        <f>VLOOKUP(Exportacao[[#This Row],[País Corrigido]],'Conversor de países_Geral_UTF8_'!$A$2:$B$223,2,FALSE)</f>
        <v>Europa</v>
      </c>
      <c r="H65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62" spans="1:8">
      <c r="A6562" t="s">
        <v>204</v>
      </c>
      <c r="B6562" s="3">
        <v>1996</v>
      </c>
      <c r="C6562">
        <v>0</v>
      </c>
      <c r="D6562">
        <v>0</v>
      </c>
      <c r="E6562" s="3" t="e">
        <v>#NUM!</v>
      </c>
      <c r="F6562" s="3" t="str">
        <f>VLOOKUP(Exportacao[[#This Row],[País]],Tabela3[#All],4,FALSE)</f>
        <v>Suíça</v>
      </c>
      <c r="G6562" s="3" t="str">
        <f>VLOOKUP(Exportacao[[#This Row],[País Corrigido]],'Conversor de países_Geral_UTF8_'!$A$2:$B$223,2,FALSE)</f>
        <v>Europa</v>
      </c>
      <c r="H65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63" spans="1:8">
      <c r="A6563" t="s">
        <v>204</v>
      </c>
      <c r="B6563" s="3">
        <v>1997</v>
      </c>
      <c r="C6563">
        <v>0</v>
      </c>
      <c r="D6563">
        <v>0</v>
      </c>
      <c r="E6563" s="3" t="e">
        <v>#NUM!</v>
      </c>
      <c r="F6563" s="3" t="str">
        <f>VLOOKUP(Exportacao[[#This Row],[País]],Tabela3[#All],4,FALSE)</f>
        <v>Suíça</v>
      </c>
      <c r="G6563" s="3" t="str">
        <f>VLOOKUP(Exportacao[[#This Row],[País Corrigido]],'Conversor de países_Geral_UTF8_'!$A$2:$B$223,2,FALSE)</f>
        <v>Europa</v>
      </c>
      <c r="H65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64" spans="1:8">
      <c r="A6564" t="s">
        <v>204</v>
      </c>
      <c r="B6564" s="3">
        <v>1998</v>
      </c>
      <c r="C6564">
        <v>0</v>
      </c>
      <c r="D6564">
        <v>0</v>
      </c>
      <c r="E6564" s="3" t="e">
        <v>#NUM!</v>
      </c>
      <c r="F6564" s="3" t="str">
        <f>VLOOKUP(Exportacao[[#This Row],[País]],Tabela3[#All],4,FALSE)</f>
        <v>Suíça</v>
      </c>
      <c r="G6564" s="3" t="str">
        <f>VLOOKUP(Exportacao[[#This Row],[País Corrigido]],'Conversor de países_Geral_UTF8_'!$A$2:$B$223,2,FALSE)</f>
        <v>Europa</v>
      </c>
      <c r="H65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65" spans="1:8">
      <c r="A6565" t="s">
        <v>204</v>
      </c>
      <c r="B6565" s="3">
        <v>1999</v>
      </c>
      <c r="C6565">
        <v>0</v>
      </c>
      <c r="D6565">
        <v>0</v>
      </c>
      <c r="E6565" s="3" t="e">
        <v>#NUM!</v>
      </c>
      <c r="F6565" s="3" t="str">
        <f>VLOOKUP(Exportacao[[#This Row],[País]],Tabela3[#All],4,FALSE)</f>
        <v>Suíça</v>
      </c>
      <c r="G6565" s="3" t="str">
        <f>VLOOKUP(Exportacao[[#This Row],[País Corrigido]],'Conversor de países_Geral_UTF8_'!$A$2:$B$223,2,FALSE)</f>
        <v>Europa</v>
      </c>
      <c r="H65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66" spans="1:8">
      <c r="A6566" t="s">
        <v>204</v>
      </c>
      <c r="B6566" s="3">
        <v>2000</v>
      </c>
      <c r="C6566">
        <v>0</v>
      </c>
      <c r="D6566">
        <v>0</v>
      </c>
      <c r="E6566" s="3" t="e">
        <v>#NUM!</v>
      </c>
      <c r="F6566" s="3" t="str">
        <f>VLOOKUP(Exportacao[[#This Row],[País]],Tabela3[#All],4,FALSE)</f>
        <v>Suíça</v>
      </c>
      <c r="G6566" s="3" t="str">
        <f>VLOOKUP(Exportacao[[#This Row],[País Corrigido]],'Conversor de países_Geral_UTF8_'!$A$2:$B$223,2,FALSE)</f>
        <v>Europa</v>
      </c>
      <c r="H65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67" spans="1:8">
      <c r="A6567" t="s">
        <v>204</v>
      </c>
      <c r="B6567" s="3">
        <v>2001</v>
      </c>
      <c r="C6567">
        <v>0</v>
      </c>
      <c r="D6567">
        <v>0</v>
      </c>
      <c r="E6567" s="3" t="e">
        <v>#NUM!</v>
      </c>
      <c r="F6567" s="3" t="str">
        <f>VLOOKUP(Exportacao[[#This Row],[País]],Tabela3[#All],4,FALSE)</f>
        <v>Suíça</v>
      </c>
      <c r="G6567" s="3" t="str">
        <f>VLOOKUP(Exportacao[[#This Row],[País Corrigido]],'Conversor de países_Geral_UTF8_'!$A$2:$B$223,2,FALSE)</f>
        <v>Europa</v>
      </c>
      <c r="H65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68" spans="1:8">
      <c r="A6568" t="s">
        <v>204</v>
      </c>
      <c r="B6568" s="3">
        <v>2002</v>
      </c>
      <c r="C6568">
        <v>800</v>
      </c>
      <c r="D6568">
        <v>1920</v>
      </c>
      <c r="E6568" s="3">
        <v>2.4</v>
      </c>
      <c r="F6568" s="3" t="str">
        <f>VLOOKUP(Exportacao[[#This Row],[País]],Tabela3[#All],4,FALSE)</f>
        <v>Suíça</v>
      </c>
      <c r="G6568" s="3" t="str">
        <f>VLOOKUP(Exportacao[[#This Row],[País Corrigido]],'Conversor de países_Geral_UTF8_'!$A$2:$B$223,2,FALSE)</f>
        <v>Europa</v>
      </c>
      <c r="H65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69" spans="1:8">
      <c r="A6569" t="s">
        <v>204</v>
      </c>
      <c r="B6569" s="3">
        <v>2003</v>
      </c>
      <c r="C6569">
        <v>7614</v>
      </c>
      <c r="D6569">
        <v>29607</v>
      </c>
      <c r="E6569" s="3">
        <v>3.88849487785658</v>
      </c>
      <c r="F6569" s="3" t="str">
        <f>VLOOKUP(Exportacao[[#This Row],[País]],Tabela3[#All],4,FALSE)</f>
        <v>Suíça</v>
      </c>
      <c r="G6569" s="3" t="str">
        <f>VLOOKUP(Exportacao[[#This Row],[País Corrigido]],'Conversor de países_Geral_UTF8_'!$A$2:$B$223,2,FALSE)</f>
        <v>Europa</v>
      </c>
      <c r="H65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70" spans="1:8">
      <c r="A6570" t="s">
        <v>204</v>
      </c>
      <c r="B6570" s="3">
        <v>2004</v>
      </c>
      <c r="C6570">
        <v>5188</v>
      </c>
      <c r="D6570">
        <v>18199</v>
      </c>
      <c r="E6570" s="3">
        <v>3.5079028527370855</v>
      </c>
      <c r="F6570" s="3" t="str">
        <f>VLOOKUP(Exportacao[[#This Row],[País]],Tabela3[#All],4,FALSE)</f>
        <v>Suíça</v>
      </c>
      <c r="G6570" s="3" t="str">
        <f>VLOOKUP(Exportacao[[#This Row],[País Corrigido]],'Conversor de países_Geral_UTF8_'!$A$2:$B$223,2,FALSE)</f>
        <v>Europa</v>
      </c>
      <c r="H65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71" spans="1:8">
      <c r="A6571" t="s">
        <v>204</v>
      </c>
      <c r="B6571" s="3">
        <v>2005</v>
      </c>
      <c r="C6571">
        <v>22217</v>
      </c>
      <c r="D6571">
        <v>48532</v>
      </c>
      <c r="E6571" s="3">
        <v>2.184453346536436</v>
      </c>
      <c r="F6571" s="3" t="str">
        <f>VLOOKUP(Exportacao[[#This Row],[País]],Tabela3[#All],4,FALSE)</f>
        <v>Suíça</v>
      </c>
      <c r="G6571" s="3" t="str">
        <f>VLOOKUP(Exportacao[[#This Row],[País Corrigido]],'Conversor de países_Geral_UTF8_'!$A$2:$B$223,2,FALSE)</f>
        <v>Europa</v>
      </c>
      <c r="H65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72" spans="1:8">
      <c r="A6572" t="s">
        <v>204</v>
      </c>
      <c r="B6572" s="3">
        <v>2006</v>
      </c>
      <c r="C6572">
        <v>131073</v>
      </c>
      <c r="D6572">
        <v>305131</v>
      </c>
      <c r="E6572" s="3">
        <v>2.3279470218885661</v>
      </c>
      <c r="F6572" s="3" t="str">
        <f>VLOOKUP(Exportacao[[#This Row],[País]],Tabela3[#All],4,FALSE)</f>
        <v>Suíça</v>
      </c>
      <c r="G6572" s="3" t="str">
        <f>VLOOKUP(Exportacao[[#This Row],[País Corrigido]],'Conversor de países_Geral_UTF8_'!$A$2:$B$223,2,FALSE)</f>
        <v>Europa</v>
      </c>
      <c r="H65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73" spans="1:8">
      <c r="A6573" t="s">
        <v>204</v>
      </c>
      <c r="B6573" s="3">
        <v>2007</v>
      </c>
      <c r="C6573">
        <v>26090</v>
      </c>
      <c r="D6573">
        <v>70716</v>
      </c>
      <c r="E6573" s="3">
        <v>2.7104637792257571</v>
      </c>
      <c r="F6573" s="3" t="str">
        <f>VLOOKUP(Exportacao[[#This Row],[País]],Tabela3[#All],4,FALSE)</f>
        <v>Suíça</v>
      </c>
      <c r="G6573" s="3" t="str">
        <f>VLOOKUP(Exportacao[[#This Row],[País Corrigido]],'Conversor de países_Geral_UTF8_'!$A$2:$B$223,2,FALSE)</f>
        <v>Europa</v>
      </c>
      <c r="H65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74" spans="1:8">
      <c r="A6574" t="s">
        <v>204</v>
      </c>
      <c r="B6574" s="3">
        <v>2008</v>
      </c>
      <c r="C6574">
        <v>54384</v>
      </c>
      <c r="D6574">
        <v>216317</v>
      </c>
      <c r="E6574" s="3">
        <v>3.9775853192115327</v>
      </c>
      <c r="F6574" s="3" t="str">
        <f>VLOOKUP(Exportacao[[#This Row],[País]],Tabela3[#All],4,FALSE)</f>
        <v>Suíça</v>
      </c>
      <c r="G6574" s="3" t="str">
        <f>VLOOKUP(Exportacao[[#This Row],[País Corrigido]],'Conversor de países_Geral_UTF8_'!$A$2:$B$223,2,FALSE)</f>
        <v>Europa</v>
      </c>
      <c r="H65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75" spans="1:8">
      <c r="A6575" t="s">
        <v>204</v>
      </c>
      <c r="B6575" s="3">
        <v>2009</v>
      </c>
      <c r="C6575">
        <v>27653</v>
      </c>
      <c r="D6575">
        <v>81319</v>
      </c>
      <c r="E6575" s="3">
        <v>2.940693595631577</v>
      </c>
      <c r="F6575" s="3" t="str">
        <f>VLOOKUP(Exportacao[[#This Row],[País]],Tabela3[#All],4,FALSE)</f>
        <v>Suíça</v>
      </c>
      <c r="G6575" s="3" t="str">
        <f>VLOOKUP(Exportacao[[#This Row],[País Corrigido]],'Conversor de países_Geral_UTF8_'!$A$2:$B$223,2,FALSE)</f>
        <v>Europa</v>
      </c>
      <c r="H65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76" spans="1:8">
      <c r="A6576" t="s">
        <v>204</v>
      </c>
      <c r="B6576" s="3">
        <v>2010</v>
      </c>
      <c r="C6576">
        <v>2025</v>
      </c>
      <c r="D6576">
        <v>21600</v>
      </c>
      <c r="E6576" s="3">
        <v>10.666666666666666</v>
      </c>
      <c r="F6576" s="3" t="str">
        <f>VLOOKUP(Exportacao[[#This Row],[País]],Tabela3[#All],4,FALSE)</f>
        <v>Suíça</v>
      </c>
      <c r="G6576" s="3" t="str">
        <f>VLOOKUP(Exportacao[[#This Row],[País Corrigido]],'Conversor de países_Geral_UTF8_'!$A$2:$B$223,2,FALSE)</f>
        <v>Europa</v>
      </c>
      <c r="H65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77" spans="1:8">
      <c r="A6577" t="s">
        <v>204</v>
      </c>
      <c r="B6577" s="3">
        <v>2011</v>
      </c>
      <c r="C6577">
        <v>0</v>
      </c>
      <c r="D6577">
        <v>0</v>
      </c>
      <c r="E6577" s="3" t="e">
        <v>#NUM!</v>
      </c>
      <c r="F6577" s="3" t="str">
        <f>VLOOKUP(Exportacao[[#This Row],[País]],Tabela3[#All],4,FALSE)</f>
        <v>Suíça</v>
      </c>
      <c r="G6577" s="3" t="str">
        <f>VLOOKUP(Exportacao[[#This Row],[País Corrigido]],'Conversor de países_Geral_UTF8_'!$A$2:$B$223,2,FALSE)</f>
        <v>Europa</v>
      </c>
      <c r="H65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78" spans="1:8">
      <c r="A6578" t="s">
        <v>204</v>
      </c>
      <c r="B6578" s="3">
        <v>2012</v>
      </c>
      <c r="C6578">
        <v>4014</v>
      </c>
      <c r="D6578">
        <v>47240</v>
      </c>
      <c r="E6578" s="3">
        <v>11.768809167912307</v>
      </c>
      <c r="F6578" s="3" t="str">
        <f>VLOOKUP(Exportacao[[#This Row],[País]],Tabela3[#All],4,FALSE)</f>
        <v>Suíça</v>
      </c>
      <c r="G6578" s="3" t="str">
        <f>VLOOKUP(Exportacao[[#This Row],[País Corrigido]],'Conversor de países_Geral_UTF8_'!$A$2:$B$223,2,FALSE)</f>
        <v>Europa</v>
      </c>
      <c r="H65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79" spans="1:8">
      <c r="A6579" t="s">
        <v>204</v>
      </c>
      <c r="B6579" s="3">
        <v>2013</v>
      </c>
      <c r="C6579">
        <v>2997</v>
      </c>
      <c r="D6579">
        <v>29785</v>
      </c>
      <c r="E6579" s="3">
        <v>9.9382716049382722</v>
      </c>
      <c r="F6579" s="3" t="str">
        <f>VLOOKUP(Exportacao[[#This Row],[País]],Tabela3[#All],4,FALSE)</f>
        <v>Suíça</v>
      </c>
      <c r="G6579" s="3" t="str">
        <f>VLOOKUP(Exportacao[[#This Row],[País Corrigido]],'Conversor de países_Geral_UTF8_'!$A$2:$B$223,2,FALSE)</f>
        <v>Europa</v>
      </c>
      <c r="H65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80" spans="1:8">
      <c r="A6580" t="s">
        <v>204</v>
      </c>
      <c r="B6580" s="3">
        <v>2014</v>
      </c>
      <c r="C6580">
        <v>27933</v>
      </c>
      <c r="D6580">
        <v>231762</v>
      </c>
      <c r="E6580" s="3">
        <v>8.2970679841048227</v>
      </c>
      <c r="F6580" s="3" t="str">
        <f>VLOOKUP(Exportacao[[#This Row],[País]],Tabela3[#All],4,FALSE)</f>
        <v>Suíça</v>
      </c>
      <c r="G6580" s="3" t="str">
        <f>VLOOKUP(Exportacao[[#This Row],[País Corrigido]],'Conversor de países_Geral_UTF8_'!$A$2:$B$223,2,FALSE)</f>
        <v>Europa</v>
      </c>
      <c r="H65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81" spans="1:8">
      <c r="A6581" t="s">
        <v>204</v>
      </c>
      <c r="B6581" s="3">
        <v>2015</v>
      </c>
      <c r="C6581">
        <v>15872</v>
      </c>
      <c r="D6581">
        <v>85790</v>
      </c>
      <c r="E6581" s="3">
        <v>5.405115927419355</v>
      </c>
      <c r="F6581" s="3" t="str">
        <f>VLOOKUP(Exportacao[[#This Row],[País]],Tabela3[#All],4,FALSE)</f>
        <v>Suíça</v>
      </c>
      <c r="G6581" s="3" t="str">
        <f>VLOOKUP(Exportacao[[#This Row],[País Corrigido]],'Conversor de países_Geral_UTF8_'!$A$2:$B$223,2,FALSE)</f>
        <v>Europa</v>
      </c>
      <c r="H65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82" spans="1:8">
      <c r="A6582" t="s">
        <v>204</v>
      </c>
      <c r="B6582" s="3">
        <v>2016</v>
      </c>
      <c r="C6582">
        <v>4230</v>
      </c>
      <c r="D6582">
        <v>33340</v>
      </c>
      <c r="E6582" s="3">
        <v>7.8817966903073282</v>
      </c>
      <c r="F6582" s="3" t="str">
        <f>VLOOKUP(Exportacao[[#This Row],[País]],Tabela3[#All],4,FALSE)</f>
        <v>Suíça</v>
      </c>
      <c r="G6582" s="3" t="str">
        <f>VLOOKUP(Exportacao[[#This Row],[País Corrigido]],'Conversor de países_Geral_UTF8_'!$A$2:$B$223,2,FALSE)</f>
        <v>Europa</v>
      </c>
      <c r="H65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83" spans="1:8">
      <c r="A6583" t="s">
        <v>204</v>
      </c>
      <c r="B6583" s="3">
        <v>2017</v>
      </c>
      <c r="C6583">
        <v>6525</v>
      </c>
      <c r="D6583">
        <v>74816</v>
      </c>
      <c r="E6583" s="3">
        <v>11.466053639846743</v>
      </c>
      <c r="F6583" s="3" t="str">
        <f>VLOOKUP(Exportacao[[#This Row],[País]],Tabela3[#All],4,FALSE)</f>
        <v>Suíça</v>
      </c>
      <c r="G6583" s="3" t="str">
        <f>VLOOKUP(Exportacao[[#This Row],[País Corrigido]],'Conversor de países_Geral_UTF8_'!$A$2:$B$223,2,FALSE)</f>
        <v>Europa</v>
      </c>
      <c r="H65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84" spans="1:8">
      <c r="A6584" t="s">
        <v>204</v>
      </c>
      <c r="B6584" s="3">
        <v>2018</v>
      </c>
      <c r="C6584">
        <v>0</v>
      </c>
      <c r="D6584">
        <v>0</v>
      </c>
      <c r="E6584" s="3" t="e">
        <v>#NUM!</v>
      </c>
      <c r="F6584" s="3" t="str">
        <f>VLOOKUP(Exportacao[[#This Row],[País]],Tabela3[#All],4,FALSE)</f>
        <v>Suíça</v>
      </c>
      <c r="G6584" s="3" t="str">
        <f>VLOOKUP(Exportacao[[#This Row],[País Corrigido]],'Conversor de países_Geral_UTF8_'!$A$2:$B$223,2,FALSE)</f>
        <v>Europa</v>
      </c>
      <c r="H65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85" spans="1:8">
      <c r="A6585" t="s">
        <v>204</v>
      </c>
      <c r="B6585" s="3">
        <v>2019</v>
      </c>
      <c r="C6585">
        <v>2223</v>
      </c>
      <c r="D6585">
        <v>28503</v>
      </c>
      <c r="E6585" s="3">
        <v>12.821862348178138</v>
      </c>
      <c r="F6585" s="3" t="str">
        <f>VLOOKUP(Exportacao[[#This Row],[País]],Tabela3[#All],4,FALSE)</f>
        <v>Suíça</v>
      </c>
      <c r="G6585" s="3" t="str">
        <f>VLOOKUP(Exportacao[[#This Row],[País Corrigido]],'Conversor de países_Geral_UTF8_'!$A$2:$B$223,2,FALSE)</f>
        <v>Europa</v>
      </c>
      <c r="H65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86" spans="1:8">
      <c r="A6586" t="s">
        <v>204</v>
      </c>
      <c r="B6586" s="3">
        <v>2020</v>
      </c>
      <c r="C6586">
        <v>2827</v>
      </c>
      <c r="D6586">
        <v>27930</v>
      </c>
      <c r="E6586" s="3">
        <v>9.8797311637778567</v>
      </c>
      <c r="F6586" s="3" t="str">
        <f>VLOOKUP(Exportacao[[#This Row],[País]],Tabela3[#All],4,FALSE)</f>
        <v>Suíça</v>
      </c>
      <c r="G6586" s="3" t="str">
        <f>VLOOKUP(Exportacao[[#This Row],[País Corrigido]],'Conversor de países_Geral_UTF8_'!$A$2:$B$223,2,FALSE)</f>
        <v>Europa</v>
      </c>
      <c r="H65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87" spans="1:8">
      <c r="A6587" t="s">
        <v>204</v>
      </c>
      <c r="B6587" s="3">
        <v>2021</v>
      </c>
      <c r="C6587">
        <v>627</v>
      </c>
      <c r="D6587">
        <v>6999</v>
      </c>
      <c r="E6587" s="3">
        <v>11.16267942583732</v>
      </c>
      <c r="F6587" s="3" t="str">
        <f>VLOOKUP(Exportacao[[#This Row],[País]],Tabela3[#All],4,FALSE)</f>
        <v>Suíça</v>
      </c>
      <c r="G6587" s="3" t="str">
        <f>VLOOKUP(Exportacao[[#This Row],[País Corrigido]],'Conversor de países_Geral_UTF8_'!$A$2:$B$223,2,FALSE)</f>
        <v>Europa</v>
      </c>
      <c r="H65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88" spans="1:8">
      <c r="A6588" t="s">
        <v>204</v>
      </c>
      <c r="B6588" s="3">
        <v>2022</v>
      </c>
      <c r="C6588">
        <v>1584</v>
      </c>
      <c r="D6588">
        <v>20863</v>
      </c>
      <c r="E6588" s="3">
        <v>13.171085858585858</v>
      </c>
      <c r="F6588" s="3" t="str">
        <f>VLOOKUP(Exportacao[[#This Row],[País]],Tabela3[#All],4,FALSE)</f>
        <v>Suíça</v>
      </c>
      <c r="G6588" s="3" t="str">
        <f>VLOOKUP(Exportacao[[#This Row],[País Corrigido]],'Conversor de países_Geral_UTF8_'!$A$2:$B$223,2,FALSE)</f>
        <v>Europa</v>
      </c>
      <c r="H65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89" spans="1:8">
      <c r="A6589" t="s">
        <v>204</v>
      </c>
      <c r="B6589" s="3">
        <v>2023</v>
      </c>
      <c r="C6589">
        <v>2500</v>
      </c>
      <c r="D6589">
        <v>28763</v>
      </c>
      <c r="E6589" s="3">
        <v>11.5052</v>
      </c>
      <c r="F6589" s="3" t="str">
        <f>VLOOKUP(Exportacao[[#This Row],[País]],Tabela3[#All],4,FALSE)</f>
        <v>Suíça</v>
      </c>
      <c r="G6589" s="3" t="str">
        <f>VLOOKUP(Exportacao[[#This Row],[País Corrigido]],'Conversor de países_Geral_UTF8_'!$A$2:$B$223,2,FALSE)</f>
        <v>Europa</v>
      </c>
      <c r="H65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590" spans="1:8" hidden="1">
      <c r="A6590" t="s">
        <v>205</v>
      </c>
      <c r="B6590" s="3">
        <v>1970</v>
      </c>
      <c r="C6590">
        <v>0</v>
      </c>
      <c r="D6590">
        <v>0</v>
      </c>
      <c r="E6590" s="3" t="e">
        <v>#NUM!</v>
      </c>
      <c r="F6590" s="3" t="str">
        <f>VLOOKUP(Exportacao[[#This Row],[País]],Tabela3[#All],4,FALSE)</f>
        <v>Suriname</v>
      </c>
      <c r="G6590" s="3" t="str">
        <f>VLOOKUP(Exportacao[[#This Row],[País Corrigido]],'Conversor de países_Geral_UTF8_'!$A$2:$B$223,2,FALSE)</f>
        <v>América do Sul</v>
      </c>
      <c r="H65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1" spans="1:8" hidden="1">
      <c r="A6591" t="s">
        <v>205</v>
      </c>
      <c r="B6591" s="3">
        <v>1971</v>
      </c>
      <c r="C6591">
        <v>0</v>
      </c>
      <c r="D6591">
        <v>0</v>
      </c>
      <c r="E6591" s="3" t="e">
        <v>#NUM!</v>
      </c>
      <c r="F6591" s="3" t="str">
        <f>VLOOKUP(Exportacao[[#This Row],[País]],Tabela3[#All],4,FALSE)</f>
        <v>Suriname</v>
      </c>
      <c r="G6591" s="3" t="str">
        <f>VLOOKUP(Exportacao[[#This Row],[País Corrigido]],'Conversor de países_Geral_UTF8_'!$A$2:$B$223,2,FALSE)</f>
        <v>América do Sul</v>
      </c>
      <c r="H65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2" spans="1:8" hidden="1">
      <c r="A6592" t="s">
        <v>205</v>
      </c>
      <c r="B6592" s="3">
        <v>1972</v>
      </c>
      <c r="C6592">
        <v>0</v>
      </c>
      <c r="D6592">
        <v>0</v>
      </c>
      <c r="E6592" s="3" t="e">
        <v>#NUM!</v>
      </c>
      <c r="F6592" s="3" t="str">
        <f>VLOOKUP(Exportacao[[#This Row],[País]],Tabela3[#All],4,FALSE)</f>
        <v>Suriname</v>
      </c>
      <c r="G6592" s="3" t="str">
        <f>VLOOKUP(Exportacao[[#This Row],[País Corrigido]],'Conversor de países_Geral_UTF8_'!$A$2:$B$223,2,FALSE)</f>
        <v>América do Sul</v>
      </c>
      <c r="H65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3" spans="1:8" hidden="1">
      <c r="A6593" t="s">
        <v>205</v>
      </c>
      <c r="B6593" s="3">
        <v>1973</v>
      </c>
      <c r="C6593">
        <v>0</v>
      </c>
      <c r="D6593">
        <v>0</v>
      </c>
      <c r="E6593" s="3" t="e">
        <v>#NUM!</v>
      </c>
      <c r="F6593" s="3" t="str">
        <f>VLOOKUP(Exportacao[[#This Row],[País]],Tabela3[#All],4,FALSE)</f>
        <v>Suriname</v>
      </c>
      <c r="G6593" s="3" t="str">
        <f>VLOOKUP(Exportacao[[#This Row],[País Corrigido]],'Conversor de países_Geral_UTF8_'!$A$2:$B$223,2,FALSE)</f>
        <v>América do Sul</v>
      </c>
      <c r="H65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4" spans="1:8" hidden="1">
      <c r="A6594" t="s">
        <v>205</v>
      </c>
      <c r="B6594" s="3">
        <v>1974</v>
      </c>
      <c r="C6594">
        <v>0</v>
      </c>
      <c r="D6594">
        <v>0</v>
      </c>
      <c r="E6594" s="3" t="e">
        <v>#NUM!</v>
      </c>
      <c r="F6594" s="3" t="str">
        <f>VLOOKUP(Exportacao[[#This Row],[País]],Tabela3[#All],4,FALSE)</f>
        <v>Suriname</v>
      </c>
      <c r="G6594" s="3" t="str">
        <f>VLOOKUP(Exportacao[[#This Row],[País Corrigido]],'Conversor de países_Geral_UTF8_'!$A$2:$B$223,2,FALSE)</f>
        <v>América do Sul</v>
      </c>
      <c r="H65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5" spans="1:8" hidden="1">
      <c r="A6595" t="s">
        <v>205</v>
      </c>
      <c r="B6595" s="3">
        <v>1975</v>
      </c>
      <c r="C6595">
        <v>0</v>
      </c>
      <c r="D6595">
        <v>0</v>
      </c>
      <c r="E6595" s="3" t="e">
        <v>#NUM!</v>
      </c>
      <c r="F6595" s="3" t="str">
        <f>VLOOKUP(Exportacao[[#This Row],[País]],Tabela3[#All],4,FALSE)</f>
        <v>Suriname</v>
      </c>
      <c r="G6595" s="3" t="str">
        <f>VLOOKUP(Exportacao[[#This Row],[País Corrigido]],'Conversor de países_Geral_UTF8_'!$A$2:$B$223,2,FALSE)</f>
        <v>América do Sul</v>
      </c>
      <c r="H65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6" spans="1:8" hidden="1">
      <c r="A6596" t="s">
        <v>205</v>
      </c>
      <c r="B6596" s="3">
        <v>1976</v>
      </c>
      <c r="C6596">
        <v>0</v>
      </c>
      <c r="D6596">
        <v>0</v>
      </c>
      <c r="E6596" s="3" t="e">
        <v>#NUM!</v>
      </c>
      <c r="F6596" s="3" t="str">
        <f>VLOOKUP(Exportacao[[#This Row],[País]],Tabela3[#All],4,FALSE)</f>
        <v>Suriname</v>
      </c>
      <c r="G6596" s="3" t="str">
        <f>VLOOKUP(Exportacao[[#This Row],[País Corrigido]],'Conversor de países_Geral_UTF8_'!$A$2:$B$223,2,FALSE)</f>
        <v>América do Sul</v>
      </c>
      <c r="H65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7" spans="1:8" hidden="1">
      <c r="A6597" t="s">
        <v>205</v>
      </c>
      <c r="B6597" s="3">
        <v>1977</v>
      </c>
      <c r="C6597">
        <v>0</v>
      </c>
      <c r="D6597">
        <v>0</v>
      </c>
      <c r="E6597" s="3" t="e">
        <v>#NUM!</v>
      </c>
      <c r="F6597" s="3" t="str">
        <f>VLOOKUP(Exportacao[[#This Row],[País]],Tabela3[#All],4,FALSE)</f>
        <v>Suriname</v>
      </c>
      <c r="G6597" s="3" t="str">
        <f>VLOOKUP(Exportacao[[#This Row],[País Corrigido]],'Conversor de países_Geral_UTF8_'!$A$2:$B$223,2,FALSE)</f>
        <v>América do Sul</v>
      </c>
      <c r="H65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8" spans="1:8" hidden="1">
      <c r="A6598" t="s">
        <v>205</v>
      </c>
      <c r="B6598" s="3">
        <v>1978</v>
      </c>
      <c r="C6598">
        <v>0</v>
      </c>
      <c r="D6598">
        <v>0</v>
      </c>
      <c r="E6598" s="3" t="e">
        <v>#NUM!</v>
      </c>
      <c r="F6598" s="3" t="str">
        <f>VLOOKUP(Exportacao[[#This Row],[País]],Tabela3[#All],4,FALSE)</f>
        <v>Suriname</v>
      </c>
      <c r="G6598" s="3" t="str">
        <f>VLOOKUP(Exportacao[[#This Row],[País Corrigido]],'Conversor de países_Geral_UTF8_'!$A$2:$B$223,2,FALSE)</f>
        <v>América do Sul</v>
      </c>
      <c r="H65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599" spans="1:8" hidden="1">
      <c r="A6599" t="s">
        <v>205</v>
      </c>
      <c r="B6599" s="3">
        <v>1979</v>
      </c>
      <c r="C6599">
        <v>0</v>
      </c>
      <c r="D6599">
        <v>0</v>
      </c>
      <c r="E6599" s="3" t="e">
        <v>#NUM!</v>
      </c>
      <c r="F6599" s="3" t="str">
        <f>VLOOKUP(Exportacao[[#This Row],[País]],Tabela3[#All],4,FALSE)</f>
        <v>Suriname</v>
      </c>
      <c r="G6599" s="3" t="str">
        <f>VLOOKUP(Exportacao[[#This Row],[País Corrigido]],'Conversor de países_Geral_UTF8_'!$A$2:$B$223,2,FALSE)</f>
        <v>América do Sul</v>
      </c>
      <c r="H65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0" spans="1:8" hidden="1">
      <c r="A6600" t="s">
        <v>205</v>
      </c>
      <c r="B6600" s="3">
        <v>1980</v>
      </c>
      <c r="C6600">
        <v>0</v>
      </c>
      <c r="D6600">
        <v>0</v>
      </c>
      <c r="E6600" s="3" t="e">
        <v>#NUM!</v>
      </c>
      <c r="F6600" s="3" t="str">
        <f>VLOOKUP(Exportacao[[#This Row],[País]],Tabela3[#All],4,FALSE)</f>
        <v>Suriname</v>
      </c>
      <c r="G6600" s="3" t="str">
        <f>VLOOKUP(Exportacao[[#This Row],[País Corrigido]],'Conversor de países_Geral_UTF8_'!$A$2:$B$223,2,FALSE)</f>
        <v>América do Sul</v>
      </c>
      <c r="H66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1" spans="1:8" hidden="1">
      <c r="A6601" t="s">
        <v>205</v>
      </c>
      <c r="B6601" s="3">
        <v>1981</v>
      </c>
      <c r="C6601">
        <v>0</v>
      </c>
      <c r="D6601">
        <v>0</v>
      </c>
      <c r="E6601" s="3" t="e">
        <v>#NUM!</v>
      </c>
      <c r="F6601" s="3" t="str">
        <f>VLOOKUP(Exportacao[[#This Row],[País]],Tabela3[#All],4,FALSE)</f>
        <v>Suriname</v>
      </c>
      <c r="G6601" s="3" t="str">
        <f>VLOOKUP(Exportacao[[#This Row],[País Corrigido]],'Conversor de países_Geral_UTF8_'!$A$2:$B$223,2,FALSE)</f>
        <v>América do Sul</v>
      </c>
      <c r="H66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2" spans="1:8" hidden="1">
      <c r="A6602" t="s">
        <v>205</v>
      </c>
      <c r="B6602" s="3">
        <v>1982</v>
      </c>
      <c r="C6602">
        <v>0</v>
      </c>
      <c r="D6602">
        <v>0</v>
      </c>
      <c r="E6602" s="3" t="e">
        <v>#NUM!</v>
      </c>
      <c r="F6602" s="3" t="str">
        <f>VLOOKUP(Exportacao[[#This Row],[País]],Tabela3[#All],4,FALSE)</f>
        <v>Suriname</v>
      </c>
      <c r="G6602" s="3" t="str">
        <f>VLOOKUP(Exportacao[[#This Row],[País Corrigido]],'Conversor de países_Geral_UTF8_'!$A$2:$B$223,2,FALSE)</f>
        <v>América do Sul</v>
      </c>
      <c r="H66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3" spans="1:8" hidden="1">
      <c r="A6603" t="s">
        <v>205</v>
      </c>
      <c r="B6603" s="3">
        <v>1983</v>
      </c>
      <c r="C6603">
        <v>0</v>
      </c>
      <c r="D6603">
        <v>0</v>
      </c>
      <c r="E6603" s="3" t="e">
        <v>#NUM!</v>
      </c>
      <c r="F6603" s="3" t="str">
        <f>VLOOKUP(Exportacao[[#This Row],[País]],Tabela3[#All],4,FALSE)</f>
        <v>Suriname</v>
      </c>
      <c r="G6603" s="3" t="str">
        <f>VLOOKUP(Exportacao[[#This Row],[País Corrigido]],'Conversor de países_Geral_UTF8_'!$A$2:$B$223,2,FALSE)</f>
        <v>América do Sul</v>
      </c>
      <c r="H66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4" spans="1:8" hidden="1">
      <c r="A6604" t="s">
        <v>205</v>
      </c>
      <c r="B6604" s="3">
        <v>1984</v>
      </c>
      <c r="C6604">
        <v>0</v>
      </c>
      <c r="D6604">
        <v>0</v>
      </c>
      <c r="E6604" s="3" t="e">
        <v>#NUM!</v>
      </c>
      <c r="F6604" s="3" t="str">
        <f>VLOOKUP(Exportacao[[#This Row],[País]],Tabela3[#All],4,FALSE)</f>
        <v>Suriname</v>
      </c>
      <c r="G6604" s="3" t="str">
        <f>VLOOKUP(Exportacao[[#This Row],[País Corrigido]],'Conversor de países_Geral_UTF8_'!$A$2:$B$223,2,FALSE)</f>
        <v>América do Sul</v>
      </c>
      <c r="H66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5" spans="1:8" hidden="1">
      <c r="A6605" t="s">
        <v>205</v>
      </c>
      <c r="B6605" s="3">
        <v>1985</v>
      </c>
      <c r="C6605">
        <v>0</v>
      </c>
      <c r="D6605">
        <v>0</v>
      </c>
      <c r="E6605" s="3" t="e">
        <v>#NUM!</v>
      </c>
      <c r="F6605" s="3" t="str">
        <f>VLOOKUP(Exportacao[[#This Row],[País]],Tabela3[#All],4,FALSE)</f>
        <v>Suriname</v>
      </c>
      <c r="G6605" s="3" t="str">
        <f>VLOOKUP(Exportacao[[#This Row],[País Corrigido]],'Conversor de países_Geral_UTF8_'!$A$2:$B$223,2,FALSE)</f>
        <v>América do Sul</v>
      </c>
      <c r="H66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6" spans="1:8" hidden="1">
      <c r="A6606" t="s">
        <v>205</v>
      </c>
      <c r="B6606" s="3">
        <v>1986</v>
      </c>
      <c r="C6606">
        <v>0</v>
      </c>
      <c r="D6606">
        <v>0</v>
      </c>
      <c r="E6606" s="3" t="e">
        <v>#NUM!</v>
      </c>
      <c r="F6606" s="3" t="str">
        <f>VLOOKUP(Exportacao[[#This Row],[País]],Tabela3[#All],4,FALSE)</f>
        <v>Suriname</v>
      </c>
      <c r="G6606" s="3" t="str">
        <f>VLOOKUP(Exportacao[[#This Row],[País Corrigido]],'Conversor de países_Geral_UTF8_'!$A$2:$B$223,2,FALSE)</f>
        <v>América do Sul</v>
      </c>
      <c r="H66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7" spans="1:8" hidden="1">
      <c r="A6607" t="s">
        <v>205</v>
      </c>
      <c r="B6607" s="3">
        <v>1987</v>
      </c>
      <c r="C6607">
        <v>0</v>
      </c>
      <c r="D6607">
        <v>0</v>
      </c>
      <c r="E6607" s="3" t="e">
        <v>#NUM!</v>
      </c>
      <c r="F6607" s="3" t="str">
        <f>VLOOKUP(Exportacao[[#This Row],[País]],Tabela3[#All],4,FALSE)</f>
        <v>Suriname</v>
      </c>
      <c r="G6607" s="3" t="str">
        <f>VLOOKUP(Exportacao[[#This Row],[País Corrigido]],'Conversor de países_Geral_UTF8_'!$A$2:$B$223,2,FALSE)</f>
        <v>América do Sul</v>
      </c>
      <c r="H66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8" spans="1:8" hidden="1">
      <c r="A6608" t="s">
        <v>205</v>
      </c>
      <c r="B6608" s="3">
        <v>1988</v>
      </c>
      <c r="C6608">
        <v>0</v>
      </c>
      <c r="D6608">
        <v>0</v>
      </c>
      <c r="E6608" s="3" t="e">
        <v>#NUM!</v>
      </c>
      <c r="F6608" s="3" t="str">
        <f>VLOOKUP(Exportacao[[#This Row],[País]],Tabela3[#All],4,FALSE)</f>
        <v>Suriname</v>
      </c>
      <c r="G6608" s="3" t="str">
        <f>VLOOKUP(Exportacao[[#This Row],[País Corrigido]],'Conversor de países_Geral_UTF8_'!$A$2:$B$223,2,FALSE)</f>
        <v>América do Sul</v>
      </c>
      <c r="H66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09" spans="1:8" hidden="1">
      <c r="A6609" t="s">
        <v>205</v>
      </c>
      <c r="B6609" s="3">
        <v>1989</v>
      </c>
      <c r="C6609">
        <v>0</v>
      </c>
      <c r="D6609">
        <v>0</v>
      </c>
      <c r="E6609" s="3" t="e">
        <v>#NUM!</v>
      </c>
      <c r="F6609" s="3" t="str">
        <f>VLOOKUP(Exportacao[[#This Row],[País]],Tabela3[#All],4,FALSE)</f>
        <v>Suriname</v>
      </c>
      <c r="G6609" s="3" t="str">
        <f>VLOOKUP(Exportacao[[#This Row],[País Corrigido]],'Conversor de países_Geral_UTF8_'!$A$2:$B$223,2,FALSE)</f>
        <v>América do Sul</v>
      </c>
      <c r="H66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0" spans="1:8" hidden="1">
      <c r="A6610" t="s">
        <v>205</v>
      </c>
      <c r="B6610" s="3">
        <v>1990</v>
      </c>
      <c r="C6610">
        <v>0</v>
      </c>
      <c r="D6610">
        <v>0</v>
      </c>
      <c r="E6610" s="3" t="e">
        <v>#NUM!</v>
      </c>
      <c r="F6610" s="3" t="str">
        <f>VLOOKUP(Exportacao[[#This Row],[País]],Tabela3[#All],4,FALSE)</f>
        <v>Suriname</v>
      </c>
      <c r="G6610" s="3" t="str">
        <f>VLOOKUP(Exportacao[[#This Row],[País Corrigido]],'Conversor de países_Geral_UTF8_'!$A$2:$B$223,2,FALSE)</f>
        <v>América do Sul</v>
      </c>
      <c r="H66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1" spans="1:8" hidden="1">
      <c r="A6611" t="s">
        <v>205</v>
      </c>
      <c r="B6611" s="3">
        <v>1991</v>
      </c>
      <c r="C6611">
        <v>0</v>
      </c>
      <c r="D6611">
        <v>0</v>
      </c>
      <c r="E6611" s="3" t="e">
        <v>#NUM!</v>
      </c>
      <c r="F6611" s="3" t="str">
        <f>VLOOKUP(Exportacao[[#This Row],[País]],Tabela3[#All],4,FALSE)</f>
        <v>Suriname</v>
      </c>
      <c r="G6611" s="3" t="str">
        <f>VLOOKUP(Exportacao[[#This Row],[País Corrigido]],'Conversor de países_Geral_UTF8_'!$A$2:$B$223,2,FALSE)</f>
        <v>América do Sul</v>
      </c>
      <c r="H66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2" spans="1:8" hidden="1">
      <c r="A6612" t="s">
        <v>205</v>
      </c>
      <c r="B6612" s="3">
        <v>1992</v>
      </c>
      <c r="C6612">
        <v>0</v>
      </c>
      <c r="D6612">
        <v>0</v>
      </c>
      <c r="E6612" s="3" t="e">
        <v>#NUM!</v>
      </c>
      <c r="F6612" s="3" t="str">
        <f>VLOOKUP(Exportacao[[#This Row],[País]],Tabela3[#All],4,FALSE)</f>
        <v>Suriname</v>
      </c>
      <c r="G6612" s="3" t="str">
        <f>VLOOKUP(Exportacao[[#This Row],[País Corrigido]],'Conversor de países_Geral_UTF8_'!$A$2:$B$223,2,FALSE)</f>
        <v>América do Sul</v>
      </c>
      <c r="H66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3" spans="1:8" hidden="1">
      <c r="A6613" t="s">
        <v>205</v>
      </c>
      <c r="B6613" s="3">
        <v>1993</v>
      </c>
      <c r="C6613">
        <v>0</v>
      </c>
      <c r="D6613">
        <v>0</v>
      </c>
      <c r="E6613" s="3" t="e">
        <v>#NUM!</v>
      </c>
      <c r="F6613" s="3" t="str">
        <f>VLOOKUP(Exportacao[[#This Row],[País]],Tabela3[#All],4,FALSE)</f>
        <v>Suriname</v>
      </c>
      <c r="G6613" s="3" t="str">
        <f>VLOOKUP(Exportacao[[#This Row],[País Corrigido]],'Conversor de países_Geral_UTF8_'!$A$2:$B$223,2,FALSE)</f>
        <v>América do Sul</v>
      </c>
      <c r="H66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4" spans="1:8" hidden="1">
      <c r="A6614" t="s">
        <v>205</v>
      </c>
      <c r="B6614" s="3">
        <v>1994</v>
      </c>
      <c r="C6614">
        <v>0</v>
      </c>
      <c r="D6614">
        <v>0</v>
      </c>
      <c r="E6614" s="3" t="e">
        <v>#NUM!</v>
      </c>
      <c r="F6614" s="3" t="str">
        <f>VLOOKUP(Exportacao[[#This Row],[País]],Tabela3[#All],4,FALSE)</f>
        <v>Suriname</v>
      </c>
      <c r="G6614" s="3" t="str">
        <f>VLOOKUP(Exportacao[[#This Row],[País Corrigido]],'Conversor de países_Geral_UTF8_'!$A$2:$B$223,2,FALSE)</f>
        <v>América do Sul</v>
      </c>
      <c r="H66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5" spans="1:8" hidden="1">
      <c r="A6615" t="s">
        <v>205</v>
      </c>
      <c r="B6615" s="3">
        <v>1995</v>
      </c>
      <c r="C6615">
        <v>0</v>
      </c>
      <c r="D6615">
        <v>0</v>
      </c>
      <c r="E6615" s="3" t="e">
        <v>#NUM!</v>
      </c>
      <c r="F6615" s="3" t="str">
        <f>VLOOKUP(Exportacao[[#This Row],[País]],Tabela3[#All],4,FALSE)</f>
        <v>Suriname</v>
      </c>
      <c r="G6615" s="3" t="str">
        <f>VLOOKUP(Exportacao[[#This Row],[País Corrigido]],'Conversor de países_Geral_UTF8_'!$A$2:$B$223,2,FALSE)</f>
        <v>América do Sul</v>
      </c>
      <c r="H66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6" spans="1:8" hidden="1">
      <c r="A6616" t="s">
        <v>205</v>
      </c>
      <c r="B6616" s="3">
        <v>1996</v>
      </c>
      <c r="C6616">
        <v>0</v>
      </c>
      <c r="D6616">
        <v>0</v>
      </c>
      <c r="E6616" s="3" t="e">
        <v>#NUM!</v>
      </c>
      <c r="F6616" s="3" t="str">
        <f>VLOOKUP(Exportacao[[#This Row],[País]],Tabela3[#All],4,FALSE)</f>
        <v>Suriname</v>
      </c>
      <c r="G6616" s="3" t="str">
        <f>VLOOKUP(Exportacao[[#This Row],[País Corrigido]],'Conversor de países_Geral_UTF8_'!$A$2:$B$223,2,FALSE)</f>
        <v>América do Sul</v>
      </c>
      <c r="H66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7" spans="1:8" hidden="1">
      <c r="A6617" t="s">
        <v>205</v>
      </c>
      <c r="B6617" s="3">
        <v>1997</v>
      </c>
      <c r="C6617">
        <v>0</v>
      </c>
      <c r="D6617">
        <v>0</v>
      </c>
      <c r="E6617" s="3" t="e">
        <v>#NUM!</v>
      </c>
      <c r="F6617" s="3" t="str">
        <f>VLOOKUP(Exportacao[[#This Row],[País]],Tabela3[#All],4,FALSE)</f>
        <v>Suriname</v>
      </c>
      <c r="G6617" s="3" t="str">
        <f>VLOOKUP(Exportacao[[#This Row],[País Corrigido]],'Conversor de países_Geral_UTF8_'!$A$2:$B$223,2,FALSE)</f>
        <v>América do Sul</v>
      </c>
      <c r="H66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8" spans="1:8" hidden="1">
      <c r="A6618" t="s">
        <v>205</v>
      </c>
      <c r="B6618" s="3">
        <v>1998</v>
      </c>
      <c r="C6618">
        <v>0</v>
      </c>
      <c r="D6618">
        <v>0</v>
      </c>
      <c r="E6618" s="3" t="e">
        <v>#NUM!</v>
      </c>
      <c r="F6618" s="3" t="str">
        <f>VLOOKUP(Exportacao[[#This Row],[País]],Tabela3[#All],4,FALSE)</f>
        <v>Suriname</v>
      </c>
      <c r="G6618" s="3" t="str">
        <f>VLOOKUP(Exportacao[[#This Row],[País Corrigido]],'Conversor de países_Geral_UTF8_'!$A$2:$B$223,2,FALSE)</f>
        <v>América do Sul</v>
      </c>
      <c r="H66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19" spans="1:8" hidden="1">
      <c r="A6619" t="s">
        <v>205</v>
      </c>
      <c r="B6619" s="3">
        <v>1999</v>
      </c>
      <c r="C6619">
        <v>0</v>
      </c>
      <c r="D6619">
        <v>0</v>
      </c>
      <c r="E6619" s="3" t="e">
        <v>#NUM!</v>
      </c>
      <c r="F6619" s="3" t="str">
        <f>VLOOKUP(Exportacao[[#This Row],[País]],Tabela3[#All],4,FALSE)</f>
        <v>Suriname</v>
      </c>
      <c r="G6619" s="3" t="str">
        <f>VLOOKUP(Exportacao[[#This Row],[País Corrigido]],'Conversor de países_Geral_UTF8_'!$A$2:$B$223,2,FALSE)</f>
        <v>América do Sul</v>
      </c>
      <c r="H66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20" spans="1:8" hidden="1">
      <c r="A6620" t="s">
        <v>205</v>
      </c>
      <c r="B6620" s="3">
        <v>2000</v>
      </c>
      <c r="C6620">
        <v>0</v>
      </c>
      <c r="D6620">
        <v>0</v>
      </c>
      <c r="E6620" s="3" t="e">
        <v>#NUM!</v>
      </c>
      <c r="F6620" s="3" t="str">
        <f>VLOOKUP(Exportacao[[#This Row],[País]],Tabela3[#All],4,FALSE)</f>
        <v>Suriname</v>
      </c>
      <c r="G6620" s="3" t="str">
        <f>VLOOKUP(Exportacao[[#This Row],[País Corrigido]],'Conversor de países_Geral_UTF8_'!$A$2:$B$223,2,FALSE)</f>
        <v>América do Sul</v>
      </c>
      <c r="H66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21" spans="1:8" hidden="1">
      <c r="A6621" t="s">
        <v>205</v>
      </c>
      <c r="B6621" s="3">
        <v>2001</v>
      </c>
      <c r="C6621">
        <v>0</v>
      </c>
      <c r="D6621">
        <v>0</v>
      </c>
      <c r="E6621" s="3" t="e">
        <v>#NUM!</v>
      </c>
      <c r="F6621" s="3" t="str">
        <f>VLOOKUP(Exportacao[[#This Row],[País]],Tabela3[#All],4,FALSE)</f>
        <v>Suriname</v>
      </c>
      <c r="G6621" s="3" t="str">
        <f>VLOOKUP(Exportacao[[#This Row],[País Corrigido]],'Conversor de países_Geral_UTF8_'!$A$2:$B$223,2,FALSE)</f>
        <v>América do Sul</v>
      </c>
      <c r="H66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22" spans="1:8" hidden="1">
      <c r="A6622" t="s">
        <v>205</v>
      </c>
      <c r="B6622" s="3">
        <v>2002</v>
      </c>
      <c r="C6622">
        <v>0</v>
      </c>
      <c r="D6622">
        <v>0</v>
      </c>
      <c r="E6622" s="3" t="e">
        <v>#NUM!</v>
      </c>
      <c r="F6622" s="3" t="str">
        <f>VLOOKUP(Exportacao[[#This Row],[País]],Tabela3[#All],4,FALSE)</f>
        <v>Suriname</v>
      </c>
      <c r="G6622" s="3" t="str">
        <f>VLOOKUP(Exportacao[[#This Row],[País Corrigido]],'Conversor de países_Geral_UTF8_'!$A$2:$B$223,2,FALSE)</f>
        <v>América do Sul</v>
      </c>
      <c r="H66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23" spans="1:8" hidden="1">
      <c r="A6623" t="s">
        <v>205</v>
      </c>
      <c r="B6623" s="3">
        <v>2003</v>
      </c>
      <c r="C6623">
        <v>0</v>
      </c>
      <c r="D6623">
        <v>0</v>
      </c>
      <c r="E6623" s="3" t="e">
        <v>#NUM!</v>
      </c>
      <c r="F6623" s="3" t="str">
        <f>VLOOKUP(Exportacao[[#This Row],[País]],Tabela3[#All],4,FALSE)</f>
        <v>Suriname</v>
      </c>
      <c r="G6623" s="3" t="str">
        <f>VLOOKUP(Exportacao[[#This Row],[País Corrigido]],'Conversor de países_Geral_UTF8_'!$A$2:$B$223,2,FALSE)</f>
        <v>América do Sul</v>
      </c>
      <c r="H66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24" spans="1:8" hidden="1">
      <c r="A6624" t="s">
        <v>205</v>
      </c>
      <c r="B6624" s="3">
        <v>2004</v>
      </c>
      <c r="C6624">
        <v>12026</v>
      </c>
      <c r="D6624">
        <v>5423</v>
      </c>
      <c r="E6624" s="3">
        <v>0.45093963079993349</v>
      </c>
      <c r="F6624" s="3" t="str">
        <f>VLOOKUP(Exportacao[[#This Row],[País]],Tabela3[#All],4,FALSE)</f>
        <v>Suriname</v>
      </c>
      <c r="G6624" s="3" t="str">
        <f>VLOOKUP(Exportacao[[#This Row],[País Corrigido]],'Conversor de países_Geral_UTF8_'!$A$2:$B$223,2,FALSE)</f>
        <v>América do Sul</v>
      </c>
      <c r="H66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25" spans="1:8" hidden="1">
      <c r="A6625" t="s">
        <v>205</v>
      </c>
      <c r="B6625" s="3">
        <v>2005</v>
      </c>
      <c r="C6625">
        <v>0</v>
      </c>
      <c r="D6625">
        <v>0</v>
      </c>
      <c r="E6625" s="3" t="e">
        <v>#NUM!</v>
      </c>
      <c r="F6625" s="3" t="str">
        <f>VLOOKUP(Exportacao[[#This Row],[País]],Tabela3[#All],4,FALSE)</f>
        <v>Suriname</v>
      </c>
      <c r="G6625" s="3" t="str">
        <f>VLOOKUP(Exportacao[[#This Row],[País Corrigido]],'Conversor de países_Geral_UTF8_'!$A$2:$B$223,2,FALSE)</f>
        <v>América do Sul</v>
      </c>
      <c r="H66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26" spans="1:8" hidden="1">
      <c r="A6626" t="s">
        <v>205</v>
      </c>
      <c r="B6626" s="3">
        <v>2006</v>
      </c>
      <c r="C6626">
        <v>1000</v>
      </c>
      <c r="D6626">
        <v>2325</v>
      </c>
      <c r="E6626" s="3">
        <v>2.3250000000000002</v>
      </c>
      <c r="F6626" s="3" t="str">
        <f>VLOOKUP(Exportacao[[#This Row],[País]],Tabela3[#All],4,FALSE)</f>
        <v>Suriname</v>
      </c>
      <c r="G6626" s="3" t="str">
        <f>VLOOKUP(Exportacao[[#This Row],[País Corrigido]],'Conversor de países_Geral_UTF8_'!$A$2:$B$223,2,FALSE)</f>
        <v>América do Sul</v>
      </c>
      <c r="H66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27" spans="1:8" hidden="1">
      <c r="A6627" t="s">
        <v>205</v>
      </c>
      <c r="B6627" s="3">
        <v>2007</v>
      </c>
      <c r="C6627">
        <v>2700</v>
      </c>
      <c r="D6627">
        <v>4603</v>
      </c>
      <c r="E6627" s="3">
        <v>1.7048148148148148</v>
      </c>
      <c r="F6627" s="3" t="str">
        <f>VLOOKUP(Exportacao[[#This Row],[País]],Tabela3[#All],4,FALSE)</f>
        <v>Suriname</v>
      </c>
      <c r="G6627" s="3" t="str">
        <f>VLOOKUP(Exportacao[[#This Row],[País Corrigido]],'Conversor de países_Geral_UTF8_'!$A$2:$B$223,2,FALSE)</f>
        <v>América do Sul</v>
      </c>
      <c r="H66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28" spans="1:8" hidden="1">
      <c r="A6628" t="s">
        <v>205</v>
      </c>
      <c r="B6628" s="3">
        <v>2008</v>
      </c>
      <c r="C6628">
        <v>900</v>
      </c>
      <c r="D6628">
        <v>1625</v>
      </c>
      <c r="E6628" s="3">
        <v>1.8055555555555556</v>
      </c>
      <c r="F6628" s="3" t="str">
        <f>VLOOKUP(Exportacao[[#This Row],[País]],Tabela3[#All],4,FALSE)</f>
        <v>Suriname</v>
      </c>
      <c r="G6628" s="3" t="str">
        <f>VLOOKUP(Exportacao[[#This Row],[País Corrigido]],'Conversor de países_Geral_UTF8_'!$A$2:$B$223,2,FALSE)</f>
        <v>América do Sul</v>
      </c>
      <c r="H66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29" spans="1:8" hidden="1">
      <c r="A6629" t="s">
        <v>205</v>
      </c>
      <c r="B6629" s="3">
        <v>2009</v>
      </c>
      <c r="C6629">
        <v>3830</v>
      </c>
      <c r="D6629">
        <v>12918</v>
      </c>
      <c r="E6629" s="3">
        <v>3.3728459530026109</v>
      </c>
      <c r="F6629" s="3" t="str">
        <f>VLOOKUP(Exportacao[[#This Row],[País]],Tabela3[#All],4,FALSE)</f>
        <v>Suriname</v>
      </c>
      <c r="G6629" s="3" t="str">
        <f>VLOOKUP(Exportacao[[#This Row],[País Corrigido]],'Conversor de países_Geral_UTF8_'!$A$2:$B$223,2,FALSE)</f>
        <v>América do Sul</v>
      </c>
      <c r="H66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30" spans="1:8" hidden="1">
      <c r="A6630" t="s">
        <v>205</v>
      </c>
      <c r="B6630" s="3">
        <v>2010</v>
      </c>
      <c r="C6630">
        <v>1836</v>
      </c>
      <c r="D6630">
        <v>1269</v>
      </c>
      <c r="E6630" s="3">
        <v>0.69117647058823528</v>
      </c>
      <c r="F6630" s="3" t="str">
        <f>VLOOKUP(Exportacao[[#This Row],[País]],Tabela3[#All],4,FALSE)</f>
        <v>Suriname</v>
      </c>
      <c r="G6630" s="3" t="str">
        <f>VLOOKUP(Exportacao[[#This Row],[País Corrigido]],'Conversor de países_Geral_UTF8_'!$A$2:$B$223,2,FALSE)</f>
        <v>América do Sul</v>
      </c>
      <c r="H66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31" spans="1:8" hidden="1">
      <c r="A6631" t="s">
        <v>205</v>
      </c>
      <c r="B6631" s="3">
        <v>2011</v>
      </c>
      <c r="C6631">
        <v>3774</v>
      </c>
      <c r="D6631">
        <v>3735</v>
      </c>
      <c r="E6631" s="3">
        <v>0.98966613672496029</v>
      </c>
      <c r="F6631" s="3" t="str">
        <f>VLOOKUP(Exportacao[[#This Row],[País]],Tabela3[#All],4,FALSE)</f>
        <v>Suriname</v>
      </c>
      <c r="G6631" s="3" t="str">
        <f>VLOOKUP(Exportacao[[#This Row],[País Corrigido]],'Conversor de países_Geral_UTF8_'!$A$2:$B$223,2,FALSE)</f>
        <v>América do Sul</v>
      </c>
      <c r="H66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32" spans="1:8" hidden="1">
      <c r="A6632" t="s">
        <v>205</v>
      </c>
      <c r="B6632" s="3">
        <v>2012</v>
      </c>
      <c r="C6632">
        <v>396</v>
      </c>
      <c r="D6632">
        <v>1288</v>
      </c>
      <c r="E6632" s="3">
        <v>3.2525252525252526</v>
      </c>
      <c r="F6632" s="3" t="str">
        <f>VLOOKUP(Exportacao[[#This Row],[País]],Tabela3[#All],4,FALSE)</f>
        <v>Suriname</v>
      </c>
      <c r="G6632" s="3" t="str">
        <f>VLOOKUP(Exportacao[[#This Row],[País Corrigido]],'Conversor de países_Geral_UTF8_'!$A$2:$B$223,2,FALSE)</f>
        <v>América do Sul</v>
      </c>
      <c r="H66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33" spans="1:8" hidden="1">
      <c r="A6633" t="s">
        <v>205</v>
      </c>
      <c r="B6633" s="3">
        <v>2013</v>
      </c>
      <c r="C6633">
        <v>1800</v>
      </c>
      <c r="D6633">
        <v>2960</v>
      </c>
      <c r="E6633" s="3">
        <v>1.6444444444444444</v>
      </c>
      <c r="F6633" s="3" t="str">
        <f>VLOOKUP(Exportacao[[#This Row],[País]],Tabela3[#All],4,FALSE)</f>
        <v>Suriname</v>
      </c>
      <c r="G6633" s="3" t="str">
        <f>VLOOKUP(Exportacao[[#This Row],[País Corrigido]],'Conversor de países_Geral_UTF8_'!$A$2:$B$223,2,FALSE)</f>
        <v>América do Sul</v>
      </c>
      <c r="H66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34" spans="1:8" hidden="1">
      <c r="A6634" t="s">
        <v>205</v>
      </c>
      <c r="B6634" s="3">
        <v>2014</v>
      </c>
      <c r="C6634">
        <v>6</v>
      </c>
      <c r="D6634">
        <v>19</v>
      </c>
      <c r="E6634" s="3">
        <v>3.1666666666666665</v>
      </c>
      <c r="F6634" s="3" t="str">
        <f>VLOOKUP(Exportacao[[#This Row],[País]],Tabela3[#All],4,FALSE)</f>
        <v>Suriname</v>
      </c>
      <c r="G6634" s="3" t="str">
        <f>VLOOKUP(Exportacao[[#This Row],[País Corrigido]],'Conversor de países_Geral_UTF8_'!$A$2:$B$223,2,FALSE)</f>
        <v>América do Sul</v>
      </c>
      <c r="H66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35" spans="1:8" hidden="1">
      <c r="A6635" t="s">
        <v>205</v>
      </c>
      <c r="B6635" s="3">
        <v>2015</v>
      </c>
      <c r="C6635">
        <v>453</v>
      </c>
      <c r="D6635">
        <v>713</v>
      </c>
      <c r="E6635" s="3">
        <v>1.5739514348785872</v>
      </c>
      <c r="F6635" s="3" t="str">
        <f>VLOOKUP(Exportacao[[#This Row],[País]],Tabela3[#All],4,FALSE)</f>
        <v>Suriname</v>
      </c>
      <c r="G6635" s="3" t="str">
        <f>VLOOKUP(Exportacao[[#This Row],[País Corrigido]],'Conversor de países_Geral_UTF8_'!$A$2:$B$223,2,FALSE)</f>
        <v>América do Sul</v>
      </c>
      <c r="H66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36" spans="1:8" hidden="1">
      <c r="A6636" t="s">
        <v>205</v>
      </c>
      <c r="B6636" s="3">
        <v>2016</v>
      </c>
      <c r="C6636">
        <v>900</v>
      </c>
      <c r="D6636">
        <v>1375</v>
      </c>
      <c r="E6636" s="3">
        <v>1.5277777777777777</v>
      </c>
      <c r="F6636" s="3" t="str">
        <f>VLOOKUP(Exportacao[[#This Row],[País]],Tabela3[#All],4,FALSE)</f>
        <v>Suriname</v>
      </c>
      <c r="G6636" s="3" t="str">
        <f>VLOOKUP(Exportacao[[#This Row],[País Corrigido]],'Conversor de países_Geral_UTF8_'!$A$2:$B$223,2,FALSE)</f>
        <v>América do Sul</v>
      </c>
      <c r="H66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37" spans="1:8" hidden="1">
      <c r="A6637" t="s">
        <v>205</v>
      </c>
      <c r="B6637" s="3">
        <v>2017</v>
      </c>
      <c r="C6637">
        <v>3690</v>
      </c>
      <c r="D6637">
        <v>5638</v>
      </c>
      <c r="E6637" s="3">
        <v>1.5279132791327914</v>
      </c>
      <c r="F6637" s="3" t="str">
        <f>VLOOKUP(Exportacao[[#This Row],[País]],Tabela3[#All],4,FALSE)</f>
        <v>Suriname</v>
      </c>
      <c r="G6637" s="3" t="str">
        <f>VLOOKUP(Exportacao[[#This Row],[País Corrigido]],'Conversor de países_Geral_UTF8_'!$A$2:$B$223,2,FALSE)</f>
        <v>América do Sul</v>
      </c>
      <c r="H66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38" spans="1:8" hidden="1">
      <c r="A6638" t="s">
        <v>205</v>
      </c>
      <c r="B6638" s="3">
        <v>2018</v>
      </c>
      <c r="C6638">
        <v>0</v>
      </c>
      <c r="D6638">
        <v>0</v>
      </c>
      <c r="E6638" s="3" t="e">
        <v>#NUM!</v>
      </c>
      <c r="F6638" s="3" t="str">
        <f>VLOOKUP(Exportacao[[#This Row],[País]],Tabela3[#All],4,FALSE)</f>
        <v>Suriname</v>
      </c>
      <c r="G6638" s="3" t="str">
        <f>VLOOKUP(Exportacao[[#This Row],[País Corrigido]],'Conversor de países_Geral_UTF8_'!$A$2:$B$223,2,FALSE)</f>
        <v>América do Sul</v>
      </c>
      <c r="H66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39" spans="1:8" hidden="1">
      <c r="A6639" t="s">
        <v>205</v>
      </c>
      <c r="B6639" s="3">
        <v>2019</v>
      </c>
      <c r="C6639">
        <v>3206</v>
      </c>
      <c r="D6639">
        <v>4741</v>
      </c>
      <c r="E6639" s="3">
        <v>1.4787897691827823</v>
      </c>
      <c r="F6639" s="3" t="str">
        <f>VLOOKUP(Exportacao[[#This Row],[País]],Tabela3[#All],4,FALSE)</f>
        <v>Suriname</v>
      </c>
      <c r="G6639" s="3" t="str">
        <f>VLOOKUP(Exportacao[[#This Row],[País Corrigido]],'Conversor de países_Geral_UTF8_'!$A$2:$B$223,2,FALSE)</f>
        <v>América do Sul</v>
      </c>
      <c r="H66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40" spans="1:8" hidden="1">
      <c r="A6640" t="s">
        <v>205</v>
      </c>
      <c r="B6640" s="3">
        <v>2020</v>
      </c>
      <c r="C6640">
        <v>4185</v>
      </c>
      <c r="D6640">
        <v>5277</v>
      </c>
      <c r="E6640" s="3">
        <v>1.260931899641577</v>
      </c>
      <c r="F6640" s="3" t="str">
        <f>VLOOKUP(Exportacao[[#This Row],[País]],Tabela3[#All],4,FALSE)</f>
        <v>Suriname</v>
      </c>
      <c r="G6640" s="3" t="str">
        <f>VLOOKUP(Exportacao[[#This Row],[País Corrigido]],'Conversor de países_Geral_UTF8_'!$A$2:$B$223,2,FALSE)</f>
        <v>América do Sul</v>
      </c>
      <c r="H66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41" spans="1:8" hidden="1">
      <c r="A6641" t="s">
        <v>205</v>
      </c>
      <c r="B6641" s="3">
        <v>2021</v>
      </c>
      <c r="C6641">
        <v>900</v>
      </c>
      <c r="D6641">
        <v>1472</v>
      </c>
      <c r="E6641" s="3">
        <v>1.6355555555555557</v>
      </c>
      <c r="F6641" s="3" t="str">
        <f>VLOOKUP(Exportacao[[#This Row],[País]],Tabela3[#All],4,FALSE)</f>
        <v>Suriname</v>
      </c>
      <c r="G6641" s="3" t="str">
        <f>VLOOKUP(Exportacao[[#This Row],[País Corrigido]],'Conversor de países_Geral_UTF8_'!$A$2:$B$223,2,FALSE)</f>
        <v>América do Sul</v>
      </c>
      <c r="H66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42" spans="1:8" hidden="1">
      <c r="A6642" t="s">
        <v>205</v>
      </c>
      <c r="B6642" s="3">
        <v>2022</v>
      </c>
      <c r="C6642">
        <v>1225</v>
      </c>
      <c r="D6642">
        <v>3360</v>
      </c>
      <c r="E6642" s="3">
        <v>2.7428571428571429</v>
      </c>
      <c r="F6642" s="3" t="str">
        <f>VLOOKUP(Exportacao[[#This Row],[País]],Tabela3[#All],4,FALSE)</f>
        <v>Suriname</v>
      </c>
      <c r="G6642" s="3" t="str">
        <f>VLOOKUP(Exportacao[[#This Row],[País Corrigido]],'Conversor de países_Geral_UTF8_'!$A$2:$B$223,2,FALSE)</f>
        <v>América do Sul</v>
      </c>
      <c r="H66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43" spans="1:8" hidden="1">
      <c r="A6643" t="s">
        <v>205</v>
      </c>
      <c r="B6643" s="3">
        <v>2023</v>
      </c>
      <c r="C6643">
        <v>3105</v>
      </c>
      <c r="D6643">
        <v>5235</v>
      </c>
      <c r="E6643" s="3">
        <v>1.6859903381642511</v>
      </c>
      <c r="F6643" s="3" t="str">
        <f>VLOOKUP(Exportacao[[#This Row],[País]],Tabela3[#All],4,FALSE)</f>
        <v>Suriname</v>
      </c>
      <c r="G6643" s="3" t="str">
        <f>VLOOKUP(Exportacao[[#This Row],[País Corrigido]],'Conversor de países_Geral_UTF8_'!$A$2:$B$223,2,FALSE)</f>
        <v>América do Sul</v>
      </c>
      <c r="H66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44" spans="1:8" hidden="1">
      <c r="A6644" t="s">
        <v>207</v>
      </c>
      <c r="B6644" s="3">
        <v>1970</v>
      </c>
      <c r="C6644">
        <v>0</v>
      </c>
      <c r="D6644">
        <v>0</v>
      </c>
      <c r="E6644" s="3" t="e">
        <v>#NUM!</v>
      </c>
      <c r="F6644" s="3" t="str">
        <f>VLOOKUP(Exportacao[[#This Row],[País]],Tabela3[#All],4,FALSE)</f>
        <v>Tailândia</v>
      </c>
      <c r="G6644" s="3" t="str">
        <f>VLOOKUP(Exportacao[[#This Row],[País Corrigido]],'Conversor de países_Geral_UTF8_'!$A$2:$B$223,2,FALSE)</f>
        <v>Ásia</v>
      </c>
      <c r="H66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45" spans="1:8" hidden="1">
      <c r="A6645" t="s">
        <v>207</v>
      </c>
      <c r="B6645" s="3">
        <v>1971</v>
      </c>
      <c r="C6645">
        <v>0</v>
      </c>
      <c r="D6645">
        <v>0</v>
      </c>
      <c r="E6645" s="3" t="e">
        <v>#NUM!</v>
      </c>
      <c r="F6645" s="3" t="str">
        <f>VLOOKUP(Exportacao[[#This Row],[País]],Tabela3[#All],4,FALSE)</f>
        <v>Tailândia</v>
      </c>
      <c r="G6645" s="3" t="str">
        <f>VLOOKUP(Exportacao[[#This Row],[País Corrigido]],'Conversor de países_Geral_UTF8_'!$A$2:$B$223,2,FALSE)</f>
        <v>Ásia</v>
      </c>
      <c r="H66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46" spans="1:8" hidden="1">
      <c r="A6646" t="s">
        <v>207</v>
      </c>
      <c r="B6646" s="3">
        <v>1972</v>
      </c>
      <c r="C6646">
        <v>0</v>
      </c>
      <c r="D6646">
        <v>0</v>
      </c>
      <c r="E6646" s="3" t="e">
        <v>#NUM!</v>
      </c>
      <c r="F6646" s="3" t="str">
        <f>VLOOKUP(Exportacao[[#This Row],[País]],Tabela3[#All],4,FALSE)</f>
        <v>Tailândia</v>
      </c>
      <c r="G6646" s="3" t="str">
        <f>VLOOKUP(Exportacao[[#This Row],[País Corrigido]],'Conversor de países_Geral_UTF8_'!$A$2:$B$223,2,FALSE)</f>
        <v>Ásia</v>
      </c>
      <c r="H66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47" spans="1:8" hidden="1">
      <c r="A6647" t="s">
        <v>207</v>
      </c>
      <c r="B6647" s="3">
        <v>1973</v>
      </c>
      <c r="C6647">
        <v>0</v>
      </c>
      <c r="D6647">
        <v>0</v>
      </c>
      <c r="E6647" s="3" t="e">
        <v>#NUM!</v>
      </c>
      <c r="F6647" s="3" t="str">
        <f>VLOOKUP(Exportacao[[#This Row],[País]],Tabela3[#All],4,FALSE)</f>
        <v>Tailândia</v>
      </c>
      <c r="G6647" s="3" t="str">
        <f>VLOOKUP(Exportacao[[#This Row],[País Corrigido]],'Conversor de países_Geral_UTF8_'!$A$2:$B$223,2,FALSE)</f>
        <v>Ásia</v>
      </c>
      <c r="H66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48" spans="1:8" hidden="1">
      <c r="A6648" t="s">
        <v>207</v>
      </c>
      <c r="B6648" s="3">
        <v>1974</v>
      </c>
      <c r="C6648">
        <v>0</v>
      </c>
      <c r="D6648">
        <v>0</v>
      </c>
      <c r="E6648" s="3" t="e">
        <v>#NUM!</v>
      </c>
      <c r="F6648" s="3" t="str">
        <f>VLOOKUP(Exportacao[[#This Row],[País]],Tabela3[#All],4,FALSE)</f>
        <v>Tailândia</v>
      </c>
      <c r="G6648" s="3" t="str">
        <f>VLOOKUP(Exportacao[[#This Row],[País Corrigido]],'Conversor de países_Geral_UTF8_'!$A$2:$B$223,2,FALSE)</f>
        <v>Ásia</v>
      </c>
      <c r="H66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49" spans="1:8" hidden="1">
      <c r="A6649" t="s">
        <v>207</v>
      </c>
      <c r="B6649" s="3">
        <v>1975</v>
      </c>
      <c r="C6649">
        <v>0</v>
      </c>
      <c r="D6649">
        <v>0</v>
      </c>
      <c r="E6649" s="3" t="e">
        <v>#NUM!</v>
      </c>
      <c r="F6649" s="3" t="str">
        <f>VLOOKUP(Exportacao[[#This Row],[País]],Tabela3[#All],4,FALSE)</f>
        <v>Tailândia</v>
      </c>
      <c r="G6649" s="3" t="str">
        <f>VLOOKUP(Exportacao[[#This Row],[País Corrigido]],'Conversor de países_Geral_UTF8_'!$A$2:$B$223,2,FALSE)</f>
        <v>Ásia</v>
      </c>
      <c r="H66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0" spans="1:8" hidden="1">
      <c r="A6650" t="s">
        <v>207</v>
      </c>
      <c r="B6650" s="3">
        <v>1976</v>
      </c>
      <c r="C6650">
        <v>0</v>
      </c>
      <c r="D6650">
        <v>0</v>
      </c>
      <c r="E6650" s="3" t="e">
        <v>#NUM!</v>
      </c>
      <c r="F6650" s="3" t="str">
        <f>VLOOKUP(Exportacao[[#This Row],[País]],Tabela3[#All],4,FALSE)</f>
        <v>Tailândia</v>
      </c>
      <c r="G6650" s="3" t="str">
        <f>VLOOKUP(Exportacao[[#This Row],[País Corrigido]],'Conversor de países_Geral_UTF8_'!$A$2:$B$223,2,FALSE)</f>
        <v>Ásia</v>
      </c>
      <c r="H66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1" spans="1:8" hidden="1">
      <c r="A6651" t="s">
        <v>207</v>
      </c>
      <c r="B6651" s="3">
        <v>1977</v>
      </c>
      <c r="C6651">
        <v>0</v>
      </c>
      <c r="D6651">
        <v>0</v>
      </c>
      <c r="E6651" s="3" t="e">
        <v>#NUM!</v>
      </c>
      <c r="F6651" s="3" t="str">
        <f>VLOOKUP(Exportacao[[#This Row],[País]],Tabela3[#All],4,FALSE)</f>
        <v>Tailândia</v>
      </c>
      <c r="G6651" s="3" t="str">
        <f>VLOOKUP(Exportacao[[#This Row],[País Corrigido]],'Conversor de países_Geral_UTF8_'!$A$2:$B$223,2,FALSE)</f>
        <v>Ásia</v>
      </c>
      <c r="H66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2" spans="1:8" hidden="1">
      <c r="A6652" t="s">
        <v>207</v>
      </c>
      <c r="B6652" s="3">
        <v>1978</v>
      </c>
      <c r="C6652">
        <v>0</v>
      </c>
      <c r="D6652">
        <v>0</v>
      </c>
      <c r="E6652" s="3" t="e">
        <v>#NUM!</v>
      </c>
      <c r="F6652" s="3" t="str">
        <f>VLOOKUP(Exportacao[[#This Row],[País]],Tabela3[#All],4,FALSE)</f>
        <v>Tailândia</v>
      </c>
      <c r="G6652" s="3" t="str">
        <f>VLOOKUP(Exportacao[[#This Row],[País Corrigido]],'Conversor de países_Geral_UTF8_'!$A$2:$B$223,2,FALSE)</f>
        <v>Ásia</v>
      </c>
      <c r="H66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3" spans="1:8" hidden="1">
      <c r="A6653" t="s">
        <v>207</v>
      </c>
      <c r="B6653" s="3">
        <v>1979</v>
      </c>
      <c r="C6653">
        <v>0</v>
      </c>
      <c r="D6653">
        <v>0</v>
      </c>
      <c r="E6653" s="3" t="e">
        <v>#NUM!</v>
      </c>
      <c r="F6653" s="3" t="str">
        <f>VLOOKUP(Exportacao[[#This Row],[País]],Tabela3[#All],4,FALSE)</f>
        <v>Tailândia</v>
      </c>
      <c r="G6653" s="3" t="str">
        <f>VLOOKUP(Exportacao[[#This Row],[País Corrigido]],'Conversor de países_Geral_UTF8_'!$A$2:$B$223,2,FALSE)</f>
        <v>Ásia</v>
      </c>
      <c r="H66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4" spans="1:8" hidden="1">
      <c r="A6654" t="s">
        <v>207</v>
      </c>
      <c r="B6654" s="3">
        <v>1980</v>
      </c>
      <c r="C6654">
        <v>0</v>
      </c>
      <c r="D6654">
        <v>0</v>
      </c>
      <c r="E6654" s="3" t="e">
        <v>#NUM!</v>
      </c>
      <c r="F6654" s="3" t="str">
        <f>VLOOKUP(Exportacao[[#This Row],[País]],Tabela3[#All],4,FALSE)</f>
        <v>Tailândia</v>
      </c>
      <c r="G6654" s="3" t="str">
        <f>VLOOKUP(Exportacao[[#This Row],[País Corrigido]],'Conversor de países_Geral_UTF8_'!$A$2:$B$223,2,FALSE)</f>
        <v>Ásia</v>
      </c>
      <c r="H66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5" spans="1:8" hidden="1">
      <c r="A6655" t="s">
        <v>207</v>
      </c>
      <c r="B6655" s="3">
        <v>1981</v>
      </c>
      <c r="C6655">
        <v>0</v>
      </c>
      <c r="D6655">
        <v>0</v>
      </c>
      <c r="E6655" s="3" t="e">
        <v>#NUM!</v>
      </c>
      <c r="F6655" s="3" t="str">
        <f>VLOOKUP(Exportacao[[#This Row],[País]],Tabela3[#All],4,FALSE)</f>
        <v>Tailândia</v>
      </c>
      <c r="G6655" s="3" t="str">
        <f>VLOOKUP(Exportacao[[#This Row],[País Corrigido]],'Conversor de países_Geral_UTF8_'!$A$2:$B$223,2,FALSE)</f>
        <v>Ásia</v>
      </c>
      <c r="H66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6" spans="1:8" hidden="1">
      <c r="A6656" t="s">
        <v>207</v>
      </c>
      <c r="B6656" s="3">
        <v>1982</v>
      </c>
      <c r="C6656">
        <v>0</v>
      </c>
      <c r="D6656">
        <v>0</v>
      </c>
      <c r="E6656" s="3" t="e">
        <v>#NUM!</v>
      </c>
      <c r="F6656" s="3" t="str">
        <f>VLOOKUP(Exportacao[[#This Row],[País]],Tabela3[#All],4,FALSE)</f>
        <v>Tailândia</v>
      </c>
      <c r="G6656" s="3" t="str">
        <f>VLOOKUP(Exportacao[[#This Row],[País Corrigido]],'Conversor de países_Geral_UTF8_'!$A$2:$B$223,2,FALSE)</f>
        <v>Ásia</v>
      </c>
      <c r="H66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7" spans="1:8" hidden="1">
      <c r="A6657" t="s">
        <v>207</v>
      </c>
      <c r="B6657" s="3">
        <v>1983</v>
      </c>
      <c r="C6657">
        <v>0</v>
      </c>
      <c r="D6657">
        <v>0</v>
      </c>
      <c r="E6657" s="3" t="e">
        <v>#NUM!</v>
      </c>
      <c r="F6657" s="3" t="str">
        <f>VLOOKUP(Exportacao[[#This Row],[País]],Tabela3[#All],4,FALSE)</f>
        <v>Tailândia</v>
      </c>
      <c r="G6657" s="3" t="str">
        <f>VLOOKUP(Exportacao[[#This Row],[País Corrigido]],'Conversor de países_Geral_UTF8_'!$A$2:$B$223,2,FALSE)</f>
        <v>Ásia</v>
      </c>
      <c r="H66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8" spans="1:8" hidden="1">
      <c r="A6658" t="s">
        <v>207</v>
      </c>
      <c r="B6658" s="3">
        <v>1984</v>
      </c>
      <c r="C6658">
        <v>0</v>
      </c>
      <c r="D6658">
        <v>0</v>
      </c>
      <c r="E6658" s="3" t="e">
        <v>#NUM!</v>
      </c>
      <c r="F6658" s="3" t="str">
        <f>VLOOKUP(Exportacao[[#This Row],[País]],Tabela3[#All],4,FALSE)</f>
        <v>Tailândia</v>
      </c>
      <c r="G6658" s="3" t="str">
        <f>VLOOKUP(Exportacao[[#This Row],[País Corrigido]],'Conversor de países_Geral_UTF8_'!$A$2:$B$223,2,FALSE)</f>
        <v>Ásia</v>
      </c>
      <c r="H66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59" spans="1:8" hidden="1">
      <c r="A6659" t="s">
        <v>207</v>
      </c>
      <c r="B6659" s="3">
        <v>1985</v>
      </c>
      <c r="C6659">
        <v>0</v>
      </c>
      <c r="D6659">
        <v>0</v>
      </c>
      <c r="E6659" s="3" t="e">
        <v>#NUM!</v>
      </c>
      <c r="F6659" s="3" t="str">
        <f>VLOOKUP(Exportacao[[#This Row],[País]],Tabela3[#All],4,FALSE)</f>
        <v>Tailândia</v>
      </c>
      <c r="G6659" s="3" t="str">
        <f>VLOOKUP(Exportacao[[#This Row],[País Corrigido]],'Conversor de países_Geral_UTF8_'!$A$2:$B$223,2,FALSE)</f>
        <v>Ásia</v>
      </c>
      <c r="H66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0" spans="1:8" hidden="1">
      <c r="A6660" t="s">
        <v>207</v>
      </c>
      <c r="B6660" s="3">
        <v>1986</v>
      </c>
      <c r="C6660">
        <v>0</v>
      </c>
      <c r="D6660">
        <v>0</v>
      </c>
      <c r="E6660" s="3" t="e">
        <v>#NUM!</v>
      </c>
      <c r="F6660" s="3" t="str">
        <f>VLOOKUP(Exportacao[[#This Row],[País]],Tabela3[#All],4,FALSE)</f>
        <v>Tailândia</v>
      </c>
      <c r="G6660" s="3" t="str">
        <f>VLOOKUP(Exportacao[[#This Row],[País Corrigido]],'Conversor de países_Geral_UTF8_'!$A$2:$B$223,2,FALSE)</f>
        <v>Ásia</v>
      </c>
      <c r="H66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1" spans="1:8" hidden="1">
      <c r="A6661" t="s">
        <v>207</v>
      </c>
      <c r="B6661" s="3">
        <v>1987</v>
      </c>
      <c r="C6661">
        <v>0</v>
      </c>
      <c r="D6661">
        <v>0</v>
      </c>
      <c r="E6661" s="3" t="e">
        <v>#NUM!</v>
      </c>
      <c r="F6661" s="3" t="str">
        <f>VLOOKUP(Exportacao[[#This Row],[País]],Tabela3[#All],4,FALSE)</f>
        <v>Tailândia</v>
      </c>
      <c r="G6661" s="3" t="str">
        <f>VLOOKUP(Exportacao[[#This Row],[País Corrigido]],'Conversor de países_Geral_UTF8_'!$A$2:$B$223,2,FALSE)</f>
        <v>Ásia</v>
      </c>
      <c r="H66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2" spans="1:8" hidden="1">
      <c r="A6662" t="s">
        <v>207</v>
      </c>
      <c r="B6662" s="3">
        <v>1988</v>
      </c>
      <c r="C6662">
        <v>0</v>
      </c>
      <c r="D6662">
        <v>0</v>
      </c>
      <c r="E6662" s="3" t="e">
        <v>#NUM!</v>
      </c>
      <c r="F6662" s="3" t="str">
        <f>VLOOKUP(Exportacao[[#This Row],[País]],Tabela3[#All],4,FALSE)</f>
        <v>Tailândia</v>
      </c>
      <c r="G6662" s="3" t="str">
        <f>VLOOKUP(Exportacao[[#This Row],[País Corrigido]],'Conversor de países_Geral_UTF8_'!$A$2:$B$223,2,FALSE)</f>
        <v>Ásia</v>
      </c>
      <c r="H66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3" spans="1:8" hidden="1">
      <c r="A6663" t="s">
        <v>207</v>
      </c>
      <c r="B6663" s="3">
        <v>1989</v>
      </c>
      <c r="C6663">
        <v>0</v>
      </c>
      <c r="D6663">
        <v>0</v>
      </c>
      <c r="E6663" s="3" t="e">
        <v>#NUM!</v>
      </c>
      <c r="F6663" s="3" t="str">
        <f>VLOOKUP(Exportacao[[#This Row],[País]],Tabela3[#All],4,FALSE)</f>
        <v>Tailândia</v>
      </c>
      <c r="G6663" s="3" t="str">
        <f>VLOOKUP(Exportacao[[#This Row],[País Corrigido]],'Conversor de países_Geral_UTF8_'!$A$2:$B$223,2,FALSE)</f>
        <v>Ásia</v>
      </c>
      <c r="H66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4" spans="1:8" hidden="1">
      <c r="A6664" t="s">
        <v>207</v>
      </c>
      <c r="B6664" s="3">
        <v>1990</v>
      </c>
      <c r="C6664">
        <v>0</v>
      </c>
      <c r="D6664">
        <v>0</v>
      </c>
      <c r="E6664" s="3" t="e">
        <v>#NUM!</v>
      </c>
      <c r="F6664" s="3" t="str">
        <f>VLOOKUP(Exportacao[[#This Row],[País]],Tabela3[#All],4,FALSE)</f>
        <v>Tailândia</v>
      </c>
      <c r="G6664" s="3" t="str">
        <f>VLOOKUP(Exportacao[[#This Row],[País Corrigido]],'Conversor de países_Geral_UTF8_'!$A$2:$B$223,2,FALSE)</f>
        <v>Ásia</v>
      </c>
      <c r="H66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5" spans="1:8" hidden="1">
      <c r="A6665" t="s">
        <v>207</v>
      </c>
      <c r="B6665" s="3">
        <v>1991</v>
      </c>
      <c r="C6665">
        <v>0</v>
      </c>
      <c r="D6665">
        <v>0</v>
      </c>
      <c r="E6665" s="3" t="e">
        <v>#NUM!</v>
      </c>
      <c r="F6665" s="3" t="str">
        <f>VLOOKUP(Exportacao[[#This Row],[País]],Tabela3[#All],4,FALSE)</f>
        <v>Tailândia</v>
      </c>
      <c r="G6665" s="3" t="str">
        <f>VLOOKUP(Exportacao[[#This Row],[País Corrigido]],'Conversor de países_Geral_UTF8_'!$A$2:$B$223,2,FALSE)</f>
        <v>Ásia</v>
      </c>
      <c r="H66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6" spans="1:8" hidden="1">
      <c r="A6666" t="s">
        <v>207</v>
      </c>
      <c r="B6666" s="3">
        <v>1992</v>
      </c>
      <c r="C6666">
        <v>0</v>
      </c>
      <c r="D6666">
        <v>0</v>
      </c>
      <c r="E6666" s="3" t="e">
        <v>#NUM!</v>
      </c>
      <c r="F6666" s="3" t="str">
        <f>VLOOKUP(Exportacao[[#This Row],[País]],Tabela3[#All],4,FALSE)</f>
        <v>Tailândia</v>
      </c>
      <c r="G6666" s="3" t="str">
        <f>VLOOKUP(Exportacao[[#This Row],[País Corrigido]],'Conversor de países_Geral_UTF8_'!$A$2:$B$223,2,FALSE)</f>
        <v>Ásia</v>
      </c>
      <c r="H66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7" spans="1:8" hidden="1">
      <c r="A6667" t="s">
        <v>207</v>
      </c>
      <c r="B6667" s="3">
        <v>1993</v>
      </c>
      <c r="C6667">
        <v>0</v>
      </c>
      <c r="D6667">
        <v>0</v>
      </c>
      <c r="E6667" s="3" t="e">
        <v>#NUM!</v>
      </c>
      <c r="F6667" s="3" t="str">
        <f>VLOOKUP(Exportacao[[#This Row],[País]],Tabela3[#All],4,FALSE)</f>
        <v>Tailândia</v>
      </c>
      <c r="G6667" s="3" t="str">
        <f>VLOOKUP(Exportacao[[#This Row],[País Corrigido]],'Conversor de países_Geral_UTF8_'!$A$2:$B$223,2,FALSE)</f>
        <v>Ásia</v>
      </c>
      <c r="H66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8" spans="1:8" hidden="1">
      <c r="A6668" t="s">
        <v>207</v>
      </c>
      <c r="B6668" s="3">
        <v>1994</v>
      </c>
      <c r="C6668">
        <v>0</v>
      </c>
      <c r="D6668">
        <v>0</v>
      </c>
      <c r="E6668" s="3" t="e">
        <v>#NUM!</v>
      </c>
      <c r="F6668" s="3" t="str">
        <f>VLOOKUP(Exportacao[[#This Row],[País]],Tabela3[#All],4,FALSE)</f>
        <v>Tailândia</v>
      </c>
      <c r="G6668" s="3" t="str">
        <f>VLOOKUP(Exportacao[[#This Row],[País Corrigido]],'Conversor de países_Geral_UTF8_'!$A$2:$B$223,2,FALSE)</f>
        <v>Ásia</v>
      </c>
      <c r="H66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69" spans="1:8" hidden="1">
      <c r="A6669" t="s">
        <v>207</v>
      </c>
      <c r="B6669" s="3">
        <v>1995</v>
      </c>
      <c r="C6669">
        <v>0</v>
      </c>
      <c r="D6669">
        <v>0</v>
      </c>
      <c r="E6669" s="3" t="e">
        <v>#NUM!</v>
      </c>
      <c r="F6669" s="3" t="str">
        <f>VLOOKUP(Exportacao[[#This Row],[País]],Tabela3[#All],4,FALSE)</f>
        <v>Tailândia</v>
      </c>
      <c r="G6669" s="3" t="str">
        <f>VLOOKUP(Exportacao[[#This Row],[País Corrigido]],'Conversor de países_Geral_UTF8_'!$A$2:$B$223,2,FALSE)</f>
        <v>Ásia</v>
      </c>
      <c r="H66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0" spans="1:8" hidden="1">
      <c r="A6670" t="s">
        <v>207</v>
      </c>
      <c r="B6670" s="3">
        <v>1996</v>
      </c>
      <c r="C6670">
        <v>0</v>
      </c>
      <c r="D6670">
        <v>0</v>
      </c>
      <c r="E6670" s="3" t="e">
        <v>#NUM!</v>
      </c>
      <c r="F6670" s="3" t="str">
        <f>VLOOKUP(Exportacao[[#This Row],[País]],Tabela3[#All],4,FALSE)</f>
        <v>Tailândia</v>
      </c>
      <c r="G6670" s="3" t="str">
        <f>VLOOKUP(Exportacao[[#This Row],[País Corrigido]],'Conversor de países_Geral_UTF8_'!$A$2:$B$223,2,FALSE)</f>
        <v>Ásia</v>
      </c>
      <c r="H66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1" spans="1:8" hidden="1">
      <c r="A6671" t="s">
        <v>207</v>
      </c>
      <c r="B6671" s="3">
        <v>1997</v>
      </c>
      <c r="C6671">
        <v>0</v>
      </c>
      <c r="D6671">
        <v>0</v>
      </c>
      <c r="E6671" s="3" t="e">
        <v>#NUM!</v>
      </c>
      <c r="F6671" s="3" t="str">
        <f>VLOOKUP(Exportacao[[#This Row],[País]],Tabela3[#All],4,FALSE)</f>
        <v>Tailândia</v>
      </c>
      <c r="G6671" s="3" t="str">
        <f>VLOOKUP(Exportacao[[#This Row],[País Corrigido]],'Conversor de países_Geral_UTF8_'!$A$2:$B$223,2,FALSE)</f>
        <v>Ásia</v>
      </c>
      <c r="H66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2" spans="1:8" hidden="1">
      <c r="A6672" t="s">
        <v>207</v>
      </c>
      <c r="B6672" s="3">
        <v>1998</v>
      </c>
      <c r="C6672">
        <v>0</v>
      </c>
      <c r="D6672">
        <v>0</v>
      </c>
      <c r="E6672" s="3" t="e">
        <v>#NUM!</v>
      </c>
      <c r="F6672" s="3" t="str">
        <f>VLOOKUP(Exportacao[[#This Row],[País]],Tabela3[#All],4,FALSE)</f>
        <v>Tailândia</v>
      </c>
      <c r="G6672" s="3" t="str">
        <f>VLOOKUP(Exportacao[[#This Row],[País Corrigido]],'Conversor de países_Geral_UTF8_'!$A$2:$B$223,2,FALSE)</f>
        <v>Ásia</v>
      </c>
      <c r="H66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3" spans="1:8" hidden="1">
      <c r="A6673" t="s">
        <v>207</v>
      </c>
      <c r="B6673" s="3">
        <v>1999</v>
      </c>
      <c r="C6673">
        <v>0</v>
      </c>
      <c r="D6673">
        <v>0</v>
      </c>
      <c r="E6673" s="3" t="e">
        <v>#NUM!</v>
      </c>
      <c r="F6673" s="3" t="str">
        <f>VLOOKUP(Exportacao[[#This Row],[País]],Tabela3[#All],4,FALSE)</f>
        <v>Tailândia</v>
      </c>
      <c r="G6673" s="3" t="str">
        <f>VLOOKUP(Exportacao[[#This Row],[País Corrigido]],'Conversor de países_Geral_UTF8_'!$A$2:$B$223,2,FALSE)</f>
        <v>Ásia</v>
      </c>
      <c r="H66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4" spans="1:8" hidden="1">
      <c r="A6674" t="s">
        <v>207</v>
      </c>
      <c r="B6674" s="3">
        <v>2000</v>
      </c>
      <c r="C6674">
        <v>0</v>
      </c>
      <c r="D6674">
        <v>0</v>
      </c>
      <c r="E6674" s="3" t="e">
        <v>#NUM!</v>
      </c>
      <c r="F6674" s="3" t="str">
        <f>VLOOKUP(Exportacao[[#This Row],[País]],Tabela3[#All],4,FALSE)</f>
        <v>Tailândia</v>
      </c>
      <c r="G6674" s="3" t="str">
        <f>VLOOKUP(Exportacao[[#This Row],[País Corrigido]],'Conversor de países_Geral_UTF8_'!$A$2:$B$223,2,FALSE)</f>
        <v>Ásia</v>
      </c>
      <c r="H66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5" spans="1:8" hidden="1">
      <c r="A6675" t="s">
        <v>207</v>
      </c>
      <c r="B6675" s="3">
        <v>2001</v>
      </c>
      <c r="C6675">
        <v>0</v>
      </c>
      <c r="D6675">
        <v>0</v>
      </c>
      <c r="E6675" s="3" t="e">
        <v>#NUM!</v>
      </c>
      <c r="F6675" s="3" t="str">
        <f>VLOOKUP(Exportacao[[#This Row],[País]],Tabela3[#All],4,FALSE)</f>
        <v>Tailândia</v>
      </c>
      <c r="G6675" s="3" t="str">
        <f>VLOOKUP(Exportacao[[#This Row],[País Corrigido]],'Conversor de países_Geral_UTF8_'!$A$2:$B$223,2,FALSE)</f>
        <v>Ásia</v>
      </c>
      <c r="H66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6" spans="1:8" hidden="1">
      <c r="A6676" t="s">
        <v>207</v>
      </c>
      <c r="B6676" s="3">
        <v>2002</v>
      </c>
      <c r="C6676">
        <v>0</v>
      </c>
      <c r="D6676">
        <v>0</v>
      </c>
      <c r="E6676" s="3" t="e">
        <v>#NUM!</v>
      </c>
      <c r="F6676" s="3" t="str">
        <f>VLOOKUP(Exportacao[[#This Row],[País]],Tabela3[#All],4,FALSE)</f>
        <v>Tailândia</v>
      </c>
      <c r="G6676" s="3" t="str">
        <f>VLOOKUP(Exportacao[[#This Row],[País Corrigido]],'Conversor de países_Geral_UTF8_'!$A$2:$B$223,2,FALSE)</f>
        <v>Ásia</v>
      </c>
      <c r="H66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7" spans="1:8" hidden="1">
      <c r="A6677" t="s">
        <v>207</v>
      </c>
      <c r="B6677" s="3">
        <v>2003</v>
      </c>
      <c r="C6677">
        <v>0</v>
      </c>
      <c r="D6677">
        <v>0</v>
      </c>
      <c r="E6677" s="3" t="e">
        <v>#NUM!</v>
      </c>
      <c r="F6677" s="3" t="str">
        <f>VLOOKUP(Exportacao[[#This Row],[País]],Tabela3[#All],4,FALSE)</f>
        <v>Tailândia</v>
      </c>
      <c r="G6677" s="3" t="str">
        <f>VLOOKUP(Exportacao[[#This Row],[País Corrigido]],'Conversor de países_Geral_UTF8_'!$A$2:$B$223,2,FALSE)</f>
        <v>Ásia</v>
      </c>
      <c r="H66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8" spans="1:8" hidden="1">
      <c r="A6678" t="s">
        <v>207</v>
      </c>
      <c r="B6678" s="3">
        <v>2004</v>
      </c>
      <c r="C6678">
        <v>0</v>
      </c>
      <c r="D6678">
        <v>0</v>
      </c>
      <c r="E6678" s="3" t="e">
        <v>#NUM!</v>
      </c>
      <c r="F6678" s="3" t="str">
        <f>VLOOKUP(Exportacao[[#This Row],[País]],Tabela3[#All],4,FALSE)</f>
        <v>Tailândia</v>
      </c>
      <c r="G6678" s="3" t="str">
        <f>VLOOKUP(Exportacao[[#This Row],[País Corrigido]],'Conversor de países_Geral_UTF8_'!$A$2:$B$223,2,FALSE)</f>
        <v>Ásia</v>
      </c>
      <c r="H66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79" spans="1:8" hidden="1">
      <c r="A6679" t="s">
        <v>207</v>
      </c>
      <c r="B6679" s="3">
        <v>2005</v>
      </c>
      <c r="C6679">
        <v>0</v>
      </c>
      <c r="D6679">
        <v>0</v>
      </c>
      <c r="E6679" s="3" t="e">
        <v>#NUM!</v>
      </c>
      <c r="F6679" s="3" t="str">
        <f>VLOOKUP(Exportacao[[#This Row],[País]],Tabela3[#All],4,FALSE)</f>
        <v>Tailândia</v>
      </c>
      <c r="G6679" s="3" t="str">
        <f>VLOOKUP(Exportacao[[#This Row],[País Corrigido]],'Conversor de países_Geral_UTF8_'!$A$2:$B$223,2,FALSE)</f>
        <v>Ásia</v>
      </c>
      <c r="H66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0" spans="1:8" hidden="1">
      <c r="A6680" t="s">
        <v>207</v>
      </c>
      <c r="B6680" s="3">
        <v>2006</v>
      </c>
      <c r="C6680">
        <v>0</v>
      </c>
      <c r="D6680">
        <v>0</v>
      </c>
      <c r="E6680" s="3" t="e">
        <v>#NUM!</v>
      </c>
      <c r="F6680" s="3" t="str">
        <f>VLOOKUP(Exportacao[[#This Row],[País]],Tabela3[#All],4,FALSE)</f>
        <v>Tailândia</v>
      </c>
      <c r="G6680" s="3" t="str">
        <f>VLOOKUP(Exportacao[[#This Row],[País Corrigido]],'Conversor de países_Geral_UTF8_'!$A$2:$B$223,2,FALSE)</f>
        <v>Ásia</v>
      </c>
      <c r="H66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1" spans="1:8" hidden="1">
      <c r="A6681" t="s">
        <v>207</v>
      </c>
      <c r="B6681" s="3">
        <v>2007</v>
      </c>
      <c r="C6681">
        <v>839</v>
      </c>
      <c r="D6681">
        <v>2020</v>
      </c>
      <c r="E6681" s="3">
        <v>2.4076281287246721</v>
      </c>
      <c r="F6681" s="3" t="str">
        <f>VLOOKUP(Exportacao[[#This Row],[País]],Tabela3[#All],4,FALSE)</f>
        <v>Tailândia</v>
      </c>
      <c r="G6681" s="3" t="str">
        <f>VLOOKUP(Exportacao[[#This Row],[País Corrigido]],'Conversor de países_Geral_UTF8_'!$A$2:$B$223,2,FALSE)</f>
        <v>Ásia</v>
      </c>
      <c r="H66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82" spans="1:8" hidden="1">
      <c r="A6682" t="s">
        <v>207</v>
      </c>
      <c r="B6682" s="3">
        <v>2008</v>
      </c>
      <c r="C6682">
        <v>0</v>
      </c>
      <c r="D6682">
        <v>0</v>
      </c>
      <c r="E6682" s="3" t="e">
        <v>#NUM!</v>
      </c>
      <c r="F6682" s="3" t="str">
        <f>VLOOKUP(Exportacao[[#This Row],[País]],Tabela3[#All],4,FALSE)</f>
        <v>Tailândia</v>
      </c>
      <c r="G6682" s="3" t="str">
        <f>VLOOKUP(Exportacao[[#This Row],[País Corrigido]],'Conversor de países_Geral_UTF8_'!$A$2:$B$223,2,FALSE)</f>
        <v>Ásia</v>
      </c>
      <c r="H66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3" spans="1:8" hidden="1">
      <c r="A6683" t="s">
        <v>207</v>
      </c>
      <c r="B6683" s="3">
        <v>2009</v>
      </c>
      <c r="C6683">
        <v>0</v>
      </c>
      <c r="D6683">
        <v>0</v>
      </c>
      <c r="E6683" s="3" t="e">
        <v>#NUM!</v>
      </c>
      <c r="F6683" s="3" t="str">
        <f>VLOOKUP(Exportacao[[#This Row],[País]],Tabela3[#All],4,FALSE)</f>
        <v>Tailândia</v>
      </c>
      <c r="G6683" s="3" t="str">
        <f>VLOOKUP(Exportacao[[#This Row],[País Corrigido]],'Conversor de países_Geral_UTF8_'!$A$2:$B$223,2,FALSE)</f>
        <v>Ásia</v>
      </c>
      <c r="H66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4" spans="1:8" hidden="1">
      <c r="A6684" t="s">
        <v>207</v>
      </c>
      <c r="B6684" s="3">
        <v>2010</v>
      </c>
      <c r="C6684">
        <v>0</v>
      </c>
      <c r="D6684">
        <v>0</v>
      </c>
      <c r="E6684" s="3" t="e">
        <v>#NUM!</v>
      </c>
      <c r="F6684" s="3" t="str">
        <f>VLOOKUP(Exportacao[[#This Row],[País]],Tabela3[#All],4,FALSE)</f>
        <v>Tailândia</v>
      </c>
      <c r="G6684" s="3" t="str">
        <f>VLOOKUP(Exportacao[[#This Row],[País Corrigido]],'Conversor de países_Geral_UTF8_'!$A$2:$B$223,2,FALSE)</f>
        <v>Ásia</v>
      </c>
      <c r="H66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5" spans="1:8" hidden="1">
      <c r="A6685" t="s">
        <v>207</v>
      </c>
      <c r="B6685" s="3">
        <v>2011</v>
      </c>
      <c r="C6685">
        <v>0</v>
      </c>
      <c r="D6685">
        <v>0</v>
      </c>
      <c r="E6685" s="3" t="e">
        <v>#NUM!</v>
      </c>
      <c r="F6685" s="3" t="str">
        <f>VLOOKUP(Exportacao[[#This Row],[País]],Tabela3[#All],4,FALSE)</f>
        <v>Tailândia</v>
      </c>
      <c r="G6685" s="3" t="str">
        <f>VLOOKUP(Exportacao[[#This Row],[País Corrigido]],'Conversor de países_Geral_UTF8_'!$A$2:$B$223,2,FALSE)</f>
        <v>Ásia</v>
      </c>
      <c r="H66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6" spans="1:8" hidden="1">
      <c r="A6686" t="s">
        <v>207</v>
      </c>
      <c r="B6686" s="3">
        <v>2012</v>
      </c>
      <c r="C6686">
        <v>0</v>
      </c>
      <c r="D6686">
        <v>0</v>
      </c>
      <c r="E6686" s="3" t="e">
        <v>#NUM!</v>
      </c>
      <c r="F6686" s="3" t="str">
        <f>VLOOKUP(Exportacao[[#This Row],[País]],Tabela3[#All],4,FALSE)</f>
        <v>Tailândia</v>
      </c>
      <c r="G6686" s="3" t="str">
        <f>VLOOKUP(Exportacao[[#This Row],[País Corrigido]],'Conversor de países_Geral_UTF8_'!$A$2:$B$223,2,FALSE)</f>
        <v>Ásia</v>
      </c>
      <c r="H66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7" spans="1:8" hidden="1">
      <c r="A6687" t="s">
        <v>207</v>
      </c>
      <c r="B6687" s="3">
        <v>2013</v>
      </c>
      <c r="C6687">
        <v>0</v>
      </c>
      <c r="D6687">
        <v>0</v>
      </c>
      <c r="E6687" s="3" t="e">
        <v>#NUM!</v>
      </c>
      <c r="F6687" s="3" t="str">
        <f>VLOOKUP(Exportacao[[#This Row],[País]],Tabela3[#All],4,FALSE)</f>
        <v>Tailândia</v>
      </c>
      <c r="G6687" s="3" t="str">
        <f>VLOOKUP(Exportacao[[#This Row],[País Corrigido]],'Conversor de países_Geral_UTF8_'!$A$2:$B$223,2,FALSE)</f>
        <v>Ásia</v>
      </c>
      <c r="H66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8" spans="1:8" hidden="1">
      <c r="A6688" t="s">
        <v>207</v>
      </c>
      <c r="B6688" s="3">
        <v>2014</v>
      </c>
      <c r="C6688">
        <v>0</v>
      </c>
      <c r="D6688">
        <v>0</v>
      </c>
      <c r="E6688" s="3" t="e">
        <v>#NUM!</v>
      </c>
      <c r="F6688" s="3" t="str">
        <f>VLOOKUP(Exportacao[[#This Row],[País]],Tabela3[#All],4,FALSE)</f>
        <v>Tailândia</v>
      </c>
      <c r="G6688" s="3" t="str">
        <f>VLOOKUP(Exportacao[[#This Row],[País Corrigido]],'Conversor de países_Geral_UTF8_'!$A$2:$B$223,2,FALSE)</f>
        <v>Ásia</v>
      </c>
      <c r="H66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89" spans="1:8" hidden="1">
      <c r="A6689" t="s">
        <v>207</v>
      </c>
      <c r="B6689" s="3">
        <v>2015</v>
      </c>
      <c r="C6689">
        <v>0</v>
      </c>
      <c r="D6689">
        <v>0</v>
      </c>
      <c r="E6689" s="3" t="e">
        <v>#NUM!</v>
      </c>
      <c r="F6689" s="3" t="str">
        <f>VLOOKUP(Exportacao[[#This Row],[País]],Tabela3[#All],4,FALSE)</f>
        <v>Tailândia</v>
      </c>
      <c r="G6689" s="3" t="str">
        <f>VLOOKUP(Exportacao[[#This Row],[País Corrigido]],'Conversor de países_Geral_UTF8_'!$A$2:$B$223,2,FALSE)</f>
        <v>Ásia</v>
      </c>
      <c r="H66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90" spans="1:8" hidden="1">
      <c r="A6690" t="s">
        <v>207</v>
      </c>
      <c r="B6690" s="3">
        <v>2016</v>
      </c>
      <c r="C6690">
        <v>0</v>
      </c>
      <c r="D6690">
        <v>0</v>
      </c>
      <c r="E6690" s="3" t="e">
        <v>#NUM!</v>
      </c>
      <c r="F6690" s="3" t="str">
        <f>VLOOKUP(Exportacao[[#This Row],[País]],Tabela3[#All],4,FALSE)</f>
        <v>Tailândia</v>
      </c>
      <c r="G6690" s="3" t="str">
        <f>VLOOKUP(Exportacao[[#This Row],[País Corrigido]],'Conversor de países_Geral_UTF8_'!$A$2:$B$223,2,FALSE)</f>
        <v>Ásia</v>
      </c>
      <c r="H66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91" spans="1:8" hidden="1">
      <c r="A6691" t="s">
        <v>207</v>
      </c>
      <c r="B6691" s="3">
        <v>2017</v>
      </c>
      <c r="C6691">
        <v>0</v>
      </c>
      <c r="D6691">
        <v>0</v>
      </c>
      <c r="E6691" s="3" t="e">
        <v>#NUM!</v>
      </c>
      <c r="F6691" s="3" t="str">
        <f>VLOOKUP(Exportacao[[#This Row],[País]],Tabela3[#All],4,FALSE)</f>
        <v>Tailândia</v>
      </c>
      <c r="G6691" s="3" t="str">
        <f>VLOOKUP(Exportacao[[#This Row],[País Corrigido]],'Conversor de países_Geral_UTF8_'!$A$2:$B$223,2,FALSE)</f>
        <v>Ásia</v>
      </c>
      <c r="H66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92" spans="1:8" hidden="1">
      <c r="A6692" t="s">
        <v>207</v>
      </c>
      <c r="B6692" s="3">
        <v>2018</v>
      </c>
      <c r="C6692">
        <v>8</v>
      </c>
      <c r="D6692">
        <v>45</v>
      </c>
      <c r="E6692" s="3">
        <v>5.625</v>
      </c>
      <c r="F6692" s="3" t="str">
        <f>VLOOKUP(Exportacao[[#This Row],[País]],Tabela3[#All],4,FALSE)</f>
        <v>Tailândia</v>
      </c>
      <c r="G6692" s="3" t="str">
        <f>VLOOKUP(Exportacao[[#This Row],[País Corrigido]],'Conversor de países_Geral_UTF8_'!$A$2:$B$223,2,FALSE)</f>
        <v>Ásia</v>
      </c>
      <c r="H66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93" spans="1:8" hidden="1">
      <c r="A6693" t="s">
        <v>207</v>
      </c>
      <c r="B6693" s="3">
        <v>2019</v>
      </c>
      <c r="C6693">
        <v>128</v>
      </c>
      <c r="D6693">
        <v>832</v>
      </c>
      <c r="E6693" s="3">
        <v>6.5</v>
      </c>
      <c r="F6693" s="3" t="str">
        <f>VLOOKUP(Exportacao[[#This Row],[País]],Tabela3[#All],4,FALSE)</f>
        <v>Tailândia</v>
      </c>
      <c r="G6693" s="3" t="str">
        <f>VLOOKUP(Exportacao[[#This Row],[País Corrigido]],'Conversor de países_Geral_UTF8_'!$A$2:$B$223,2,FALSE)</f>
        <v>Ásia</v>
      </c>
      <c r="H66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94" spans="1:8" hidden="1">
      <c r="A6694" t="s">
        <v>207</v>
      </c>
      <c r="B6694" s="3">
        <v>2020</v>
      </c>
      <c r="C6694">
        <v>534</v>
      </c>
      <c r="D6694">
        <v>1753</v>
      </c>
      <c r="E6694" s="3">
        <v>3.2827715355805243</v>
      </c>
      <c r="F6694" s="3" t="str">
        <f>VLOOKUP(Exportacao[[#This Row],[País]],Tabela3[#All],4,FALSE)</f>
        <v>Tailândia</v>
      </c>
      <c r="G6694" s="3" t="str">
        <f>VLOOKUP(Exportacao[[#This Row],[País Corrigido]],'Conversor de países_Geral_UTF8_'!$A$2:$B$223,2,FALSE)</f>
        <v>Ásia</v>
      </c>
      <c r="H66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95" spans="1:8" hidden="1">
      <c r="A6695" t="s">
        <v>207</v>
      </c>
      <c r="B6695" s="3">
        <v>2021</v>
      </c>
      <c r="C6695">
        <v>1334</v>
      </c>
      <c r="D6695">
        <v>2529</v>
      </c>
      <c r="E6695" s="3">
        <v>1.8958020989505247</v>
      </c>
      <c r="F6695" s="3" t="str">
        <f>VLOOKUP(Exportacao[[#This Row],[País]],Tabela3[#All],4,FALSE)</f>
        <v>Tailândia</v>
      </c>
      <c r="G6695" s="3" t="str">
        <f>VLOOKUP(Exportacao[[#This Row],[País Corrigido]],'Conversor de países_Geral_UTF8_'!$A$2:$B$223,2,FALSE)</f>
        <v>Ásia</v>
      </c>
      <c r="H66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96" spans="1:8" hidden="1">
      <c r="A6696" t="s">
        <v>207</v>
      </c>
      <c r="B6696" s="3">
        <v>2022</v>
      </c>
      <c r="C6696">
        <v>432</v>
      </c>
      <c r="D6696">
        <v>1713</v>
      </c>
      <c r="E6696" s="3">
        <v>3.9652777777777777</v>
      </c>
      <c r="F6696" s="3" t="str">
        <f>VLOOKUP(Exportacao[[#This Row],[País]],Tabela3[#All],4,FALSE)</f>
        <v>Tailândia</v>
      </c>
      <c r="G6696" s="3" t="str">
        <f>VLOOKUP(Exportacao[[#This Row],[País Corrigido]],'Conversor de países_Geral_UTF8_'!$A$2:$B$223,2,FALSE)</f>
        <v>Ásia</v>
      </c>
      <c r="H66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97" spans="1:8" hidden="1">
      <c r="A6697" t="s">
        <v>207</v>
      </c>
      <c r="B6697" s="3">
        <v>2023</v>
      </c>
      <c r="C6697">
        <v>189</v>
      </c>
      <c r="D6697">
        <v>1387</v>
      </c>
      <c r="E6697" s="3">
        <v>7.3386243386243386</v>
      </c>
      <c r="F6697" s="3" t="str">
        <f>VLOOKUP(Exportacao[[#This Row],[País]],Tabela3[#All],4,FALSE)</f>
        <v>Tailândia</v>
      </c>
      <c r="G6697" s="3" t="str">
        <f>VLOOKUP(Exportacao[[#This Row],[País Corrigido]],'Conversor de países_Geral_UTF8_'!$A$2:$B$223,2,FALSE)</f>
        <v>Ásia</v>
      </c>
      <c r="H66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698" spans="1:8" hidden="1">
      <c r="A6698" t="s">
        <v>283</v>
      </c>
      <c r="B6698" s="3">
        <v>1970</v>
      </c>
      <c r="C6698">
        <v>0</v>
      </c>
      <c r="D6698">
        <v>0</v>
      </c>
      <c r="E6698" s="3" t="e">
        <v>#NUM!</v>
      </c>
      <c r="F6698" s="3" t="str">
        <f>VLOOKUP(Exportacao[[#This Row],[País]],Tabela3[#All],4,FALSE)</f>
        <v>Taiwan</v>
      </c>
      <c r="G6698" s="3" t="str">
        <f>VLOOKUP(Exportacao[[#This Row],[País Corrigido]],'Conversor de países_Geral_UTF8_'!$A$2:$B$223,2,FALSE)</f>
        <v>Ásia</v>
      </c>
      <c r="H66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699" spans="1:8" hidden="1">
      <c r="A6699" t="s">
        <v>283</v>
      </c>
      <c r="B6699" s="3">
        <v>1971</v>
      </c>
      <c r="C6699">
        <v>0</v>
      </c>
      <c r="D6699">
        <v>0</v>
      </c>
      <c r="E6699" s="3" t="e">
        <v>#NUM!</v>
      </c>
      <c r="F6699" s="3" t="str">
        <f>VLOOKUP(Exportacao[[#This Row],[País]],Tabela3[#All],4,FALSE)</f>
        <v>Taiwan</v>
      </c>
      <c r="G6699" s="3" t="str">
        <f>VLOOKUP(Exportacao[[#This Row],[País Corrigido]],'Conversor de países_Geral_UTF8_'!$A$2:$B$223,2,FALSE)</f>
        <v>Ásia</v>
      </c>
      <c r="H66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0" spans="1:8" hidden="1">
      <c r="A6700" t="s">
        <v>283</v>
      </c>
      <c r="B6700" s="3">
        <v>1972</v>
      </c>
      <c r="C6700">
        <v>0</v>
      </c>
      <c r="D6700">
        <v>0</v>
      </c>
      <c r="E6700" s="3" t="e">
        <v>#NUM!</v>
      </c>
      <c r="F6700" s="3" t="str">
        <f>VLOOKUP(Exportacao[[#This Row],[País]],Tabela3[#All],4,FALSE)</f>
        <v>Taiwan</v>
      </c>
      <c r="G6700" s="3" t="str">
        <f>VLOOKUP(Exportacao[[#This Row],[País Corrigido]],'Conversor de países_Geral_UTF8_'!$A$2:$B$223,2,FALSE)</f>
        <v>Ásia</v>
      </c>
      <c r="H67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1" spans="1:8" hidden="1">
      <c r="A6701" t="s">
        <v>283</v>
      </c>
      <c r="B6701" s="3">
        <v>1973</v>
      </c>
      <c r="C6701">
        <v>0</v>
      </c>
      <c r="D6701">
        <v>0</v>
      </c>
      <c r="E6701" s="3" t="e">
        <v>#NUM!</v>
      </c>
      <c r="F6701" s="3" t="str">
        <f>VLOOKUP(Exportacao[[#This Row],[País]],Tabela3[#All],4,FALSE)</f>
        <v>Taiwan</v>
      </c>
      <c r="G6701" s="3" t="str">
        <f>VLOOKUP(Exportacao[[#This Row],[País Corrigido]],'Conversor de países_Geral_UTF8_'!$A$2:$B$223,2,FALSE)</f>
        <v>Ásia</v>
      </c>
      <c r="H67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2" spans="1:8" hidden="1">
      <c r="A6702" t="s">
        <v>283</v>
      </c>
      <c r="B6702" s="3">
        <v>1974</v>
      </c>
      <c r="C6702">
        <v>0</v>
      </c>
      <c r="D6702">
        <v>0</v>
      </c>
      <c r="E6702" s="3" t="e">
        <v>#NUM!</v>
      </c>
      <c r="F6702" s="3" t="str">
        <f>VLOOKUP(Exportacao[[#This Row],[País]],Tabela3[#All],4,FALSE)</f>
        <v>Taiwan</v>
      </c>
      <c r="G6702" s="3" t="str">
        <f>VLOOKUP(Exportacao[[#This Row],[País Corrigido]],'Conversor de países_Geral_UTF8_'!$A$2:$B$223,2,FALSE)</f>
        <v>Ásia</v>
      </c>
      <c r="H67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3" spans="1:8" hidden="1">
      <c r="A6703" t="s">
        <v>283</v>
      </c>
      <c r="B6703" s="3">
        <v>1975</v>
      </c>
      <c r="C6703">
        <v>0</v>
      </c>
      <c r="D6703">
        <v>0</v>
      </c>
      <c r="E6703" s="3" t="e">
        <v>#NUM!</v>
      </c>
      <c r="F6703" s="3" t="str">
        <f>VLOOKUP(Exportacao[[#This Row],[País]],Tabela3[#All],4,FALSE)</f>
        <v>Taiwan</v>
      </c>
      <c r="G6703" s="3" t="str">
        <f>VLOOKUP(Exportacao[[#This Row],[País Corrigido]],'Conversor de países_Geral_UTF8_'!$A$2:$B$223,2,FALSE)</f>
        <v>Ásia</v>
      </c>
      <c r="H67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4" spans="1:8" hidden="1">
      <c r="A6704" t="s">
        <v>283</v>
      </c>
      <c r="B6704" s="3">
        <v>1976</v>
      </c>
      <c r="C6704">
        <v>0</v>
      </c>
      <c r="D6704">
        <v>0</v>
      </c>
      <c r="E6704" s="3" t="e">
        <v>#NUM!</v>
      </c>
      <c r="F6704" s="3" t="str">
        <f>VLOOKUP(Exportacao[[#This Row],[País]],Tabela3[#All],4,FALSE)</f>
        <v>Taiwan</v>
      </c>
      <c r="G6704" s="3" t="str">
        <f>VLOOKUP(Exportacao[[#This Row],[País Corrigido]],'Conversor de países_Geral_UTF8_'!$A$2:$B$223,2,FALSE)</f>
        <v>Ásia</v>
      </c>
      <c r="H67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5" spans="1:8" hidden="1">
      <c r="A6705" t="s">
        <v>283</v>
      </c>
      <c r="B6705" s="3">
        <v>1977</v>
      </c>
      <c r="C6705">
        <v>0</v>
      </c>
      <c r="D6705">
        <v>0</v>
      </c>
      <c r="E6705" s="3" t="e">
        <v>#NUM!</v>
      </c>
      <c r="F6705" s="3" t="str">
        <f>VLOOKUP(Exportacao[[#This Row],[País]],Tabela3[#All],4,FALSE)</f>
        <v>Taiwan</v>
      </c>
      <c r="G6705" s="3" t="str">
        <f>VLOOKUP(Exportacao[[#This Row],[País Corrigido]],'Conversor de países_Geral_UTF8_'!$A$2:$B$223,2,FALSE)</f>
        <v>Ásia</v>
      </c>
      <c r="H67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6" spans="1:8" hidden="1">
      <c r="A6706" t="s">
        <v>283</v>
      </c>
      <c r="B6706" s="3">
        <v>1978</v>
      </c>
      <c r="C6706">
        <v>0</v>
      </c>
      <c r="D6706">
        <v>0</v>
      </c>
      <c r="E6706" s="3" t="e">
        <v>#NUM!</v>
      </c>
      <c r="F6706" s="3" t="str">
        <f>VLOOKUP(Exportacao[[#This Row],[País]],Tabela3[#All],4,FALSE)</f>
        <v>Taiwan</v>
      </c>
      <c r="G6706" s="3" t="str">
        <f>VLOOKUP(Exportacao[[#This Row],[País Corrigido]],'Conversor de países_Geral_UTF8_'!$A$2:$B$223,2,FALSE)</f>
        <v>Ásia</v>
      </c>
      <c r="H67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7" spans="1:8" hidden="1">
      <c r="A6707" t="s">
        <v>283</v>
      </c>
      <c r="B6707" s="3">
        <v>1979</v>
      </c>
      <c r="C6707">
        <v>0</v>
      </c>
      <c r="D6707">
        <v>0</v>
      </c>
      <c r="E6707" s="3" t="e">
        <v>#NUM!</v>
      </c>
      <c r="F6707" s="3" t="str">
        <f>VLOOKUP(Exportacao[[#This Row],[País]],Tabela3[#All],4,FALSE)</f>
        <v>Taiwan</v>
      </c>
      <c r="G6707" s="3" t="str">
        <f>VLOOKUP(Exportacao[[#This Row],[País Corrigido]],'Conversor de países_Geral_UTF8_'!$A$2:$B$223,2,FALSE)</f>
        <v>Ásia</v>
      </c>
      <c r="H67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8" spans="1:8" hidden="1">
      <c r="A6708" t="s">
        <v>283</v>
      </c>
      <c r="B6708" s="3">
        <v>1980</v>
      </c>
      <c r="C6708">
        <v>0</v>
      </c>
      <c r="D6708">
        <v>0</v>
      </c>
      <c r="E6708" s="3" t="e">
        <v>#NUM!</v>
      </c>
      <c r="F6708" s="3" t="str">
        <f>VLOOKUP(Exportacao[[#This Row],[País]],Tabela3[#All],4,FALSE)</f>
        <v>Taiwan</v>
      </c>
      <c r="G6708" s="3" t="str">
        <f>VLOOKUP(Exportacao[[#This Row],[País Corrigido]],'Conversor de países_Geral_UTF8_'!$A$2:$B$223,2,FALSE)</f>
        <v>Ásia</v>
      </c>
      <c r="H67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09" spans="1:8" hidden="1">
      <c r="A6709" t="s">
        <v>283</v>
      </c>
      <c r="B6709" s="3">
        <v>1981</v>
      </c>
      <c r="C6709">
        <v>0</v>
      </c>
      <c r="D6709">
        <v>0</v>
      </c>
      <c r="E6709" s="3" t="e">
        <v>#NUM!</v>
      </c>
      <c r="F6709" s="3" t="str">
        <f>VLOOKUP(Exportacao[[#This Row],[País]],Tabela3[#All],4,FALSE)</f>
        <v>Taiwan</v>
      </c>
      <c r="G6709" s="3" t="str">
        <f>VLOOKUP(Exportacao[[#This Row],[País Corrigido]],'Conversor de países_Geral_UTF8_'!$A$2:$B$223,2,FALSE)</f>
        <v>Ásia</v>
      </c>
      <c r="H67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0" spans="1:8" hidden="1">
      <c r="A6710" t="s">
        <v>283</v>
      </c>
      <c r="B6710" s="3">
        <v>1982</v>
      </c>
      <c r="C6710">
        <v>0</v>
      </c>
      <c r="D6710">
        <v>0</v>
      </c>
      <c r="E6710" s="3" t="e">
        <v>#NUM!</v>
      </c>
      <c r="F6710" s="3" t="str">
        <f>VLOOKUP(Exportacao[[#This Row],[País]],Tabela3[#All],4,FALSE)</f>
        <v>Taiwan</v>
      </c>
      <c r="G6710" s="3" t="str">
        <f>VLOOKUP(Exportacao[[#This Row],[País Corrigido]],'Conversor de países_Geral_UTF8_'!$A$2:$B$223,2,FALSE)</f>
        <v>Ásia</v>
      </c>
      <c r="H67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1" spans="1:8" hidden="1">
      <c r="A6711" t="s">
        <v>283</v>
      </c>
      <c r="B6711" s="3">
        <v>1983</v>
      </c>
      <c r="C6711">
        <v>0</v>
      </c>
      <c r="D6711">
        <v>0</v>
      </c>
      <c r="E6711" s="3" t="e">
        <v>#NUM!</v>
      </c>
      <c r="F6711" s="3" t="str">
        <f>VLOOKUP(Exportacao[[#This Row],[País]],Tabela3[#All],4,FALSE)</f>
        <v>Taiwan</v>
      </c>
      <c r="G6711" s="3" t="str">
        <f>VLOOKUP(Exportacao[[#This Row],[País Corrigido]],'Conversor de países_Geral_UTF8_'!$A$2:$B$223,2,FALSE)</f>
        <v>Ásia</v>
      </c>
      <c r="H67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2" spans="1:8" hidden="1">
      <c r="A6712" t="s">
        <v>283</v>
      </c>
      <c r="B6712" s="3">
        <v>1984</v>
      </c>
      <c r="C6712">
        <v>0</v>
      </c>
      <c r="D6712">
        <v>0</v>
      </c>
      <c r="E6712" s="3" t="e">
        <v>#NUM!</v>
      </c>
      <c r="F6712" s="3" t="str">
        <f>VLOOKUP(Exportacao[[#This Row],[País]],Tabela3[#All],4,FALSE)</f>
        <v>Taiwan</v>
      </c>
      <c r="G6712" s="3" t="str">
        <f>VLOOKUP(Exportacao[[#This Row],[País Corrigido]],'Conversor de países_Geral_UTF8_'!$A$2:$B$223,2,FALSE)</f>
        <v>Ásia</v>
      </c>
      <c r="H67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3" spans="1:8" hidden="1">
      <c r="A6713" t="s">
        <v>283</v>
      </c>
      <c r="B6713" s="3">
        <v>1985</v>
      </c>
      <c r="C6713">
        <v>0</v>
      </c>
      <c r="D6713">
        <v>0</v>
      </c>
      <c r="E6713" s="3" t="e">
        <v>#NUM!</v>
      </c>
      <c r="F6713" s="3" t="str">
        <f>VLOOKUP(Exportacao[[#This Row],[País]],Tabela3[#All],4,FALSE)</f>
        <v>Taiwan</v>
      </c>
      <c r="G6713" s="3" t="str">
        <f>VLOOKUP(Exportacao[[#This Row],[País Corrigido]],'Conversor de países_Geral_UTF8_'!$A$2:$B$223,2,FALSE)</f>
        <v>Ásia</v>
      </c>
      <c r="H67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4" spans="1:8" hidden="1">
      <c r="A6714" t="s">
        <v>283</v>
      </c>
      <c r="B6714" s="3">
        <v>1986</v>
      </c>
      <c r="C6714">
        <v>0</v>
      </c>
      <c r="D6714">
        <v>0</v>
      </c>
      <c r="E6714" s="3" t="e">
        <v>#NUM!</v>
      </c>
      <c r="F6714" s="3" t="str">
        <f>VLOOKUP(Exportacao[[#This Row],[País]],Tabela3[#All],4,FALSE)</f>
        <v>Taiwan</v>
      </c>
      <c r="G6714" s="3" t="str">
        <f>VLOOKUP(Exportacao[[#This Row],[País Corrigido]],'Conversor de países_Geral_UTF8_'!$A$2:$B$223,2,FALSE)</f>
        <v>Ásia</v>
      </c>
      <c r="H67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5" spans="1:8" hidden="1">
      <c r="A6715" t="s">
        <v>283</v>
      </c>
      <c r="B6715" s="3">
        <v>1987</v>
      </c>
      <c r="C6715">
        <v>0</v>
      </c>
      <c r="D6715">
        <v>0</v>
      </c>
      <c r="E6715" s="3" t="e">
        <v>#NUM!</v>
      </c>
      <c r="F6715" s="3" t="str">
        <f>VLOOKUP(Exportacao[[#This Row],[País]],Tabela3[#All],4,FALSE)</f>
        <v>Taiwan</v>
      </c>
      <c r="G6715" s="3" t="str">
        <f>VLOOKUP(Exportacao[[#This Row],[País Corrigido]],'Conversor de países_Geral_UTF8_'!$A$2:$B$223,2,FALSE)</f>
        <v>Ásia</v>
      </c>
      <c r="H67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6" spans="1:8" hidden="1">
      <c r="A6716" t="s">
        <v>283</v>
      </c>
      <c r="B6716" s="3">
        <v>1988</v>
      </c>
      <c r="C6716">
        <v>0</v>
      </c>
      <c r="D6716">
        <v>0</v>
      </c>
      <c r="E6716" s="3" t="e">
        <v>#NUM!</v>
      </c>
      <c r="F6716" s="3" t="str">
        <f>VLOOKUP(Exportacao[[#This Row],[País]],Tabela3[#All],4,FALSE)</f>
        <v>Taiwan</v>
      </c>
      <c r="G6716" s="3" t="str">
        <f>VLOOKUP(Exportacao[[#This Row],[País Corrigido]],'Conversor de países_Geral_UTF8_'!$A$2:$B$223,2,FALSE)</f>
        <v>Ásia</v>
      </c>
      <c r="H67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7" spans="1:8" hidden="1">
      <c r="A6717" t="s">
        <v>283</v>
      </c>
      <c r="B6717" s="3">
        <v>1989</v>
      </c>
      <c r="C6717">
        <v>0</v>
      </c>
      <c r="D6717">
        <v>0</v>
      </c>
      <c r="E6717" s="3" t="e">
        <v>#NUM!</v>
      </c>
      <c r="F6717" s="3" t="str">
        <f>VLOOKUP(Exportacao[[#This Row],[País]],Tabela3[#All],4,FALSE)</f>
        <v>Taiwan</v>
      </c>
      <c r="G6717" s="3" t="str">
        <f>VLOOKUP(Exportacao[[#This Row],[País Corrigido]],'Conversor de países_Geral_UTF8_'!$A$2:$B$223,2,FALSE)</f>
        <v>Ásia</v>
      </c>
      <c r="H67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8" spans="1:8" hidden="1">
      <c r="A6718" t="s">
        <v>283</v>
      </c>
      <c r="B6718" s="3">
        <v>1990</v>
      </c>
      <c r="C6718">
        <v>0</v>
      </c>
      <c r="D6718">
        <v>0</v>
      </c>
      <c r="E6718" s="3" t="e">
        <v>#NUM!</v>
      </c>
      <c r="F6718" s="3" t="str">
        <f>VLOOKUP(Exportacao[[#This Row],[País]],Tabela3[#All],4,FALSE)</f>
        <v>Taiwan</v>
      </c>
      <c r="G6718" s="3" t="str">
        <f>VLOOKUP(Exportacao[[#This Row],[País Corrigido]],'Conversor de países_Geral_UTF8_'!$A$2:$B$223,2,FALSE)</f>
        <v>Ásia</v>
      </c>
      <c r="H67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19" spans="1:8" hidden="1">
      <c r="A6719" t="s">
        <v>283</v>
      </c>
      <c r="B6719" s="3">
        <v>1991</v>
      </c>
      <c r="C6719">
        <v>0</v>
      </c>
      <c r="D6719">
        <v>0</v>
      </c>
      <c r="E6719" s="3" t="e">
        <v>#NUM!</v>
      </c>
      <c r="F6719" s="3" t="str">
        <f>VLOOKUP(Exportacao[[#This Row],[País]],Tabela3[#All],4,FALSE)</f>
        <v>Taiwan</v>
      </c>
      <c r="G6719" s="3" t="str">
        <f>VLOOKUP(Exportacao[[#This Row],[País Corrigido]],'Conversor de países_Geral_UTF8_'!$A$2:$B$223,2,FALSE)</f>
        <v>Ásia</v>
      </c>
      <c r="H67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0" spans="1:8" hidden="1">
      <c r="A6720" t="s">
        <v>283</v>
      </c>
      <c r="B6720" s="3">
        <v>1992</v>
      </c>
      <c r="C6720">
        <v>0</v>
      </c>
      <c r="D6720">
        <v>0</v>
      </c>
      <c r="E6720" s="3" t="e">
        <v>#NUM!</v>
      </c>
      <c r="F6720" s="3" t="str">
        <f>VLOOKUP(Exportacao[[#This Row],[País]],Tabela3[#All],4,FALSE)</f>
        <v>Taiwan</v>
      </c>
      <c r="G6720" s="3" t="str">
        <f>VLOOKUP(Exportacao[[#This Row],[País Corrigido]],'Conversor de países_Geral_UTF8_'!$A$2:$B$223,2,FALSE)</f>
        <v>Ásia</v>
      </c>
      <c r="H67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1" spans="1:8" hidden="1">
      <c r="A6721" t="s">
        <v>283</v>
      </c>
      <c r="B6721" s="3">
        <v>1993</v>
      </c>
      <c r="C6721">
        <v>0</v>
      </c>
      <c r="D6721">
        <v>0</v>
      </c>
      <c r="E6721" s="3" t="e">
        <v>#NUM!</v>
      </c>
      <c r="F6721" s="3" t="str">
        <f>VLOOKUP(Exportacao[[#This Row],[País]],Tabela3[#All],4,FALSE)</f>
        <v>Taiwan</v>
      </c>
      <c r="G6721" s="3" t="str">
        <f>VLOOKUP(Exportacao[[#This Row],[País Corrigido]],'Conversor de países_Geral_UTF8_'!$A$2:$B$223,2,FALSE)</f>
        <v>Ásia</v>
      </c>
      <c r="H67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2" spans="1:8" hidden="1">
      <c r="A6722" t="s">
        <v>283</v>
      </c>
      <c r="B6722" s="3">
        <v>1994</v>
      </c>
      <c r="C6722">
        <v>0</v>
      </c>
      <c r="D6722">
        <v>0</v>
      </c>
      <c r="E6722" s="3" t="e">
        <v>#NUM!</v>
      </c>
      <c r="F6722" s="3" t="str">
        <f>VLOOKUP(Exportacao[[#This Row],[País]],Tabela3[#All],4,FALSE)</f>
        <v>Taiwan</v>
      </c>
      <c r="G6722" s="3" t="str">
        <f>VLOOKUP(Exportacao[[#This Row],[País Corrigido]],'Conversor de países_Geral_UTF8_'!$A$2:$B$223,2,FALSE)</f>
        <v>Ásia</v>
      </c>
      <c r="H67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3" spans="1:8" hidden="1">
      <c r="A6723" t="s">
        <v>283</v>
      </c>
      <c r="B6723" s="3">
        <v>1995</v>
      </c>
      <c r="C6723">
        <v>0</v>
      </c>
      <c r="D6723">
        <v>0</v>
      </c>
      <c r="E6723" s="3" t="e">
        <v>#NUM!</v>
      </c>
      <c r="F6723" s="3" t="str">
        <f>VLOOKUP(Exportacao[[#This Row],[País]],Tabela3[#All],4,FALSE)</f>
        <v>Taiwan</v>
      </c>
      <c r="G6723" s="3" t="str">
        <f>VLOOKUP(Exportacao[[#This Row],[País Corrigido]],'Conversor de países_Geral_UTF8_'!$A$2:$B$223,2,FALSE)</f>
        <v>Ásia</v>
      </c>
      <c r="H67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4" spans="1:8" hidden="1">
      <c r="A6724" t="s">
        <v>283</v>
      </c>
      <c r="B6724" s="3">
        <v>1996</v>
      </c>
      <c r="C6724">
        <v>0</v>
      </c>
      <c r="D6724">
        <v>0</v>
      </c>
      <c r="E6724" s="3" t="e">
        <v>#NUM!</v>
      </c>
      <c r="F6724" s="3" t="str">
        <f>VLOOKUP(Exportacao[[#This Row],[País]],Tabela3[#All],4,FALSE)</f>
        <v>Taiwan</v>
      </c>
      <c r="G6724" s="3" t="str">
        <f>VLOOKUP(Exportacao[[#This Row],[País Corrigido]],'Conversor de países_Geral_UTF8_'!$A$2:$B$223,2,FALSE)</f>
        <v>Ásia</v>
      </c>
      <c r="H67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5" spans="1:8" hidden="1">
      <c r="A6725" t="s">
        <v>283</v>
      </c>
      <c r="B6725" s="3">
        <v>1997</v>
      </c>
      <c r="C6725">
        <v>0</v>
      </c>
      <c r="D6725">
        <v>0</v>
      </c>
      <c r="E6725" s="3" t="e">
        <v>#NUM!</v>
      </c>
      <c r="F6725" s="3" t="str">
        <f>VLOOKUP(Exportacao[[#This Row],[País]],Tabela3[#All],4,FALSE)</f>
        <v>Taiwan</v>
      </c>
      <c r="G6725" s="3" t="str">
        <f>VLOOKUP(Exportacao[[#This Row],[País Corrigido]],'Conversor de países_Geral_UTF8_'!$A$2:$B$223,2,FALSE)</f>
        <v>Ásia</v>
      </c>
      <c r="H67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6" spans="1:8" hidden="1">
      <c r="A6726" t="s">
        <v>283</v>
      </c>
      <c r="B6726" s="3">
        <v>1998</v>
      </c>
      <c r="C6726">
        <v>0</v>
      </c>
      <c r="D6726">
        <v>0</v>
      </c>
      <c r="E6726" s="3" t="e">
        <v>#NUM!</v>
      </c>
      <c r="F6726" s="3" t="str">
        <f>VLOOKUP(Exportacao[[#This Row],[País]],Tabela3[#All],4,FALSE)</f>
        <v>Taiwan</v>
      </c>
      <c r="G6726" s="3" t="str">
        <f>VLOOKUP(Exportacao[[#This Row],[País Corrigido]],'Conversor de países_Geral_UTF8_'!$A$2:$B$223,2,FALSE)</f>
        <v>Ásia</v>
      </c>
      <c r="H67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7" spans="1:8" hidden="1">
      <c r="A6727" t="s">
        <v>283</v>
      </c>
      <c r="B6727" s="3">
        <v>1999</v>
      </c>
      <c r="C6727">
        <v>0</v>
      </c>
      <c r="D6727">
        <v>0</v>
      </c>
      <c r="E6727" s="3" t="e">
        <v>#NUM!</v>
      </c>
      <c r="F6727" s="3" t="str">
        <f>VLOOKUP(Exportacao[[#This Row],[País]],Tabela3[#All],4,FALSE)</f>
        <v>Taiwan</v>
      </c>
      <c r="G6727" s="3" t="str">
        <f>VLOOKUP(Exportacao[[#This Row],[País Corrigido]],'Conversor de países_Geral_UTF8_'!$A$2:$B$223,2,FALSE)</f>
        <v>Ásia</v>
      </c>
      <c r="H67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8" spans="1:8" hidden="1">
      <c r="A6728" t="s">
        <v>283</v>
      </c>
      <c r="B6728" s="3">
        <v>2000</v>
      </c>
      <c r="C6728">
        <v>0</v>
      </c>
      <c r="D6728">
        <v>0</v>
      </c>
      <c r="E6728" s="3" t="e">
        <v>#NUM!</v>
      </c>
      <c r="F6728" s="3" t="str">
        <f>VLOOKUP(Exportacao[[#This Row],[País]],Tabela3[#All],4,FALSE)</f>
        <v>Taiwan</v>
      </c>
      <c r="G6728" s="3" t="str">
        <f>VLOOKUP(Exportacao[[#This Row],[País Corrigido]],'Conversor de países_Geral_UTF8_'!$A$2:$B$223,2,FALSE)</f>
        <v>Ásia</v>
      </c>
      <c r="H67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29" spans="1:8" hidden="1">
      <c r="A6729" t="s">
        <v>283</v>
      </c>
      <c r="B6729" s="3">
        <v>2001</v>
      </c>
      <c r="C6729">
        <v>0</v>
      </c>
      <c r="D6729">
        <v>0</v>
      </c>
      <c r="E6729" s="3" t="e">
        <v>#NUM!</v>
      </c>
      <c r="F6729" s="3" t="str">
        <f>VLOOKUP(Exportacao[[#This Row],[País]],Tabela3[#All],4,FALSE)</f>
        <v>Taiwan</v>
      </c>
      <c r="G6729" s="3" t="str">
        <f>VLOOKUP(Exportacao[[#This Row],[País Corrigido]],'Conversor de países_Geral_UTF8_'!$A$2:$B$223,2,FALSE)</f>
        <v>Ásia</v>
      </c>
      <c r="H67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30" spans="1:8" hidden="1">
      <c r="A6730" t="s">
        <v>283</v>
      </c>
      <c r="B6730" s="3">
        <v>2002</v>
      </c>
      <c r="C6730">
        <v>0</v>
      </c>
      <c r="D6730">
        <v>0</v>
      </c>
      <c r="E6730" s="3" t="e">
        <v>#NUM!</v>
      </c>
      <c r="F6730" s="3" t="str">
        <f>VLOOKUP(Exportacao[[#This Row],[País]],Tabela3[#All],4,FALSE)</f>
        <v>Taiwan</v>
      </c>
      <c r="G6730" s="3" t="str">
        <f>VLOOKUP(Exportacao[[#This Row],[País Corrigido]],'Conversor de países_Geral_UTF8_'!$A$2:$B$223,2,FALSE)</f>
        <v>Ásia</v>
      </c>
      <c r="H67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31" spans="1:8" hidden="1">
      <c r="A6731" t="s">
        <v>283</v>
      </c>
      <c r="B6731" s="3">
        <v>2003</v>
      </c>
      <c r="C6731">
        <v>180</v>
      </c>
      <c r="D6731">
        <v>300</v>
      </c>
      <c r="E6731" s="3">
        <v>1.6666666666666667</v>
      </c>
      <c r="F6731" s="3" t="str">
        <f>VLOOKUP(Exportacao[[#This Row],[País]],Tabela3[#All],4,FALSE)</f>
        <v>Taiwan</v>
      </c>
      <c r="G6731" s="3" t="str">
        <f>VLOOKUP(Exportacao[[#This Row],[País Corrigido]],'Conversor de países_Geral_UTF8_'!$A$2:$B$223,2,FALSE)</f>
        <v>Ásia</v>
      </c>
      <c r="H67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32" spans="1:8" hidden="1">
      <c r="A6732" t="s">
        <v>283</v>
      </c>
      <c r="B6732" s="3">
        <v>2004</v>
      </c>
      <c r="C6732">
        <v>0</v>
      </c>
      <c r="D6732">
        <v>0</v>
      </c>
      <c r="E6732" s="3" t="e">
        <v>#NUM!</v>
      </c>
      <c r="F6732" s="3" t="str">
        <f>VLOOKUP(Exportacao[[#This Row],[País]],Tabela3[#All],4,FALSE)</f>
        <v>Taiwan</v>
      </c>
      <c r="G6732" s="3" t="str">
        <f>VLOOKUP(Exportacao[[#This Row],[País Corrigido]],'Conversor de países_Geral_UTF8_'!$A$2:$B$223,2,FALSE)</f>
        <v>Ásia</v>
      </c>
      <c r="H67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33" spans="1:8" hidden="1">
      <c r="A6733" t="s">
        <v>283</v>
      </c>
      <c r="B6733" s="3">
        <v>2005</v>
      </c>
      <c r="C6733">
        <v>0</v>
      </c>
      <c r="D6733">
        <v>0</v>
      </c>
      <c r="E6733" s="3" t="e">
        <v>#NUM!</v>
      </c>
      <c r="F6733" s="3" t="str">
        <f>VLOOKUP(Exportacao[[#This Row],[País]],Tabela3[#All],4,FALSE)</f>
        <v>Taiwan</v>
      </c>
      <c r="G6733" s="3" t="str">
        <f>VLOOKUP(Exportacao[[#This Row],[País Corrigido]],'Conversor de países_Geral_UTF8_'!$A$2:$B$223,2,FALSE)</f>
        <v>Ásia</v>
      </c>
      <c r="H67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34" spans="1:8" hidden="1">
      <c r="A6734" t="s">
        <v>283</v>
      </c>
      <c r="B6734" s="3">
        <v>2006</v>
      </c>
      <c r="C6734">
        <v>0</v>
      </c>
      <c r="D6734">
        <v>0</v>
      </c>
      <c r="E6734" s="3" t="e">
        <v>#NUM!</v>
      </c>
      <c r="F6734" s="3" t="str">
        <f>VLOOKUP(Exportacao[[#This Row],[País]],Tabela3[#All],4,FALSE)</f>
        <v>Taiwan</v>
      </c>
      <c r="G6734" s="3" t="str">
        <f>VLOOKUP(Exportacao[[#This Row],[País Corrigido]],'Conversor de países_Geral_UTF8_'!$A$2:$B$223,2,FALSE)</f>
        <v>Ásia</v>
      </c>
      <c r="H67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35" spans="1:8" hidden="1">
      <c r="A6735" t="s">
        <v>283</v>
      </c>
      <c r="B6735" s="3">
        <v>2007</v>
      </c>
      <c r="C6735">
        <v>6377</v>
      </c>
      <c r="D6735">
        <v>11214</v>
      </c>
      <c r="E6735" s="3">
        <v>1.7585071350164654</v>
      </c>
      <c r="F6735" s="3" t="str">
        <f>VLOOKUP(Exportacao[[#This Row],[País]],Tabela3[#All],4,FALSE)</f>
        <v>Taiwan</v>
      </c>
      <c r="G6735" s="3" t="str">
        <f>VLOOKUP(Exportacao[[#This Row],[País Corrigido]],'Conversor de países_Geral_UTF8_'!$A$2:$B$223,2,FALSE)</f>
        <v>Ásia</v>
      </c>
      <c r="H67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36" spans="1:8" hidden="1">
      <c r="A6736" t="s">
        <v>283</v>
      </c>
      <c r="B6736" s="3">
        <v>2008</v>
      </c>
      <c r="C6736">
        <v>10030</v>
      </c>
      <c r="D6736">
        <v>18679</v>
      </c>
      <c r="E6736" s="3">
        <v>1.8623130608175473</v>
      </c>
      <c r="F6736" s="3" t="str">
        <f>VLOOKUP(Exportacao[[#This Row],[País]],Tabela3[#All],4,FALSE)</f>
        <v>Taiwan</v>
      </c>
      <c r="G6736" s="3" t="str">
        <f>VLOOKUP(Exportacao[[#This Row],[País Corrigido]],'Conversor de países_Geral_UTF8_'!$A$2:$B$223,2,FALSE)</f>
        <v>Ásia</v>
      </c>
      <c r="H67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37" spans="1:8" hidden="1">
      <c r="A6737" t="s">
        <v>283</v>
      </c>
      <c r="B6737" s="3">
        <v>2009</v>
      </c>
      <c r="C6737">
        <v>0</v>
      </c>
      <c r="D6737">
        <v>0</v>
      </c>
      <c r="E6737" s="3" t="e">
        <v>#NUM!</v>
      </c>
      <c r="F6737" s="3" t="str">
        <f>VLOOKUP(Exportacao[[#This Row],[País]],Tabela3[#All],4,FALSE)</f>
        <v>Taiwan</v>
      </c>
      <c r="G6737" s="3" t="str">
        <f>VLOOKUP(Exportacao[[#This Row],[País Corrigido]],'Conversor de países_Geral_UTF8_'!$A$2:$B$223,2,FALSE)</f>
        <v>Ásia</v>
      </c>
      <c r="H67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38" spans="1:8" hidden="1">
      <c r="A6738" t="s">
        <v>283</v>
      </c>
      <c r="B6738" s="3">
        <v>2010</v>
      </c>
      <c r="C6738">
        <v>0</v>
      </c>
      <c r="D6738">
        <v>0</v>
      </c>
      <c r="E6738" s="3" t="e">
        <v>#NUM!</v>
      </c>
      <c r="F6738" s="3" t="str">
        <f>VLOOKUP(Exportacao[[#This Row],[País]],Tabela3[#All],4,FALSE)</f>
        <v>Taiwan</v>
      </c>
      <c r="G6738" s="3" t="str">
        <f>VLOOKUP(Exportacao[[#This Row],[País Corrigido]],'Conversor de países_Geral_UTF8_'!$A$2:$B$223,2,FALSE)</f>
        <v>Ásia</v>
      </c>
      <c r="H67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39" spans="1:8" hidden="1">
      <c r="A6739" t="s">
        <v>283</v>
      </c>
      <c r="B6739" s="3">
        <v>2011</v>
      </c>
      <c r="C6739">
        <v>4500</v>
      </c>
      <c r="D6739">
        <v>10600</v>
      </c>
      <c r="E6739" s="3">
        <v>2.3555555555555556</v>
      </c>
      <c r="F6739" s="3" t="str">
        <f>VLOOKUP(Exportacao[[#This Row],[País]],Tabela3[#All],4,FALSE)</f>
        <v>Taiwan</v>
      </c>
      <c r="G6739" s="3" t="str">
        <f>VLOOKUP(Exportacao[[#This Row],[País Corrigido]],'Conversor de países_Geral_UTF8_'!$A$2:$B$223,2,FALSE)</f>
        <v>Ásia</v>
      </c>
      <c r="H67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40" spans="1:8" hidden="1">
      <c r="A6740" t="s">
        <v>283</v>
      </c>
      <c r="B6740" s="3">
        <v>2012</v>
      </c>
      <c r="C6740">
        <v>0</v>
      </c>
      <c r="D6740">
        <v>0</v>
      </c>
      <c r="E6740" s="3" t="e">
        <v>#NUM!</v>
      </c>
      <c r="F6740" s="3" t="str">
        <f>VLOOKUP(Exportacao[[#This Row],[País]],Tabela3[#All],4,FALSE)</f>
        <v>Taiwan</v>
      </c>
      <c r="G6740" s="3" t="str">
        <f>VLOOKUP(Exportacao[[#This Row],[País Corrigido]],'Conversor de países_Geral_UTF8_'!$A$2:$B$223,2,FALSE)</f>
        <v>Ásia</v>
      </c>
      <c r="H67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41" spans="1:8" hidden="1">
      <c r="A6741" t="s">
        <v>283</v>
      </c>
      <c r="B6741" s="3">
        <v>2013</v>
      </c>
      <c r="C6741">
        <v>0</v>
      </c>
      <c r="D6741">
        <v>0</v>
      </c>
      <c r="E6741" s="3" t="e">
        <v>#NUM!</v>
      </c>
      <c r="F6741" s="3" t="str">
        <f>VLOOKUP(Exportacao[[#This Row],[País]],Tabela3[#All],4,FALSE)</f>
        <v>Taiwan</v>
      </c>
      <c r="G6741" s="3" t="str">
        <f>VLOOKUP(Exportacao[[#This Row],[País Corrigido]],'Conversor de países_Geral_UTF8_'!$A$2:$B$223,2,FALSE)</f>
        <v>Ásia</v>
      </c>
      <c r="H67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42" spans="1:8" hidden="1">
      <c r="A6742" t="s">
        <v>283</v>
      </c>
      <c r="B6742" s="3">
        <v>2014</v>
      </c>
      <c r="C6742">
        <v>12519</v>
      </c>
      <c r="D6742">
        <v>67907</v>
      </c>
      <c r="E6742" s="3">
        <v>5.4243150411374712</v>
      </c>
      <c r="F6742" s="3" t="str">
        <f>VLOOKUP(Exportacao[[#This Row],[País]],Tabela3[#All],4,FALSE)</f>
        <v>Taiwan</v>
      </c>
      <c r="G6742" s="3" t="str">
        <f>VLOOKUP(Exportacao[[#This Row],[País Corrigido]],'Conversor de países_Geral_UTF8_'!$A$2:$B$223,2,FALSE)</f>
        <v>Ásia</v>
      </c>
      <c r="H67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43" spans="1:8" hidden="1">
      <c r="A6743" t="s">
        <v>283</v>
      </c>
      <c r="B6743" s="3">
        <v>2015</v>
      </c>
      <c r="C6743">
        <v>7200</v>
      </c>
      <c r="D6743">
        <v>23940</v>
      </c>
      <c r="E6743" s="3">
        <v>3.3250000000000002</v>
      </c>
      <c r="F6743" s="3" t="str">
        <f>VLOOKUP(Exportacao[[#This Row],[País]],Tabela3[#All],4,FALSE)</f>
        <v>Taiwan</v>
      </c>
      <c r="G6743" s="3" t="str">
        <f>VLOOKUP(Exportacao[[#This Row],[País Corrigido]],'Conversor de países_Geral_UTF8_'!$A$2:$B$223,2,FALSE)</f>
        <v>Ásia</v>
      </c>
      <c r="H67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44" spans="1:8" hidden="1">
      <c r="A6744" t="s">
        <v>283</v>
      </c>
      <c r="B6744" s="3">
        <v>2016</v>
      </c>
      <c r="C6744">
        <v>16967</v>
      </c>
      <c r="D6744">
        <v>80379</v>
      </c>
      <c r="E6744" s="3">
        <v>4.7373725467083165</v>
      </c>
      <c r="F6744" s="3" t="str">
        <f>VLOOKUP(Exportacao[[#This Row],[País]],Tabela3[#All],4,FALSE)</f>
        <v>Taiwan</v>
      </c>
      <c r="G6744" s="3" t="str">
        <f>VLOOKUP(Exportacao[[#This Row],[País Corrigido]],'Conversor de países_Geral_UTF8_'!$A$2:$B$223,2,FALSE)</f>
        <v>Ásia</v>
      </c>
      <c r="H67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45" spans="1:8" hidden="1">
      <c r="A6745" t="s">
        <v>283</v>
      </c>
      <c r="B6745" s="3">
        <v>2017</v>
      </c>
      <c r="C6745">
        <v>14988</v>
      </c>
      <c r="D6745">
        <v>43954</v>
      </c>
      <c r="E6745" s="3">
        <v>2.9326127568721643</v>
      </c>
      <c r="F6745" s="3" t="str">
        <f>VLOOKUP(Exportacao[[#This Row],[País]],Tabela3[#All],4,FALSE)</f>
        <v>Taiwan</v>
      </c>
      <c r="G6745" s="3" t="str">
        <f>VLOOKUP(Exportacao[[#This Row],[País Corrigido]],'Conversor de países_Geral_UTF8_'!$A$2:$B$223,2,FALSE)</f>
        <v>Ásia</v>
      </c>
      <c r="H67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46" spans="1:8" hidden="1">
      <c r="A6746" t="s">
        <v>283</v>
      </c>
      <c r="B6746" s="3">
        <v>2018</v>
      </c>
      <c r="C6746">
        <v>7589</v>
      </c>
      <c r="D6746">
        <v>18421</v>
      </c>
      <c r="E6746" s="3">
        <v>2.4273290288575571</v>
      </c>
      <c r="F6746" s="3" t="str">
        <f>VLOOKUP(Exportacao[[#This Row],[País]],Tabela3[#All],4,FALSE)</f>
        <v>Taiwan</v>
      </c>
      <c r="G6746" s="3" t="str">
        <f>VLOOKUP(Exportacao[[#This Row],[País Corrigido]],'Conversor de países_Geral_UTF8_'!$A$2:$B$223,2,FALSE)</f>
        <v>Ásia</v>
      </c>
      <c r="H67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47" spans="1:8" hidden="1">
      <c r="A6747" t="s">
        <v>283</v>
      </c>
      <c r="B6747" s="3">
        <v>2019</v>
      </c>
      <c r="C6747">
        <v>12</v>
      </c>
      <c r="D6747">
        <v>67</v>
      </c>
      <c r="E6747" s="3">
        <v>5.583333333333333</v>
      </c>
      <c r="F6747" s="3" t="str">
        <f>VLOOKUP(Exportacao[[#This Row],[País]],Tabela3[#All],4,FALSE)</f>
        <v>Taiwan</v>
      </c>
      <c r="G6747" s="3" t="str">
        <f>VLOOKUP(Exportacao[[#This Row],[País Corrigido]],'Conversor de países_Geral_UTF8_'!$A$2:$B$223,2,FALSE)</f>
        <v>Ásia</v>
      </c>
      <c r="H67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48" spans="1:8" hidden="1">
      <c r="A6748" t="s">
        <v>283</v>
      </c>
      <c r="B6748" s="3">
        <v>2020</v>
      </c>
      <c r="C6748">
        <v>963</v>
      </c>
      <c r="D6748">
        <v>4673</v>
      </c>
      <c r="E6748" s="3">
        <v>4.8525441329179646</v>
      </c>
      <c r="F6748" s="3" t="str">
        <f>VLOOKUP(Exportacao[[#This Row],[País]],Tabela3[#All],4,FALSE)</f>
        <v>Taiwan</v>
      </c>
      <c r="G6748" s="3" t="str">
        <f>VLOOKUP(Exportacao[[#This Row],[País Corrigido]],'Conversor de países_Geral_UTF8_'!$A$2:$B$223,2,FALSE)</f>
        <v>Ásia</v>
      </c>
      <c r="H67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49" spans="1:8" hidden="1">
      <c r="A6749" t="s">
        <v>283</v>
      </c>
      <c r="B6749" s="3">
        <v>2021</v>
      </c>
      <c r="C6749">
        <v>1313</v>
      </c>
      <c r="D6749">
        <v>8153</v>
      </c>
      <c r="E6749" s="3">
        <v>6.2094440213252096</v>
      </c>
      <c r="F6749" s="3" t="str">
        <f>VLOOKUP(Exportacao[[#This Row],[País]],Tabela3[#All],4,FALSE)</f>
        <v>Taiwan</v>
      </c>
      <c r="G6749" s="3" t="str">
        <f>VLOOKUP(Exportacao[[#This Row],[País Corrigido]],'Conversor de países_Geral_UTF8_'!$A$2:$B$223,2,FALSE)</f>
        <v>Ásia</v>
      </c>
      <c r="H67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50" spans="1:8" hidden="1">
      <c r="A6750" t="s">
        <v>283</v>
      </c>
      <c r="B6750" s="3">
        <v>2022</v>
      </c>
      <c r="C6750">
        <v>25</v>
      </c>
      <c r="D6750">
        <v>277</v>
      </c>
      <c r="E6750" s="3">
        <v>11.08</v>
      </c>
      <c r="F6750" s="3" t="str">
        <f>VLOOKUP(Exportacao[[#This Row],[País]],Tabela3[#All],4,FALSE)</f>
        <v>Taiwan</v>
      </c>
      <c r="G6750" s="3" t="str">
        <f>VLOOKUP(Exportacao[[#This Row],[País Corrigido]],'Conversor de países_Geral_UTF8_'!$A$2:$B$223,2,FALSE)</f>
        <v>Ásia</v>
      </c>
      <c r="H67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51" spans="1:8" hidden="1">
      <c r="A6751" t="s">
        <v>283</v>
      </c>
      <c r="B6751" s="3">
        <v>2023</v>
      </c>
      <c r="C6751">
        <v>4208</v>
      </c>
      <c r="D6751">
        <v>19998</v>
      </c>
      <c r="E6751" s="3">
        <v>4.7523764258555135</v>
      </c>
      <c r="F6751" s="3" t="str">
        <f>VLOOKUP(Exportacao[[#This Row],[País]],Tabela3[#All],4,FALSE)</f>
        <v>Taiwan</v>
      </c>
      <c r="G6751" s="3" t="str">
        <f>VLOOKUP(Exportacao[[#This Row],[País Corrigido]],'Conversor de países_Geral_UTF8_'!$A$2:$B$223,2,FALSE)</f>
        <v>Ásia</v>
      </c>
      <c r="H67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52" spans="1:8" hidden="1">
      <c r="A6752" t="s">
        <v>209</v>
      </c>
      <c r="B6752" s="3">
        <v>1970</v>
      </c>
      <c r="C6752">
        <v>13692</v>
      </c>
      <c r="D6752">
        <v>3562</v>
      </c>
      <c r="E6752" s="3">
        <v>0.26015191352614664</v>
      </c>
      <c r="F6752" s="3" t="str">
        <f>VLOOKUP(Exportacao[[#This Row],[País]],Tabela3[#All],4,FALSE)</f>
        <v>Tanzânia</v>
      </c>
      <c r="G6752" s="3" t="str">
        <f>VLOOKUP(Exportacao[[#This Row],[País Corrigido]],'Conversor de países_Geral_UTF8_'!$A$2:$B$223,2,FALSE)</f>
        <v>África</v>
      </c>
      <c r="H67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53" spans="1:8" hidden="1">
      <c r="A6753" t="s">
        <v>209</v>
      </c>
      <c r="B6753" s="3">
        <v>1971</v>
      </c>
      <c r="C6753">
        <v>0</v>
      </c>
      <c r="D6753">
        <v>0</v>
      </c>
      <c r="E6753" s="3" t="e">
        <v>#NUM!</v>
      </c>
      <c r="F6753" s="3" t="str">
        <f>VLOOKUP(Exportacao[[#This Row],[País]],Tabela3[#All],4,FALSE)</f>
        <v>Tanzânia</v>
      </c>
      <c r="G6753" s="3" t="str">
        <f>VLOOKUP(Exportacao[[#This Row],[País Corrigido]],'Conversor de países_Geral_UTF8_'!$A$2:$B$223,2,FALSE)</f>
        <v>África</v>
      </c>
      <c r="H67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54" spans="1:8" hidden="1">
      <c r="A6754" t="s">
        <v>209</v>
      </c>
      <c r="B6754" s="3">
        <v>1972</v>
      </c>
      <c r="C6754">
        <v>0</v>
      </c>
      <c r="D6754">
        <v>0</v>
      </c>
      <c r="E6754" s="3" t="e">
        <v>#NUM!</v>
      </c>
      <c r="F6754" s="3" t="str">
        <f>VLOOKUP(Exportacao[[#This Row],[País]],Tabela3[#All],4,FALSE)</f>
        <v>Tanzânia</v>
      </c>
      <c r="G6754" s="3" t="str">
        <f>VLOOKUP(Exportacao[[#This Row],[País Corrigido]],'Conversor de países_Geral_UTF8_'!$A$2:$B$223,2,FALSE)</f>
        <v>África</v>
      </c>
      <c r="H67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55" spans="1:8" hidden="1">
      <c r="A6755" t="s">
        <v>209</v>
      </c>
      <c r="B6755" s="3">
        <v>1973</v>
      </c>
      <c r="C6755">
        <v>0</v>
      </c>
      <c r="D6755">
        <v>0</v>
      </c>
      <c r="E6755" s="3" t="e">
        <v>#NUM!</v>
      </c>
      <c r="F6755" s="3" t="str">
        <f>VLOOKUP(Exportacao[[#This Row],[País]],Tabela3[#All],4,FALSE)</f>
        <v>Tanzânia</v>
      </c>
      <c r="G6755" s="3" t="str">
        <f>VLOOKUP(Exportacao[[#This Row],[País Corrigido]],'Conversor de países_Geral_UTF8_'!$A$2:$B$223,2,FALSE)</f>
        <v>África</v>
      </c>
      <c r="H67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56" spans="1:8" hidden="1">
      <c r="A6756" t="s">
        <v>209</v>
      </c>
      <c r="B6756" s="3">
        <v>1974</v>
      </c>
      <c r="C6756">
        <v>0</v>
      </c>
      <c r="D6756">
        <v>0</v>
      </c>
      <c r="E6756" s="3" t="e">
        <v>#NUM!</v>
      </c>
      <c r="F6756" s="3" t="str">
        <f>VLOOKUP(Exportacao[[#This Row],[País]],Tabela3[#All],4,FALSE)</f>
        <v>Tanzânia</v>
      </c>
      <c r="G6756" s="3" t="str">
        <f>VLOOKUP(Exportacao[[#This Row],[País Corrigido]],'Conversor de países_Geral_UTF8_'!$A$2:$B$223,2,FALSE)</f>
        <v>África</v>
      </c>
      <c r="H67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57" spans="1:8" hidden="1">
      <c r="A6757" t="s">
        <v>209</v>
      </c>
      <c r="B6757" s="3">
        <v>1975</v>
      </c>
      <c r="C6757">
        <v>0</v>
      </c>
      <c r="D6757">
        <v>0</v>
      </c>
      <c r="E6757" s="3" t="e">
        <v>#NUM!</v>
      </c>
      <c r="F6757" s="3" t="str">
        <f>VLOOKUP(Exportacao[[#This Row],[País]],Tabela3[#All],4,FALSE)</f>
        <v>Tanzânia</v>
      </c>
      <c r="G6757" s="3" t="str">
        <f>VLOOKUP(Exportacao[[#This Row],[País Corrigido]],'Conversor de países_Geral_UTF8_'!$A$2:$B$223,2,FALSE)</f>
        <v>África</v>
      </c>
      <c r="H67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58" spans="1:8" hidden="1">
      <c r="A6758" t="s">
        <v>209</v>
      </c>
      <c r="B6758" s="3">
        <v>1976</v>
      </c>
      <c r="C6758">
        <v>0</v>
      </c>
      <c r="D6758">
        <v>0</v>
      </c>
      <c r="E6758" s="3" t="e">
        <v>#NUM!</v>
      </c>
      <c r="F6758" s="3" t="str">
        <f>VLOOKUP(Exportacao[[#This Row],[País]],Tabela3[#All],4,FALSE)</f>
        <v>Tanzânia</v>
      </c>
      <c r="G6758" s="3" t="str">
        <f>VLOOKUP(Exportacao[[#This Row],[País Corrigido]],'Conversor de países_Geral_UTF8_'!$A$2:$B$223,2,FALSE)</f>
        <v>África</v>
      </c>
      <c r="H67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59" spans="1:8" hidden="1">
      <c r="A6759" t="s">
        <v>209</v>
      </c>
      <c r="B6759" s="3">
        <v>1977</v>
      </c>
      <c r="C6759">
        <v>0</v>
      </c>
      <c r="D6759">
        <v>0</v>
      </c>
      <c r="E6759" s="3" t="e">
        <v>#NUM!</v>
      </c>
      <c r="F6759" s="3" t="str">
        <f>VLOOKUP(Exportacao[[#This Row],[País]],Tabela3[#All],4,FALSE)</f>
        <v>Tanzânia</v>
      </c>
      <c r="G6759" s="3" t="str">
        <f>VLOOKUP(Exportacao[[#This Row],[País Corrigido]],'Conversor de países_Geral_UTF8_'!$A$2:$B$223,2,FALSE)</f>
        <v>África</v>
      </c>
      <c r="H67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0" spans="1:8" hidden="1">
      <c r="A6760" t="s">
        <v>209</v>
      </c>
      <c r="B6760" s="3">
        <v>1978</v>
      </c>
      <c r="C6760">
        <v>0</v>
      </c>
      <c r="D6760">
        <v>0</v>
      </c>
      <c r="E6760" s="3" t="e">
        <v>#NUM!</v>
      </c>
      <c r="F6760" s="3" t="str">
        <f>VLOOKUP(Exportacao[[#This Row],[País]],Tabela3[#All],4,FALSE)</f>
        <v>Tanzânia</v>
      </c>
      <c r="G6760" s="3" t="str">
        <f>VLOOKUP(Exportacao[[#This Row],[País Corrigido]],'Conversor de países_Geral_UTF8_'!$A$2:$B$223,2,FALSE)</f>
        <v>África</v>
      </c>
      <c r="H67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1" spans="1:8" hidden="1">
      <c r="A6761" t="s">
        <v>209</v>
      </c>
      <c r="B6761" s="3">
        <v>1979</v>
      </c>
      <c r="C6761">
        <v>0</v>
      </c>
      <c r="D6761">
        <v>0</v>
      </c>
      <c r="E6761" s="3" t="e">
        <v>#NUM!</v>
      </c>
      <c r="F6761" s="3" t="str">
        <f>VLOOKUP(Exportacao[[#This Row],[País]],Tabela3[#All],4,FALSE)</f>
        <v>Tanzânia</v>
      </c>
      <c r="G6761" s="3" t="str">
        <f>VLOOKUP(Exportacao[[#This Row],[País Corrigido]],'Conversor de países_Geral_UTF8_'!$A$2:$B$223,2,FALSE)</f>
        <v>África</v>
      </c>
      <c r="H67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2" spans="1:8" hidden="1">
      <c r="A6762" t="s">
        <v>209</v>
      </c>
      <c r="B6762" s="3">
        <v>1980</v>
      </c>
      <c r="C6762">
        <v>0</v>
      </c>
      <c r="D6762">
        <v>0</v>
      </c>
      <c r="E6762" s="3" t="e">
        <v>#NUM!</v>
      </c>
      <c r="F6762" s="3" t="str">
        <f>VLOOKUP(Exportacao[[#This Row],[País]],Tabela3[#All],4,FALSE)</f>
        <v>Tanzânia</v>
      </c>
      <c r="G6762" s="3" t="str">
        <f>VLOOKUP(Exportacao[[#This Row],[País Corrigido]],'Conversor de países_Geral_UTF8_'!$A$2:$B$223,2,FALSE)</f>
        <v>África</v>
      </c>
      <c r="H67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3" spans="1:8" hidden="1">
      <c r="A6763" t="s">
        <v>209</v>
      </c>
      <c r="B6763" s="3">
        <v>1981</v>
      </c>
      <c r="C6763">
        <v>1548</v>
      </c>
      <c r="D6763">
        <v>3645</v>
      </c>
      <c r="E6763" s="3">
        <v>2.3546511627906979</v>
      </c>
      <c r="F6763" s="3" t="str">
        <f>VLOOKUP(Exportacao[[#This Row],[País]],Tabela3[#All],4,FALSE)</f>
        <v>Tanzânia</v>
      </c>
      <c r="G6763" s="3" t="str">
        <f>VLOOKUP(Exportacao[[#This Row],[País Corrigido]],'Conversor de países_Geral_UTF8_'!$A$2:$B$223,2,FALSE)</f>
        <v>África</v>
      </c>
      <c r="H67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764" spans="1:8" hidden="1">
      <c r="A6764" t="s">
        <v>209</v>
      </c>
      <c r="B6764" s="3">
        <v>1982</v>
      </c>
      <c r="C6764">
        <v>0</v>
      </c>
      <c r="D6764">
        <v>0</v>
      </c>
      <c r="E6764" s="3" t="e">
        <v>#NUM!</v>
      </c>
      <c r="F6764" s="3" t="str">
        <f>VLOOKUP(Exportacao[[#This Row],[País]],Tabela3[#All],4,FALSE)</f>
        <v>Tanzânia</v>
      </c>
      <c r="G6764" s="3" t="str">
        <f>VLOOKUP(Exportacao[[#This Row],[País Corrigido]],'Conversor de países_Geral_UTF8_'!$A$2:$B$223,2,FALSE)</f>
        <v>África</v>
      </c>
      <c r="H67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5" spans="1:8" hidden="1">
      <c r="A6765" t="s">
        <v>209</v>
      </c>
      <c r="B6765" s="3">
        <v>1983</v>
      </c>
      <c r="C6765">
        <v>0</v>
      </c>
      <c r="D6765">
        <v>0</v>
      </c>
      <c r="E6765" s="3" t="e">
        <v>#NUM!</v>
      </c>
      <c r="F6765" s="3" t="str">
        <f>VLOOKUP(Exportacao[[#This Row],[País]],Tabela3[#All],4,FALSE)</f>
        <v>Tanzânia</v>
      </c>
      <c r="G6765" s="3" t="str">
        <f>VLOOKUP(Exportacao[[#This Row],[País Corrigido]],'Conversor de países_Geral_UTF8_'!$A$2:$B$223,2,FALSE)</f>
        <v>África</v>
      </c>
      <c r="H67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6" spans="1:8" hidden="1">
      <c r="A6766" t="s">
        <v>209</v>
      </c>
      <c r="B6766" s="3">
        <v>1984</v>
      </c>
      <c r="C6766">
        <v>0</v>
      </c>
      <c r="D6766">
        <v>0</v>
      </c>
      <c r="E6766" s="3" t="e">
        <v>#NUM!</v>
      </c>
      <c r="F6766" s="3" t="str">
        <f>VLOOKUP(Exportacao[[#This Row],[País]],Tabela3[#All],4,FALSE)</f>
        <v>Tanzânia</v>
      </c>
      <c r="G6766" s="3" t="str">
        <f>VLOOKUP(Exportacao[[#This Row],[País Corrigido]],'Conversor de países_Geral_UTF8_'!$A$2:$B$223,2,FALSE)</f>
        <v>África</v>
      </c>
      <c r="H67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7" spans="1:8" hidden="1">
      <c r="A6767" t="s">
        <v>209</v>
      </c>
      <c r="B6767" s="3">
        <v>1985</v>
      </c>
      <c r="C6767">
        <v>0</v>
      </c>
      <c r="D6767">
        <v>0</v>
      </c>
      <c r="E6767" s="3" t="e">
        <v>#NUM!</v>
      </c>
      <c r="F6767" s="3" t="str">
        <f>VLOOKUP(Exportacao[[#This Row],[País]],Tabela3[#All],4,FALSE)</f>
        <v>Tanzânia</v>
      </c>
      <c r="G6767" s="3" t="str">
        <f>VLOOKUP(Exportacao[[#This Row],[País Corrigido]],'Conversor de países_Geral_UTF8_'!$A$2:$B$223,2,FALSE)</f>
        <v>África</v>
      </c>
      <c r="H67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8" spans="1:8" hidden="1">
      <c r="A6768" t="s">
        <v>209</v>
      </c>
      <c r="B6768" s="3">
        <v>1986</v>
      </c>
      <c r="C6768">
        <v>0</v>
      </c>
      <c r="D6768">
        <v>0</v>
      </c>
      <c r="E6768" s="3" t="e">
        <v>#NUM!</v>
      </c>
      <c r="F6768" s="3" t="str">
        <f>VLOOKUP(Exportacao[[#This Row],[País]],Tabela3[#All],4,FALSE)</f>
        <v>Tanzânia</v>
      </c>
      <c r="G6768" s="3" t="str">
        <f>VLOOKUP(Exportacao[[#This Row],[País Corrigido]],'Conversor de países_Geral_UTF8_'!$A$2:$B$223,2,FALSE)</f>
        <v>África</v>
      </c>
      <c r="H67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69" spans="1:8" hidden="1">
      <c r="A6769" t="s">
        <v>209</v>
      </c>
      <c r="B6769" s="3">
        <v>1987</v>
      </c>
      <c r="C6769">
        <v>0</v>
      </c>
      <c r="D6769">
        <v>0</v>
      </c>
      <c r="E6769" s="3" t="e">
        <v>#NUM!</v>
      </c>
      <c r="F6769" s="3" t="str">
        <f>VLOOKUP(Exportacao[[#This Row],[País]],Tabela3[#All],4,FALSE)</f>
        <v>Tanzânia</v>
      </c>
      <c r="G6769" s="3" t="str">
        <f>VLOOKUP(Exportacao[[#This Row],[País Corrigido]],'Conversor de países_Geral_UTF8_'!$A$2:$B$223,2,FALSE)</f>
        <v>África</v>
      </c>
      <c r="H67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0" spans="1:8" hidden="1">
      <c r="A6770" t="s">
        <v>209</v>
      </c>
      <c r="B6770" s="3">
        <v>1988</v>
      </c>
      <c r="C6770">
        <v>0</v>
      </c>
      <c r="D6770">
        <v>0</v>
      </c>
      <c r="E6770" s="3" t="e">
        <v>#NUM!</v>
      </c>
      <c r="F6770" s="3" t="str">
        <f>VLOOKUP(Exportacao[[#This Row],[País]],Tabela3[#All],4,FALSE)</f>
        <v>Tanzânia</v>
      </c>
      <c r="G6770" s="3" t="str">
        <f>VLOOKUP(Exportacao[[#This Row],[País Corrigido]],'Conversor de países_Geral_UTF8_'!$A$2:$B$223,2,FALSE)</f>
        <v>África</v>
      </c>
      <c r="H67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1" spans="1:8" hidden="1">
      <c r="A6771" t="s">
        <v>209</v>
      </c>
      <c r="B6771" s="3">
        <v>1989</v>
      </c>
      <c r="C6771">
        <v>0</v>
      </c>
      <c r="D6771">
        <v>0</v>
      </c>
      <c r="E6771" s="3" t="e">
        <v>#NUM!</v>
      </c>
      <c r="F6771" s="3" t="str">
        <f>VLOOKUP(Exportacao[[#This Row],[País]],Tabela3[#All],4,FALSE)</f>
        <v>Tanzânia</v>
      </c>
      <c r="G6771" s="3" t="str">
        <f>VLOOKUP(Exportacao[[#This Row],[País Corrigido]],'Conversor de países_Geral_UTF8_'!$A$2:$B$223,2,FALSE)</f>
        <v>África</v>
      </c>
      <c r="H67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2" spans="1:8" hidden="1">
      <c r="A6772" t="s">
        <v>209</v>
      </c>
      <c r="B6772" s="3">
        <v>1990</v>
      </c>
      <c r="C6772">
        <v>0</v>
      </c>
      <c r="D6772">
        <v>0</v>
      </c>
      <c r="E6772" s="3" t="e">
        <v>#NUM!</v>
      </c>
      <c r="F6772" s="3" t="str">
        <f>VLOOKUP(Exportacao[[#This Row],[País]],Tabela3[#All],4,FALSE)</f>
        <v>Tanzânia</v>
      </c>
      <c r="G6772" s="3" t="str">
        <f>VLOOKUP(Exportacao[[#This Row],[País Corrigido]],'Conversor de países_Geral_UTF8_'!$A$2:$B$223,2,FALSE)</f>
        <v>África</v>
      </c>
      <c r="H67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3" spans="1:8" hidden="1">
      <c r="A6773" t="s">
        <v>209</v>
      </c>
      <c r="B6773" s="3">
        <v>1991</v>
      </c>
      <c r="C6773">
        <v>0</v>
      </c>
      <c r="D6773">
        <v>0</v>
      </c>
      <c r="E6773" s="3" t="e">
        <v>#NUM!</v>
      </c>
      <c r="F6773" s="3" t="str">
        <f>VLOOKUP(Exportacao[[#This Row],[País]],Tabela3[#All],4,FALSE)</f>
        <v>Tanzânia</v>
      </c>
      <c r="G6773" s="3" t="str">
        <f>VLOOKUP(Exportacao[[#This Row],[País Corrigido]],'Conversor de países_Geral_UTF8_'!$A$2:$B$223,2,FALSE)</f>
        <v>África</v>
      </c>
      <c r="H67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4" spans="1:8" hidden="1">
      <c r="A6774" t="s">
        <v>209</v>
      </c>
      <c r="B6774" s="3">
        <v>1992</v>
      </c>
      <c r="C6774">
        <v>0</v>
      </c>
      <c r="D6774">
        <v>0</v>
      </c>
      <c r="E6774" s="3" t="e">
        <v>#NUM!</v>
      </c>
      <c r="F6774" s="3" t="str">
        <f>VLOOKUP(Exportacao[[#This Row],[País]],Tabela3[#All],4,FALSE)</f>
        <v>Tanzânia</v>
      </c>
      <c r="G6774" s="3" t="str">
        <f>VLOOKUP(Exportacao[[#This Row],[País Corrigido]],'Conversor de países_Geral_UTF8_'!$A$2:$B$223,2,FALSE)</f>
        <v>África</v>
      </c>
      <c r="H67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5" spans="1:8" hidden="1">
      <c r="A6775" t="s">
        <v>209</v>
      </c>
      <c r="B6775" s="3">
        <v>1993</v>
      </c>
      <c r="C6775">
        <v>0</v>
      </c>
      <c r="D6775">
        <v>0</v>
      </c>
      <c r="E6775" s="3" t="e">
        <v>#NUM!</v>
      </c>
      <c r="F6775" s="3" t="str">
        <f>VLOOKUP(Exportacao[[#This Row],[País]],Tabela3[#All],4,FALSE)</f>
        <v>Tanzânia</v>
      </c>
      <c r="G6775" s="3" t="str">
        <f>VLOOKUP(Exportacao[[#This Row],[País Corrigido]],'Conversor de países_Geral_UTF8_'!$A$2:$B$223,2,FALSE)</f>
        <v>África</v>
      </c>
      <c r="H67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6" spans="1:8" hidden="1">
      <c r="A6776" t="s">
        <v>209</v>
      </c>
      <c r="B6776" s="3">
        <v>1994</v>
      </c>
      <c r="C6776">
        <v>0</v>
      </c>
      <c r="D6776">
        <v>0</v>
      </c>
      <c r="E6776" s="3" t="e">
        <v>#NUM!</v>
      </c>
      <c r="F6776" s="3" t="str">
        <f>VLOOKUP(Exportacao[[#This Row],[País]],Tabela3[#All],4,FALSE)</f>
        <v>Tanzânia</v>
      </c>
      <c r="G6776" s="3" t="str">
        <f>VLOOKUP(Exportacao[[#This Row],[País Corrigido]],'Conversor de países_Geral_UTF8_'!$A$2:$B$223,2,FALSE)</f>
        <v>África</v>
      </c>
      <c r="H67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7" spans="1:8" hidden="1">
      <c r="A6777" t="s">
        <v>209</v>
      </c>
      <c r="B6777" s="3">
        <v>1995</v>
      </c>
      <c r="C6777">
        <v>0</v>
      </c>
      <c r="D6777">
        <v>0</v>
      </c>
      <c r="E6777" s="3" t="e">
        <v>#NUM!</v>
      </c>
      <c r="F6777" s="3" t="str">
        <f>VLOOKUP(Exportacao[[#This Row],[País]],Tabela3[#All],4,FALSE)</f>
        <v>Tanzânia</v>
      </c>
      <c r="G6777" s="3" t="str">
        <f>VLOOKUP(Exportacao[[#This Row],[País Corrigido]],'Conversor de países_Geral_UTF8_'!$A$2:$B$223,2,FALSE)</f>
        <v>África</v>
      </c>
      <c r="H67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8" spans="1:8" hidden="1">
      <c r="A6778" t="s">
        <v>209</v>
      </c>
      <c r="B6778" s="3">
        <v>1996</v>
      </c>
      <c r="C6778">
        <v>0</v>
      </c>
      <c r="D6778">
        <v>0</v>
      </c>
      <c r="E6778" s="3" t="e">
        <v>#NUM!</v>
      </c>
      <c r="F6778" s="3" t="str">
        <f>VLOOKUP(Exportacao[[#This Row],[País]],Tabela3[#All],4,FALSE)</f>
        <v>Tanzânia</v>
      </c>
      <c r="G6778" s="3" t="str">
        <f>VLOOKUP(Exportacao[[#This Row],[País Corrigido]],'Conversor de países_Geral_UTF8_'!$A$2:$B$223,2,FALSE)</f>
        <v>África</v>
      </c>
      <c r="H67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79" spans="1:8" hidden="1">
      <c r="A6779" t="s">
        <v>209</v>
      </c>
      <c r="B6779" s="3">
        <v>1997</v>
      </c>
      <c r="C6779">
        <v>0</v>
      </c>
      <c r="D6779">
        <v>0</v>
      </c>
      <c r="E6779" s="3" t="e">
        <v>#NUM!</v>
      </c>
      <c r="F6779" s="3" t="str">
        <f>VLOOKUP(Exportacao[[#This Row],[País]],Tabela3[#All],4,FALSE)</f>
        <v>Tanzânia</v>
      </c>
      <c r="G6779" s="3" t="str">
        <f>VLOOKUP(Exportacao[[#This Row],[País Corrigido]],'Conversor de países_Geral_UTF8_'!$A$2:$B$223,2,FALSE)</f>
        <v>África</v>
      </c>
      <c r="H67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0" spans="1:8" hidden="1">
      <c r="A6780" t="s">
        <v>209</v>
      </c>
      <c r="B6780" s="3">
        <v>1998</v>
      </c>
      <c r="C6780">
        <v>0</v>
      </c>
      <c r="D6780">
        <v>0</v>
      </c>
      <c r="E6780" s="3" t="e">
        <v>#NUM!</v>
      </c>
      <c r="F6780" s="3" t="str">
        <f>VLOOKUP(Exportacao[[#This Row],[País]],Tabela3[#All],4,FALSE)</f>
        <v>Tanzânia</v>
      </c>
      <c r="G6780" s="3" t="str">
        <f>VLOOKUP(Exportacao[[#This Row],[País Corrigido]],'Conversor de países_Geral_UTF8_'!$A$2:$B$223,2,FALSE)</f>
        <v>África</v>
      </c>
      <c r="H67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1" spans="1:8" hidden="1">
      <c r="A6781" t="s">
        <v>209</v>
      </c>
      <c r="B6781" s="3">
        <v>1999</v>
      </c>
      <c r="C6781">
        <v>0</v>
      </c>
      <c r="D6781">
        <v>0</v>
      </c>
      <c r="E6781" s="3" t="e">
        <v>#NUM!</v>
      </c>
      <c r="F6781" s="3" t="str">
        <f>VLOOKUP(Exportacao[[#This Row],[País]],Tabela3[#All],4,FALSE)</f>
        <v>Tanzânia</v>
      </c>
      <c r="G6781" s="3" t="str">
        <f>VLOOKUP(Exportacao[[#This Row],[País Corrigido]],'Conversor de países_Geral_UTF8_'!$A$2:$B$223,2,FALSE)</f>
        <v>África</v>
      </c>
      <c r="H67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2" spans="1:8" hidden="1">
      <c r="A6782" t="s">
        <v>209</v>
      </c>
      <c r="B6782" s="3">
        <v>2000</v>
      </c>
      <c r="C6782">
        <v>0</v>
      </c>
      <c r="D6782">
        <v>0</v>
      </c>
      <c r="E6782" s="3" t="e">
        <v>#NUM!</v>
      </c>
      <c r="F6782" s="3" t="str">
        <f>VLOOKUP(Exportacao[[#This Row],[País]],Tabela3[#All],4,FALSE)</f>
        <v>Tanzânia</v>
      </c>
      <c r="G6782" s="3" t="str">
        <f>VLOOKUP(Exportacao[[#This Row],[País Corrigido]],'Conversor de países_Geral_UTF8_'!$A$2:$B$223,2,FALSE)</f>
        <v>África</v>
      </c>
      <c r="H67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3" spans="1:8" hidden="1">
      <c r="A6783" t="s">
        <v>209</v>
      </c>
      <c r="B6783" s="3">
        <v>2001</v>
      </c>
      <c r="C6783">
        <v>0</v>
      </c>
      <c r="D6783">
        <v>0</v>
      </c>
      <c r="E6783" s="3" t="e">
        <v>#NUM!</v>
      </c>
      <c r="F6783" s="3" t="str">
        <f>VLOOKUP(Exportacao[[#This Row],[País]],Tabela3[#All],4,FALSE)</f>
        <v>Tanzânia</v>
      </c>
      <c r="G6783" s="3" t="str">
        <f>VLOOKUP(Exportacao[[#This Row],[País Corrigido]],'Conversor de países_Geral_UTF8_'!$A$2:$B$223,2,FALSE)</f>
        <v>África</v>
      </c>
      <c r="H67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4" spans="1:8" hidden="1">
      <c r="A6784" t="s">
        <v>209</v>
      </c>
      <c r="B6784" s="3">
        <v>2002</v>
      </c>
      <c r="C6784">
        <v>0</v>
      </c>
      <c r="D6784">
        <v>0</v>
      </c>
      <c r="E6784" s="3" t="e">
        <v>#NUM!</v>
      </c>
      <c r="F6784" s="3" t="str">
        <f>VLOOKUP(Exportacao[[#This Row],[País]],Tabela3[#All],4,FALSE)</f>
        <v>Tanzânia</v>
      </c>
      <c r="G6784" s="3" t="str">
        <f>VLOOKUP(Exportacao[[#This Row],[País Corrigido]],'Conversor de países_Geral_UTF8_'!$A$2:$B$223,2,FALSE)</f>
        <v>África</v>
      </c>
      <c r="H67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5" spans="1:8" hidden="1">
      <c r="A6785" t="s">
        <v>209</v>
      </c>
      <c r="B6785" s="3">
        <v>2003</v>
      </c>
      <c r="C6785">
        <v>0</v>
      </c>
      <c r="D6785">
        <v>0</v>
      </c>
      <c r="E6785" s="3" t="e">
        <v>#NUM!</v>
      </c>
      <c r="F6785" s="3" t="str">
        <f>VLOOKUP(Exportacao[[#This Row],[País]],Tabela3[#All],4,FALSE)</f>
        <v>Tanzânia</v>
      </c>
      <c r="G6785" s="3" t="str">
        <f>VLOOKUP(Exportacao[[#This Row],[País Corrigido]],'Conversor de países_Geral_UTF8_'!$A$2:$B$223,2,FALSE)</f>
        <v>África</v>
      </c>
      <c r="H67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6" spans="1:8" hidden="1">
      <c r="A6786" t="s">
        <v>209</v>
      </c>
      <c r="B6786" s="3">
        <v>2004</v>
      </c>
      <c r="C6786">
        <v>0</v>
      </c>
      <c r="D6786">
        <v>0</v>
      </c>
      <c r="E6786" s="3" t="e">
        <v>#NUM!</v>
      </c>
      <c r="F6786" s="3" t="str">
        <f>VLOOKUP(Exportacao[[#This Row],[País]],Tabela3[#All],4,FALSE)</f>
        <v>Tanzânia</v>
      </c>
      <c r="G6786" s="3" t="str">
        <f>VLOOKUP(Exportacao[[#This Row],[País Corrigido]],'Conversor de países_Geral_UTF8_'!$A$2:$B$223,2,FALSE)</f>
        <v>África</v>
      </c>
      <c r="H67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7" spans="1:8" hidden="1">
      <c r="A6787" t="s">
        <v>209</v>
      </c>
      <c r="B6787" s="3">
        <v>2005</v>
      </c>
      <c r="C6787">
        <v>0</v>
      </c>
      <c r="D6787">
        <v>0</v>
      </c>
      <c r="E6787" s="3" t="e">
        <v>#NUM!</v>
      </c>
      <c r="F6787" s="3" t="str">
        <f>VLOOKUP(Exportacao[[#This Row],[País]],Tabela3[#All],4,FALSE)</f>
        <v>Tanzânia</v>
      </c>
      <c r="G6787" s="3" t="str">
        <f>VLOOKUP(Exportacao[[#This Row],[País Corrigido]],'Conversor de países_Geral_UTF8_'!$A$2:$B$223,2,FALSE)</f>
        <v>África</v>
      </c>
      <c r="H67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8" spans="1:8" hidden="1">
      <c r="A6788" t="s">
        <v>209</v>
      </c>
      <c r="B6788" s="3">
        <v>2006</v>
      </c>
      <c r="C6788">
        <v>0</v>
      </c>
      <c r="D6788">
        <v>0</v>
      </c>
      <c r="E6788" s="3" t="e">
        <v>#NUM!</v>
      </c>
      <c r="F6788" s="3" t="str">
        <f>VLOOKUP(Exportacao[[#This Row],[País]],Tabela3[#All],4,FALSE)</f>
        <v>Tanzânia</v>
      </c>
      <c r="G6788" s="3" t="str">
        <f>VLOOKUP(Exportacao[[#This Row],[País Corrigido]],'Conversor de países_Geral_UTF8_'!$A$2:$B$223,2,FALSE)</f>
        <v>África</v>
      </c>
      <c r="H67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89" spans="1:8" hidden="1">
      <c r="A6789" t="s">
        <v>209</v>
      </c>
      <c r="B6789" s="3">
        <v>2007</v>
      </c>
      <c r="C6789">
        <v>0</v>
      </c>
      <c r="D6789">
        <v>0</v>
      </c>
      <c r="E6789" s="3" t="e">
        <v>#NUM!</v>
      </c>
      <c r="F6789" s="3" t="str">
        <f>VLOOKUP(Exportacao[[#This Row],[País]],Tabela3[#All],4,FALSE)</f>
        <v>Tanzânia</v>
      </c>
      <c r="G6789" s="3" t="str">
        <f>VLOOKUP(Exportacao[[#This Row],[País Corrigido]],'Conversor de países_Geral_UTF8_'!$A$2:$B$223,2,FALSE)</f>
        <v>África</v>
      </c>
      <c r="H67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0" spans="1:8" hidden="1">
      <c r="A6790" t="s">
        <v>209</v>
      </c>
      <c r="B6790" s="3">
        <v>2008</v>
      </c>
      <c r="C6790">
        <v>0</v>
      </c>
      <c r="D6790">
        <v>0</v>
      </c>
      <c r="E6790" s="3" t="e">
        <v>#NUM!</v>
      </c>
      <c r="F6790" s="3" t="str">
        <f>VLOOKUP(Exportacao[[#This Row],[País]],Tabela3[#All],4,FALSE)</f>
        <v>Tanzânia</v>
      </c>
      <c r="G6790" s="3" t="str">
        <f>VLOOKUP(Exportacao[[#This Row],[País Corrigido]],'Conversor de países_Geral_UTF8_'!$A$2:$B$223,2,FALSE)</f>
        <v>África</v>
      </c>
      <c r="H67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1" spans="1:8" hidden="1">
      <c r="A6791" t="s">
        <v>209</v>
      </c>
      <c r="B6791" s="3">
        <v>2009</v>
      </c>
      <c r="C6791">
        <v>0</v>
      </c>
      <c r="D6791">
        <v>0</v>
      </c>
      <c r="E6791" s="3" t="e">
        <v>#NUM!</v>
      </c>
      <c r="F6791" s="3" t="str">
        <f>VLOOKUP(Exportacao[[#This Row],[País]],Tabela3[#All],4,FALSE)</f>
        <v>Tanzânia</v>
      </c>
      <c r="G6791" s="3" t="str">
        <f>VLOOKUP(Exportacao[[#This Row],[País Corrigido]],'Conversor de países_Geral_UTF8_'!$A$2:$B$223,2,FALSE)</f>
        <v>África</v>
      </c>
      <c r="H67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2" spans="1:8" hidden="1">
      <c r="A6792" t="s">
        <v>209</v>
      </c>
      <c r="B6792" s="3">
        <v>2010</v>
      </c>
      <c r="C6792">
        <v>0</v>
      </c>
      <c r="D6792">
        <v>0</v>
      </c>
      <c r="E6792" s="3" t="e">
        <v>#NUM!</v>
      </c>
      <c r="F6792" s="3" t="str">
        <f>VLOOKUP(Exportacao[[#This Row],[País]],Tabela3[#All],4,FALSE)</f>
        <v>Tanzânia</v>
      </c>
      <c r="G6792" s="3" t="str">
        <f>VLOOKUP(Exportacao[[#This Row],[País Corrigido]],'Conversor de países_Geral_UTF8_'!$A$2:$B$223,2,FALSE)</f>
        <v>África</v>
      </c>
      <c r="H67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3" spans="1:8" hidden="1">
      <c r="A6793" t="s">
        <v>209</v>
      </c>
      <c r="B6793" s="3">
        <v>2011</v>
      </c>
      <c r="C6793">
        <v>0</v>
      </c>
      <c r="D6793">
        <v>0</v>
      </c>
      <c r="E6793" s="3" t="e">
        <v>#NUM!</v>
      </c>
      <c r="F6793" s="3" t="str">
        <f>VLOOKUP(Exportacao[[#This Row],[País]],Tabela3[#All],4,FALSE)</f>
        <v>Tanzânia</v>
      </c>
      <c r="G6793" s="3" t="str">
        <f>VLOOKUP(Exportacao[[#This Row],[País Corrigido]],'Conversor de países_Geral_UTF8_'!$A$2:$B$223,2,FALSE)</f>
        <v>África</v>
      </c>
      <c r="H67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4" spans="1:8" hidden="1">
      <c r="A6794" t="s">
        <v>209</v>
      </c>
      <c r="B6794" s="3">
        <v>2012</v>
      </c>
      <c r="C6794">
        <v>0</v>
      </c>
      <c r="D6794">
        <v>0</v>
      </c>
      <c r="E6794" s="3" t="e">
        <v>#NUM!</v>
      </c>
      <c r="F6794" s="3" t="str">
        <f>VLOOKUP(Exportacao[[#This Row],[País]],Tabela3[#All],4,FALSE)</f>
        <v>Tanzânia</v>
      </c>
      <c r="G6794" s="3" t="str">
        <f>VLOOKUP(Exportacao[[#This Row],[País Corrigido]],'Conversor de países_Geral_UTF8_'!$A$2:$B$223,2,FALSE)</f>
        <v>África</v>
      </c>
      <c r="H67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5" spans="1:8" hidden="1">
      <c r="A6795" t="s">
        <v>209</v>
      </c>
      <c r="B6795" s="3">
        <v>2013</v>
      </c>
      <c r="C6795">
        <v>0</v>
      </c>
      <c r="D6795">
        <v>0</v>
      </c>
      <c r="E6795" s="3" t="e">
        <v>#NUM!</v>
      </c>
      <c r="F6795" s="3" t="str">
        <f>VLOOKUP(Exportacao[[#This Row],[País]],Tabela3[#All],4,FALSE)</f>
        <v>Tanzânia</v>
      </c>
      <c r="G6795" s="3" t="str">
        <f>VLOOKUP(Exportacao[[#This Row],[País Corrigido]],'Conversor de países_Geral_UTF8_'!$A$2:$B$223,2,FALSE)</f>
        <v>África</v>
      </c>
      <c r="H67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6" spans="1:8" hidden="1">
      <c r="A6796" t="s">
        <v>209</v>
      </c>
      <c r="B6796" s="3">
        <v>2014</v>
      </c>
      <c r="C6796">
        <v>0</v>
      </c>
      <c r="D6796">
        <v>0</v>
      </c>
      <c r="E6796" s="3" t="e">
        <v>#NUM!</v>
      </c>
      <c r="F6796" s="3" t="str">
        <f>VLOOKUP(Exportacao[[#This Row],[País]],Tabela3[#All],4,FALSE)</f>
        <v>Tanzânia</v>
      </c>
      <c r="G6796" s="3" t="str">
        <f>VLOOKUP(Exportacao[[#This Row],[País Corrigido]],'Conversor de países_Geral_UTF8_'!$A$2:$B$223,2,FALSE)</f>
        <v>África</v>
      </c>
      <c r="H67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7" spans="1:8" hidden="1">
      <c r="A6797" t="s">
        <v>209</v>
      </c>
      <c r="B6797" s="3">
        <v>2015</v>
      </c>
      <c r="C6797">
        <v>0</v>
      </c>
      <c r="D6797">
        <v>0</v>
      </c>
      <c r="E6797" s="3" t="e">
        <v>#NUM!</v>
      </c>
      <c r="F6797" s="3" t="str">
        <f>VLOOKUP(Exportacao[[#This Row],[País]],Tabela3[#All],4,FALSE)</f>
        <v>Tanzânia</v>
      </c>
      <c r="G6797" s="3" t="str">
        <f>VLOOKUP(Exportacao[[#This Row],[País Corrigido]],'Conversor de países_Geral_UTF8_'!$A$2:$B$223,2,FALSE)</f>
        <v>África</v>
      </c>
      <c r="H67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8" spans="1:8" hidden="1">
      <c r="A6798" t="s">
        <v>209</v>
      </c>
      <c r="B6798" s="3">
        <v>2016</v>
      </c>
      <c r="C6798">
        <v>0</v>
      </c>
      <c r="D6798">
        <v>0</v>
      </c>
      <c r="E6798" s="3" t="e">
        <v>#NUM!</v>
      </c>
      <c r="F6798" s="3" t="str">
        <f>VLOOKUP(Exportacao[[#This Row],[País]],Tabela3[#All],4,FALSE)</f>
        <v>Tanzânia</v>
      </c>
      <c r="G6798" s="3" t="str">
        <f>VLOOKUP(Exportacao[[#This Row],[País Corrigido]],'Conversor de países_Geral_UTF8_'!$A$2:$B$223,2,FALSE)</f>
        <v>África</v>
      </c>
      <c r="H67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799" spans="1:8" hidden="1">
      <c r="A6799" t="s">
        <v>209</v>
      </c>
      <c r="B6799" s="3">
        <v>2017</v>
      </c>
      <c r="C6799">
        <v>0</v>
      </c>
      <c r="D6799">
        <v>0</v>
      </c>
      <c r="E6799" s="3" t="e">
        <v>#NUM!</v>
      </c>
      <c r="F6799" s="3" t="str">
        <f>VLOOKUP(Exportacao[[#This Row],[País]],Tabela3[#All],4,FALSE)</f>
        <v>Tanzânia</v>
      </c>
      <c r="G6799" s="3" t="str">
        <f>VLOOKUP(Exportacao[[#This Row],[País Corrigido]],'Conversor de países_Geral_UTF8_'!$A$2:$B$223,2,FALSE)</f>
        <v>África</v>
      </c>
      <c r="H67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0" spans="1:8" hidden="1">
      <c r="A6800" t="s">
        <v>209</v>
      </c>
      <c r="B6800" s="3">
        <v>2018</v>
      </c>
      <c r="C6800">
        <v>0</v>
      </c>
      <c r="D6800">
        <v>0</v>
      </c>
      <c r="E6800" s="3" t="e">
        <v>#NUM!</v>
      </c>
      <c r="F6800" s="3" t="str">
        <f>VLOOKUP(Exportacao[[#This Row],[País]],Tabela3[#All],4,FALSE)</f>
        <v>Tanzânia</v>
      </c>
      <c r="G6800" s="3" t="str">
        <f>VLOOKUP(Exportacao[[#This Row],[País Corrigido]],'Conversor de países_Geral_UTF8_'!$A$2:$B$223,2,FALSE)</f>
        <v>África</v>
      </c>
      <c r="H68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1" spans="1:8" hidden="1">
      <c r="A6801" t="s">
        <v>209</v>
      </c>
      <c r="B6801" s="3">
        <v>2019</v>
      </c>
      <c r="C6801">
        <v>0</v>
      </c>
      <c r="D6801">
        <v>0</v>
      </c>
      <c r="E6801" s="3" t="e">
        <v>#NUM!</v>
      </c>
      <c r="F6801" s="3" t="str">
        <f>VLOOKUP(Exportacao[[#This Row],[País]],Tabela3[#All],4,FALSE)</f>
        <v>Tanzânia</v>
      </c>
      <c r="G6801" s="3" t="str">
        <f>VLOOKUP(Exportacao[[#This Row],[País Corrigido]],'Conversor de países_Geral_UTF8_'!$A$2:$B$223,2,FALSE)</f>
        <v>África</v>
      </c>
      <c r="H68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2" spans="1:8" hidden="1">
      <c r="A6802" t="s">
        <v>209</v>
      </c>
      <c r="B6802" s="3">
        <v>2020</v>
      </c>
      <c r="C6802">
        <v>0</v>
      </c>
      <c r="D6802">
        <v>0</v>
      </c>
      <c r="E6802" s="3" t="e">
        <v>#NUM!</v>
      </c>
      <c r="F6802" s="3" t="str">
        <f>VLOOKUP(Exportacao[[#This Row],[País]],Tabela3[#All],4,FALSE)</f>
        <v>Tanzânia</v>
      </c>
      <c r="G6802" s="3" t="str">
        <f>VLOOKUP(Exportacao[[#This Row],[País Corrigido]],'Conversor de países_Geral_UTF8_'!$A$2:$B$223,2,FALSE)</f>
        <v>África</v>
      </c>
      <c r="H68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3" spans="1:8" hidden="1">
      <c r="A6803" t="s">
        <v>209</v>
      </c>
      <c r="B6803" s="3">
        <v>2021</v>
      </c>
      <c r="C6803">
        <v>0</v>
      </c>
      <c r="D6803">
        <v>0</v>
      </c>
      <c r="E6803" s="3" t="e">
        <v>#NUM!</v>
      </c>
      <c r="F6803" s="3" t="str">
        <f>VLOOKUP(Exportacao[[#This Row],[País]],Tabela3[#All],4,FALSE)</f>
        <v>Tanzânia</v>
      </c>
      <c r="G6803" s="3" t="str">
        <f>VLOOKUP(Exportacao[[#This Row],[País Corrigido]],'Conversor de países_Geral_UTF8_'!$A$2:$B$223,2,FALSE)</f>
        <v>África</v>
      </c>
      <c r="H68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4" spans="1:8" hidden="1">
      <c r="A6804" t="s">
        <v>209</v>
      </c>
      <c r="B6804" s="3">
        <v>2022</v>
      </c>
      <c r="C6804">
        <v>0</v>
      </c>
      <c r="D6804">
        <v>0</v>
      </c>
      <c r="E6804" s="3" t="e">
        <v>#NUM!</v>
      </c>
      <c r="F6804" s="3" t="str">
        <f>VLOOKUP(Exportacao[[#This Row],[País]],Tabela3[#All],4,FALSE)</f>
        <v>Tanzânia</v>
      </c>
      <c r="G6804" s="3" t="str">
        <f>VLOOKUP(Exportacao[[#This Row],[País Corrigido]],'Conversor de países_Geral_UTF8_'!$A$2:$B$223,2,FALSE)</f>
        <v>África</v>
      </c>
      <c r="H68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5" spans="1:8" hidden="1">
      <c r="A6805" t="s">
        <v>209</v>
      </c>
      <c r="B6805" s="3">
        <v>2023</v>
      </c>
      <c r="C6805">
        <v>0</v>
      </c>
      <c r="D6805">
        <v>0</v>
      </c>
      <c r="E6805" s="3" t="e">
        <v>#NUM!</v>
      </c>
      <c r="F6805" s="3" t="str">
        <f>VLOOKUP(Exportacao[[#This Row],[País]],Tabela3[#All],4,FALSE)</f>
        <v>Tanzânia</v>
      </c>
      <c r="G6805" s="3" t="str">
        <f>VLOOKUP(Exportacao[[#This Row],[País Corrigido]],'Conversor de países_Geral_UTF8_'!$A$2:$B$223,2,FALSE)</f>
        <v>África</v>
      </c>
      <c r="H68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6" spans="1:8">
      <c r="A6806" t="s">
        <v>265</v>
      </c>
      <c r="B6806" s="3">
        <v>1970</v>
      </c>
      <c r="C6806">
        <v>0</v>
      </c>
      <c r="D6806">
        <v>0</v>
      </c>
      <c r="E6806" s="3" t="e">
        <v>#NUM!</v>
      </c>
      <c r="F6806" s="3" t="str">
        <f>VLOOKUP(Exportacao[[#This Row],[País]],Tabela3[#All],4,FALSE)</f>
        <v>República Tcheca</v>
      </c>
      <c r="G6806" s="3" t="str">
        <f>VLOOKUP(Exportacao[[#This Row],[País Corrigido]],'Conversor de países_Geral_UTF8_'!$A$2:$B$223,2,FALSE)</f>
        <v>Europa</v>
      </c>
      <c r="H68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7" spans="1:8">
      <c r="A6807" t="s">
        <v>265</v>
      </c>
      <c r="B6807" s="3">
        <v>1971</v>
      </c>
      <c r="C6807">
        <v>0</v>
      </c>
      <c r="D6807">
        <v>0</v>
      </c>
      <c r="E6807" s="3" t="e">
        <v>#NUM!</v>
      </c>
      <c r="F6807" s="3" t="str">
        <f>VLOOKUP(Exportacao[[#This Row],[País]],Tabela3[#All],4,FALSE)</f>
        <v>República Tcheca</v>
      </c>
      <c r="G6807" s="3" t="str">
        <f>VLOOKUP(Exportacao[[#This Row],[País Corrigido]],'Conversor de países_Geral_UTF8_'!$A$2:$B$223,2,FALSE)</f>
        <v>Europa</v>
      </c>
      <c r="H68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8" spans="1:8">
      <c r="A6808" t="s">
        <v>265</v>
      </c>
      <c r="B6808" s="3">
        <v>1972</v>
      </c>
      <c r="C6808">
        <v>0</v>
      </c>
      <c r="D6808">
        <v>0</v>
      </c>
      <c r="E6808" s="3" t="e">
        <v>#NUM!</v>
      </c>
      <c r="F6808" s="3" t="str">
        <f>VLOOKUP(Exportacao[[#This Row],[País]],Tabela3[#All],4,FALSE)</f>
        <v>República Tcheca</v>
      </c>
      <c r="G6808" s="3" t="str">
        <f>VLOOKUP(Exportacao[[#This Row],[País Corrigido]],'Conversor de países_Geral_UTF8_'!$A$2:$B$223,2,FALSE)</f>
        <v>Europa</v>
      </c>
      <c r="H68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09" spans="1:8">
      <c r="A6809" t="s">
        <v>265</v>
      </c>
      <c r="B6809" s="3">
        <v>1973</v>
      </c>
      <c r="C6809">
        <v>0</v>
      </c>
      <c r="D6809">
        <v>0</v>
      </c>
      <c r="E6809" s="3" t="e">
        <v>#NUM!</v>
      </c>
      <c r="F6809" s="3" t="str">
        <f>VLOOKUP(Exportacao[[#This Row],[País]],Tabela3[#All],4,FALSE)</f>
        <v>República Tcheca</v>
      </c>
      <c r="G6809" s="3" t="str">
        <f>VLOOKUP(Exportacao[[#This Row],[País Corrigido]],'Conversor de países_Geral_UTF8_'!$A$2:$B$223,2,FALSE)</f>
        <v>Europa</v>
      </c>
      <c r="H68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0" spans="1:8">
      <c r="A6810" t="s">
        <v>265</v>
      </c>
      <c r="B6810" s="3">
        <v>1974</v>
      </c>
      <c r="C6810">
        <v>0</v>
      </c>
      <c r="D6810">
        <v>0</v>
      </c>
      <c r="E6810" s="3" t="e">
        <v>#NUM!</v>
      </c>
      <c r="F6810" s="3" t="str">
        <f>VLOOKUP(Exportacao[[#This Row],[País]],Tabela3[#All],4,FALSE)</f>
        <v>República Tcheca</v>
      </c>
      <c r="G6810" s="3" t="str">
        <f>VLOOKUP(Exportacao[[#This Row],[País Corrigido]],'Conversor de países_Geral_UTF8_'!$A$2:$B$223,2,FALSE)</f>
        <v>Europa</v>
      </c>
      <c r="H68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1" spans="1:8">
      <c r="A6811" t="s">
        <v>265</v>
      </c>
      <c r="B6811" s="3">
        <v>1975</v>
      </c>
      <c r="C6811">
        <v>0</v>
      </c>
      <c r="D6811">
        <v>0</v>
      </c>
      <c r="E6811" s="3" t="e">
        <v>#NUM!</v>
      </c>
      <c r="F6811" s="3" t="str">
        <f>VLOOKUP(Exportacao[[#This Row],[País]],Tabela3[#All],4,FALSE)</f>
        <v>República Tcheca</v>
      </c>
      <c r="G6811" s="3" t="str">
        <f>VLOOKUP(Exportacao[[#This Row],[País Corrigido]],'Conversor de países_Geral_UTF8_'!$A$2:$B$223,2,FALSE)</f>
        <v>Europa</v>
      </c>
      <c r="H68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2" spans="1:8">
      <c r="A6812" t="s">
        <v>265</v>
      </c>
      <c r="B6812" s="3">
        <v>1976</v>
      </c>
      <c r="C6812">
        <v>0</v>
      </c>
      <c r="D6812">
        <v>0</v>
      </c>
      <c r="E6812" s="3" t="e">
        <v>#NUM!</v>
      </c>
      <c r="F6812" s="3" t="str">
        <f>VLOOKUP(Exportacao[[#This Row],[País]],Tabela3[#All],4,FALSE)</f>
        <v>República Tcheca</v>
      </c>
      <c r="G6812" s="3" t="str">
        <f>VLOOKUP(Exportacao[[#This Row],[País Corrigido]],'Conversor de países_Geral_UTF8_'!$A$2:$B$223,2,FALSE)</f>
        <v>Europa</v>
      </c>
      <c r="H68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3" spans="1:8">
      <c r="A6813" t="s">
        <v>265</v>
      </c>
      <c r="B6813" s="3">
        <v>1977</v>
      </c>
      <c r="C6813">
        <v>0</v>
      </c>
      <c r="D6813">
        <v>0</v>
      </c>
      <c r="E6813" s="3" t="e">
        <v>#NUM!</v>
      </c>
      <c r="F6813" s="3" t="str">
        <f>VLOOKUP(Exportacao[[#This Row],[País]],Tabela3[#All],4,FALSE)</f>
        <v>República Tcheca</v>
      </c>
      <c r="G6813" s="3" t="str">
        <f>VLOOKUP(Exportacao[[#This Row],[País Corrigido]],'Conversor de países_Geral_UTF8_'!$A$2:$B$223,2,FALSE)</f>
        <v>Europa</v>
      </c>
      <c r="H68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4" spans="1:8">
      <c r="A6814" t="s">
        <v>265</v>
      </c>
      <c r="B6814" s="3">
        <v>1978</v>
      </c>
      <c r="C6814">
        <v>0</v>
      </c>
      <c r="D6814">
        <v>0</v>
      </c>
      <c r="E6814" s="3" t="e">
        <v>#NUM!</v>
      </c>
      <c r="F6814" s="3" t="str">
        <f>VLOOKUP(Exportacao[[#This Row],[País]],Tabela3[#All],4,FALSE)</f>
        <v>República Tcheca</v>
      </c>
      <c r="G6814" s="3" t="str">
        <f>VLOOKUP(Exportacao[[#This Row],[País Corrigido]],'Conversor de países_Geral_UTF8_'!$A$2:$B$223,2,FALSE)</f>
        <v>Europa</v>
      </c>
      <c r="H68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5" spans="1:8">
      <c r="A6815" t="s">
        <v>265</v>
      </c>
      <c r="B6815" s="3">
        <v>1979</v>
      </c>
      <c r="C6815">
        <v>0</v>
      </c>
      <c r="D6815">
        <v>0</v>
      </c>
      <c r="E6815" s="3" t="e">
        <v>#NUM!</v>
      </c>
      <c r="F6815" s="3" t="str">
        <f>VLOOKUP(Exportacao[[#This Row],[País]],Tabela3[#All],4,FALSE)</f>
        <v>República Tcheca</v>
      </c>
      <c r="G6815" s="3" t="str">
        <f>VLOOKUP(Exportacao[[#This Row],[País Corrigido]],'Conversor de países_Geral_UTF8_'!$A$2:$B$223,2,FALSE)</f>
        <v>Europa</v>
      </c>
      <c r="H68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6" spans="1:8">
      <c r="A6816" t="s">
        <v>265</v>
      </c>
      <c r="B6816" s="3">
        <v>1980</v>
      </c>
      <c r="C6816">
        <v>0</v>
      </c>
      <c r="D6816">
        <v>0</v>
      </c>
      <c r="E6816" s="3" t="e">
        <v>#NUM!</v>
      </c>
      <c r="F6816" s="3" t="str">
        <f>VLOOKUP(Exportacao[[#This Row],[País]],Tabela3[#All],4,FALSE)</f>
        <v>República Tcheca</v>
      </c>
      <c r="G6816" s="3" t="str">
        <f>VLOOKUP(Exportacao[[#This Row],[País Corrigido]],'Conversor de países_Geral_UTF8_'!$A$2:$B$223,2,FALSE)</f>
        <v>Europa</v>
      </c>
      <c r="H68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7" spans="1:8">
      <c r="A6817" t="s">
        <v>265</v>
      </c>
      <c r="B6817" s="3">
        <v>1981</v>
      </c>
      <c r="C6817">
        <v>0</v>
      </c>
      <c r="D6817">
        <v>0</v>
      </c>
      <c r="E6817" s="3" t="e">
        <v>#NUM!</v>
      </c>
      <c r="F6817" s="3" t="str">
        <f>VLOOKUP(Exportacao[[#This Row],[País]],Tabela3[#All],4,FALSE)</f>
        <v>República Tcheca</v>
      </c>
      <c r="G6817" s="3" t="str">
        <f>VLOOKUP(Exportacao[[#This Row],[País Corrigido]],'Conversor de países_Geral_UTF8_'!$A$2:$B$223,2,FALSE)</f>
        <v>Europa</v>
      </c>
      <c r="H68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8" spans="1:8">
      <c r="A6818" t="s">
        <v>265</v>
      </c>
      <c r="B6818" s="3">
        <v>1982</v>
      </c>
      <c r="C6818">
        <v>0</v>
      </c>
      <c r="D6818">
        <v>0</v>
      </c>
      <c r="E6818" s="3" t="e">
        <v>#NUM!</v>
      </c>
      <c r="F6818" s="3" t="str">
        <f>VLOOKUP(Exportacao[[#This Row],[País]],Tabela3[#All],4,FALSE)</f>
        <v>República Tcheca</v>
      </c>
      <c r="G6818" s="3" t="str">
        <f>VLOOKUP(Exportacao[[#This Row],[País Corrigido]],'Conversor de países_Geral_UTF8_'!$A$2:$B$223,2,FALSE)</f>
        <v>Europa</v>
      </c>
      <c r="H68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19" spans="1:8">
      <c r="A6819" t="s">
        <v>265</v>
      </c>
      <c r="B6819" s="3">
        <v>1983</v>
      </c>
      <c r="C6819">
        <v>0</v>
      </c>
      <c r="D6819">
        <v>0</v>
      </c>
      <c r="E6819" s="3" t="e">
        <v>#NUM!</v>
      </c>
      <c r="F6819" s="3" t="str">
        <f>VLOOKUP(Exportacao[[#This Row],[País]],Tabela3[#All],4,FALSE)</f>
        <v>República Tcheca</v>
      </c>
      <c r="G6819" s="3" t="str">
        <f>VLOOKUP(Exportacao[[#This Row],[País Corrigido]],'Conversor de países_Geral_UTF8_'!$A$2:$B$223,2,FALSE)</f>
        <v>Europa</v>
      </c>
      <c r="H68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0" spans="1:8">
      <c r="A6820" t="s">
        <v>265</v>
      </c>
      <c r="B6820" s="3">
        <v>1984</v>
      </c>
      <c r="C6820">
        <v>0</v>
      </c>
      <c r="D6820">
        <v>0</v>
      </c>
      <c r="E6820" s="3" t="e">
        <v>#NUM!</v>
      </c>
      <c r="F6820" s="3" t="str">
        <f>VLOOKUP(Exportacao[[#This Row],[País]],Tabela3[#All],4,FALSE)</f>
        <v>República Tcheca</v>
      </c>
      <c r="G6820" s="3" t="str">
        <f>VLOOKUP(Exportacao[[#This Row],[País Corrigido]],'Conversor de países_Geral_UTF8_'!$A$2:$B$223,2,FALSE)</f>
        <v>Europa</v>
      </c>
      <c r="H68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1" spans="1:8">
      <c r="A6821" t="s">
        <v>265</v>
      </c>
      <c r="B6821" s="3">
        <v>1985</v>
      </c>
      <c r="C6821">
        <v>0</v>
      </c>
      <c r="D6821">
        <v>0</v>
      </c>
      <c r="E6821" s="3" t="e">
        <v>#NUM!</v>
      </c>
      <c r="F6821" s="3" t="str">
        <f>VLOOKUP(Exportacao[[#This Row],[País]],Tabela3[#All],4,FALSE)</f>
        <v>República Tcheca</v>
      </c>
      <c r="G6821" s="3" t="str">
        <f>VLOOKUP(Exportacao[[#This Row],[País Corrigido]],'Conversor de países_Geral_UTF8_'!$A$2:$B$223,2,FALSE)</f>
        <v>Europa</v>
      </c>
      <c r="H68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2" spans="1:8">
      <c r="A6822" t="s">
        <v>265</v>
      </c>
      <c r="B6822" s="3">
        <v>1986</v>
      </c>
      <c r="C6822">
        <v>0</v>
      </c>
      <c r="D6822">
        <v>0</v>
      </c>
      <c r="E6822" s="3" t="e">
        <v>#NUM!</v>
      </c>
      <c r="F6822" s="3" t="str">
        <f>VLOOKUP(Exportacao[[#This Row],[País]],Tabela3[#All],4,FALSE)</f>
        <v>República Tcheca</v>
      </c>
      <c r="G6822" s="3" t="str">
        <f>VLOOKUP(Exportacao[[#This Row],[País Corrigido]],'Conversor de países_Geral_UTF8_'!$A$2:$B$223,2,FALSE)</f>
        <v>Europa</v>
      </c>
      <c r="H68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3" spans="1:8">
      <c r="A6823" t="s">
        <v>265</v>
      </c>
      <c r="B6823" s="3">
        <v>1987</v>
      </c>
      <c r="C6823">
        <v>0</v>
      </c>
      <c r="D6823">
        <v>0</v>
      </c>
      <c r="E6823" s="3" t="e">
        <v>#NUM!</v>
      </c>
      <c r="F6823" s="3" t="str">
        <f>VLOOKUP(Exportacao[[#This Row],[País]],Tabela3[#All],4,FALSE)</f>
        <v>República Tcheca</v>
      </c>
      <c r="G6823" s="3" t="str">
        <f>VLOOKUP(Exportacao[[#This Row],[País Corrigido]],'Conversor de países_Geral_UTF8_'!$A$2:$B$223,2,FALSE)</f>
        <v>Europa</v>
      </c>
      <c r="H68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4" spans="1:8">
      <c r="A6824" t="s">
        <v>265</v>
      </c>
      <c r="B6824" s="3">
        <v>1988</v>
      </c>
      <c r="C6824">
        <v>0</v>
      </c>
      <c r="D6824">
        <v>0</v>
      </c>
      <c r="E6824" s="3" t="e">
        <v>#NUM!</v>
      </c>
      <c r="F6824" s="3" t="str">
        <f>VLOOKUP(Exportacao[[#This Row],[País]],Tabela3[#All],4,FALSE)</f>
        <v>República Tcheca</v>
      </c>
      <c r="G6824" s="3" t="str">
        <f>VLOOKUP(Exportacao[[#This Row],[País Corrigido]],'Conversor de países_Geral_UTF8_'!$A$2:$B$223,2,FALSE)</f>
        <v>Europa</v>
      </c>
      <c r="H68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5" spans="1:8">
      <c r="A6825" t="s">
        <v>265</v>
      </c>
      <c r="B6825" s="3">
        <v>1989</v>
      </c>
      <c r="C6825">
        <v>0</v>
      </c>
      <c r="D6825">
        <v>0</v>
      </c>
      <c r="E6825" s="3" t="e">
        <v>#NUM!</v>
      </c>
      <c r="F6825" s="3" t="str">
        <f>VLOOKUP(Exportacao[[#This Row],[País]],Tabela3[#All],4,FALSE)</f>
        <v>República Tcheca</v>
      </c>
      <c r="G6825" s="3" t="str">
        <f>VLOOKUP(Exportacao[[#This Row],[País Corrigido]],'Conversor de países_Geral_UTF8_'!$A$2:$B$223,2,FALSE)</f>
        <v>Europa</v>
      </c>
      <c r="H68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6" spans="1:8">
      <c r="A6826" t="s">
        <v>265</v>
      </c>
      <c r="B6826" s="3">
        <v>1990</v>
      </c>
      <c r="C6826">
        <v>0</v>
      </c>
      <c r="D6826">
        <v>0</v>
      </c>
      <c r="E6826" s="3" t="e">
        <v>#NUM!</v>
      </c>
      <c r="F6826" s="3" t="str">
        <f>VLOOKUP(Exportacao[[#This Row],[País]],Tabela3[#All],4,FALSE)</f>
        <v>República Tcheca</v>
      </c>
      <c r="G6826" s="3" t="str">
        <f>VLOOKUP(Exportacao[[#This Row],[País Corrigido]],'Conversor de países_Geral_UTF8_'!$A$2:$B$223,2,FALSE)</f>
        <v>Europa</v>
      </c>
      <c r="H68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7" spans="1:8">
      <c r="A6827" t="s">
        <v>265</v>
      </c>
      <c r="B6827" s="3">
        <v>1991</v>
      </c>
      <c r="C6827">
        <v>0</v>
      </c>
      <c r="D6827">
        <v>0</v>
      </c>
      <c r="E6827" s="3" t="e">
        <v>#NUM!</v>
      </c>
      <c r="F6827" s="3" t="str">
        <f>VLOOKUP(Exportacao[[#This Row],[País]],Tabela3[#All],4,FALSE)</f>
        <v>República Tcheca</v>
      </c>
      <c r="G6827" s="3" t="str">
        <f>VLOOKUP(Exportacao[[#This Row],[País Corrigido]],'Conversor de países_Geral_UTF8_'!$A$2:$B$223,2,FALSE)</f>
        <v>Europa</v>
      </c>
      <c r="H68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8" spans="1:8">
      <c r="A6828" t="s">
        <v>265</v>
      </c>
      <c r="B6828" s="3">
        <v>1992</v>
      </c>
      <c r="C6828">
        <v>0</v>
      </c>
      <c r="D6828">
        <v>0</v>
      </c>
      <c r="E6828" s="3" t="e">
        <v>#NUM!</v>
      </c>
      <c r="F6828" s="3" t="str">
        <f>VLOOKUP(Exportacao[[#This Row],[País]],Tabela3[#All],4,FALSE)</f>
        <v>República Tcheca</v>
      </c>
      <c r="G6828" s="3" t="str">
        <f>VLOOKUP(Exportacao[[#This Row],[País Corrigido]],'Conversor de países_Geral_UTF8_'!$A$2:$B$223,2,FALSE)</f>
        <v>Europa</v>
      </c>
      <c r="H68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29" spans="1:8">
      <c r="A6829" t="s">
        <v>265</v>
      </c>
      <c r="B6829" s="3">
        <v>1993</v>
      </c>
      <c r="C6829">
        <v>0</v>
      </c>
      <c r="D6829">
        <v>0</v>
      </c>
      <c r="E6829" s="3" t="e">
        <v>#NUM!</v>
      </c>
      <c r="F6829" s="3" t="str">
        <f>VLOOKUP(Exportacao[[#This Row],[País]],Tabela3[#All],4,FALSE)</f>
        <v>República Tcheca</v>
      </c>
      <c r="G6829" s="3" t="str">
        <f>VLOOKUP(Exportacao[[#This Row],[País Corrigido]],'Conversor de países_Geral_UTF8_'!$A$2:$B$223,2,FALSE)</f>
        <v>Europa</v>
      </c>
      <c r="H68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0" spans="1:8">
      <c r="A6830" t="s">
        <v>265</v>
      </c>
      <c r="B6830" s="3">
        <v>1994</v>
      </c>
      <c r="C6830">
        <v>0</v>
      </c>
      <c r="D6830">
        <v>0</v>
      </c>
      <c r="E6830" s="3" t="e">
        <v>#NUM!</v>
      </c>
      <c r="F6830" s="3" t="str">
        <f>VLOOKUP(Exportacao[[#This Row],[País]],Tabela3[#All],4,FALSE)</f>
        <v>República Tcheca</v>
      </c>
      <c r="G6830" s="3" t="str">
        <f>VLOOKUP(Exportacao[[#This Row],[País Corrigido]],'Conversor de países_Geral_UTF8_'!$A$2:$B$223,2,FALSE)</f>
        <v>Europa</v>
      </c>
      <c r="H68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1" spans="1:8">
      <c r="A6831" t="s">
        <v>265</v>
      </c>
      <c r="B6831" s="3">
        <v>1995</v>
      </c>
      <c r="C6831">
        <v>0</v>
      </c>
      <c r="D6831">
        <v>0</v>
      </c>
      <c r="E6831" s="3" t="e">
        <v>#NUM!</v>
      </c>
      <c r="F6831" s="3" t="str">
        <f>VLOOKUP(Exportacao[[#This Row],[País]],Tabela3[#All],4,FALSE)</f>
        <v>República Tcheca</v>
      </c>
      <c r="G6831" s="3" t="str">
        <f>VLOOKUP(Exportacao[[#This Row],[País Corrigido]],'Conversor de países_Geral_UTF8_'!$A$2:$B$223,2,FALSE)</f>
        <v>Europa</v>
      </c>
      <c r="H68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2" spans="1:8">
      <c r="A6832" t="s">
        <v>265</v>
      </c>
      <c r="B6832" s="3">
        <v>1996</v>
      </c>
      <c r="C6832">
        <v>0</v>
      </c>
      <c r="D6832">
        <v>0</v>
      </c>
      <c r="E6832" s="3" t="e">
        <v>#NUM!</v>
      </c>
      <c r="F6832" s="3" t="str">
        <f>VLOOKUP(Exportacao[[#This Row],[País]],Tabela3[#All],4,FALSE)</f>
        <v>República Tcheca</v>
      </c>
      <c r="G6832" s="3" t="str">
        <f>VLOOKUP(Exportacao[[#This Row],[País Corrigido]],'Conversor de países_Geral_UTF8_'!$A$2:$B$223,2,FALSE)</f>
        <v>Europa</v>
      </c>
      <c r="H68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3" spans="1:8">
      <c r="A6833" t="s">
        <v>265</v>
      </c>
      <c r="B6833" s="3">
        <v>1997</v>
      </c>
      <c r="C6833">
        <v>0</v>
      </c>
      <c r="D6833">
        <v>0</v>
      </c>
      <c r="E6833" s="3" t="e">
        <v>#NUM!</v>
      </c>
      <c r="F6833" s="3" t="str">
        <f>VLOOKUP(Exportacao[[#This Row],[País]],Tabela3[#All],4,FALSE)</f>
        <v>República Tcheca</v>
      </c>
      <c r="G6833" s="3" t="str">
        <f>VLOOKUP(Exportacao[[#This Row],[País Corrigido]],'Conversor de países_Geral_UTF8_'!$A$2:$B$223,2,FALSE)</f>
        <v>Europa</v>
      </c>
      <c r="H68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4" spans="1:8">
      <c r="A6834" t="s">
        <v>265</v>
      </c>
      <c r="B6834" s="3">
        <v>1998</v>
      </c>
      <c r="C6834">
        <v>0</v>
      </c>
      <c r="D6834">
        <v>0</v>
      </c>
      <c r="E6834" s="3" t="e">
        <v>#NUM!</v>
      </c>
      <c r="F6834" s="3" t="str">
        <f>VLOOKUP(Exportacao[[#This Row],[País]],Tabela3[#All],4,FALSE)</f>
        <v>República Tcheca</v>
      </c>
      <c r="G6834" s="3" t="str">
        <f>VLOOKUP(Exportacao[[#This Row],[País Corrigido]],'Conversor de países_Geral_UTF8_'!$A$2:$B$223,2,FALSE)</f>
        <v>Europa</v>
      </c>
      <c r="H68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5" spans="1:8">
      <c r="A6835" t="s">
        <v>265</v>
      </c>
      <c r="B6835" s="3">
        <v>1999</v>
      </c>
      <c r="C6835">
        <v>0</v>
      </c>
      <c r="D6835">
        <v>0</v>
      </c>
      <c r="E6835" s="3" t="e">
        <v>#NUM!</v>
      </c>
      <c r="F6835" s="3" t="str">
        <f>VLOOKUP(Exportacao[[#This Row],[País]],Tabela3[#All],4,FALSE)</f>
        <v>República Tcheca</v>
      </c>
      <c r="G6835" s="3" t="str">
        <f>VLOOKUP(Exportacao[[#This Row],[País Corrigido]],'Conversor de países_Geral_UTF8_'!$A$2:$B$223,2,FALSE)</f>
        <v>Europa</v>
      </c>
      <c r="H68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6" spans="1:8">
      <c r="A6836" t="s">
        <v>265</v>
      </c>
      <c r="B6836" s="3">
        <v>2000</v>
      </c>
      <c r="C6836">
        <v>0</v>
      </c>
      <c r="D6836">
        <v>0</v>
      </c>
      <c r="E6836" s="3" t="e">
        <v>#NUM!</v>
      </c>
      <c r="F6836" s="3" t="str">
        <f>VLOOKUP(Exportacao[[#This Row],[País]],Tabela3[#All],4,FALSE)</f>
        <v>República Tcheca</v>
      </c>
      <c r="G6836" s="3" t="str">
        <f>VLOOKUP(Exportacao[[#This Row],[País Corrigido]],'Conversor de países_Geral_UTF8_'!$A$2:$B$223,2,FALSE)</f>
        <v>Europa</v>
      </c>
      <c r="H68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7" spans="1:8">
      <c r="A6837" t="s">
        <v>265</v>
      </c>
      <c r="B6837" s="3">
        <v>2001</v>
      </c>
      <c r="C6837">
        <v>0</v>
      </c>
      <c r="D6837">
        <v>0</v>
      </c>
      <c r="E6837" s="3" t="e">
        <v>#NUM!</v>
      </c>
      <c r="F6837" s="3" t="str">
        <f>VLOOKUP(Exportacao[[#This Row],[País]],Tabela3[#All],4,FALSE)</f>
        <v>República Tcheca</v>
      </c>
      <c r="G6837" s="3" t="str">
        <f>VLOOKUP(Exportacao[[#This Row],[País Corrigido]],'Conversor de países_Geral_UTF8_'!$A$2:$B$223,2,FALSE)</f>
        <v>Europa</v>
      </c>
      <c r="H68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8" spans="1:8">
      <c r="A6838" t="s">
        <v>265</v>
      </c>
      <c r="B6838" s="3">
        <v>2002</v>
      </c>
      <c r="C6838">
        <v>0</v>
      </c>
      <c r="D6838">
        <v>0</v>
      </c>
      <c r="E6838" s="3" t="e">
        <v>#NUM!</v>
      </c>
      <c r="F6838" s="3" t="str">
        <f>VLOOKUP(Exportacao[[#This Row],[País]],Tabela3[#All],4,FALSE)</f>
        <v>República Tcheca</v>
      </c>
      <c r="G6838" s="3" t="str">
        <f>VLOOKUP(Exportacao[[#This Row],[País Corrigido]],'Conversor de países_Geral_UTF8_'!$A$2:$B$223,2,FALSE)</f>
        <v>Europa</v>
      </c>
      <c r="H68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39" spans="1:8">
      <c r="A6839" t="s">
        <v>265</v>
      </c>
      <c r="B6839" s="3">
        <v>2003</v>
      </c>
      <c r="C6839">
        <v>7370</v>
      </c>
      <c r="D6839">
        <v>31791</v>
      </c>
      <c r="E6839" s="3">
        <v>4.3135685210312076</v>
      </c>
      <c r="F6839" s="3" t="str">
        <f>VLOOKUP(Exportacao[[#This Row],[País]],Tabela3[#All],4,FALSE)</f>
        <v>República Tcheca</v>
      </c>
      <c r="G6839" s="3" t="str">
        <f>VLOOKUP(Exportacao[[#This Row],[País Corrigido]],'Conversor de países_Geral_UTF8_'!$A$2:$B$223,2,FALSE)</f>
        <v>Europa</v>
      </c>
      <c r="H68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0" spans="1:8">
      <c r="A6840" t="s">
        <v>265</v>
      </c>
      <c r="B6840" s="3">
        <v>2004</v>
      </c>
      <c r="C6840">
        <v>11855</v>
      </c>
      <c r="D6840">
        <v>64927</v>
      </c>
      <c r="E6840" s="3">
        <v>5.4767608603964568</v>
      </c>
      <c r="F6840" s="3" t="str">
        <f>VLOOKUP(Exportacao[[#This Row],[País]],Tabela3[#All],4,FALSE)</f>
        <v>República Tcheca</v>
      </c>
      <c r="G6840" s="3" t="str">
        <f>VLOOKUP(Exportacao[[#This Row],[País Corrigido]],'Conversor de países_Geral_UTF8_'!$A$2:$B$223,2,FALSE)</f>
        <v>Europa</v>
      </c>
      <c r="H68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1" spans="1:8">
      <c r="A6841" t="s">
        <v>265</v>
      </c>
      <c r="B6841" s="3">
        <v>2005</v>
      </c>
      <c r="C6841">
        <v>65180</v>
      </c>
      <c r="D6841">
        <v>129082</v>
      </c>
      <c r="E6841" s="3">
        <v>1.9803927585148819</v>
      </c>
      <c r="F6841" s="3" t="str">
        <f>VLOOKUP(Exportacao[[#This Row],[País]],Tabela3[#All],4,FALSE)</f>
        <v>República Tcheca</v>
      </c>
      <c r="G6841" s="3" t="str">
        <f>VLOOKUP(Exportacao[[#This Row],[País Corrigido]],'Conversor de países_Geral_UTF8_'!$A$2:$B$223,2,FALSE)</f>
        <v>Europa</v>
      </c>
      <c r="H68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2" spans="1:8">
      <c r="A6842" t="s">
        <v>265</v>
      </c>
      <c r="B6842" s="3">
        <v>2006</v>
      </c>
      <c r="C6842">
        <v>24250</v>
      </c>
      <c r="D6842">
        <v>105576</v>
      </c>
      <c r="E6842" s="3">
        <v>4.3536494845360822</v>
      </c>
      <c r="F6842" s="3" t="str">
        <f>VLOOKUP(Exportacao[[#This Row],[País]],Tabela3[#All],4,FALSE)</f>
        <v>República Tcheca</v>
      </c>
      <c r="G6842" s="3" t="str">
        <f>VLOOKUP(Exportacao[[#This Row],[País Corrigido]],'Conversor de países_Geral_UTF8_'!$A$2:$B$223,2,FALSE)</f>
        <v>Europa</v>
      </c>
      <c r="H68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3" spans="1:8">
      <c r="A6843" t="s">
        <v>265</v>
      </c>
      <c r="B6843" s="3">
        <v>2007</v>
      </c>
      <c r="C6843">
        <v>85303</v>
      </c>
      <c r="D6843">
        <v>189620</v>
      </c>
      <c r="E6843" s="3">
        <v>2.2228995463231072</v>
      </c>
      <c r="F6843" s="3" t="str">
        <f>VLOOKUP(Exportacao[[#This Row],[País]],Tabela3[#All],4,FALSE)</f>
        <v>República Tcheca</v>
      </c>
      <c r="G6843" s="3" t="str">
        <f>VLOOKUP(Exportacao[[#This Row],[País Corrigido]],'Conversor de países_Geral_UTF8_'!$A$2:$B$223,2,FALSE)</f>
        <v>Europa</v>
      </c>
      <c r="H68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4" spans="1:8">
      <c r="A6844" t="s">
        <v>265</v>
      </c>
      <c r="B6844" s="3">
        <v>2008</v>
      </c>
      <c r="C6844">
        <v>17135</v>
      </c>
      <c r="D6844">
        <v>64709</v>
      </c>
      <c r="E6844" s="3">
        <v>3.7764225269915377</v>
      </c>
      <c r="F6844" s="3" t="str">
        <f>VLOOKUP(Exportacao[[#This Row],[País]],Tabela3[#All],4,FALSE)</f>
        <v>República Tcheca</v>
      </c>
      <c r="G6844" s="3" t="str">
        <f>VLOOKUP(Exportacao[[#This Row],[País Corrigido]],'Conversor de países_Geral_UTF8_'!$A$2:$B$223,2,FALSE)</f>
        <v>Europa</v>
      </c>
      <c r="H68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5" spans="1:8">
      <c r="A6845" t="s">
        <v>265</v>
      </c>
      <c r="B6845" s="3">
        <v>2009</v>
      </c>
      <c r="C6845">
        <v>9269</v>
      </c>
      <c r="D6845">
        <v>43902</v>
      </c>
      <c r="E6845" s="3">
        <v>4.7364332721976483</v>
      </c>
      <c r="F6845" s="3" t="str">
        <f>VLOOKUP(Exportacao[[#This Row],[País]],Tabela3[#All],4,FALSE)</f>
        <v>República Tcheca</v>
      </c>
      <c r="G6845" s="3" t="str">
        <f>VLOOKUP(Exportacao[[#This Row],[País Corrigido]],'Conversor de países_Geral_UTF8_'!$A$2:$B$223,2,FALSE)</f>
        <v>Europa</v>
      </c>
      <c r="H68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6" spans="1:8">
      <c r="A6846" t="s">
        <v>265</v>
      </c>
      <c r="B6846" s="3">
        <v>2010</v>
      </c>
      <c r="C6846">
        <v>1091</v>
      </c>
      <c r="D6846">
        <v>5285</v>
      </c>
      <c r="E6846" s="3">
        <v>4.8441796516956916</v>
      </c>
      <c r="F6846" s="3" t="str">
        <f>VLOOKUP(Exportacao[[#This Row],[País]],Tabela3[#All],4,FALSE)</f>
        <v>República Tcheca</v>
      </c>
      <c r="G6846" s="3" t="str">
        <f>VLOOKUP(Exportacao[[#This Row],[País Corrigido]],'Conversor de países_Geral_UTF8_'!$A$2:$B$223,2,FALSE)</f>
        <v>Europa</v>
      </c>
      <c r="H68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7" spans="1:8">
      <c r="A6847" t="s">
        <v>265</v>
      </c>
      <c r="B6847" s="3">
        <v>2011</v>
      </c>
      <c r="C6847">
        <v>6846</v>
      </c>
      <c r="D6847">
        <v>37271</v>
      </c>
      <c r="E6847" s="3">
        <v>5.4442009932807478</v>
      </c>
      <c r="F6847" s="3" t="str">
        <f>VLOOKUP(Exportacao[[#This Row],[País]],Tabela3[#All],4,FALSE)</f>
        <v>República Tcheca</v>
      </c>
      <c r="G6847" s="3" t="str">
        <f>VLOOKUP(Exportacao[[#This Row],[País Corrigido]],'Conversor de países_Geral_UTF8_'!$A$2:$B$223,2,FALSE)</f>
        <v>Europa</v>
      </c>
      <c r="H68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8" spans="1:8">
      <c r="A6848" t="s">
        <v>265</v>
      </c>
      <c r="B6848" s="3">
        <v>2012</v>
      </c>
      <c r="C6848">
        <v>7960</v>
      </c>
      <c r="D6848">
        <v>27789</v>
      </c>
      <c r="E6848" s="3">
        <v>3.4910804020100503</v>
      </c>
      <c r="F6848" s="3" t="str">
        <f>VLOOKUP(Exportacao[[#This Row],[País]],Tabela3[#All],4,FALSE)</f>
        <v>República Tcheca</v>
      </c>
      <c r="G6848" s="3" t="str">
        <f>VLOOKUP(Exportacao[[#This Row],[País Corrigido]],'Conversor de países_Geral_UTF8_'!$A$2:$B$223,2,FALSE)</f>
        <v>Europa</v>
      </c>
      <c r="H68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49" spans="1:8">
      <c r="A6849" t="s">
        <v>265</v>
      </c>
      <c r="B6849" s="3">
        <v>2013</v>
      </c>
      <c r="C6849">
        <v>3697</v>
      </c>
      <c r="D6849">
        <v>23549</v>
      </c>
      <c r="E6849" s="3">
        <v>6.3697592642683256</v>
      </c>
      <c r="F6849" s="3" t="str">
        <f>VLOOKUP(Exportacao[[#This Row],[País]],Tabela3[#All],4,FALSE)</f>
        <v>República Tcheca</v>
      </c>
      <c r="G6849" s="3" t="str">
        <f>VLOOKUP(Exportacao[[#This Row],[País Corrigido]],'Conversor de países_Geral_UTF8_'!$A$2:$B$223,2,FALSE)</f>
        <v>Europa</v>
      </c>
      <c r="H68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0" spans="1:8">
      <c r="A6850" t="s">
        <v>265</v>
      </c>
      <c r="B6850" s="3">
        <v>2014</v>
      </c>
      <c r="C6850">
        <v>4500</v>
      </c>
      <c r="D6850">
        <v>35005</v>
      </c>
      <c r="E6850" s="3">
        <v>7.778888888888889</v>
      </c>
      <c r="F6850" s="3" t="str">
        <f>VLOOKUP(Exportacao[[#This Row],[País]],Tabela3[#All],4,FALSE)</f>
        <v>República Tcheca</v>
      </c>
      <c r="G6850" s="3" t="str">
        <f>VLOOKUP(Exportacao[[#This Row],[País Corrigido]],'Conversor de países_Geral_UTF8_'!$A$2:$B$223,2,FALSE)</f>
        <v>Europa</v>
      </c>
      <c r="H68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1" spans="1:8">
      <c r="A6851" t="s">
        <v>265</v>
      </c>
      <c r="B6851" s="3">
        <v>2015</v>
      </c>
      <c r="C6851">
        <v>2297</v>
      </c>
      <c r="D6851">
        <v>15304</v>
      </c>
      <c r="E6851" s="3">
        <v>6.6626033957335657</v>
      </c>
      <c r="F6851" s="3" t="str">
        <f>VLOOKUP(Exportacao[[#This Row],[País]],Tabela3[#All],4,FALSE)</f>
        <v>República Tcheca</v>
      </c>
      <c r="G6851" s="3" t="str">
        <f>VLOOKUP(Exportacao[[#This Row],[País Corrigido]],'Conversor de países_Geral_UTF8_'!$A$2:$B$223,2,FALSE)</f>
        <v>Europa</v>
      </c>
      <c r="H68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2" spans="1:8">
      <c r="A6852" t="s">
        <v>265</v>
      </c>
      <c r="B6852" s="3">
        <v>2016</v>
      </c>
      <c r="C6852">
        <v>3837</v>
      </c>
      <c r="D6852">
        <v>28473</v>
      </c>
      <c r="E6852" s="3">
        <v>7.4206411258795937</v>
      </c>
      <c r="F6852" s="3" t="str">
        <f>VLOOKUP(Exportacao[[#This Row],[País]],Tabela3[#All],4,FALSE)</f>
        <v>República Tcheca</v>
      </c>
      <c r="G6852" s="3" t="str">
        <f>VLOOKUP(Exportacao[[#This Row],[País Corrigido]],'Conversor de países_Geral_UTF8_'!$A$2:$B$223,2,FALSE)</f>
        <v>Europa</v>
      </c>
      <c r="H68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3" spans="1:8">
      <c r="A6853" t="s">
        <v>265</v>
      </c>
      <c r="B6853" s="3">
        <v>2017</v>
      </c>
      <c r="C6853">
        <v>2746</v>
      </c>
      <c r="D6853">
        <v>16947</v>
      </c>
      <c r="E6853" s="3">
        <v>6.1715222141296433</v>
      </c>
      <c r="F6853" s="3" t="str">
        <f>VLOOKUP(Exportacao[[#This Row],[País]],Tabela3[#All],4,FALSE)</f>
        <v>República Tcheca</v>
      </c>
      <c r="G6853" s="3" t="str">
        <f>VLOOKUP(Exportacao[[#This Row],[País Corrigido]],'Conversor de países_Geral_UTF8_'!$A$2:$B$223,2,FALSE)</f>
        <v>Europa</v>
      </c>
      <c r="H68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4" spans="1:8">
      <c r="A6854" t="s">
        <v>265</v>
      </c>
      <c r="B6854" s="3">
        <v>2018</v>
      </c>
      <c r="C6854">
        <v>2712</v>
      </c>
      <c r="D6854">
        <v>20980</v>
      </c>
      <c r="E6854" s="3">
        <v>7.7359882005899703</v>
      </c>
      <c r="F6854" s="3" t="str">
        <f>VLOOKUP(Exportacao[[#This Row],[País]],Tabela3[#All],4,FALSE)</f>
        <v>República Tcheca</v>
      </c>
      <c r="G6854" s="3" t="str">
        <f>VLOOKUP(Exportacao[[#This Row],[País Corrigido]],'Conversor de países_Geral_UTF8_'!$A$2:$B$223,2,FALSE)</f>
        <v>Europa</v>
      </c>
      <c r="H68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5" spans="1:8">
      <c r="A6855" t="s">
        <v>265</v>
      </c>
      <c r="B6855" s="3">
        <v>2019</v>
      </c>
      <c r="C6855">
        <v>2115</v>
      </c>
      <c r="D6855">
        <v>16391</v>
      </c>
      <c r="E6855" s="3">
        <v>7.7498817966903077</v>
      </c>
      <c r="F6855" s="3" t="str">
        <f>VLOOKUP(Exportacao[[#This Row],[País]],Tabela3[#All],4,FALSE)</f>
        <v>República Tcheca</v>
      </c>
      <c r="G6855" s="3" t="str">
        <f>VLOOKUP(Exportacao[[#This Row],[País Corrigido]],'Conversor de países_Geral_UTF8_'!$A$2:$B$223,2,FALSE)</f>
        <v>Europa</v>
      </c>
      <c r="H68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6" spans="1:8">
      <c r="A6856" t="s">
        <v>265</v>
      </c>
      <c r="B6856" s="3">
        <v>2020</v>
      </c>
      <c r="C6856">
        <v>563</v>
      </c>
      <c r="D6856">
        <v>4805</v>
      </c>
      <c r="E6856" s="3">
        <v>8.534635879218472</v>
      </c>
      <c r="F6856" s="3" t="str">
        <f>VLOOKUP(Exportacao[[#This Row],[País]],Tabela3[#All],4,FALSE)</f>
        <v>República Tcheca</v>
      </c>
      <c r="G6856" s="3" t="str">
        <f>VLOOKUP(Exportacao[[#This Row],[País Corrigido]],'Conversor de países_Geral_UTF8_'!$A$2:$B$223,2,FALSE)</f>
        <v>Europa</v>
      </c>
      <c r="H68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7" spans="1:8">
      <c r="A6857" t="s">
        <v>265</v>
      </c>
      <c r="B6857" s="3">
        <v>2021</v>
      </c>
      <c r="C6857">
        <v>456</v>
      </c>
      <c r="D6857">
        <v>5988</v>
      </c>
      <c r="E6857" s="3">
        <v>13.131578947368421</v>
      </c>
      <c r="F6857" s="3" t="str">
        <f>VLOOKUP(Exportacao[[#This Row],[País]],Tabela3[#All],4,FALSE)</f>
        <v>República Tcheca</v>
      </c>
      <c r="G6857" s="3" t="str">
        <f>VLOOKUP(Exportacao[[#This Row],[País Corrigido]],'Conversor de países_Geral_UTF8_'!$A$2:$B$223,2,FALSE)</f>
        <v>Europa</v>
      </c>
      <c r="H68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8" spans="1:8">
      <c r="A6858" t="s">
        <v>265</v>
      </c>
      <c r="B6858" s="3">
        <v>2022</v>
      </c>
      <c r="C6858">
        <v>1305</v>
      </c>
      <c r="D6858">
        <v>9997</v>
      </c>
      <c r="E6858" s="3">
        <v>7.6605363984674328</v>
      </c>
      <c r="F6858" s="3" t="str">
        <f>VLOOKUP(Exportacao[[#This Row],[País]],Tabela3[#All],4,FALSE)</f>
        <v>República Tcheca</v>
      </c>
      <c r="G6858" s="3" t="str">
        <f>VLOOKUP(Exportacao[[#This Row],[País Corrigido]],'Conversor de países_Geral_UTF8_'!$A$2:$B$223,2,FALSE)</f>
        <v>Europa</v>
      </c>
      <c r="H68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59" spans="1:8">
      <c r="A6859" t="s">
        <v>265</v>
      </c>
      <c r="B6859" s="3">
        <v>2023</v>
      </c>
      <c r="C6859">
        <v>405</v>
      </c>
      <c r="D6859">
        <v>3348</v>
      </c>
      <c r="E6859" s="3">
        <v>8.2666666666666675</v>
      </c>
      <c r="F6859" s="3" t="str">
        <f>VLOOKUP(Exportacao[[#This Row],[País]],Tabela3[#All],4,FALSE)</f>
        <v>República Tcheca</v>
      </c>
      <c r="G6859" s="3" t="str">
        <f>VLOOKUP(Exportacao[[#This Row],[País Corrigido]],'Conversor de países_Geral_UTF8_'!$A$2:$B$223,2,FALSE)</f>
        <v>Europa</v>
      </c>
      <c r="H68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60" spans="1:8" hidden="1">
      <c r="A6860" t="s">
        <v>212</v>
      </c>
      <c r="B6860" s="3">
        <v>1970</v>
      </c>
      <c r="C6860">
        <v>0</v>
      </c>
      <c r="D6860">
        <v>0</v>
      </c>
      <c r="E6860" s="3" t="e">
        <v>#NUM!</v>
      </c>
      <c r="F6860" s="3" t="str">
        <f>VLOOKUP(Exportacao[[#This Row],[País]],Tabela3[#All],4,FALSE)</f>
        <v>Togo</v>
      </c>
      <c r="G6860" s="3" t="str">
        <f>VLOOKUP(Exportacao[[#This Row],[País Corrigido]],'Conversor de países_Geral_UTF8_'!$A$2:$B$223,2,FALSE)</f>
        <v>África</v>
      </c>
      <c r="H68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1" spans="1:8" hidden="1">
      <c r="A6861" t="s">
        <v>212</v>
      </c>
      <c r="B6861" s="3">
        <v>1971</v>
      </c>
      <c r="C6861">
        <v>0</v>
      </c>
      <c r="D6861">
        <v>0</v>
      </c>
      <c r="E6861" s="3" t="e">
        <v>#NUM!</v>
      </c>
      <c r="F6861" s="3" t="str">
        <f>VLOOKUP(Exportacao[[#This Row],[País]],Tabela3[#All],4,FALSE)</f>
        <v>Togo</v>
      </c>
      <c r="G6861" s="3" t="str">
        <f>VLOOKUP(Exportacao[[#This Row],[País Corrigido]],'Conversor de países_Geral_UTF8_'!$A$2:$B$223,2,FALSE)</f>
        <v>África</v>
      </c>
      <c r="H68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2" spans="1:8" hidden="1">
      <c r="A6862" t="s">
        <v>212</v>
      </c>
      <c r="B6862" s="3">
        <v>1972</v>
      </c>
      <c r="C6862">
        <v>0</v>
      </c>
      <c r="D6862">
        <v>0</v>
      </c>
      <c r="E6862" s="3" t="e">
        <v>#NUM!</v>
      </c>
      <c r="F6862" s="3" t="str">
        <f>VLOOKUP(Exportacao[[#This Row],[País]],Tabela3[#All],4,FALSE)</f>
        <v>Togo</v>
      </c>
      <c r="G6862" s="3" t="str">
        <f>VLOOKUP(Exportacao[[#This Row],[País Corrigido]],'Conversor de países_Geral_UTF8_'!$A$2:$B$223,2,FALSE)</f>
        <v>África</v>
      </c>
      <c r="H68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3" spans="1:8" hidden="1">
      <c r="A6863" t="s">
        <v>212</v>
      </c>
      <c r="B6863" s="3">
        <v>1973</v>
      </c>
      <c r="C6863">
        <v>0</v>
      </c>
      <c r="D6863">
        <v>0</v>
      </c>
      <c r="E6863" s="3" t="e">
        <v>#NUM!</v>
      </c>
      <c r="F6863" s="3" t="str">
        <f>VLOOKUP(Exportacao[[#This Row],[País]],Tabela3[#All],4,FALSE)</f>
        <v>Togo</v>
      </c>
      <c r="G6863" s="3" t="str">
        <f>VLOOKUP(Exportacao[[#This Row],[País Corrigido]],'Conversor de países_Geral_UTF8_'!$A$2:$B$223,2,FALSE)</f>
        <v>África</v>
      </c>
      <c r="H68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4" spans="1:8" hidden="1">
      <c r="A6864" t="s">
        <v>212</v>
      </c>
      <c r="B6864" s="3">
        <v>1974</v>
      </c>
      <c r="C6864">
        <v>0</v>
      </c>
      <c r="D6864">
        <v>0</v>
      </c>
      <c r="E6864" s="3" t="e">
        <v>#NUM!</v>
      </c>
      <c r="F6864" s="3" t="str">
        <f>VLOOKUP(Exportacao[[#This Row],[País]],Tabela3[#All],4,FALSE)</f>
        <v>Togo</v>
      </c>
      <c r="G6864" s="3" t="str">
        <f>VLOOKUP(Exportacao[[#This Row],[País Corrigido]],'Conversor de países_Geral_UTF8_'!$A$2:$B$223,2,FALSE)</f>
        <v>África</v>
      </c>
      <c r="H68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5" spans="1:8" hidden="1">
      <c r="A6865" t="s">
        <v>212</v>
      </c>
      <c r="B6865" s="3">
        <v>1975</v>
      </c>
      <c r="C6865">
        <v>0</v>
      </c>
      <c r="D6865">
        <v>0</v>
      </c>
      <c r="E6865" s="3" t="e">
        <v>#NUM!</v>
      </c>
      <c r="F6865" s="3" t="str">
        <f>VLOOKUP(Exportacao[[#This Row],[País]],Tabela3[#All],4,FALSE)</f>
        <v>Togo</v>
      </c>
      <c r="G6865" s="3" t="str">
        <f>VLOOKUP(Exportacao[[#This Row],[País Corrigido]],'Conversor de países_Geral_UTF8_'!$A$2:$B$223,2,FALSE)</f>
        <v>África</v>
      </c>
      <c r="H68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6" spans="1:8" hidden="1">
      <c r="A6866" t="s">
        <v>212</v>
      </c>
      <c r="B6866" s="3">
        <v>1976</v>
      </c>
      <c r="C6866">
        <v>0</v>
      </c>
      <c r="D6866">
        <v>0</v>
      </c>
      <c r="E6866" s="3" t="e">
        <v>#NUM!</v>
      </c>
      <c r="F6866" s="3" t="str">
        <f>VLOOKUP(Exportacao[[#This Row],[País]],Tabela3[#All],4,FALSE)</f>
        <v>Togo</v>
      </c>
      <c r="G6866" s="3" t="str">
        <f>VLOOKUP(Exportacao[[#This Row],[País Corrigido]],'Conversor de países_Geral_UTF8_'!$A$2:$B$223,2,FALSE)</f>
        <v>África</v>
      </c>
      <c r="H68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7" spans="1:8" hidden="1">
      <c r="A6867" t="s">
        <v>212</v>
      </c>
      <c r="B6867" s="3">
        <v>1977</v>
      </c>
      <c r="C6867">
        <v>0</v>
      </c>
      <c r="D6867">
        <v>0</v>
      </c>
      <c r="E6867" s="3" t="e">
        <v>#NUM!</v>
      </c>
      <c r="F6867" s="3" t="str">
        <f>VLOOKUP(Exportacao[[#This Row],[País]],Tabela3[#All],4,FALSE)</f>
        <v>Togo</v>
      </c>
      <c r="G6867" s="3" t="str">
        <f>VLOOKUP(Exportacao[[#This Row],[País Corrigido]],'Conversor de países_Geral_UTF8_'!$A$2:$B$223,2,FALSE)</f>
        <v>África</v>
      </c>
      <c r="H68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8" spans="1:8" hidden="1">
      <c r="A6868" t="s">
        <v>212</v>
      </c>
      <c r="B6868" s="3">
        <v>1978</v>
      </c>
      <c r="C6868">
        <v>0</v>
      </c>
      <c r="D6868">
        <v>0</v>
      </c>
      <c r="E6868" s="3" t="e">
        <v>#NUM!</v>
      </c>
      <c r="F6868" s="3" t="str">
        <f>VLOOKUP(Exportacao[[#This Row],[País]],Tabela3[#All],4,FALSE)</f>
        <v>Togo</v>
      </c>
      <c r="G6868" s="3" t="str">
        <f>VLOOKUP(Exportacao[[#This Row],[País Corrigido]],'Conversor de países_Geral_UTF8_'!$A$2:$B$223,2,FALSE)</f>
        <v>África</v>
      </c>
      <c r="H68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69" spans="1:8" hidden="1">
      <c r="A6869" t="s">
        <v>212</v>
      </c>
      <c r="B6869" s="3">
        <v>1979</v>
      </c>
      <c r="C6869">
        <v>0</v>
      </c>
      <c r="D6869">
        <v>0</v>
      </c>
      <c r="E6869" s="3" t="e">
        <v>#NUM!</v>
      </c>
      <c r="F6869" s="3" t="str">
        <f>VLOOKUP(Exportacao[[#This Row],[País]],Tabela3[#All],4,FALSE)</f>
        <v>Togo</v>
      </c>
      <c r="G6869" s="3" t="str">
        <f>VLOOKUP(Exportacao[[#This Row],[País Corrigido]],'Conversor de países_Geral_UTF8_'!$A$2:$B$223,2,FALSE)</f>
        <v>África</v>
      </c>
      <c r="H68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0" spans="1:8" hidden="1">
      <c r="A6870" t="s">
        <v>212</v>
      </c>
      <c r="B6870" s="3">
        <v>1980</v>
      </c>
      <c r="C6870">
        <v>0</v>
      </c>
      <c r="D6870">
        <v>0</v>
      </c>
      <c r="E6870" s="3" t="e">
        <v>#NUM!</v>
      </c>
      <c r="F6870" s="3" t="str">
        <f>VLOOKUP(Exportacao[[#This Row],[País]],Tabela3[#All],4,FALSE)</f>
        <v>Togo</v>
      </c>
      <c r="G6870" s="3" t="str">
        <f>VLOOKUP(Exportacao[[#This Row],[País Corrigido]],'Conversor de países_Geral_UTF8_'!$A$2:$B$223,2,FALSE)</f>
        <v>África</v>
      </c>
      <c r="H68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1" spans="1:8" hidden="1">
      <c r="A6871" t="s">
        <v>212</v>
      </c>
      <c r="B6871" s="3">
        <v>1981</v>
      </c>
      <c r="C6871">
        <v>0</v>
      </c>
      <c r="D6871">
        <v>0</v>
      </c>
      <c r="E6871" s="3" t="e">
        <v>#NUM!</v>
      </c>
      <c r="F6871" s="3" t="str">
        <f>VLOOKUP(Exportacao[[#This Row],[País]],Tabela3[#All],4,FALSE)</f>
        <v>Togo</v>
      </c>
      <c r="G6871" s="3" t="str">
        <f>VLOOKUP(Exportacao[[#This Row],[País Corrigido]],'Conversor de países_Geral_UTF8_'!$A$2:$B$223,2,FALSE)</f>
        <v>África</v>
      </c>
      <c r="H68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2" spans="1:8" hidden="1">
      <c r="A6872" t="s">
        <v>212</v>
      </c>
      <c r="B6872" s="3">
        <v>1982</v>
      </c>
      <c r="C6872">
        <v>0</v>
      </c>
      <c r="D6872">
        <v>0</v>
      </c>
      <c r="E6872" s="3" t="e">
        <v>#NUM!</v>
      </c>
      <c r="F6872" s="3" t="str">
        <f>VLOOKUP(Exportacao[[#This Row],[País]],Tabela3[#All],4,FALSE)</f>
        <v>Togo</v>
      </c>
      <c r="G6872" s="3" t="str">
        <f>VLOOKUP(Exportacao[[#This Row],[País Corrigido]],'Conversor de países_Geral_UTF8_'!$A$2:$B$223,2,FALSE)</f>
        <v>África</v>
      </c>
      <c r="H68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3" spans="1:8" hidden="1">
      <c r="A6873" t="s">
        <v>212</v>
      </c>
      <c r="B6873" s="3">
        <v>1983</v>
      </c>
      <c r="C6873">
        <v>0</v>
      </c>
      <c r="D6873">
        <v>0</v>
      </c>
      <c r="E6873" s="3" t="e">
        <v>#NUM!</v>
      </c>
      <c r="F6873" s="3" t="str">
        <f>VLOOKUP(Exportacao[[#This Row],[País]],Tabela3[#All],4,FALSE)</f>
        <v>Togo</v>
      </c>
      <c r="G6873" s="3" t="str">
        <f>VLOOKUP(Exportacao[[#This Row],[País Corrigido]],'Conversor de países_Geral_UTF8_'!$A$2:$B$223,2,FALSE)</f>
        <v>África</v>
      </c>
      <c r="H68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4" spans="1:8" hidden="1">
      <c r="A6874" t="s">
        <v>212</v>
      </c>
      <c r="B6874" s="3">
        <v>1984</v>
      </c>
      <c r="C6874">
        <v>0</v>
      </c>
      <c r="D6874">
        <v>0</v>
      </c>
      <c r="E6874" s="3" t="e">
        <v>#NUM!</v>
      </c>
      <c r="F6874" s="3" t="str">
        <f>VLOOKUP(Exportacao[[#This Row],[País]],Tabela3[#All],4,FALSE)</f>
        <v>Togo</v>
      </c>
      <c r="G6874" s="3" t="str">
        <f>VLOOKUP(Exportacao[[#This Row],[País Corrigido]],'Conversor de países_Geral_UTF8_'!$A$2:$B$223,2,FALSE)</f>
        <v>África</v>
      </c>
      <c r="H68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5" spans="1:8" hidden="1">
      <c r="A6875" t="s">
        <v>212</v>
      </c>
      <c r="B6875" s="3">
        <v>1985</v>
      </c>
      <c r="C6875">
        <v>0</v>
      </c>
      <c r="D6875">
        <v>0</v>
      </c>
      <c r="E6875" s="3" t="e">
        <v>#NUM!</v>
      </c>
      <c r="F6875" s="3" t="str">
        <f>VLOOKUP(Exportacao[[#This Row],[País]],Tabela3[#All],4,FALSE)</f>
        <v>Togo</v>
      </c>
      <c r="G6875" s="3" t="str">
        <f>VLOOKUP(Exportacao[[#This Row],[País Corrigido]],'Conversor de países_Geral_UTF8_'!$A$2:$B$223,2,FALSE)</f>
        <v>África</v>
      </c>
      <c r="H68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6" spans="1:8" hidden="1">
      <c r="A6876" t="s">
        <v>212</v>
      </c>
      <c r="B6876" s="3">
        <v>1986</v>
      </c>
      <c r="C6876">
        <v>0</v>
      </c>
      <c r="D6876">
        <v>0</v>
      </c>
      <c r="E6876" s="3" t="e">
        <v>#NUM!</v>
      </c>
      <c r="F6876" s="3" t="str">
        <f>VLOOKUP(Exportacao[[#This Row],[País]],Tabela3[#All],4,FALSE)</f>
        <v>Togo</v>
      </c>
      <c r="G6876" s="3" t="str">
        <f>VLOOKUP(Exportacao[[#This Row],[País Corrigido]],'Conversor de países_Geral_UTF8_'!$A$2:$B$223,2,FALSE)</f>
        <v>África</v>
      </c>
      <c r="H68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7" spans="1:8" hidden="1">
      <c r="A6877" t="s">
        <v>212</v>
      </c>
      <c r="B6877" s="3">
        <v>1987</v>
      </c>
      <c r="C6877">
        <v>0</v>
      </c>
      <c r="D6877">
        <v>0</v>
      </c>
      <c r="E6877" s="3" t="e">
        <v>#NUM!</v>
      </c>
      <c r="F6877" s="3" t="str">
        <f>VLOOKUP(Exportacao[[#This Row],[País]],Tabela3[#All],4,FALSE)</f>
        <v>Togo</v>
      </c>
      <c r="G6877" s="3" t="str">
        <f>VLOOKUP(Exportacao[[#This Row],[País Corrigido]],'Conversor de países_Geral_UTF8_'!$A$2:$B$223,2,FALSE)</f>
        <v>África</v>
      </c>
      <c r="H68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8" spans="1:8" hidden="1">
      <c r="A6878" t="s">
        <v>212</v>
      </c>
      <c r="B6878" s="3">
        <v>1988</v>
      </c>
      <c r="C6878">
        <v>0</v>
      </c>
      <c r="D6878">
        <v>0</v>
      </c>
      <c r="E6878" s="3" t="e">
        <v>#NUM!</v>
      </c>
      <c r="F6878" s="3" t="str">
        <f>VLOOKUP(Exportacao[[#This Row],[País]],Tabela3[#All],4,FALSE)</f>
        <v>Togo</v>
      </c>
      <c r="G6878" s="3" t="str">
        <f>VLOOKUP(Exportacao[[#This Row],[País Corrigido]],'Conversor de países_Geral_UTF8_'!$A$2:$B$223,2,FALSE)</f>
        <v>África</v>
      </c>
      <c r="H68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79" spans="1:8" hidden="1">
      <c r="A6879" t="s">
        <v>212</v>
      </c>
      <c r="B6879" s="3">
        <v>1989</v>
      </c>
      <c r="C6879">
        <v>0</v>
      </c>
      <c r="D6879">
        <v>0</v>
      </c>
      <c r="E6879" s="3" t="e">
        <v>#NUM!</v>
      </c>
      <c r="F6879" s="3" t="str">
        <f>VLOOKUP(Exportacao[[#This Row],[País]],Tabela3[#All],4,FALSE)</f>
        <v>Togo</v>
      </c>
      <c r="G6879" s="3" t="str">
        <f>VLOOKUP(Exportacao[[#This Row],[País Corrigido]],'Conversor de países_Geral_UTF8_'!$A$2:$B$223,2,FALSE)</f>
        <v>África</v>
      </c>
      <c r="H68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0" spans="1:8" hidden="1">
      <c r="A6880" t="s">
        <v>212</v>
      </c>
      <c r="B6880" s="3">
        <v>1990</v>
      </c>
      <c r="C6880">
        <v>0</v>
      </c>
      <c r="D6880">
        <v>0</v>
      </c>
      <c r="E6880" s="3" t="e">
        <v>#NUM!</v>
      </c>
      <c r="F6880" s="3" t="str">
        <f>VLOOKUP(Exportacao[[#This Row],[País]],Tabela3[#All],4,FALSE)</f>
        <v>Togo</v>
      </c>
      <c r="G6880" s="3" t="str">
        <f>VLOOKUP(Exportacao[[#This Row],[País Corrigido]],'Conversor de países_Geral_UTF8_'!$A$2:$B$223,2,FALSE)</f>
        <v>África</v>
      </c>
      <c r="H68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1" spans="1:8" hidden="1">
      <c r="A6881" t="s">
        <v>212</v>
      </c>
      <c r="B6881" s="3">
        <v>1991</v>
      </c>
      <c r="C6881">
        <v>0</v>
      </c>
      <c r="D6881">
        <v>0</v>
      </c>
      <c r="E6881" s="3" t="e">
        <v>#NUM!</v>
      </c>
      <c r="F6881" s="3" t="str">
        <f>VLOOKUP(Exportacao[[#This Row],[País]],Tabela3[#All],4,FALSE)</f>
        <v>Togo</v>
      </c>
      <c r="G6881" s="3" t="str">
        <f>VLOOKUP(Exportacao[[#This Row],[País Corrigido]],'Conversor de países_Geral_UTF8_'!$A$2:$B$223,2,FALSE)</f>
        <v>África</v>
      </c>
      <c r="H68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2" spans="1:8" hidden="1">
      <c r="A6882" t="s">
        <v>212</v>
      </c>
      <c r="B6882" s="3">
        <v>1992</v>
      </c>
      <c r="C6882">
        <v>0</v>
      </c>
      <c r="D6882">
        <v>0</v>
      </c>
      <c r="E6882" s="3" t="e">
        <v>#NUM!</v>
      </c>
      <c r="F6882" s="3" t="str">
        <f>VLOOKUP(Exportacao[[#This Row],[País]],Tabela3[#All],4,FALSE)</f>
        <v>Togo</v>
      </c>
      <c r="G6882" s="3" t="str">
        <f>VLOOKUP(Exportacao[[#This Row],[País Corrigido]],'Conversor de países_Geral_UTF8_'!$A$2:$B$223,2,FALSE)</f>
        <v>África</v>
      </c>
      <c r="H68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3" spans="1:8" hidden="1">
      <c r="A6883" t="s">
        <v>212</v>
      </c>
      <c r="B6883" s="3">
        <v>1993</v>
      </c>
      <c r="C6883">
        <v>0</v>
      </c>
      <c r="D6883">
        <v>0</v>
      </c>
      <c r="E6883" s="3" t="e">
        <v>#NUM!</v>
      </c>
      <c r="F6883" s="3" t="str">
        <f>VLOOKUP(Exportacao[[#This Row],[País]],Tabela3[#All],4,FALSE)</f>
        <v>Togo</v>
      </c>
      <c r="G6883" s="3" t="str">
        <f>VLOOKUP(Exportacao[[#This Row],[País Corrigido]],'Conversor de países_Geral_UTF8_'!$A$2:$B$223,2,FALSE)</f>
        <v>África</v>
      </c>
      <c r="H68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4" spans="1:8" hidden="1">
      <c r="A6884" t="s">
        <v>212</v>
      </c>
      <c r="B6884" s="3">
        <v>1994</v>
      </c>
      <c r="C6884">
        <v>0</v>
      </c>
      <c r="D6884">
        <v>0</v>
      </c>
      <c r="E6884" s="3" t="e">
        <v>#NUM!</v>
      </c>
      <c r="F6884" s="3" t="str">
        <f>VLOOKUP(Exportacao[[#This Row],[País]],Tabela3[#All],4,FALSE)</f>
        <v>Togo</v>
      </c>
      <c r="G6884" s="3" t="str">
        <f>VLOOKUP(Exportacao[[#This Row],[País Corrigido]],'Conversor de países_Geral_UTF8_'!$A$2:$B$223,2,FALSE)</f>
        <v>África</v>
      </c>
      <c r="H68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5" spans="1:8" hidden="1">
      <c r="A6885" t="s">
        <v>212</v>
      </c>
      <c r="B6885" s="3">
        <v>1995</v>
      </c>
      <c r="C6885">
        <v>0</v>
      </c>
      <c r="D6885">
        <v>0</v>
      </c>
      <c r="E6885" s="3" t="e">
        <v>#NUM!</v>
      </c>
      <c r="F6885" s="3" t="str">
        <f>VLOOKUP(Exportacao[[#This Row],[País]],Tabela3[#All],4,FALSE)</f>
        <v>Togo</v>
      </c>
      <c r="G6885" s="3" t="str">
        <f>VLOOKUP(Exportacao[[#This Row],[País Corrigido]],'Conversor de países_Geral_UTF8_'!$A$2:$B$223,2,FALSE)</f>
        <v>África</v>
      </c>
      <c r="H68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6" spans="1:8" hidden="1">
      <c r="A6886" t="s">
        <v>212</v>
      </c>
      <c r="B6886" s="3">
        <v>1996</v>
      </c>
      <c r="C6886">
        <v>0</v>
      </c>
      <c r="D6886">
        <v>0</v>
      </c>
      <c r="E6886" s="3" t="e">
        <v>#NUM!</v>
      </c>
      <c r="F6886" s="3" t="str">
        <f>VLOOKUP(Exportacao[[#This Row],[País]],Tabela3[#All],4,FALSE)</f>
        <v>Togo</v>
      </c>
      <c r="G6886" s="3" t="str">
        <f>VLOOKUP(Exportacao[[#This Row],[País Corrigido]],'Conversor de países_Geral_UTF8_'!$A$2:$B$223,2,FALSE)</f>
        <v>África</v>
      </c>
      <c r="H68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7" spans="1:8" hidden="1">
      <c r="A6887" t="s">
        <v>212</v>
      </c>
      <c r="B6887" s="3">
        <v>1997</v>
      </c>
      <c r="C6887">
        <v>0</v>
      </c>
      <c r="D6887">
        <v>0</v>
      </c>
      <c r="E6887" s="3" t="e">
        <v>#NUM!</v>
      </c>
      <c r="F6887" s="3" t="str">
        <f>VLOOKUP(Exportacao[[#This Row],[País]],Tabela3[#All],4,FALSE)</f>
        <v>Togo</v>
      </c>
      <c r="G6887" s="3" t="str">
        <f>VLOOKUP(Exportacao[[#This Row],[País Corrigido]],'Conversor de países_Geral_UTF8_'!$A$2:$B$223,2,FALSE)</f>
        <v>África</v>
      </c>
      <c r="H68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8" spans="1:8" hidden="1">
      <c r="A6888" t="s">
        <v>212</v>
      </c>
      <c r="B6888" s="3">
        <v>1998</v>
      </c>
      <c r="C6888">
        <v>0</v>
      </c>
      <c r="D6888">
        <v>0</v>
      </c>
      <c r="E6888" s="3" t="e">
        <v>#NUM!</v>
      </c>
      <c r="F6888" s="3" t="str">
        <f>VLOOKUP(Exportacao[[#This Row],[País]],Tabela3[#All],4,FALSE)</f>
        <v>Togo</v>
      </c>
      <c r="G6888" s="3" t="str">
        <f>VLOOKUP(Exportacao[[#This Row],[País Corrigido]],'Conversor de países_Geral_UTF8_'!$A$2:$B$223,2,FALSE)</f>
        <v>África</v>
      </c>
      <c r="H68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89" spans="1:8" hidden="1">
      <c r="A6889" t="s">
        <v>212</v>
      </c>
      <c r="B6889" s="3">
        <v>1999</v>
      </c>
      <c r="C6889">
        <v>0</v>
      </c>
      <c r="D6889">
        <v>0</v>
      </c>
      <c r="E6889" s="3" t="e">
        <v>#NUM!</v>
      </c>
      <c r="F6889" s="3" t="str">
        <f>VLOOKUP(Exportacao[[#This Row],[País]],Tabela3[#All],4,FALSE)</f>
        <v>Togo</v>
      </c>
      <c r="G6889" s="3" t="str">
        <f>VLOOKUP(Exportacao[[#This Row],[País Corrigido]],'Conversor de países_Geral_UTF8_'!$A$2:$B$223,2,FALSE)</f>
        <v>África</v>
      </c>
      <c r="H68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90" spans="1:8" hidden="1">
      <c r="A6890" t="s">
        <v>212</v>
      </c>
      <c r="B6890" s="3">
        <v>2000</v>
      </c>
      <c r="C6890">
        <v>0</v>
      </c>
      <c r="D6890">
        <v>0</v>
      </c>
      <c r="E6890" s="3" t="e">
        <v>#NUM!</v>
      </c>
      <c r="F6890" s="3" t="str">
        <f>VLOOKUP(Exportacao[[#This Row],[País]],Tabela3[#All],4,FALSE)</f>
        <v>Togo</v>
      </c>
      <c r="G6890" s="3" t="str">
        <f>VLOOKUP(Exportacao[[#This Row],[País Corrigido]],'Conversor de países_Geral_UTF8_'!$A$2:$B$223,2,FALSE)</f>
        <v>África</v>
      </c>
      <c r="H68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91" spans="1:8" hidden="1">
      <c r="A6891" t="s">
        <v>212</v>
      </c>
      <c r="B6891" s="3">
        <v>2001</v>
      </c>
      <c r="C6891">
        <v>0</v>
      </c>
      <c r="D6891">
        <v>0</v>
      </c>
      <c r="E6891" s="3" t="e">
        <v>#NUM!</v>
      </c>
      <c r="F6891" s="3" t="str">
        <f>VLOOKUP(Exportacao[[#This Row],[País]],Tabela3[#All],4,FALSE)</f>
        <v>Togo</v>
      </c>
      <c r="G6891" s="3" t="str">
        <f>VLOOKUP(Exportacao[[#This Row],[País Corrigido]],'Conversor de países_Geral_UTF8_'!$A$2:$B$223,2,FALSE)</f>
        <v>África</v>
      </c>
      <c r="H68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92" spans="1:8" hidden="1">
      <c r="A6892" t="s">
        <v>212</v>
      </c>
      <c r="B6892" s="3">
        <v>2002</v>
      </c>
      <c r="C6892">
        <v>0</v>
      </c>
      <c r="D6892">
        <v>0</v>
      </c>
      <c r="E6892" s="3" t="e">
        <v>#NUM!</v>
      </c>
      <c r="F6892" s="3" t="str">
        <f>VLOOKUP(Exportacao[[#This Row],[País]],Tabela3[#All],4,FALSE)</f>
        <v>Togo</v>
      </c>
      <c r="G6892" s="3" t="str">
        <f>VLOOKUP(Exportacao[[#This Row],[País Corrigido]],'Conversor de países_Geral_UTF8_'!$A$2:$B$223,2,FALSE)</f>
        <v>África</v>
      </c>
      <c r="H68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93" spans="1:8" hidden="1">
      <c r="A6893" t="s">
        <v>212</v>
      </c>
      <c r="B6893" s="3">
        <v>2003</v>
      </c>
      <c r="C6893">
        <v>0</v>
      </c>
      <c r="D6893">
        <v>0</v>
      </c>
      <c r="E6893" s="3" t="e">
        <v>#NUM!</v>
      </c>
      <c r="F6893" s="3" t="str">
        <f>VLOOKUP(Exportacao[[#This Row],[País]],Tabela3[#All],4,FALSE)</f>
        <v>Togo</v>
      </c>
      <c r="G6893" s="3" t="str">
        <f>VLOOKUP(Exportacao[[#This Row],[País Corrigido]],'Conversor de países_Geral_UTF8_'!$A$2:$B$223,2,FALSE)</f>
        <v>África</v>
      </c>
      <c r="H68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94" spans="1:8" hidden="1">
      <c r="A6894" t="s">
        <v>212</v>
      </c>
      <c r="B6894" s="3">
        <v>2004</v>
      </c>
      <c r="C6894">
        <v>0</v>
      </c>
      <c r="D6894">
        <v>0</v>
      </c>
      <c r="E6894" s="3" t="e">
        <v>#NUM!</v>
      </c>
      <c r="F6894" s="3" t="str">
        <f>VLOOKUP(Exportacao[[#This Row],[País]],Tabela3[#All],4,FALSE)</f>
        <v>Togo</v>
      </c>
      <c r="G6894" s="3" t="str">
        <f>VLOOKUP(Exportacao[[#This Row],[País Corrigido]],'Conversor de países_Geral_UTF8_'!$A$2:$B$223,2,FALSE)</f>
        <v>África</v>
      </c>
      <c r="H68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95" spans="1:8" hidden="1">
      <c r="A6895" t="s">
        <v>212</v>
      </c>
      <c r="B6895" s="3">
        <v>2005</v>
      </c>
      <c r="C6895">
        <v>0</v>
      </c>
      <c r="D6895">
        <v>0</v>
      </c>
      <c r="E6895" s="3" t="e">
        <v>#NUM!</v>
      </c>
      <c r="F6895" s="3" t="str">
        <f>VLOOKUP(Exportacao[[#This Row],[País]],Tabela3[#All],4,FALSE)</f>
        <v>Togo</v>
      </c>
      <c r="G6895" s="3" t="str">
        <f>VLOOKUP(Exportacao[[#This Row],[País Corrigido]],'Conversor de países_Geral_UTF8_'!$A$2:$B$223,2,FALSE)</f>
        <v>África</v>
      </c>
      <c r="H68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896" spans="1:8" hidden="1">
      <c r="A6896" t="s">
        <v>212</v>
      </c>
      <c r="B6896" s="3">
        <v>2006</v>
      </c>
      <c r="C6896">
        <v>24</v>
      </c>
      <c r="D6896">
        <v>21</v>
      </c>
      <c r="E6896" s="3">
        <v>0.875</v>
      </c>
      <c r="F6896" s="3" t="str">
        <f>VLOOKUP(Exportacao[[#This Row],[País]],Tabela3[#All],4,FALSE)</f>
        <v>Togo</v>
      </c>
      <c r="G6896" s="3" t="str">
        <f>VLOOKUP(Exportacao[[#This Row],[País Corrigido]],'Conversor de países_Geral_UTF8_'!$A$2:$B$223,2,FALSE)</f>
        <v>África</v>
      </c>
      <c r="H68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97" spans="1:8" hidden="1">
      <c r="A6897" t="s">
        <v>212</v>
      </c>
      <c r="B6897" s="3">
        <v>2007</v>
      </c>
      <c r="C6897">
        <v>11</v>
      </c>
      <c r="D6897">
        <v>11</v>
      </c>
      <c r="E6897" s="3">
        <v>1</v>
      </c>
      <c r="F6897" s="3" t="str">
        <f>VLOOKUP(Exportacao[[#This Row],[País]],Tabela3[#All],4,FALSE)</f>
        <v>Togo</v>
      </c>
      <c r="G6897" s="3" t="str">
        <f>VLOOKUP(Exportacao[[#This Row],[País Corrigido]],'Conversor de países_Geral_UTF8_'!$A$2:$B$223,2,FALSE)</f>
        <v>África</v>
      </c>
      <c r="H68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98" spans="1:8" hidden="1">
      <c r="A6898" t="s">
        <v>212</v>
      </c>
      <c r="B6898" s="3">
        <v>2008</v>
      </c>
      <c r="C6898">
        <v>5160</v>
      </c>
      <c r="D6898">
        <v>7800</v>
      </c>
      <c r="E6898" s="3">
        <v>1.5116279069767442</v>
      </c>
      <c r="F6898" s="3" t="str">
        <f>VLOOKUP(Exportacao[[#This Row],[País]],Tabela3[#All],4,FALSE)</f>
        <v>Togo</v>
      </c>
      <c r="G6898" s="3" t="str">
        <f>VLOOKUP(Exportacao[[#This Row],[País Corrigido]],'Conversor de países_Geral_UTF8_'!$A$2:$B$223,2,FALSE)</f>
        <v>África</v>
      </c>
      <c r="H68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899" spans="1:8" hidden="1">
      <c r="A6899" t="s">
        <v>212</v>
      </c>
      <c r="B6899" s="3">
        <v>2009</v>
      </c>
      <c r="C6899">
        <v>0</v>
      </c>
      <c r="D6899">
        <v>0</v>
      </c>
      <c r="E6899" s="3" t="e">
        <v>#NUM!</v>
      </c>
      <c r="F6899" s="3" t="str">
        <f>VLOOKUP(Exportacao[[#This Row],[País]],Tabela3[#All],4,FALSE)</f>
        <v>Togo</v>
      </c>
      <c r="G6899" s="3" t="str">
        <f>VLOOKUP(Exportacao[[#This Row],[País Corrigido]],'Conversor de países_Geral_UTF8_'!$A$2:$B$223,2,FALSE)</f>
        <v>África</v>
      </c>
      <c r="H68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0" spans="1:8" hidden="1">
      <c r="A6900" t="s">
        <v>212</v>
      </c>
      <c r="B6900" s="3">
        <v>2010</v>
      </c>
      <c r="C6900">
        <v>0</v>
      </c>
      <c r="D6900">
        <v>0</v>
      </c>
      <c r="E6900" s="3" t="e">
        <v>#NUM!</v>
      </c>
      <c r="F6900" s="3" t="str">
        <f>VLOOKUP(Exportacao[[#This Row],[País]],Tabela3[#All],4,FALSE)</f>
        <v>Togo</v>
      </c>
      <c r="G6900" s="3" t="str">
        <f>VLOOKUP(Exportacao[[#This Row],[País Corrigido]],'Conversor de países_Geral_UTF8_'!$A$2:$B$223,2,FALSE)</f>
        <v>África</v>
      </c>
      <c r="H69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1" spans="1:8" hidden="1">
      <c r="A6901" t="s">
        <v>212</v>
      </c>
      <c r="B6901" s="3">
        <v>2011</v>
      </c>
      <c r="C6901">
        <v>0</v>
      </c>
      <c r="D6901">
        <v>0</v>
      </c>
      <c r="E6901" s="3" t="e">
        <v>#NUM!</v>
      </c>
      <c r="F6901" s="3" t="str">
        <f>VLOOKUP(Exportacao[[#This Row],[País]],Tabela3[#All],4,FALSE)</f>
        <v>Togo</v>
      </c>
      <c r="G6901" s="3" t="str">
        <f>VLOOKUP(Exportacao[[#This Row],[País Corrigido]],'Conversor de países_Geral_UTF8_'!$A$2:$B$223,2,FALSE)</f>
        <v>África</v>
      </c>
      <c r="H69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2" spans="1:8" hidden="1">
      <c r="A6902" t="s">
        <v>212</v>
      </c>
      <c r="B6902" s="3">
        <v>2012</v>
      </c>
      <c r="C6902">
        <v>0</v>
      </c>
      <c r="D6902">
        <v>0</v>
      </c>
      <c r="E6902" s="3" t="e">
        <v>#NUM!</v>
      </c>
      <c r="F6902" s="3" t="str">
        <f>VLOOKUP(Exportacao[[#This Row],[País]],Tabela3[#All],4,FALSE)</f>
        <v>Togo</v>
      </c>
      <c r="G6902" s="3" t="str">
        <f>VLOOKUP(Exportacao[[#This Row],[País Corrigido]],'Conversor de países_Geral_UTF8_'!$A$2:$B$223,2,FALSE)</f>
        <v>África</v>
      </c>
      <c r="H69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3" spans="1:8" hidden="1">
      <c r="A6903" t="s">
        <v>212</v>
      </c>
      <c r="B6903" s="3">
        <v>2013</v>
      </c>
      <c r="C6903">
        <v>0</v>
      </c>
      <c r="D6903">
        <v>0</v>
      </c>
      <c r="E6903" s="3" t="e">
        <v>#NUM!</v>
      </c>
      <c r="F6903" s="3" t="str">
        <f>VLOOKUP(Exportacao[[#This Row],[País]],Tabela3[#All],4,FALSE)</f>
        <v>Togo</v>
      </c>
      <c r="G6903" s="3" t="str">
        <f>VLOOKUP(Exportacao[[#This Row],[País Corrigido]],'Conversor de países_Geral_UTF8_'!$A$2:$B$223,2,FALSE)</f>
        <v>África</v>
      </c>
      <c r="H69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4" spans="1:8" hidden="1">
      <c r="A6904" t="s">
        <v>212</v>
      </c>
      <c r="B6904" s="3">
        <v>2014</v>
      </c>
      <c r="C6904">
        <v>0</v>
      </c>
      <c r="D6904">
        <v>0</v>
      </c>
      <c r="E6904" s="3" t="e">
        <v>#NUM!</v>
      </c>
      <c r="F6904" s="3" t="str">
        <f>VLOOKUP(Exportacao[[#This Row],[País]],Tabela3[#All],4,FALSE)</f>
        <v>Togo</v>
      </c>
      <c r="G6904" s="3" t="str">
        <f>VLOOKUP(Exportacao[[#This Row],[País Corrigido]],'Conversor de países_Geral_UTF8_'!$A$2:$B$223,2,FALSE)</f>
        <v>África</v>
      </c>
      <c r="H69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5" spans="1:8" hidden="1">
      <c r="A6905" t="s">
        <v>212</v>
      </c>
      <c r="B6905" s="3">
        <v>2015</v>
      </c>
      <c r="C6905">
        <v>0</v>
      </c>
      <c r="D6905">
        <v>0</v>
      </c>
      <c r="E6905" s="3" t="e">
        <v>#NUM!</v>
      </c>
      <c r="F6905" s="3" t="str">
        <f>VLOOKUP(Exportacao[[#This Row],[País]],Tabela3[#All],4,FALSE)</f>
        <v>Togo</v>
      </c>
      <c r="G6905" s="3" t="str">
        <f>VLOOKUP(Exportacao[[#This Row],[País Corrigido]],'Conversor de países_Geral_UTF8_'!$A$2:$B$223,2,FALSE)</f>
        <v>África</v>
      </c>
      <c r="H69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6" spans="1:8" hidden="1">
      <c r="A6906" t="s">
        <v>212</v>
      </c>
      <c r="B6906" s="3">
        <v>2016</v>
      </c>
      <c r="C6906">
        <v>0</v>
      </c>
      <c r="D6906">
        <v>0</v>
      </c>
      <c r="E6906" s="3" t="e">
        <v>#NUM!</v>
      </c>
      <c r="F6906" s="3" t="str">
        <f>VLOOKUP(Exportacao[[#This Row],[País]],Tabela3[#All],4,FALSE)</f>
        <v>Togo</v>
      </c>
      <c r="G6906" s="3" t="str">
        <f>VLOOKUP(Exportacao[[#This Row],[País Corrigido]],'Conversor de países_Geral_UTF8_'!$A$2:$B$223,2,FALSE)</f>
        <v>África</v>
      </c>
      <c r="H69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7" spans="1:8" hidden="1">
      <c r="A6907" t="s">
        <v>212</v>
      </c>
      <c r="B6907" s="3">
        <v>2017</v>
      </c>
      <c r="C6907">
        <v>0</v>
      </c>
      <c r="D6907">
        <v>0</v>
      </c>
      <c r="E6907" s="3" t="e">
        <v>#NUM!</v>
      </c>
      <c r="F6907" s="3" t="str">
        <f>VLOOKUP(Exportacao[[#This Row],[País]],Tabela3[#All],4,FALSE)</f>
        <v>Togo</v>
      </c>
      <c r="G6907" s="3" t="str">
        <f>VLOOKUP(Exportacao[[#This Row],[País Corrigido]],'Conversor de países_Geral_UTF8_'!$A$2:$B$223,2,FALSE)</f>
        <v>África</v>
      </c>
      <c r="H69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8" spans="1:8" hidden="1">
      <c r="A6908" t="s">
        <v>212</v>
      </c>
      <c r="B6908" s="3">
        <v>2018</v>
      </c>
      <c r="C6908">
        <v>0</v>
      </c>
      <c r="D6908">
        <v>0</v>
      </c>
      <c r="E6908" s="3" t="e">
        <v>#NUM!</v>
      </c>
      <c r="F6908" s="3" t="str">
        <f>VLOOKUP(Exportacao[[#This Row],[País]],Tabela3[#All],4,FALSE)</f>
        <v>Togo</v>
      </c>
      <c r="G6908" s="3" t="str">
        <f>VLOOKUP(Exportacao[[#This Row],[País Corrigido]],'Conversor de países_Geral_UTF8_'!$A$2:$B$223,2,FALSE)</f>
        <v>África</v>
      </c>
      <c r="H69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09" spans="1:8" hidden="1">
      <c r="A6909" t="s">
        <v>212</v>
      </c>
      <c r="B6909" s="3">
        <v>2019</v>
      </c>
      <c r="C6909">
        <v>0</v>
      </c>
      <c r="D6909">
        <v>0</v>
      </c>
      <c r="E6909" s="3" t="e">
        <v>#NUM!</v>
      </c>
      <c r="F6909" s="3" t="str">
        <f>VLOOKUP(Exportacao[[#This Row],[País]],Tabela3[#All],4,FALSE)</f>
        <v>Togo</v>
      </c>
      <c r="G6909" s="3" t="str">
        <f>VLOOKUP(Exportacao[[#This Row],[País Corrigido]],'Conversor de países_Geral_UTF8_'!$A$2:$B$223,2,FALSE)</f>
        <v>África</v>
      </c>
      <c r="H69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10" spans="1:8" hidden="1">
      <c r="A6910" t="s">
        <v>212</v>
      </c>
      <c r="B6910" s="3">
        <v>2020</v>
      </c>
      <c r="C6910">
        <v>0</v>
      </c>
      <c r="D6910">
        <v>0</v>
      </c>
      <c r="E6910" s="3" t="e">
        <v>#NUM!</v>
      </c>
      <c r="F6910" s="3" t="str">
        <f>VLOOKUP(Exportacao[[#This Row],[País]],Tabela3[#All],4,FALSE)</f>
        <v>Togo</v>
      </c>
      <c r="G6910" s="3" t="str">
        <f>VLOOKUP(Exportacao[[#This Row],[País Corrigido]],'Conversor de países_Geral_UTF8_'!$A$2:$B$223,2,FALSE)</f>
        <v>África</v>
      </c>
      <c r="H69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11" spans="1:8" hidden="1">
      <c r="A6911" t="s">
        <v>212</v>
      </c>
      <c r="B6911" s="3">
        <v>2021</v>
      </c>
      <c r="C6911">
        <v>1890</v>
      </c>
      <c r="D6911">
        <v>2012</v>
      </c>
      <c r="E6911" s="3">
        <v>1.0645502645502645</v>
      </c>
      <c r="F6911" s="3" t="str">
        <f>VLOOKUP(Exportacao[[#This Row],[País]],Tabela3[#All],4,FALSE)</f>
        <v>Togo</v>
      </c>
      <c r="G6911" s="3" t="str">
        <f>VLOOKUP(Exportacao[[#This Row],[País Corrigido]],'Conversor de países_Geral_UTF8_'!$A$2:$B$223,2,FALSE)</f>
        <v>África</v>
      </c>
      <c r="H69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12" spans="1:8" hidden="1">
      <c r="A6912" t="s">
        <v>212</v>
      </c>
      <c r="B6912" s="3">
        <v>2022</v>
      </c>
      <c r="C6912">
        <v>17317</v>
      </c>
      <c r="D6912">
        <v>25608</v>
      </c>
      <c r="E6912" s="3">
        <v>1.4787780793439973</v>
      </c>
      <c r="F6912" s="3" t="str">
        <f>VLOOKUP(Exportacao[[#This Row],[País]],Tabela3[#All],4,FALSE)</f>
        <v>Togo</v>
      </c>
      <c r="G6912" s="3" t="str">
        <f>VLOOKUP(Exportacao[[#This Row],[País Corrigido]],'Conversor de países_Geral_UTF8_'!$A$2:$B$223,2,FALSE)</f>
        <v>África</v>
      </c>
      <c r="H69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13" spans="1:8" hidden="1">
      <c r="A6913" t="s">
        <v>212</v>
      </c>
      <c r="B6913" s="3">
        <v>2023</v>
      </c>
      <c r="C6913">
        <v>14550</v>
      </c>
      <c r="D6913">
        <v>25235</v>
      </c>
      <c r="E6913" s="3">
        <v>1.7343642611683849</v>
      </c>
      <c r="F6913" s="3" t="str">
        <f>VLOOKUP(Exportacao[[#This Row],[País]],Tabela3[#All],4,FALSE)</f>
        <v>Togo</v>
      </c>
      <c r="G6913" s="3" t="str">
        <f>VLOOKUP(Exportacao[[#This Row],[País Corrigido]],'Conversor de países_Geral_UTF8_'!$A$2:$B$223,2,FALSE)</f>
        <v>África</v>
      </c>
      <c r="H69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14" spans="1:8" hidden="1">
      <c r="A6914" t="s">
        <v>214</v>
      </c>
      <c r="B6914" s="3">
        <v>1970</v>
      </c>
      <c r="C6914">
        <v>0</v>
      </c>
      <c r="D6914">
        <v>0</v>
      </c>
      <c r="E6914" s="3" t="e">
        <v>#NUM!</v>
      </c>
      <c r="F6914" s="3" t="str">
        <f>VLOOKUP(Exportacao[[#This Row],[País]],Tabela3[#All],4,FALSE)</f>
        <v>Toquelau</v>
      </c>
      <c r="G6914" s="3" t="str">
        <f>VLOOKUP(Exportacao[[#This Row],[País Corrigido]],'Conversor de países_Geral_UTF8_'!$A$2:$B$223,2,FALSE)</f>
        <v>Oceania</v>
      </c>
      <c r="H69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15" spans="1:8" hidden="1">
      <c r="A6915" t="s">
        <v>214</v>
      </c>
      <c r="B6915" s="3">
        <v>1971</v>
      </c>
      <c r="C6915">
        <v>0</v>
      </c>
      <c r="D6915">
        <v>0</v>
      </c>
      <c r="E6915" s="3" t="e">
        <v>#NUM!</v>
      </c>
      <c r="F6915" s="3" t="str">
        <f>VLOOKUP(Exportacao[[#This Row],[País]],Tabela3[#All],4,FALSE)</f>
        <v>Toquelau</v>
      </c>
      <c r="G6915" s="3" t="str">
        <f>VLOOKUP(Exportacao[[#This Row],[País Corrigido]],'Conversor de países_Geral_UTF8_'!$A$2:$B$223,2,FALSE)</f>
        <v>Oceania</v>
      </c>
      <c r="H69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16" spans="1:8" hidden="1">
      <c r="A6916" t="s">
        <v>214</v>
      </c>
      <c r="B6916" s="3">
        <v>1972</v>
      </c>
      <c r="C6916">
        <v>0</v>
      </c>
      <c r="D6916">
        <v>0</v>
      </c>
      <c r="E6916" s="3" t="e">
        <v>#NUM!</v>
      </c>
      <c r="F6916" s="3" t="str">
        <f>VLOOKUP(Exportacao[[#This Row],[País]],Tabela3[#All],4,FALSE)</f>
        <v>Toquelau</v>
      </c>
      <c r="G6916" s="3" t="str">
        <f>VLOOKUP(Exportacao[[#This Row],[País Corrigido]],'Conversor de países_Geral_UTF8_'!$A$2:$B$223,2,FALSE)</f>
        <v>Oceania</v>
      </c>
      <c r="H69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17" spans="1:8" hidden="1">
      <c r="A6917" t="s">
        <v>214</v>
      </c>
      <c r="B6917" s="3">
        <v>1973</v>
      </c>
      <c r="C6917">
        <v>0</v>
      </c>
      <c r="D6917">
        <v>0</v>
      </c>
      <c r="E6917" s="3" t="e">
        <v>#NUM!</v>
      </c>
      <c r="F6917" s="3" t="str">
        <f>VLOOKUP(Exportacao[[#This Row],[País]],Tabela3[#All],4,FALSE)</f>
        <v>Toquelau</v>
      </c>
      <c r="G6917" s="3" t="str">
        <f>VLOOKUP(Exportacao[[#This Row],[País Corrigido]],'Conversor de países_Geral_UTF8_'!$A$2:$B$223,2,FALSE)</f>
        <v>Oceania</v>
      </c>
      <c r="H69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18" spans="1:8" hidden="1">
      <c r="A6918" t="s">
        <v>214</v>
      </c>
      <c r="B6918" s="3">
        <v>1974</v>
      </c>
      <c r="C6918">
        <v>0</v>
      </c>
      <c r="D6918">
        <v>0</v>
      </c>
      <c r="E6918" s="3" t="e">
        <v>#NUM!</v>
      </c>
      <c r="F6918" s="3" t="str">
        <f>VLOOKUP(Exportacao[[#This Row],[País]],Tabela3[#All],4,FALSE)</f>
        <v>Toquelau</v>
      </c>
      <c r="G6918" s="3" t="str">
        <f>VLOOKUP(Exportacao[[#This Row],[País Corrigido]],'Conversor de países_Geral_UTF8_'!$A$2:$B$223,2,FALSE)</f>
        <v>Oceania</v>
      </c>
      <c r="H69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19" spans="1:8" hidden="1">
      <c r="A6919" t="s">
        <v>214</v>
      </c>
      <c r="B6919" s="3">
        <v>1975</v>
      </c>
      <c r="C6919">
        <v>0</v>
      </c>
      <c r="D6919">
        <v>0</v>
      </c>
      <c r="E6919" s="3" t="e">
        <v>#NUM!</v>
      </c>
      <c r="F6919" s="3" t="str">
        <f>VLOOKUP(Exportacao[[#This Row],[País]],Tabela3[#All],4,FALSE)</f>
        <v>Toquelau</v>
      </c>
      <c r="G6919" s="3" t="str">
        <f>VLOOKUP(Exportacao[[#This Row],[País Corrigido]],'Conversor de países_Geral_UTF8_'!$A$2:$B$223,2,FALSE)</f>
        <v>Oceania</v>
      </c>
      <c r="H69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0" spans="1:8" hidden="1">
      <c r="A6920" t="s">
        <v>214</v>
      </c>
      <c r="B6920" s="3">
        <v>1976</v>
      </c>
      <c r="C6920">
        <v>0</v>
      </c>
      <c r="D6920">
        <v>0</v>
      </c>
      <c r="E6920" s="3" t="e">
        <v>#NUM!</v>
      </c>
      <c r="F6920" s="3" t="str">
        <f>VLOOKUP(Exportacao[[#This Row],[País]],Tabela3[#All],4,FALSE)</f>
        <v>Toquelau</v>
      </c>
      <c r="G6920" s="3" t="str">
        <f>VLOOKUP(Exportacao[[#This Row],[País Corrigido]],'Conversor de países_Geral_UTF8_'!$A$2:$B$223,2,FALSE)</f>
        <v>Oceania</v>
      </c>
      <c r="H69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1" spans="1:8" hidden="1">
      <c r="A6921" t="s">
        <v>214</v>
      </c>
      <c r="B6921" s="3">
        <v>1977</v>
      </c>
      <c r="C6921">
        <v>0</v>
      </c>
      <c r="D6921">
        <v>0</v>
      </c>
      <c r="E6921" s="3" t="e">
        <v>#NUM!</v>
      </c>
      <c r="F6921" s="3" t="str">
        <f>VLOOKUP(Exportacao[[#This Row],[País]],Tabela3[#All],4,FALSE)</f>
        <v>Toquelau</v>
      </c>
      <c r="G6921" s="3" t="str">
        <f>VLOOKUP(Exportacao[[#This Row],[País Corrigido]],'Conversor de países_Geral_UTF8_'!$A$2:$B$223,2,FALSE)</f>
        <v>Oceania</v>
      </c>
      <c r="H69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2" spans="1:8" hidden="1">
      <c r="A6922" t="s">
        <v>214</v>
      </c>
      <c r="B6922" s="3">
        <v>1978</v>
      </c>
      <c r="C6922">
        <v>0</v>
      </c>
      <c r="D6922">
        <v>0</v>
      </c>
      <c r="E6922" s="3" t="e">
        <v>#NUM!</v>
      </c>
      <c r="F6922" s="3" t="str">
        <f>VLOOKUP(Exportacao[[#This Row],[País]],Tabela3[#All],4,FALSE)</f>
        <v>Toquelau</v>
      </c>
      <c r="G6922" s="3" t="str">
        <f>VLOOKUP(Exportacao[[#This Row],[País Corrigido]],'Conversor de países_Geral_UTF8_'!$A$2:$B$223,2,FALSE)</f>
        <v>Oceania</v>
      </c>
      <c r="H69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3" spans="1:8" hidden="1">
      <c r="A6923" t="s">
        <v>214</v>
      </c>
      <c r="B6923" s="3">
        <v>1979</v>
      </c>
      <c r="C6923">
        <v>0</v>
      </c>
      <c r="D6923">
        <v>0</v>
      </c>
      <c r="E6923" s="3" t="e">
        <v>#NUM!</v>
      </c>
      <c r="F6923" s="3" t="str">
        <f>VLOOKUP(Exportacao[[#This Row],[País]],Tabela3[#All],4,FALSE)</f>
        <v>Toquelau</v>
      </c>
      <c r="G6923" s="3" t="str">
        <f>VLOOKUP(Exportacao[[#This Row],[País Corrigido]],'Conversor de países_Geral_UTF8_'!$A$2:$B$223,2,FALSE)</f>
        <v>Oceania</v>
      </c>
      <c r="H69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4" spans="1:8" hidden="1">
      <c r="A6924" t="s">
        <v>214</v>
      </c>
      <c r="B6924" s="3">
        <v>1980</v>
      </c>
      <c r="C6924">
        <v>0</v>
      </c>
      <c r="D6924">
        <v>0</v>
      </c>
      <c r="E6924" s="3" t="e">
        <v>#NUM!</v>
      </c>
      <c r="F6924" s="3" t="str">
        <f>VLOOKUP(Exportacao[[#This Row],[País]],Tabela3[#All],4,FALSE)</f>
        <v>Toquelau</v>
      </c>
      <c r="G6924" s="3" t="str">
        <f>VLOOKUP(Exportacao[[#This Row],[País Corrigido]],'Conversor de países_Geral_UTF8_'!$A$2:$B$223,2,FALSE)</f>
        <v>Oceania</v>
      </c>
      <c r="H69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5" spans="1:8" hidden="1">
      <c r="A6925" t="s">
        <v>214</v>
      </c>
      <c r="B6925" s="3">
        <v>1981</v>
      </c>
      <c r="C6925">
        <v>0</v>
      </c>
      <c r="D6925">
        <v>0</v>
      </c>
      <c r="E6925" s="3" t="e">
        <v>#NUM!</v>
      </c>
      <c r="F6925" s="3" t="str">
        <f>VLOOKUP(Exportacao[[#This Row],[País]],Tabela3[#All],4,FALSE)</f>
        <v>Toquelau</v>
      </c>
      <c r="G6925" s="3" t="str">
        <f>VLOOKUP(Exportacao[[#This Row],[País Corrigido]],'Conversor de países_Geral_UTF8_'!$A$2:$B$223,2,FALSE)</f>
        <v>Oceania</v>
      </c>
      <c r="H69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6" spans="1:8" hidden="1">
      <c r="A6926" t="s">
        <v>214</v>
      </c>
      <c r="B6926" s="3">
        <v>1982</v>
      </c>
      <c r="C6926">
        <v>0</v>
      </c>
      <c r="D6926">
        <v>0</v>
      </c>
      <c r="E6926" s="3" t="e">
        <v>#NUM!</v>
      </c>
      <c r="F6926" s="3" t="str">
        <f>VLOOKUP(Exportacao[[#This Row],[País]],Tabela3[#All],4,FALSE)</f>
        <v>Toquelau</v>
      </c>
      <c r="G6926" s="3" t="str">
        <f>VLOOKUP(Exportacao[[#This Row],[País Corrigido]],'Conversor de países_Geral_UTF8_'!$A$2:$B$223,2,FALSE)</f>
        <v>Oceania</v>
      </c>
      <c r="H69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7" spans="1:8" hidden="1">
      <c r="A6927" t="s">
        <v>214</v>
      </c>
      <c r="B6927" s="3">
        <v>1983</v>
      </c>
      <c r="C6927">
        <v>0</v>
      </c>
      <c r="D6927">
        <v>0</v>
      </c>
      <c r="E6927" s="3" t="e">
        <v>#NUM!</v>
      </c>
      <c r="F6927" s="3" t="str">
        <f>VLOOKUP(Exportacao[[#This Row],[País]],Tabela3[#All],4,FALSE)</f>
        <v>Toquelau</v>
      </c>
      <c r="G6927" s="3" t="str">
        <f>VLOOKUP(Exportacao[[#This Row],[País Corrigido]],'Conversor de países_Geral_UTF8_'!$A$2:$B$223,2,FALSE)</f>
        <v>Oceania</v>
      </c>
      <c r="H69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8" spans="1:8" hidden="1">
      <c r="A6928" t="s">
        <v>214</v>
      </c>
      <c r="B6928" s="3">
        <v>1984</v>
      </c>
      <c r="C6928">
        <v>0</v>
      </c>
      <c r="D6928">
        <v>0</v>
      </c>
      <c r="E6928" s="3" t="e">
        <v>#NUM!</v>
      </c>
      <c r="F6928" s="3" t="str">
        <f>VLOOKUP(Exportacao[[#This Row],[País]],Tabela3[#All],4,FALSE)</f>
        <v>Toquelau</v>
      </c>
      <c r="G6928" s="3" t="str">
        <f>VLOOKUP(Exportacao[[#This Row],[País Corrigido]],'Conversor de países_Geral_UTF8_'!$A$2:$B$223,2,FALSE)</f>
        <v>Oceania</v>
      </c>
      <c r="H69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29" spans="1:8" hidden="1">
      <c r="A6929" t="s">
        <v>214</v>
      </c>
      <c r="B6929" s="3">
        <v>1985</v>
      </c>
      <c r="C6929">
        <v>0</v>
      </c>
      <c r="D6929">
        <v>0</v>
      </c>
      <c r="E6929" s="3" t="e">
        <v>#NUM!</v>
      </c>
      <c r="F6929" s="3" t="str">
        <f>VLOOKUP(Exportacao[[#This Row],[País]],Tabela3[#All],4,FALSE)</f>
        <v>Toquelau</v>
      </c>
      <c r="G6929" s="3" t="str">
        <f>VLOOKUP(Exportacao[[#This Row],[País Corrigido]],'Conversor de países_Geral_UTF8_'!$A$2:$B$223,2,FALSE)</f>
        <v>Oceania</v>
      </c>
      <c r="H69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0" spans="1:8" hidden="1">
      <c r="A6930" t="s">
        <v>214</v>
      </c>
      <c r="B6930" s="3">
        <v>1986</v>
      </c>
      <c r="C6930">
        <v>0</v>
      </c>
      <c r="D6930">
        <v>0</v>
      </c>
      <c r="E6930" s="3" t="e">
        <v>#NUM!</v>
      </c>
      <c r="F6930" s="3" t="str">
        <f>VLOOKUP(Exportacao[[#This Row],[País]],Tabela3[#All],4,FALSE)</f>
        <v>Toquelau</v>
      </c>
      <c r="G6930" s="3" t="str">
        <f>VLOOKUP(Exportacao[[#This Row],[País Corrigido]],'Conversor de países_Geral_UTF8_'!$A$2:$B$223,2,FALSE)</f>
        <v>Oceania</v>
      </c>
      <c r="H69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1" spans="1:8" hidden="1">
      <c r="A6931" t="s">
        <v>214</v>
      </c>
      <c r="B6931" s="3">
        <v>1987</v>
      </c>
      <c r="C6931">
        <v>0</v>
      </c>
      <c r="D6931">
        <v>0</v>
      </c>
      <c r="E6931" s="3" t="e">
        <v>#NUM!</v>
      </c>
      <c r="F6931" s="3" t="str">
        <f>VLOOKUP(Exportacao[[#This Row],[País]],Tabela3[#All],4,FALSE)</f>
        <v>Toquelau</v>
      </c>
      <c r="G6931" s="3" t="str">
        <f>VLOOKUP(Exportacao[[#This Row],[País Corrigido]],'Conversor de países_Geral_UTF8_'!$A$2:$B$223,2,FALSE)</f>
        <v>Oceania</v>
      </c>
      <c r="H69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2" spans="1:8" hidden="1">
      <c r="A6932" t="s">
        <v>214</v>
      </c>
      <c r="B6932" s="3">
        <v>1988</v>
      </c>
      <c r="C6932">
        <v>0</v>
      </c>
      <c r="D6932">
        <v>0</v>
      </c>
      <c r="E6932" s="3" t="e">
        <v>#NUM!</v>
      </c>
      <c r="F6932" s="3" t="str">
        <f>VLOOKUP(Exportacao[[#This Row],[País]],Tabela3[#All],4,FALSE)</f>
        <v>Toquelau</v>
      </c>
      <c r="G6932" s="3" t="str">
        <f>VLOOKUP(Exportacao[[#This Row],[País Corrigido]],'Conversor de países_Geral_UTF8_'!$A$2:$B$223,2,FALSE)</f>
        <v>Oceania</v>
      </c>
      <c r="H69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3" spans="1:8" hidden="1">
      <c r="A6933" t="s">
        <v>214</v>
      </c>
      <c r="B6933" s="3">
        <v>1989</v>
      </c>
      <c r="C6933">
        <v>0</v>
      </c>
      <c r="D6933">
        <v>0</v>
      </c>
      <c r="E6933" s="3" t="e">
        <v>#NUM!</v>
      </c>
      <c r="F6933" s="3" t="str">
        <f>VLOOKUP(Exportacao[[#This Row],[País]],Tabela3[#All],4,FALSE)</f>
        <v>Toquelau</v>
      </c>
      <c r="G6933" s="3" t="str">
        <f>VLOOKUP(Exportacao[[#This Row],[País Corrigido]],'Conversor de países_Geral_UTF8_'!$A$2:$B$223,2,FALSE)</f>
        <v>Oceania</v>
      </c>
      <c r="H69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4" spans="1:8" hidden="1">
      <c r="A6934" t="s">
        <v>214</v>
      </c>
      <c r="B6934" s="3">
        <v>1990</v>
      </c>
      <c r="C6934">
        <v>0</v>
      </c>
      <c r="D6934">
        <v>0</v>
      </c>
      <c r="E6934" s="3" t="e">
        <v>#NUM!</v>
      </c>
      <c r="F6934" s="3" t="str">
        <f>VLOOKUP(Exportacao[[#This Row],[País]],Tabela3[#All],4,FALSE)</f>
        <v>Toquelau</v>
      </c>
      <c r="G6934" s="3" t="str">
        <f>VLOOKUP(Exportacao[[#This Row],[País Corrigido]],'Conversor de países_Geral_UTF8_'!$A$2:$B$223,2,FALSE)</f>
        <v>Oceania</v>
      </c>
      <c r="H69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5" spans="1:8" hidden="1">
      <c r="A6935" t="s">
        <v>214</v>
      </c>
      <c r="B6935" s="3">
        <v>1991</v>
      </c>
      <c r="C6935">
        <v>0</v>
      </c>
      <c r="D6935">
        <v>0</v>
      </c>
      <c r="E6935" s="3" t="e">
        <v>#NUM!</v>
      </c>
      <c r="F6935" s="3" t="str">
        <f>VLOOKUP(Exportacao[[#This Row],[País]],Tabela3[#All],4,FALSE)</f>
        <v>Toquelau</v>
      </c>
      <c r="G6935" s="3" t="str">
        <f>VLOOKUP(Exportacao[[#This Row],[País Corrigido]],'Conversor de países_Geral_UTF8_'!$A$2:$B$223,2,FALSE)</f>
        <v>Oceania</v>
      </c>
      <c r="H69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6" spans="1:8" hidden="1">
      <c r="A6936" t="s">
        <v>214</v>
      </c>
      <c r="B6936" s="3">
        <v>1992</v>
      </c>
      <c r="C6936">
        <v>0</v>
      </c>
      <c r="D6936">
        <v>0</v>
      </c>
      <c r="E6936" s="3" t="e">
        <v>#NUM!</v>
      </c>
      <c r="F6936" s="3" t="str">
        <f>VLOOKUP(Exportacao[[#This Row],[País]],Tabela3[#All],4,FALSE)</f>
        <v>Toquelau</v>
      </c>
      <c r="G6936" s="3" t="str">
        <f>VLOOKUP(Exportacao[[#This Row],[País Corrigido]],'Conversor de países_Geral_UTF8_'!$A$2:$B$223,2,FALSE)</f>
        <v>Oceania</v>
      </c>
      <c r="H69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7" spans="1:8" hidden="1">
      <c r="A6937" t="s">
        <v>214</v>
      </c>
      <c r="B6937" s="3">
        <v>1993</v>
      </c>
      <c r="C6937">
        <v>0</v>
      </c>
      <c r="D6937">
        <v>0</v>
      </c>
      <c r="E6937" s="3" t="e">
        <v>#NUM!</v>
      </c>
      <c r="F6937" s="3" t="str">
        <f>VLOOKUP(Exportacao[[#This Row],[País]],Tabela3[#All],4,FALSE)</f>
        <v>Toquelau</v>
      </c>
      <c r="G6937" s="3" t="str">
        <f>VLOOKUP(Exportacao[[#This Row],[País Corrigido]],'Conversor de países_Geral_UTF8_'!$A$2:$B$223,2,FALSE)</f>
        <v>Oceania</v>
      </c>
      <c r="H69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8" spans="1:8" hidden="1">
      <c r="A6938" t="s">
        <v>214</v>
      </c>
      <c r="B6938" s="3">
        <v>1994</v>
      </c>
      <c r="C6938">
        <v>0</v>
      </c>
      <c r="D6938">
        <v>0</v>
      </c>
      <c r="E6938" s="3" t="e">
        <v>#NUM!</v>
      </c>
      <c r="F6938" s="3" t="str">
        <f>VLOOKUP(Exportacao[[#This Row],[País]],Tabela3[#All],4,FALSE)</f>
        <v>Toquelau</v>
      </c>
      <c r="G6938" s="3" t="str">
        <f>VLOOKUP(Exportacao[[#This Row],[País Corrigido]],'Conversor de países_Geral_UTF8_'!$A$2:$B$223,2,FALSE)</f>
        <v>Oceania</v>
      </c>
      <c r="H69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39" spans="1:8" hidden="1">
      <c r="A6939" t="s">
        <v>214</v>
      </c>
      <c r="B6939" s="3">
        <v>1995</v>
      </c>
      <c r="C6939">
        <v>0</v>
      </c>
      <c r="D6939">
        <v>0</v>
      </c>
      <c r="E6939" s="3" t="e">
        <v>#NUM!</v>
      </c>
      <c r="F6939" s="3" t="str">
        <f>VLOOKUP(Exportacao[[#This Row],[País]],Tabela3[#All],4,FALSE)</f>
        <v>Toquelau</v>
      </c>
      <c r="G6939" s="3" t="str">
        <f>VLOOKUP(Exportacao[[#This Row],[País Corrigido]],'Conversor de países_Geral_UTF8_'!$A$2:$B$223,2,FALSE)</f>
        <v>Oceania</v>
      </c>
      <c r="H69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0" spans="1:8" hidden="1">
      <c r="A6940" t="s">
        <v>214</v>
      </c>
      <c r="B6940" s="3">
        <v>1996</v>
      </c>
      <c r="C6940">
        <v>0</v>
      </c>
      <c r="D6940">
        <v>0</v>
      </c>
      <c r="E6940" s="3" t="e">
        <v>#NUM!</v>
      </c>
      <c r="F6940" s="3" t="str">
        <f>VLOOKUP(Exportacao[[#This Row],[País]],Tabela3[#All],4,FALSE)</f>
        <v>Toquelau</v>
      </c>
      <c r="G6940" s="3" t="str">
        <f>VLOOKUP(Exportacao[[#This Row],[País Corrigido]],'Conversor de países_Geral_UTF8_'!$A$2:$B$223,2,FALSE)</f>
        <v>Oceania</v>
      </c>
      <c r="H69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1" spans="1:8" hidden="1">
      <c r="A6941" t="s">
        <v>214</v>
      </c>
      <c r="B6941" s="3">
        <v>1997</v>
      </c>
      <c r="C6941">
        <v>0</v>
      </c>
      <c r="D6941">
        <v>0</v>
      </c>
      <c r="E6941" s="3" t="e">
        <v>#NUM!</v>
      </c>
      <c r="F6941" s="3" t="str">
        <f>VLOOKUP(Exportacao[[#This Row],[País]],Tabela3[#All],4,FALSE)</f>
        <v>Toquelau</v>
      </c>
      <c r="G6941" s="3" t="str">
        <f>VLOOKUP(Exportacao[[#This Row],[País Corrigido]],'Conversor de países_Geral_UTF8_'!$A$2:$B$223,2,FALSE)</f>
        <v>Oceania</v>
      </c>
      <c r="H69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2" spans="1:8" hidden="1">
      <c r="A6942" t="s">
        <v>214</v>
      </c>
      <c r="B6942" s="3">
        <v>1998</v>
      </c>
      <c r="C6942">
        <v>0</v>
      </c>
      <c r="D6942">
        <v>0</v>
      </c>
      <c r="E6942" s="3" t="e">
        <v>#NUM!</v>
      </c>
      <c r="F6942" s="3" t="str">
        <f>VLOOKUP(Exportacao[[#This Row],[País]],Tabela3[#All],4,FALSE)</f>
        <v>Toquelau</v>
      </c>
      <c r="G6942" s="3" t="str">
        <f>VLOOKUP(Exportacao[[#This Row],[País Corrigido]],'Conversor de países_Geral_UTF8_'!$A$2:$B$223,2,FALSE)</f>
        <v>Oceania</v>
      </c>
      <c r="H69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3" spans="1:8" hidden="1">
      <c r="A6943" t="s">
        <v>214</v>
      </c>
      <c r="B6943" s="3">
        <v>1999</v>
      </c>
      <c r="C6943">
        <v>0</v>
      </c>
      <c r="D6943">
        <v>0</v>
      </c>
      <c r="E6943" s="3" t="e">
        <v>#NUM!</v>
      </c>
      <c r="F6943" s="3" t="str">
        <f>VLOOKUP(Exportacao[[#This Row],[País]],Tabela3[#All],4,FALSE)</f>
        <v>Toquelau</v>
      </c>
      <c r="G6943" s="3" t="str">
        <f>VLOOKUP(Exportacao[[#This Row],[País Corrigido]],'Conversor de países_Geral_UTF8_'!$A$2:$B$223,2,FALSE)</f>
        <v>Oceania</v>
      </c>
      <c r="H69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4" spans="1:8" hidden="1">
      <c r="A6944" t="s">
        <v>214</v>
      </c>
      <c r="B6944" s="3">
        <v>2000</v>
      </c>
      <c r="C6944">
        <v>0</v>
      </c>
      <c r="D6944">
        <v>0</v>
      </c>
      <c r="E6944" s="3" t="e">
        <v>#NUM!</v>
      </c>
      <c r="F6944" s="3" t="str">
        <f>VLOOKUP(Exportacao[[#This Row],[País]],Tabela3[#All],4,FALSE)</f>
        <v>Toquelau</v>
      </c>
      <c r="G6944" s="3" t="str">
        <f>VLOOKUP(Exportacao[[#This Row],[País Corrigido]],'Conversor de países_Geral_UTF8_'!$A$2:$B$223,2,FALSE)</f>
        <v>Oceania</v>
      </c>
      <c r="H69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5" spans="1:8" hidden="1">
      <c r="A6945" t="s">
        <v>214</v>
      </c>
      <c r="B6945" s="3">
        <v>2001</v>
      </c>
      <c r="C6945">
        <v>0</v>
      </c>
      <c r="D6945">
        <v>0</v>
      </c>
      <c r="E6945" s="3" t="e">
        <v>#NUM!</v>
      </c>
      <c r="F6945" s="3" t="str">
        <f>VLOOKUP(Exportacao[[#This Row],[País]],Tabela3[#All],4,FALSE)</f>
        <v>Toquelau</v>
      </c>
      <c r="G6945" s="3" t="str">
        <f>VLOOKUP(Exportacao[[#This Row],[País Corrigido]],'Conversor de países_Geral_UTF8_'!$A$2:$B$223,2,FALSE)</f>
        <v>Oceania</v>
      </c>
      <c r="H69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6" spans="1:8" hidden="1">
      <c r="A6946" t="s">
        <v>214</v>
      </c>
      <c r="B6946" s="3">
        <v>2002</v>
      </c>
      <c r="C6946">
        <v>0</v>
      </c>
      <c r="D6946">
        <v>0</v>
      </c>
      <c r="E6946" s="3" t="e">
        <v>#NUM!</v>
      </c>
      <c r="F6946" s="3" t="str">
        <f>VLOOKUP(Exportacao[[#This Row],[País]],Tabela3[#All],4,FALSE)</f>
        <v>Toquelau</v>
      </c>
      <c r="G6946" s="3" t="str">
        <f>VLOOKUP(Exportacao[[#This Row],[País Corrigido]],'Conversor de países_Geral_UTF8_'!$A$2:$B$223,2,FALSE)</f>
        <v>Oceania</v>
      </c>
      <c r="H69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7" spans="1:8" hidden="1">
      <c r="A6947" t="s">
        <v>214</v>
      </c>
      <c r="B6947" s="3">
        <v>2003</v>
      </c>
      <c r="C6947">
        <v>0</v>
      </c>
      <c r="D6947">
        <v>0</v>
      </c>
      <c r="E6947" s="3" t="e">
        <v>#NUM!</v>
      </c>
      <c r="F6947" s="3" t="str">
        <f>VLOOKUP(Exportacao[[#This Row],[País]],Tabela3[#All],4,FALSE)</f>
        <v>Toquelau</v>
      </c>
      <c r="G6947" s="3" t="str">
        <f>VLOOKUP(Exportacao[[#This Row],[País Corrigido]],'Conversor de países_Geral_UTF8_'!$A$2:$B$223,2,FALSE)</f>
        <v>Oceania</v>
      </c>
      <c r="H69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8" spans="1:8" hidden="1">
      <c r="A6948" t="s">
        <v>214</v>
      </c>
      <c r="B6948" s="3">
        <v>2004</v>
      </c>
      <c r="C6948">
        <v>0</v>
      </c>
      <c r="D6948">
        <v>0</v>
      </c>
      <c r="E6948" s="3" t="e">
        <v>#NUM!</v>
      </c>
      <c r="F6948" s="3" t="str">
        <f>VLOOKUP(Exportacao[[#This Row],[País]],Tabela3[#All],4,FALSE)</f>
        <v>Toquelau</v>
      </c>
      <c r="G6948" s="3" t="str">
        <f>VLOOKUP(Exportacao[[#This Row],[País Corrigido]],'Conversor de países_Geral_UTF8_'!$A$2:$B$223,2,FALSE)</f>
        <v>Oceania</v>
      </c>
      <c r="H69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49" spans="1:8" hidden="1">
      <c r="A6949" t="s">
        <v>214</v>
      </c>
      <c r="B6949" s="3">
        <v>2005</v>
      </c>
      <c r="C6949">
        <v>0</v>
      </c>
      <c r="D6949">
        <v>0</v>
      </c>
      <c r="E6949" s="3" t="e">
        <v>#NUM!</v>
      </c>
      <c r="F6949" s="3" t="str">
        <f>VLOOKUP(Exportacao[[#This Row],[País]],Tabela3[#All],4,FALSE)</f>
        <v>Toquelau</v>
      </c>
      <c r="G6949" s="3" t="str">
        <f>VLOOKUP(Exportacao[[#This Row],[País Corrigido]],'Conversor de países_Geral_UTF8_'!$A$2:$B$223,2,FALSE)</f>
        <v>Oceania</v>
      </c>
      <c r="H69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0" spans="1:8" hidden="1">
      <c r="A6950" t="s">
        <v>214</v>
      </c>
      <c r="B6950" s="3">
        <v>2006</v>
      </c>
      <c r="C6950">
        <v>0</v>
      </c>
      <c r="D6950">
        <v>0</v>
      </c>
      <c r="E6950" s="3" t="e">
        <v>#NUM!</v>
      </c>
      <c r="F6950" s="3" t="str">
        <f>VLOOKUP(Exportacao[[#This Row],[País]],Tabela3[#All],4,FALSE)</f>
        <v>Toquelau</v>
      </c>
      <c r="G6950" s="3" t="str">
        <f>VLOOKUP(Exportacao[[#This Row],[País Corrigido]],'Conversor de países_Geral_UTF8_'!$A$2:$B$223,2,FALSE)</f>
        <v>Oceania</v>
      </c>
      <c r="H69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1" spans="1:8" hidden="1">
      <c r="A6951" t="s">
        <v>214</v>
      </c>
      <c r="B6951" s="3">
        <v>2007</v>
      </c>
      <c r="C6951">
        <v>0</v>
      </c>
      <c r="D6951">
        <v>0</v>
      </c>
      <c r="E6951" s="3" t="e">
        <v>#NUM!</v>
      </c>
      <c r="F6951" s="3" t="str">
        <f>VLOOKUP(Exportacao[[#This Row],[País]],Tabela3[#All],4,FALSE)</f>
        <v>Toquelau</v>
      </c>
      <c r="G6951" s="3" t="str">
        <f>VLOOKUP(Exportacao[[#This Row],[País Corrigido]],'Conversor de países_Geral_UTF8_'!$A$2:$B$223,2,FALSE)</f>
        <v>Oceania</v>
      </c>
      <c r="H69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2" spans="1:8" hidden="1">
      <c r="A6952" t="s">
        <v>214</v>
      </c>
      <c r="B6952" s="3">
        <v>2008</v>
      </c>
      <c r="C6952">
        <v>0</v>
      </c>
      <c r="D6952">
        <v>0</v>
      </c>
      <c r="E6952" s="3" t="e">
        <v>#NUM!</v>
      </c>
      <c r="F6952" s="3" t="str">
        <f>VLOOKUP(Exportacao[[#This Row],[País]],Tabela3[#All],4,FALSE)</f>
        <v>Toquelau</v>
      </c>
      <c r="G6952" s="3" t="str">
        <f>VLOOKUP(Exportacao[[#This Row],[País Corrigido]],'Conversor de países_Geral_UTF8_'!$A$2:$B$223,2,FALSE)</f>
        <v>Oceania</v>
      </c>
      <c r="H69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3" spans="1:8" hidden="1">
      <c r="A6953" t="s">
        <v>214</v>
      </c>
      <c r="B6953" s="3">
        <v>2009</v>
      </c>
      <c r="C6953">
        <v>0</v>
      </c>
      <c r="D6953">
        <v>0</v>
      </c>
      <c r="E6953" s="3" t="e">
        <v>#NUM!</v>
      </c>
      <c r="F6953" s="3" t="str">
        <f>VLOOKUP(Exportacao[[#This Row],[País]],Tabela3[#All],4,FALSE)</f>
        <v>Toquelau</v>
      </c>
      <c r="G6953" s="3" t="str">
        <f>VLOOKUP(Exportacao[[#This Row],[País Corrigido]],'Conversor de países_Geral_UTF8_'!$A$2:$B$223,2,FALSE)</f>
        <v>Oceania</v>
      </c>
      <c r="H69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4" spans="1:8" hidden="1">
      <c r="A6954" t="s">
        <v>214</v>
      </c>
      <c r="B6954" s="3">
        <v>2010</v>
      </c>
      <c r="C6954">
        <v>0</v>
      </c>
      <c r="D6954">
        <v>0</v>
      </c>
      <c r="E6954" s="3" t="e">
        <v>#NUM!</v>
      </c>
      <c r="F6954" s="3" t="str">
        <f>VLOOKUP(Exportacao[[#This Row],[País]],Tabela3[#All],4,FALSE)</f>
        <v>Toquelau</v>
      </c>
      <c r="G6954" s="3" t="str">
        <f>VLOOKUP(Exportacao[[#This Row],[País Corrigido]],'Conversor de países_Geral_UTF8_'!$A$2:$B$223,2,FALSE)</f>
        <v>Oceania</v>
      </c>
      <c r="H69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5" spans="1:8" hidden="1">
      <c r="A6955" t="s">
        <v>214</v>
      </c>
      <c r="B6955" s="3">
        <v>2011</v>
      </c>
      <c r="C6955">
        <v>0</v>
      </c>
      <c r="D6955">
        <v>0</v>
      </c>
      <c r="E6955" s="3" t="e">
        <v>#NUM!</v>
      </c>
      <c r="F6955" s="3" t="str">
        <f>VLOOKUP(Exportacao[[#This Row],[País]],Tabela3[#All],4,FALSE)</f>
        <v>Toquelau</v>
      </c>
      <c r="G6955" s="3" t="str">
        <f>VLOOKUP(Exportacao[[#This Row],[País Corrigido]],'Conversor de países_Geral_UTF8_'!$A$2:$B$223,2,FALSE)</f>
        <v>Oceania</v>
      </c>
      <c r="H69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6" spans="1:8" hidden="1">
      <c r="A6956" t="s">
        <v>214</v>
      </c>
      <c r="B6956" s="3">
        <v>2012</v>
      </c>
      <c r="C6956">
        <v>0</v>
      </c>
      <c r="D6956">
        <v>0</v>
      </c>
      <c r="E6956" s="3" t="e">
        <v>#NUM!</v>
      </c>
      <c r="F6956" s="3" t="str">
        <f>VLOOKUP(Exportacao[[#This Row],[País]],Tabela3[#All],4,FALSE)</f>
        <v>Toquelau</v>
      </c>
      <c r="G6956" s="3" t="str">
        <f>VLOOKUP(Exportacao[[#This Row],[País Corrigido]],'Conversor de países_Geral_UTF8_'!$A$2:$B$223,2,FALSE)</f>
        <v>Oceania</v>
      </c>
      <c r="H69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7" spans="1:8" hidden="1">
      <c r="A6957" t="s">
        <v>214</v>
      </c>
      <c r="B6957" s="3">
        <v>2013</v>
      </c>
      <c r="C6957">
        <v>0</v>
      </c>
      <c r="D6957">
        <v>0</v>
      </c>
      <c r="E6957" s="3" t="e">
        <v>#NUM!</v>
      </c>
      <c r="F6957" s="3" t="str">
        <f>VLOOKUP(Exportacao[[#This Row],[País]],Tabela3[#All],4,FALSE)</f>
        <v>Toquelau</v>
      </c>
      <c r="G6957" s="3" t="str">
        <f>VLOOKUP(Exportacao[[#This Row],[País Corrigido]],'Conversor de países_Geral_UTF8_'!$A$2:$B$223,2,FALSE)</f>
        <v>Oceania</v>
      </c>
      <c r="H69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8" spans="1:8" hidden="1">
      <c r="A6958" t="s">
        <v>214</v>
      </c>
      <c r="B6958" s="3">
        <v>2014</v>
      </c>
      <c r="C6958">
        <v>0</v>
      </c>
      <c r="D6958">
        <v>0</v>
      </c>
      <c r="E6958" s="3" t="e">
        <v>#NUM!</v>
      </c>
      <c r="F6958" s="3" t="str">
        <f>VLOOKUP(Exportacao[[#This Row],[País]],Tabela3[#All],4,FALSE)</f>
        <v>Toquelau</v>
      </c>
      <c r="G6958" s="3" t="str">
        <f>VLOOKUP(Exportacao[[#This Row],[País Corrigido]],'Conversor de países_Geral_UTF8_'!$A$2:$B$223,2,FALSE)</f>
        <v>Oceania</v>
      </c>
      <c r="H69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59" spans="1:8" hidden="1">
      <c r="A6959" t="s">
        <v>214</v>
      </c>
      <c r="B6959" s="3">
        <v>2015</v>
      </c>
      <c r="C6959">
        <v>0</v>
      </c>
      <c r="D6959">
        <v>0</v>
      </c>
      <c r="E6959" s="3" t="e">
        <v>#NUM!</v>
      </c>
      <c r="F6959" s="3" t="str">
        <f>VLOOKUP(Exportacao[[#This Row],[País]],Tabela3[#All],4,FALSE)</f>
        <v>Toquelau</v>
      </c>
      <c r="G6959" s="3" t="str">
        <f>VLOOKUP(Exportacao[[#This Row],[País Corrigido]],'Conversor de países_Geral_UTF8_'!$A$2:$B$223,2,FALSE)</f>
        <v>Oceania</v>
      </c>
      <c r="H69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0" spans="1:8" hidden="1">
      <c r="A6960" t="s">
        <v>214</v>
      </c>
      <c r="B6960" s="3">
        <v>2016</v>
      </c>
      <c r="C6960">
        <v>0</v>
      </c>
      <c r="D6960">
        <v>0</v>
      </c>
      <c r="E6960" s="3" t="e">
        <v>#NUM!</v>
      </c>
      <c r="F6960" s="3" t="str">
        <f>VLOOKUP(Exportacao[[#This Row],[País]],Tabela3[#All],4,FALSE)</f>
        <v>Toquelau</v>
      </c>
      <c r="G6960" s="3" t="str">
        <f>VLOOKUP(Exportacao[[#This Row],[País Corrigido]],'Conversor de países_Geral_UTF8_'!$A$2:$B$223,2,FALSE)</f>
        <v>Oceania</v>
      </c>
      <c r="H69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1" spans="1:8" hidden="1">
      <c r="A6961" t="s">
        <v>214</v>
      </c>
      <c r="B6961" s="3">
        <v>2017</v>
      </c>
      <c r="C6961">
        <v>0</v>
      </c>
      <c r="D6961">
        <v>0</v>
      </c>
      <c r="E6961" s="3" t="e">
        <v>#NUM!</v>
      </c>
      <c r="F6961" s="3" t="str">
        <f>VLOOKUP(Exportacao[[#This Row],[País]],Tabela3[#All],4,FALSE)</f>
        <v>Toquelau</v>
      </c>
      <c r="G6961" s="3" t="str">
        <f>VLOOKUP(Exportacao[[#This Row],[País Corrigido]],'Conversor de países_Geral_UTF8_'!$A$2:$B$223,2,FALSE)</f>
        <v>Oceania</v>
      </c>
      <c r="H69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2" spans="1:8" hidden="1">
      <c r="A6962" t="s">
        <v>214</v>
      </c>
      <c r="B6962" s="3">
        <v>2018</v>
      </c>
      <c r="C6962">
        <v>0</v>
      </c>
      <c r="D6962">
        <v>0</v>
      </c>
      <c r="E6962" s="3" t="e">
        <v>#NUM!</v>
      </c>
      <c r="F6962" s="3" t="str">
        <f>VLOOKUP(Exportacao[[#This Row],[País]],Tabela3[#All],4,FALSE)</f>
        <v>Toquelau</v>
      </c>
      <c r="G6962" s="3" t="str">
        <f>VLOOKUP(Exportacao[[#This Row],[País Corrigido]],'Conversor de países_Geral_UTF8_'!$A$2:$B$223,2,FALSE)</f>
        <v>Oceania</v>
      </c>
      <c r="H69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3" spans="1:8" hidden="1">
      <c r="A6963" t="s">
        <v>214</v>
      </c>
      <c r="B6963" s="3">
        <v>2019</v>
      </c>
      <c r="C6963">
        <v>0</v>
      </c>
      <c r="D6963">
        <v>0</v>
      </c>
      <c r="E6963" s="3" t="e">
        <v>#NUM!</v>
      </c>
      <c r="F6963" s="3" t="str">
        <f>VLOOKUP(Exportacao[[#This Row],[País]],Tabela3[#All],4,FALSE)</f>
        <v>Toquelau</v>
      </c>
      <c r="G6963" s="3" t="str">
        <f>VLOOKUP(Exportacao[[#This Row],[País Corrigido]],'Conversor de países_Geral_UTF8_'!$A$2:$B$223,2,FALSE)</f>
        <v>Oceania</v>
      </c>
      <c r="H69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4" spans="1:8" hidden="1">
      <c r="A6964" t="s">
        <v>214</v>
      </c>
      <c r="B6964" s="3">
        <v>2020</v>
      </c>
      <c r="C6964">
        <v>0</v>
      </c>
      <c r="D6964">
        <v>0</v>
      </c>
      <c r="E6964" s="3" t="e">
        <v>#NUM!</v>
      </c>
      <c r="F6964" s="3" t="str">
        <f>VLOOKUP(Exportacao[[#This Row],[País]],Tabela3[#All],4,FALSE)</f>
        <v>Toquelau</v>
      </c>
      <c r="G6964" s="3" t="str">
        <f>VLOOKUP(Exportacao[[#This Row],[País Corrigido]],'Conversor de países_Geral_UTF8_'!$A$2:$B$223,2,FALSE)</f>
        <v>Oceania</v>
      </c>
      <c r="H69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5" spans="1:8" hidden="1">
      <c r="A6965" t="s">
        <v>214</v>
      </c>
      <c r="B6965" s="3">
        <v>2021</v>
      </c>
      <c r="C6965">
        <v>0</v>
      </c>
      <c r="D6965">
        <v>0</v>
      </c>
      <c r="E6965" s="3" t="e">
        <v>#NUM!</v>
      </c>
      <c r="F6965" s="3" t="str">
        <f>VLOOKUP(Exportacao[[#This Row],[País]],Tabela3[#All],4,FALSE)</f>
        <v>Toquelau</v>
      </c>
      <c r="G6965" s="3" t="str">
        <f>VLOOKUP(Exportacao[[#This Row],[País Corrigido]],'Conversor de países_Geral_UTF8_'!$A$2:$B$223,2,FALSE)</f>
        <v>Oceania</v>
      </c>
      <c r="H69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6" spans="1:8" hidden="1">
      <c r="A6966" t="s">
        <v>214</v>
      </c>
      <c r="B6966" s="3">
        <v>2022</v>
      </c>
      <c r="C6966">
        <v>0</v>
      </c>
      <c r="D6966">
        <v>0</v>
      </c>
      <c r="E6966" s="3" t="e">
        <v>#NUM!</v>
      </c>
      <c r="F6966" s="3" t="str">
        <f>VLOOKUP(Exportacao[[#This Row],[País]],Tabela3[#All],4,FALSE)</f>
        <v>Toquelau</v>
      </c>
      <c r="G6966" s="3" t="str">
        <f>VLOOKUP(Exportacao[[#This Row],[País Corrigido]],'Conversor de países_Geral_UTF8_'!$A$2:$B$223,2,FALSE)</f>
        <v>Oceania</v>
      </c>
      <c r="H69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7" spans="1:8" hidden="1">
      <c r="A6967" t="s">
        <v>214</v>
      </c>
      <c r="B6967" s="3">
        <v>2023</v>
      </c>
      <c r="C6967">
        <v>3</v>
      </c>
      <c r="D6967">
        <v>10</v>
      </c>
      <c r="E6967" s="3">
        <v>3.3333333333333335</v>
      </c>
      <c r="F6967" s="3" t="str">
        <f>VLOOKUP(Exportacao[[#This Row],[País]],Tabela3[#All],4,FALSE)</f>
        <v>Toquelau</v>
      </c>
      <c r="G6967" s="3" t="str">
        <f>VLOOKUP(Exportacao[[#This Row],[País Corrigido]],'Conversor de países_Geral_UTF8_'!$A$2:$B$223,2,FALSE)</f>
        <v>Oceania</v>
      </c>
      <c r="H69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68" spans="1:8" hidden="1">
      <c r="A6968" t="s">
        <v>284</v>
      </c>
      <c r="B6968" s="3">
        <v>1970</v>
      </c>
      <c r="C6968">
        <v>0</v>
      </c>
      <c r="D6968">
        <v>0</v>
      </c>
      <c r="E6968" s="3" t="e">
        <v>#NUM!</v>
      </c>
      <c r="F6968" s="3" t="str">
        <f>VLOOKUP(Exportacao[[#This Row],[País]],Tabela3[#All],4,FALSE)</f>
        <v>Trindade e Tobago</v>
      </c>
      <c r="G6968" s="3" t="str">
        <f>VLOOKUP(Exportacao[[#This Row],[País Corrigido]],'Conversor de países_Geral_UTF8_'!$A$2:$B$223,2,FALSE)</f>
        <v>América Central e Caribe</v>
      </c>
      <c r="H69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69" spans="1:8" hidden="1">
      <c r="A6969" t="s">
        <v>284</v>
      </c>
      <c r="B6969" s="3">
        <v>1971</v>
      </c>
      <c r="C6969">
        <v>0</v>
      </c>
      <c r="D6969">
        <v>0</v>
      </c>
      <c r="E6969" s="3" t="e">
        <v>#NUM!</v>
      </c>
      <c r="F6969" s="3" t="str">
        <f>VLOOKUP(Exportacao[[#This Row],[País]],Tabela3[#All],4,FALSE)</f>
        <v>Trindade e Tobago</v>
      </c>
      <c r="G6969" s="3" t="str">
        <f>VLOOKUP(Exportacao[[#This Row],[País Corrigido]],'Conversor de países_Geral_UTF8_'!$A$2:$B$223,2,FALSE)</f>
        <v>América Central e Caribe</v>
      </c>
      <c r="H69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70" spans="1:8" hidden="1">
      <c r="A6970" t="s">
        <v>284</v>
      </c>
      <c r="B6970" s="3">
        <v>1972</v>
      </c>
      <c r="C6970">
        <v>0</v>
      </c>
      <c r="D6970">
        <v>0</v>
      </c>
      <c r="E6970" s="3" t="e">
        <v>#NUM!</v>
      </c>
      <c r="F6970" s="3" t="str">
        <f>VLOOKUP(Exportacao[[#This Row],[País]],Tabela3[#All],4,FALSE)</f>
        <v>Trindade e Tobago</v>
      </c>
      <c r="G6970" s="3" t="str">
        <f>VLOOKUP(Exportacao[[#This Row],[País Corrigido]],'Conversor de países_Geral_UTF8_'!$A$2:$B$223,2,FALSE)</f>
        <v>América Central e Caribe</v>
      </c>
      <c r="H69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71" spans="1:8" hidden="1">
      <c r="A6971" t="s">
        <v>284</v>
      </c>
      <c r="B6971" s="3">
        <v>1973</v>
      </c>
      <c r="C6971">
        <v>336</v>
      </c>
      <c r="D6971">
        <v>300</v>
      </c>
      <c r="E6971" s="3">
        <v>0.8928571428571429</v>
      </c>
      <c r="F6971" s="3" t="str">
        <f>VLOOKUP(Exportacao[[#This Row],[País]],Tabela3[#All],4,FALSE)</f>
        <v>Trindade e Tobago</v>
      </c>
      <c r="G6971" s="3" t="str">
        <f>VLOOKUP(Exportacao[[#This Row],[País Corrigido]],'Conversor de países_Geral_UTF8_'!$A$2:$B$223,2,FALSE)</f>
        <v>América Central e Caribe</v>
      </c>
      <c r="H69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72" spans="1:8" hidden="1">
      <c r="A6972" t="s">
        <v>284</v>
      </c>
      <c r="B6972" s="3">
        <v>1974</v>
      </c>
      <c r="C6972">
        <v>612</v>
      </c>
      <c r="D6972">
        <v>563</v>
      </c>
      <c r="E6972" s="3">
        <v>0.91993464052287577</v>
      </c>
      <c r="F6972" s="3" t="str">
        <f>VLOOKUP(Exportacao[[#This Row],[País]],Tabela3[#All],4,FALSE)</f>
        <v>Trindade e Tobago</v>
      </c>
      <c r="G6972" s="3" t="str">
        <f>VLOOKUP(Exportacao[[#This Row],[País Corrigido]],'Conversor de países_Geral_UTF8_'!$A$2:$B$223,2,FALSE)</f>
        <v>América Central e Caribe</v>
      </c>
      <c r="H69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73" spans="1:8" hidden="1">
      <c r="A6973" t="s">
        <v>284</v>
      </c>
      <c r="B6973" s="3">
        <v>1975</v>
      </c>
      <c r="C6973">
        <v>0</v>
      </c>
      <c r="D6973">
        <v>0</v>
      </c>
      <c r="E6973" s="3" t="e">
        <v>#NUM!</v>
      </c>
      <c r="F6973" s="3" t="str">
        <f>VLOOKUP(Exportacao[[#This Row],[País]],Tabela3[#All],4,FALSE)</f>
        <v>Trindade e Tobago</v>
      </c>
      <c r="G6973" s="3" t="str">
        <f>VLOOKUP(Exportacao[[#This Row],[País Corrigido]],'Conversor de países_Geral_UTF8_'!$A$2:$B$223,2,FALSE)</f>
        <v>América Central e Caribe</v>
      </c>
      <c r="H69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74" spans="1:8" hidden="1">
      <c r="A6974" t="s">
        <v>284</v>
      </c>
      <c r="B6974" s="3">
        <v>1976</v>
      </c>
      <c r="C6974">
        <v>0</v>
      </c>
      <c r="D6974">
        <v>0</v>
      </c>
      <c r="E6974" s="3" t="e">
        <v>#NUM!</v>
      </c>
      <c r="F6974" s="3" t="str">
        <f>VLOOKUP(Exportacao[[#This Row],[País]],Tabela3[#All],4,FALSE)</f>
        <v>Trindade e Tobago</v>
      </c>
      <c r="G6974" s="3" t="str">
        <f>VLOOKUP(Exportacao[[#This Row],[País Corrigido]],'Conversor de países_Geral_UTF8_'!$A$2:$B$223,2,FALSE)</f>
        <v>América Central e Caribe</v>
      </c>
      <c r="H69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75" spans="1:8" hidden="1">
      <c r="A6975" t="s">
        <v>284</v>
      </c>
      <c r="B6975" s="3">
        <v>1977</v>
      </c>
      <c r="C6975">
        <v>2520</v>
      </c>
      <c r="D6975">
        <v>1813</v>
      </c>
      <c r="E6975" s="3">
        <v>0.71944444444444444</v>
      </c>
      <c r="F6975" s="3" t="str">
        <f>VLOOKUP(Exportacao[[#This Row],[País]],Tabela3[#All],4,FALSE)</f>
        <v>Trindade e Tobago</v>
      </c>
      <c r="G6975" s="3" t="str">
        <f>VLOOKUP(Exportacao[[#This Row],[País Corrigido]],'Conversor de países_Geral_UTF8_'!$A$2:$B$223,2,FALSE)</f>
        <v>América Central e Caribe</v>
      </c>
      <c r="H69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76" spans="1:8" hidden="1">
      <c r="A6976" t="s">
        <v>284</v>
      </c>
      <c r="B6976" s="3">
        <v>1978</v>
      </c>
      <c r="C6976">
        <v>3844</v>
      </c>
      <c r="D6976">
        <v>2931</v>
      </c>
      <c r="E6976" s="3">
        <v>0.76248699271592091</v>
      </c>
      <c r="F6976" s="3" t="str">
        <f>VLOOKUP(Exportacao[[#This Row],[País]],Tabela3[#All],4,FALSE)</f>
        <v>Trindade e Tobago</v>
      </c>
      <c r="G6976" s="3" t="str">
        <f>VLOOKUP(Exportacao[[#This Row],[País Corrigido]],'Conversor de países_Geral_UTF8_'!$A$2:$B$223,2,FALSE)</f>
        <v>América Central e Caribe</v>
      </c>
      <c r="H69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77" spans="1:8" hidden="1">
      <c r="A6977" t="s">
        <v>284</v>
      </c>
      <c r="B6977" s="3">
        <v>1979</v>
      </c>
      <c r="C6977">
        <v>4074</v>
      </c>
      <c r="D6977">
        <v>3050</v>
      </c>
      <c r="E6977" s="3">
        <v>0.74864997545409917</v>
      </c>
      <c r="F6977" s="3" t="str">
        <f>VLOOKUP(Exportacao[[#This Row],[País]],Tabela3[#All],4,FALSE)</f>
        <v>Trindade e Tobago</v>
      </c>
      <c r="G6977" s="3" t="str">
        <f>VLOOKUP(Exportacao[[#This Row],[País Corrigido]],'Conversor de países_Geral_UTF8_'!$A$2:$B$223,2,FALSE)</f>
        <v>América Central e Caribe</v>
      </c>
      <c r="H69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78" spans="1:8" hidden="1">
      <c r="A6978" t="s">
        <v>284</v>
      </c>
      <c r="B6978" s="3">
        <v>1980</v>
      </c>
      <c r="C6978">
        <v>9684</v>
      </c>
      <c r="D6978">
        <v>6807</v>
      </c>
      <c r="E6978" s="3">
        <v>0.70291201982651796</v>
      </c>
      <c r="F6978" s="3" t="str">
        <f>VLOOKUP(Exportacao[[#This Row],[País]],Tabela3[#All],4,FALSE)</f>
        <v>Trindade e Tobago</v>
      </c>
      <c r="G6978" s="3" t="str">
        <f>VLOOKUP(Exportacao[[#This Row],[País Corrigido]],'Conversor de países_Geral_UTF8_'!$A$2:$B$223,2,FALSE)</f>
        <v>América Central e Caribe</v>
      </c>
      <c r="H69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79" spans="1:8" hidden="1">
      <c r="A6979" t="s">
        <v>284</v>
      </c>
      <c r="B6979" s="3">
        <v>1981</v>
      </c>
      <c r="C6979">
        <v>0</v>
      </c>
      <c r="D6979">
        <v>0</v>
      </c>
      <c r="E6979" s="3" t="e">
        <v>#NUM!</v>
      </c>
      <c r="F6979" s="3" t="str">
        <f>VLOOKUP(Exportacao[[#This Row],[País]],Tabela3[#All],4,FALSE)</f>
        <v>Trindade e Tobago</v>
      </c>
      <c r="G6979" s="3" t="str">
        <f>VLOOKUP(Exportacao[[#This Row],[País Corrigido]],'Conversor de países_Geral_UTF8_'!$A$2:$B$223,2,FALSE)</f>
        <v>América Central e Caribe</v>
      </c>
      <c r="H69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0" spans="1:8" hidden="1">
      <c r="A6980" t="s">
        <v>284</v>
      </c>
      <c r="B6980" s="3">
        <v>1982</v>
      </c>
      <c r="C6980">
        <v>0</v>
      </c>
      <c r="D6980">
        <v>0</v>
      </c>
      <c r="E6980" s="3" t="e">
        <v>#NUM!</v>
      </c>
      <c r="F6980" s="3" t="str">
        <f>VLOOKUP(Exportacao[[#This Row],[País]],Tabela3[#All],4,FALSE)</f>
        <v>Trindade e Tobago</v>
      </c>
      <c r="G6980" s="3" t="str">
        <f>VLOOKUP(Exportacao[[#This Row],[País Corrigido]],'Conversor de países_Geral_UTF8_'!$A$2:$B$223,2,FALSE)</f>
        <v>América Central e Caribe</v>
      </c>
      <c r="H69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1" spans="1:8" hidden="1">
      <c r="A6981" t="s">
        <v>284</v>
      </c>
      <c r="B6981" s="3">
        <v>1983</v>
      </c>
      <c r="C6981">
        <v>0</v>
      </c>
      <c r="D6981">
        <v>0</v>
      </c>
      <c r="E6981" s="3" t="e">
        <v>#NUM!</v>
      </c>
      <c r="F6981" s="3" t="str">
        <f>VLOOKUP(Exportacao[[#This Row],[País]],Tabela3[#All],4,FALSE)</f>
        <v>Trindade e Tobago</v>
      </c>
      <c r="G6981" s="3" t="str">
        <f>VLOOKUP(Exportacao[[#This Row],[País Corrigido]],'Conversor de países_Geral_UTF8_'!$A$2:$B$223,2,FALSE)</f>
        <v>América Central e Caribe</v>
      </c>
      <c r="H69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2" spans="1:8" hidden="1">
      <c r="A6982" t="s">
        <v>284</v>
      </c>
      <c r="B6982" s="3">
        <v>1984</v>
      </c>
      <c r="C6982">
        <v>0</v>
      </c>
      <c r="D6982">
        <v>0</v>
      </c>
      <c r="E6982" s="3" t="e">
        <v>#NUM!</v>
      </c>
      <c r="F6982" s="3" t="str">
        <f>VLOOKUP(Exportacao[[#This Row],[País]],Tabela3[#All],4,FALSE)</f>
        <v>Trindade e Tobago</v>
      </c>
      <c r="G6982" s="3" t="str">
        <f>VLOOKUP(Exportacao[[#This Row],[País Corrigido]],'Conversor de países_Geral_UTF8_'!$A$2:$B$223,2,FALSE)</f>
        <v>América Central e Caribe</v>
      </c>
      <c r="H69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3" spans="1:8" hidden="1">
      <c r="A6983" t="s">
        <v>284</v>
      </c>
      <c r="B6983" s="3">
        <v>1985</v>
      </c>
      <c r="C6983">
        <v>4500</v>
      </c>
      <c r="D6983">
        <v>5750</v>
      </c>
      <c r="E6983" s="3">
        <v>1.2777777777777777</v>
      </c>
      <c r="F6983" s="3" t="str">
        <f>VLOOKUP(Exportacao[[#This Row],[País]],Tabela3[#All],4,FALSE)</f>
        <v>Trindade e Tobago</v>
      </c>
      <c r="G6983" s="3" t="str">
        <f>VLOOKUP(Exportacao[[#This Row],[País Corrigido]],'Conversor de países_Geral_UTF8_'!$A$2:$B$223,2,FALSE)</f>
        <v>América Central e Caribe</v>
      </c>
      <c r="H69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84" spans="1:8" hidden="1">
      <c r="A6984" t="s">
        <v>284</v>
      </c>
      <c r="B6984" s="3">
        <v>1986</v>
      </c>
      <c r="C6984">
        <v>0</v>
      </c>
      <c r="D6984">
        <v>0</v>
      </c>
      <c r="E6984" s="3" t="e">
        <v>#NUM!</v>
      </c>
      <c r="F6984" s="3" t="str">
        <f>VLOOKUP(Exportacao[[#This Row],[País]],Tabela3[#All],4,FALSE)</f>
        <v>Trindade e Tobago</v>
      </c>
      <c r="G6984" s="3" t="str">
        <f>VLOOKUP(Exportacao[[#This Row],[País Corrigido]],'Conversor de países_Geral_UTF8_'!$A$2:$B$223,2,FALSE)</f>
        <v>América Central e Caribe</v>
      </c>
      <c r="H69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5" spans="1:8" hidden="1">
      <c r="A6985" t="s">
        <v>284</v>
      </c>
      <c r="B6985" s="3">
        <v>1987</v>
      </c>
      <c r="C6985">
        <v>0</v>
      </c>
      <c r="D6985">
        <v>0</v>
      </c>
      <c r="E6985" s="3" t="e">
        <v>#NUM!</v>
      </c>
      <c r="F6985" s="3" t="str">
        <f>VLOOKUP(Exportacao[[#This Row],[País]],Tabela3[#All],4,FALSE)</f>
        <v>Trindade e Tobago</v>
      </c>
      <c r="G6985" s="3" t="str">
        <f>VLOOKUP(Exportacao[[#This Row],[País Corrigido]],'Conversor de países_Geral_UTF8_'!$A$2:$B$223,2,FALSE)</f>
        <v>América Central e Caribe</v>
      </c>
      <c r="H69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6" spans="1:8" hidden="1">
      <c r="A6986" t="s">
        <v>284</v>
      </c>
      <c r="B6986" s="3">
        <v>1988</v>
      </c>
      <c r="C6986">
        <v>0</v>
      </c>
      <c r="D6986">
        <v>0</v>
      </c>
      <c r="E6986" s="3" t="e">
        <v>#NUM!</v>
      </c>
      <c r="F6986" s="3" t="str">
        <f>VLOOKUP(Exportacao[[#This Row],[País]],Tabela3[#All],4,FALSE)</f>
        <v>Trindade e Tobago</v>
      </c>
      <c r="G6986" s="3" t="str">
        <f>VLOOKUP(Exportacao[[#This Row],[País Corrigido]],'Conversor de países_Geral_UTF8_'!$A$2:$B$223,2,FALSE)</f>
        <v>América Central e Caribe</v>
      </c>
      <c r="H69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7" spans="1:8" hidden="1">
      <c r="A6987" t="s">
        <v>284</v>
      </c>
      <c r="B6987" s="3">
        <v>1989</v>
      </c>
      <c r="C6987">
        <v>0</v>
      </c>
      <c r="D6987">
        <v>0</v>
      </c>
      <c r="E6987" s="3" t="e">
        <v>#NUM!</v>
      </c>
      <c r="F6987" s="3" t="str">
        <f>VLOOKUP(Exportacao[[#This Row],[País]],Tabela3[#All],4,FALSE)</f>
        <v>Trindade e Tobago</v>
      </c>
      <c r="G6987" s="3" t="str">
        <f>VLOOKUP(Exportacao[[#This Row],[País Corrigido]],'Conversor de países_Geral_UTF8_'!$A$2:$B$223,2,FALSE)</f>
        <v>América Central e Caribe</v>
      </c>
      <c r="H69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8" spans="1:8" hidden="1">
      <c r="A6988" t="s">
        <v>284</v>
      </c>
      <c r="B6988" s="3">
        <v>1990</v>
      </c>
      <c r="C6988">
        <v>0</v>
      </c>
      <c r="D6988">
        <v>0</v>
      </c>
      <c r="E6988" s="3" t="e">
        <v>#NUM!</v>
      </c>
      <c r="F6988" s="3" t="str">
        <f>VLOOKUP(Exportacao[[#This Row],[País]],Tabela3[#All],4,FALSE)</f>
        <v>Trindade e Tobago</v>
      </c>
      <c r="G6988" s="3" t="str">
        <f>VLOOKUP(Exportacao[[#This Row],[País Corrigido]],'Conversor de países_Geral_UTF8_'!$A$2:$B$223,2,FALSE)</f>
        <v>América Central e Caribe</v>
      </c>
      <c r="H69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89" spans="1:8" hidden="1">
      <c r="A6989" t="s">
        <v>284</v>
      </c>
      <c r="B6989" s="3">
        <v>1991</v>
      </c>
      <c r="C6989">
        <v>2323</v>
      </c>
      <c r="D6989">
        <v>5340</v>
      </c>
      <c r="E6989" s="3">
        <v>2.2987516142918638</v>
      </c>
      <c r="F6989" s="3" t="str">
        <f>VLOOKUP(Exportacao[[#This Row],[País]],Tabela3[#All],4,FALSE)</f>
        <v>Trindade e Tobago</v>
      </c>
      <c r="G6989" s="3" t="str">
        <f>VLOOKUP(Exportacao[[#This Row],[País Corrigido]],'Conversor de países_Geral_UTF8_'!$A$2:$B$223,2,FALSE)</f>
        <v>América Central e Caribe</v>
      </c>
      <c r="H69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90" spans="1:8" hidden="1">
      <c r="A6990" t="s">
        <v>284</v>
      </c>
      <c r="B6990" s="3">
        <v>1992</v>
      </c>
      <c r="C6990">
        <v>0</v>
      </c>
      <c r="D6990">
        <v>0</v>
      </c>
      <c r="E6990" s="3" t="e">
        <v>#NUM!</v>
      </c>
      <c r="F6990" s="3" t="str">
        <f>VLOOKUP(Exportacao[[#This Row],[País]],Tabela3[#All],4,FALSE)</f>
        <v>Trindade e Tobago</v>
      </c>
      <c r="G6990" s="3" t="str">
        <f>VLOOKUP(Exportacao[[#This Row],[País Corrigido]],'Conversor de países_Geral_UTF8_'!$A$2:$B$223,2,FALSE)</f>
        <v>América Central e Caribe</v>
      </c>
      <c r="H69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91" spans="1:8" hidden="1">
      <c r="A6991" t="s">
        <v>284</v>
      </c>
      <c r="B6991" s="3">
        <v>1993</v>
      </c>
      <c r="C6991">
        <v>1360</v>
      </c>
      <c r="D6991">
        <v>3048</v>
      </c>
      <c r="E6991" s="3">
        <v>2.2411764705882353</v>
      </c>
      <c r="F6991" s="3" t="str">
        <f>VLOOKUP(Exportacao[[#This Row],[País]],Tabela3[#All],4,FALSE)</f>
        <v>Trindade e Tobago</v>
      </c>
      <c r="G6991" s="3" t="str">
        <f>VLOOKUP(Exportacao[[#This Row],[País Corrigido]],'Conversor de países_Geral_UTF8_'!$A$2:$B$223,2,FALSE)</f>
        <v>América Central e Caribe</v>
      </c>
      <c r="H69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92" spans="1:8" hidden="1">
      <c r="A6992" t="s">
        <v>284</v>
      </c>
      <c r="B6992" s="3">
        <v>1994</v>
      </c>
      <c r="C6992">
        <v>3912</v>
      </c>
      <c r="D6992">
        <v>8679</v>
      </c>
      <c r="E6992" s="3">
        <v>2.2185582822085887</v>
      </c>
      <c r="F6992" s="3" t="str">
        <f>VLOOKUP(Exportacao[[#This Row],[País]],Tabela3[#All],4,FALSE)</f>
        <v>Trindade e Tobago</v>
      </c>
      <c r="G6992" s="3" t="str">
        <f>VLOOKUP(Exportacao[[#This Row],[País Corrigido]],'Conversor de países_Geral_UTF8_'!$A$2:$B$223,2,FALSE)</f>
        <v>América Central e Caribe</v>
      </c>
      <c r="H69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93" spans="1:8" hidden="1">
      <c r="A6993" t="s">
        <v>284</v>
      </c>
      <c r="B6993" s="3">
        <v>1995</v>
      </c>
      <c r="C6993">
        <v>1715</v>
      </c>
      <c r="D6993">
        <v>4032</v>
      </c>
      <c r="E6993" s="3">
        <v>2.3510204081632655</v>
      </c>
      <c r="F6993" s="3" t="str">
        <f>VLOOKUP(Exportacao[[#This Row],[País]],Tabela3[#All],4,FALSE)</f>
        <v>Trindade e Tobago</v>
      </c>
      <c r="G6993" s="3" t="str">
        <f>VLOOKUP(Exportacao[[#This Row],[País Corrigido]],'Conversor de países_Geral_UTF8_'!$A$2:$B$223,2,FALSE)</f>
        <v>América Central e Caribe</v>
      </c>
      <c r="H69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94" spans="1:8" hidden="1">
      <c r="A6994" t="s">
        <v>284</v>
      </c>
      <c r="B6994" s="3">
        <v>1996</v>
      </c>
      <c r="C6994">
        <v>0</v>
      </c>
      <c r="D6994">
        <v>0</v>
      </c>
      <c r="E6994" s="3" t="e">
        <v>#NUM!</v>
      </c>
      <c r="F6994" s="3" t="str">
        <f>VLOOKUP(Exportacao[[#This Row],[País]],Tabela3[#All],4,FALSE)</f>
        <v>Trindade e Tobago</v>
      </c>
      <c r="G6994" s="3" t="str">
        <f>VLOOKUP(Exportacao[[#This Row],[País Corrigido]],'Conversor de países_Geral_UTF8_'!$A$2:$B$223,2,FALSE)</f>
        <v>América Central e Caribe</v>
      </c>
      <c r="H69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95" spans="1:8" hidden="1">
      <c r="A6995" t="s">
        <v>284</v>
      </c>
      <c r="B6995" s="3">
        <v>1997</v>
      </c>
      <c r="C6995">
        <v>0</v>
      </c>
      <c r="D6995">
        <v>0</v>
      </c>
      <c r="E6995" s="3" t="e">
        <v>#NUM!</v>
      </c>
      <c r="F6995" s="3" t="str">
        <f>VLOOKUP(Exportacao[[#This Row],[País]],Tabela3[#All],4,FALSE)</f>
        <v>Trindade e Tobago</v>
      </c>
      <c r="G6995" s="3" t="str">
        <f>VLOOKUP(Exportacao[[#This Row],[País Corrigido]],'Conversor de países_Geral_UTF8_'!$A$2:$B$223,2,FALSE)</f>
        <v>América Central e Caribe</v>
      </c>
      <c r="H69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96" spans="1:8" hidden="1">
      <c r="A6996" t="s">
        <v>284</v>
      </c>
      <c r="B6996" s="3">
        <v>1998</v>
      </c>
      <c r="C6996">
        <v>0</v>
      </c>
      <c r="D6996">
        <v>0</v>
      </c>
      <c r="E6996" s="3" t="e">
        <v>#NUM!</v>
      </c>
      <c r="F6996" s="3" t="str">
        <f>VLOOKUP(Exportacao[[#This Row],[País]],Tabela3[#All],4,FALSE)</f>
        <v>Trindade e Tobago</v>
      </c>
      <c r="G6996" s="3" t="str">
        <f>VLOOKUP(Exportacao[[#This Row],[País Corrigido]],'Conversor de países_Geral_UTF8_'!$A$2:$B$223,2,FALSE)</f>
        <v>América Central e Caribe</v>
      </c>
      <c r="H69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97" spans="1:8" hidden="1">
      <c r="A6997" t="s">
        <v>284</v>
      </c>
      <c r="B6997" s="3">
        <v>1999</v>
      </c>
      <c r="C6997">
        <v>5463</v>
      </c>
      <c r="D6997">
        <v>12116</v>
      </c>
      <c r="E6997" s="3">
        <v>2.2178290316675819</v>
      </c>
      <c r="F6997" s="3" t="str">
        <f>VLOOKUP(Exportacao[[#This Row],[País]],Tabela3[#All],4,FALSE)</f>
        <v>Trindade e Tobago</v>
      </c>
      <c r="G6997" s="3" t="str">
        <f>VLOOKUP(Exportacao[[#This Row],[País Corrigido]],'Conversor de países_Geral_UTF8_'!$A$2:$B$223,2,FALSE)</f>
        <v>América Central e Caribe</v>
      </c>
      <c r="H69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6998" spans="1:8" hidden="1">
      <c r="A6998" t="s">
        <v>284</v>
      </c>
      <c r="B6998" s="3">
        <v>2000</v>
      </c>
      <c r="C6998">
        <v>0</v>
      </c>
      <c r="D6998">
        <v>0</v>
      </c>
      <c r="E6998" s="3" t="e">
        <v>#NUM!</v>
      </c>
      <c r="F6998" s="3" t="str">
        <f>VLOOKUP(Exportacao[[#This Row],[País]],Tabela3[#All],4,FALSE)</f>
        <v>Trindade e Tobago</v>
      </c>
      <c r="G6998" s="3" t="str">
        <f>VLOOKUP(Exportacao[[#This Row],[País Corrigido]],'Conversor de países_Geral_UTF8_'!$A$2:$B$223,2,FALSE)</f>
        <v>América Central e Caribe</v>
      </c>
      <c r="H69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6999" spans="1:8" hidden="1">
      <c r="A6999" t="s">
        <v>284</v>
      </c>
      <c r="B6999" s="3">
        <v>2001</v>
      </c>
      <c r="C6999">
        <v>0</v>
      </c>
      <c r="D6999">
        <v>0</v>
      </c>
      <c r="E6999" s="3" t="e">
        <v>#NUM!</v>
      </c>
      <c r="F6999" s="3" t="str">
        <f>VLOOKUP(Exportacao[[#This Row],[País]],Tabela3[#All],4,FALSE)</f>
        <v>Trindade e Tobago</v>
      </c>
      <c r="G6999" s="3" t="str">
        <f>VLOOKUP(Exportacao[[#This Row],[País Corrigido]],'Conversor de países_Geral_UTF8_'!$A$2:$B$223,2,FALSE)</f>
        <v>América Central e Caribe</v>
      </c>
      <c r="H69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00" spans="1:8" hidden="1">
      <c r="A7000" t="s">
        <v>284</v>
      </c>
      <c r="B7000" s="3">
        <v>2002</v>
      </c>
      <c r="C7000">
        <v>0</v>
      </c>
      <c r="D7000">
        <v>0</v>
      </c>
      <c r="E7000" s="3" t="e">
        <v>#NUM!</v>
      </c>
      <c r="F7000" s="3" t="str">
        <f>VLOOKUP(Exportacao[[#This Row],[País]],Tabela3[#All],4,FALSE)</f>
        <v>Trindade e Tobago</v>
      </c>
      <c r="G7000" s="3" t="str">
        <f>VLOOKUP(Exportacao[[#This Row],[País Corrigido]],'Conversor de países_Geral_UTF8_'!$A$2:$B$223,2,FALSE)</f>
        <v>América Central e Caribe</v>
      </c>
      <c r="H70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01" spans="1:8" hidden="1">
      <c r="A7001" t="s">
        <v>284</v>
      </c>
      <c r="B7001" s="3">
        <v>2003</v>
      </c>
      <c r="C7001">
        <v>10</v>
      </c>
      <c r="D7001">
        <v>4</v>
      </c>
      <c r="E7001" s="3">
        <v>0.4</v>
      </c>
      <c r="F7001" s="3" t="str">
        <f>VLOOKUP(Exportacao[[#This Row],[País]],Tabela3[#All],4,FALSE)</f>
        <v>Trindade e Tobago</v>
      </c>
      <c r="G7001" s="3" t="str">
        <f>VLOOKUP(Exportacao[[#This Row],[País Corrigido]],'Conversor de países_Geral_UTF8_'!$A$2:$B$223,2,FALSE)</f>
        <v>América Central e Caribe</v>
      </c>
      <c r="H70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02" spans="1:8" hidden="1">
      <c r="A7002" t="s">
        <v>284</v>
      </c>
      <c r="B7002" s="3">
        <v>2004</v>
      </c>
      <c r="C7002">
        <v>0</v>
      </c>
      <c r="D7002">
        <v>0</v>
      </c>
      <c r="E7002" s="3" t="e">
        <v>#NUM!</v>
      </c>
      <c r="F7002" s="3" t="str">
        <f>VLOOKUP(Exportacao[[#This Row],[País]],Tabela3[#All],4,FALSE)</f>
        <v>Trindade e Tobago</v>
      </c>
      <c r="G7002" s="3" t="str">
        <f>VLOOKUP(Exportacao[[#This Row],[País Corrigido]],'Conversor de países_Geral_UTF8_'!$A$2:$B$223,2,FALSE)</f>
        <v>América Central e Caribe</v>
      </c>
      <c r="H70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03" spans="1:8" hidden="1">
      <c r="A7003" t="s">
        <v>284</v>
      </c>
      <c r="B7003" s="3">
        <v>2005</v>
      </c>
      <c r="C7003">
        <v>54</v>
      </c>
      <c r="D7003">
        <v>60</v>
      </c>
      <c r="E7003" s="3">
        <v>1.1111111111111112</v>
      </c>
      <c r="F7003" s="3" t="str">
        <f>VLOOKUP(Exportacao[[#This Row],[País]],Tabela3[#All],4,FALSE)</f>
        <v>Trindade e Tobago</v>
      </c>
      <c r="G7003" s="3" t="str">
        <f>VLOOKUP(Exportacao[[#This Row],[País Corrigido]],'Conversor de países_Geral_UTF8_'!$A$2:$B$223,2,FALSE)</f>
        <v>América Central e Caribe</v>
      </c>
      <c r="H70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04" spans="1:8" hidden="1">
      <c r="A7004" t="s">
        <v>284</v>
      </c>
      <c r="B7004" s="3">
        <v>2006</v>
      </c>
      <c r="C7004">
        <v>0</v>
      </c>
      <c r="D7004">
        <v>0</v>
      </c>
      <c r="E7004" s="3" t="e">
        <v>#NUM!</v>
      </c>
      <c r="F7004" s="3" t="str">
        <f>VLOOKUP(Exportacao[[#This Row],[País]],Tabela3[#All],4,FALSE)</f>
        <v>Trindade e Tobago</v>
      </c>
      <c r="G7004" s="3" t="str">
        <f>VLOOKUP(Exportacao[[#This Row],[País Corrigido]],'Conversor de países_Geral_UTF8_'!$A$2:$B$223,2,FALSE)</f>
        <v>América Central e Caribe</v>
      </c>
      <c r="H70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05" spans="1:8" hidden="1">
      <c r="A7005" t="s">
        <v>284</v>
      </c>
      <c r="B7005" s="3">
        <v>2007</v>
      </c>
      <c r="C7005">
        <v>0</v>
      </c>
      <c r="D7005">
        <v>0</v>
      </c>
      <c r="E7005" s="3" t="e">
        <v>#NUM!</v>
      </c>
      <c r="F7005" s="3" t="str">
        <f>VLOOKUP(Exportacao[[#This Row],[País]],Tabela3[#All],4,FALSE)</f>
        <v>Trindade e Tobago</v>
      </c>
      <c r="G7005" s="3" t="str">
        <f>VLOOKUP(Exportacao[[#This Row],[País Corrigido]],'Conversor de países_Geral_UTF8_'!$A$2:$B$223,2,FALSE)</f>
        <v>América Central e Caribe</v>
      </c>
      <c r="H70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06" spans="1:8" hidden="1">
      <c r="A7006" t="s">
        <v>284</v>
      </c>
      <c r="B7006" s="3">
        <v>2008</v>
      </c>
      <c r="C7006">
        <v>0</v>
      </c>
      <c r="D7006">
        <v>0</v>
      </c>
      <c r="E7006" s="3" t="e">
        <v>#NUM!</v>
      </c>
      <c r="F7006" s="3" t="str">
        <f>VLOOKUP(Exportacao[[#This Row],[País]],Tabela3[#All],4,FALSE)</f>
        <v>Trindade e Tobago</v>
      </c>
      <c r="G7006" s="3" t="str">
        <f>VLOOKUP(Exportacao[[#This Row],[País Corrigido]],'Conversor de países_Geral_UTF8_'!$A$2:$B$223,2,FALSE)</f>
        <v>América Central e Caribe</v>
      </c>
      <c r="H70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07" spans="1:8" hidden="1">
      <c r="A7007" t="s">
        <v>284</v>
      </c>
      <c r="B7007" s="3">
        <v>2009</v>
      </c>
      <c r="C7007">
        <v>0</v>
      </c>
      <c r="D7007">
        <v>0</v>
      </c>
      <c r="E7007" s="3" t="e">
        <v>#NUM!</v>
      </c>
      <c r="F7007" s="3" t="str">
        <f>VLOOKUP(Exportacao[[#This Row],[País]],Tabela3[#All],4,FALSE)</f>
        <v>Trindade e Tobago</v>
      </c>
      <c r="G7007" s="3" t="str">
        <f>VLOOKUP(Exportacao[[#This Row],[País Corrigido]],'Conversor de países_Geral_UTF8_'!$A$2:$B$223,2,FALSE)</f>
        <v>América Central e Caribe</v>
      </c>
      <c r="H70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08" spans="1:8" hidden="1">
      <c r="A7008" t="s">
        <v>284</v>
      </c>
      <c r="B7008" s="3">
        <v>2010</v>
      </c>
      <c r="C7008">
        <v>0</v>
      </c>
      <c r="D7008">
        <v>0</v>
      </c>
      <c r="E7008" s="3" t="e">
        <v>#NUM!</v>
      </c>
      <c r="F7008" s="3" t="str">
        <f>VLOOKUP(Exportacao[[#This Row],[País]],Tabela3[#All],4,FALSE)</f>
        <v>Trindade e Tobago</v>
      </c>
      <c r="G7008" s="3" t="str">
        <f>VLOOKUP(Exportacao[[#This Row],[País Corrigido]],'Conversor de países_Geral_UTF8_'!$A$2:$B$223,2,FALSE)</f>
        <v>América Central e Caribe</v>
      </c>
      <c r="H70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09" spans="1:8" hidden="1">
      <c r="A7009" t="s">
        <v>284</v>
      </c>
      <c r="B7009" s="3">
        <v>2011</v>
      </c>
      <c r="C7009">
        <v>0</v>
      </c>
      <c r="D7009">
        <v>0</v>
      </c>
      <c r="E7009" s="3" t="e">
        <v>#NUM!</v>
      </c>
      <c r="F7009" s="3" t="str">
        <f>VLOOKUP(Exportacao[[#This Row],[País]],Tabela3[#All],4,FALSE)</f>
        <v>Trindade e Tobago</v>
      </c>
      <c r="G7009" s="3" t="str">
        <f>VLOOKUP(Exportacao[[#This Row],[País Corrigido]],'Conversor de países_Geral_UTF8_'!$A$2:$B$223,2,FALSE)</f>
        <v>América Central e Caribe</v>
      </c>
      <c r="H70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10" spans="1:8" hidden="1">
      <c r="A7010" t="s">
        <v>284</v>
      </c>
      <c r="B7010" s="3">
        <v>2012</v>
      </c>
      <c r="C7010">
        <v>531</v>
      </c>
      <c r="D7010">
        <v>2720</v>
      </c>
      <c r="E7010" s="3">
        <v>5.1224105461393599</v>
      </c>
      <c r="F7010" s="3" t="str">
        <f>VLOOKUP(Exportacao[[#This Row],[País]],Tabela3[#All],4,FALSE)</f>
        <v>Trindade e Tobago</v>
      </c>
      <c r="G7010" s="3" t="str">
        <f>VLOOKUP(Exportacao[[#This Row],[País Corrigido]],'Conversor de países_Geral_UTF8_'!$A$2:$B$223,2,FALSE)</f>
        <v>América Central e Caribe</v>
      </c>
      <c r="H70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11" spans="1:8" hidden="1">
      <c r="A7011" t="s">
        <v>284</v>
      </c>
      <c r="B7011" s="3">
        <v>2013</v>
      </c>
      <c r="C7011">
        <v>0</v>
      </c>
      <c r="D7011">
        <v>0</v>
      </c>
      <c r="E7011" s="3" t="e">
        <v>#NUM!</v>
      </c>
      <c r="F7011" s="3" t="str">
        <f>VLOOKUP(Exportacao[[#This Row],[País]],Tabela3[#All],4,FALSE)</f>
        <v>Trindade e Tobago</v>
      </c>
      <c r="G7011" s="3" t="str">
        <f>VLOOKUP(Exportacao[[#This Row],[País Corrigido]],'Conversor de países_Geral_UTF8_'!$A$2:$B$223,2,FALSE)</f>
        <v>América Central e Caribe</v>
      </c>
      <c r="H70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12" spans="1:8" hidden="1">
      <c r="A7012" t="s">
        <v>284</v>
      </c>
      <c r="B7012" s="3">
        <v>2014</v>
      </c>
      <c r="C7012">
        <v>360</v>
      </c>
      <c r="D7012">
        <v>1600</v>
      </c>
      <c r="E7012" s="3">
        <v>4.4444444444444446</v>
      </c>
      <c r="F7012" s="3" t="str">
        <f>VLOOKUP(Exportacao[[#This Row],[País]],Tabela3[#All],4,FALSE)</f>
        <v>Trindade e Tobago</v>
      </c>
      <c r="G7012" s="3" t="str">
        <f>VLOOKUP(Exportacao[[#This Row],[País Corrigido]],'Conversor de países_Geral_UTF8_'!$A$2:$B$223,2,FALSE)</f>
        <v>América Central e Caribe</v>
      </c>
      <c r="H70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13" spans="1:8" hidden="1">
      <c r="A7013" t="s">
        <v>284</v>
      </c>
      <c r="B7013" s="3">
        <v>2015</v>
      </c>
      <c r="C7013">
        <v>0</v>
      </c>
      <c r="D7013">
        <v>0</v>
      </c>
      <c r="E7013" s="3" t="e">
        <v>#NUM!</v>
      </c>
      <c r="F7013" s="3" t="str">
        <f>VLOOKUP(Exportacao[[#This Row],[País]],Tabela3[#All],4,FALSE)</f>
        <v>Trindade e Tobago</v>
      </c>
      <c r="G7013" s="3" t="str">
        <f>VLOOKUP(Exportacao[[#This Row],[País Corrigido]],'Conversor de países_Geral_UTF8_'!$A$2:$B$223,2,FALSE)</f>
        <v>América Central e Caribe</v>
      </c>
      <c r="H70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14" spans="1:8" hidden="1">
      <c r="A7014" t="s">
        <v>284</v>
      </c>
      <c r="B7014" s="3">
        <v>2016</v>
      </c>
      <c r="C7014">
        <v>0</v>
      </c>
      <c r="D7014">
        <v>0</v>
      </c>
      <c r="E7014" s="3" t="e">
        <v>#NUM!</v>
      </c>
      <c r="F7014" s="3" t="str">
        <f>VLOOKUP(Exportacao[[#This Row],[País]],Tabela3[#All],4,FALSE)</f>
        <v>Trindade e Tobago</v>
      </c>
      <c r="G7014" s="3" t="str">
        <f>VLOOKUP(Exportacao[[#This Row],[País Corrigido]],'Conversor de países_Geral_UTF8_'!$A$2:$B$223,2,FALSE)</f>
        <v>América Central e Caribe</v>
      </c>
      <c r="H70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15" spans="1:8" hidden="1">
      <c r="A7015" t="s">
        <v>284</v>
      </c>
      <c r="B7015" s="3">
        <v>2017</v>
      </c>
      <c r="C7015">
        <v>0</v>
      </c>
      <c r="D7015">
        <v>0</v>
      </c>
      <c r="E7015" s="3" t="e">
        <v>#NUM!</v>
      </c>
      <c r="F7015" s="3" t="str">
        <f>VLOOKUP(Exportacao[[#This Row],[País]],Tabela3[#All],4,FALSE)</f>
        <v>Trindade e Tobago</v>
      </c>
      <c r="G7015" s="3" t="str">
        <f>VLOOKUP(Exportacao[[#This Row],[País Corrigido]],'Conversor de países_Geral_UTF8_'!$A$2:$B$223,2,FALSE)</f>
        <v>América Central e Caribe</v>
      </c>
      <c r="H70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16" spans="1:8" hidden="1">
      <c r="A7016" t="s">
        <v>284</v>
      </c>
      <c r="B7016" s="3">
        <v>2018</v>
      </c>
      <c r="C7016">
        <v>0</v>
      </c>
      <c r="D7016">
        <v>0</v>
      </c>
      <c r="E7016" s="3" t="e">
        <v>#NUM!</v>
      </c>
      <c r="F7016" s="3" t="str">
        <f>VLOOKUP(Exportacao[[#This Row],[País]],Tabela3[#All],4,FALSE)</f>
        <v>Trindade e Tobago</v>
      </c>
      <c r="G7016" s="3" t="str">
        <f>VLOOKUP(Exportacao[[#This Row],[País Corrigido]],'Conversor de países_Geral_UTF8_'!$A$2:$B$223,2,FALSE)</f>
        <v>América Central e Caribe</v>
      </c>
      <c r="H70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17" spans="1:8" hidden="1">
      <c r="A7017" t="s">
        <v>284</v>
      </c>
      <c r="B7017" s="3">
        <v>2019</v>
      </c>
      <c r="C7017">
        <v>0</v>
      </c>
      <c r="D7017">
        <v>0</v>
      </c>
      <c r="E7017" s="3" t="e">
        <v>#NUM!</v>
      </c>
      <c r="F7017" s="3" t="str">
        <f>VLOOKUP(Exportacao[[#This Row],[País]],Tabela3[#All],4,FALSE)</f>
        <v>Trindade e Tobago</v>
      </c>
      <c r="G7017" s="3" t="str">
        <f>VLOOKUP(Exportacao[[#This Row],[País Corrigido]],'Conversor de países_Geral_UTF8_'!$A$2:$B$223,2,FALSE)</f>
        <v>América Central e Caribe</v>
      </c>
      <c r="H70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18" spans="1:8" hidden="1">
      <c r="A7018" t="s">
        <v>284</v>
      </c>
      <c r="B7018" s="3">
        <v>2020</v>
      </c>
      <c r="C7018">
        <v>0</v>
      </c>
      <c r="D7018">
        <v>0</v>
      </c>
      <c r="E7018" s="3" t="e">
        <v>#NUM!</v>
      </c>
      <c r="F7018" s="3" t="str">
        <f>VLOOKUP(Exportacao[[#This Row],[País]],Tabela3[#All],4,FALSE)</f>
        <v>Trindade e Tobago</v>
      </c>
      <c r="G7018" s="3" t="str">
        <f>VLOOKUP(Exportacao[[#This Row],[País Corrigido]],'Conversor de países_Geral_UTF8_'!$A$2:$B$223,2,FALSE)</f>
        <v>América Central e Caribe</v>
      </c>
      <c r="H70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19" spans="1:8" hidden="1">
      <c r="A7019" t="s">
        <v>284</v>
      </c>
      <c r="B7019" s="3">
        <v>2021</v>
      </c>
      <c r="C7019">
        <v>0</v>
      </c>
      <c r="D7019">
        <v>0</v>
      </c>
      <c r="E7019" s="3" t="e">
        <v>#NUM!</v>
      </c>
      <c r="F7019" s="3" t="str">
        <f>VLOOKUP(Exportacao[[#This Row],[País]],Tabela3[#All],4,FALSE)</f>
        <v>Trindade e Tobago</v>
      </c>
      <c r="G7019" s="3" t="str">
        <f>VLOOKUP(Exportacao[[#This Row],[País Corrigido]],'Conversor de países_Geral_UTF8_'!$A$2:$B$223,2,FALSE)</f>
        <v>América Central e Caribe</v>
      </c>
      <c r="H70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0" spans="1:8" hidden="1">
      <c r="A7020" t="s">
        <v>284</v>
      </c>
      <c r="B7020" s="3">
        <v>2022</v>
      </c>
      <c r="C7020">
        <v>0</v>
      </c>
      <c r="D7020">
        <v>0</v>
      </c>
      <c r="E7020" s="3" t="e">
        <v>#NUM!</v>
      </c>
      <c r="F7020" s="3" t="str">
        <f>VLOOKUP(Exportacao[[#This Row],[País]],Tabela3[#All],4,FALSE)</f>
        <v>Trindade e Tobago</v>
      </c>
      <c r="G7020" s="3" t="str">
        <f>VLOOKUP(Exportacao[[#This Row],[País Corrigido]],'Conversor de países_Geral_UTF8_'!$A$2:$B$223,2,FALSE)</f>
        <v>América Central e Caribe</v>
      </c>
      <c r="H70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1" spans="1:8" hidden="1">
      <c r="A7021" t="s">
        <v>284</v>
      </c>
      <c r="B7021" s="3">
        <v>2023</v>
      </c>
      <c r="C7021">
        <v>0</v>
      </c>
      <c r="D7021">
        <v>0</v>
      </c>
      <c r="E7021" s="3" t="e">
        <v>#NUM!</v>
      </c>
      <c r="F7021" s="3" t="str">
        <f>VLOOKUP(Exportacao[[#This Row],[País]],Tabela3[#All],4,FALSE)</f>
        <v>Trindade e Tobago</v>
      </c>
      <c r="G7021" s="3" t="str">
        <f>VLOOKUP(Exportacao[[#This Row],[País Corrigido]],'Conversor de países_Geral_UTF8_'!$A$2:$B$223,2,FALSE)</f>
        <v>América Central e Caribe</v>
      </c>
      <c r="H70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2" spans="1:8" hidden="1">
      <c r="A7022" t="s">
        <v>216</v>
      </c>
      <c r="B7022" s="3">
        <v>1970</v>
      </c>
      <c r="C7022">
        <v>0</v>
      </c>
      <c r="D7022">
        <v>0</v>
      </c>
      <c r="E7022" s="3" t="e">
        <v>#NUM!</v>
      </c>
      <c r="F7022" s="3" t="str">
        <f>VLOOKUP(Exportacao[[#This Row],[País]],Tabela3[#All],4,FALSE)</f>
        <v>Tunísia</v>
      </c>
      <c r="G7022" s="3" t="str">
        <f>VLOOKUP(Exportacao[[#This Row],[País Corrigido]],'Conversor de países_Geral_UTF8_'!$A$2:$B$223,2,FALSE)</f>
        <v>África</v>
      </c>
      <c r="H70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3" spans="1:8" hidden="1">
      <c r="A7023" t="s">
        <v>216</v>
      </c>
      <c r="B7023" s="3">
        <v>1971</v>
      </c>
      <c r="C7023">
        <v>0</v>
      </c>
      <c r="D7023">
        <v>0</v>
      </c>
      <c r="E7023" s="3" t="e">
        <v>#NUM!</v>
      </c>
      <c r="F7023" s="3" t="str">
        <f>VLOOKUP(Exportacao[[#This Row],[País]],Tabela3[#All],4,FALSE)</f>
        <v>Tunísia</v>
      </c>
      <c r="G7023" s="3" t="str">
        <f>VLOOKUP(Exportacao[[#This Row],[País Corrigido]],'Conversor de países_Geral_UTF8_'!$A$2:$B$223,2,FALSE)</f>
        <v>África</v>
      </c>
      <c r="H70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4" spans="1:8" hidden="1">
      <c r="A7024" t="s">
        <v>216</v>
      </c>
      <c r="B7024" s="3">
        <v>1972</v>
      </c>
      <c r="C7024">
        <v>0</v>
      </c>
      <c r="D7024">
        <v>0</v>
      </c>
      <c r="E7024" s="3" t="e">
        <v>#NUM!</v>
      </c>
      <c r="F7024" s="3" t="str">
        <f>VLOOKUP(Exportacao[[#This Row],[País]],Tabela3[#All],4,FALSE)</f>
        <v>Tunísia</v>
      </c>
      <c r="G7024" s="3" t="str">
        <f>VLOOKUP(Exportacao[[#This Row],[País Corrigido]],'Conversor de países_Geral_UTF8_'!$A$2:$B$223,2,FALSE)</f>
        <v>África</v>
      </c>
      <c r="H70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5" spans="1:8" hidden="1">
      <c r="A7025" t="s">
        <v>216</v>
      </c>
      <c r="B7025" s="3">
        <v>1973</v>
      </c>
      <c r="C7025">
        <v>0</v>
      </c>
      <c r="D7025">
        <v>0</v>
      </c>
      <c r="E7025" s="3" t="e">
        <v>#NUM!</v>
      </c>
      <c r="F7025" s="3" t="str">
        <f>VLOOKUP(Exportacao[[#This Row],[País]],Tabela3[#All],4,FALSE)</f>
        <v>Tunísia</v>
      </c>
      <c r="G7025" s="3" t="str">
        <f>VLOOKUP(Exportacao[[#This Row],[País Corrigido]],'Conversor de países_Geral_UTF8_'!$A$2:$B$223,2,FALSE)</f>
        <v>África</v>
      </c>
      <c r="H70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6" spans="1:8" hidden="1">
      <c r="A7026" t="s">
        <v>216</v>
      </c>
      <c r="B7026" s="3">
        <v>1974</v>
      </c>
      <c r="C7026">
        <v>0</v>
      </c>
      <c r="D7026">
        <v>0</v>
      </c>
      <c r="E7026" s="3" t="e">
        <v>#NUM!</v>
      </c>
      <c r="F7026" s="3" t="str">
        <f>VLOOKUP(Exportacao[[#This Row],[País]],Tabela3[#All],4,FALSE)</f>
        <v>Tunísia</v>
      </c>
      <c r="G7026" s="3" t="str">
        <f>VLOOKUP(Exportacao[[#This Row],[País Corrigido]],'Conversor de países_Geral_UTF8_'!$A$2:$B$223,2,FALSE)</f>
        <v>África</v>
      </c>
      <c r="H70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7" spans="1:8" hidden="1">
      <c r="A7027" t="s">
        <v>216</v>
      </c>
      <c r="B7027" s="3">
        <v>1975</v>
      </c>
      <c r="C7027">
        <v>0</v>
      </c>
      <c r="D7027">
        <v>0</v>
      </c>
      <c r="E7027" s="3" t="e">
        <v>#NUM!</v>
      </c>
      <c r="F7027" s="3" t="str">
        <f>VLOOKUP(Exportacao[[#This Row],[País]],Tabela3[#All],4,FALSE)</f>
        <v>Tunísia</v>
      </c>
      <c r="G7027" s="3" t="str">
        <f>VLOOKUP(Exportacao[[#This Row],[País Corrigido]],'Conversor de países_Geral_UTF8_'!$A$2:$B$223,2,FALSE)</f>
        <v>África</v>
      </c>
      <c r="H70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8" spans="1:8" hidden="1">
      <c r="A7028" t="s">
        <v>216</v>
      </c>
      <c r="B7028" s="3">
        <v>1976</v>
      </c>
      <c r="C7028">
        <v>0</v>
      </c>
      <c r="D7028">
        <v>0</v>
      </c>
      <c r="E7028" s="3" t="e">
        <v>#NUM!</v>
      </c>
      <c r="F7028" s="3" t="str">
        <f>VLOOKUP(Exportacao[[#This Row],[País]],Tabela3[#All],4,FALSE)</f>
        <v>Tunísia</v>
      </c>
      <c r="G7028" s="3" t="str">
        <f>VLOOKUP(Exportacao[[#This Row],[País Corrigido]],'Conversor de países_Geral_UTF8_'!$A$2:$B$223,2,FALSE)</f>
        <v>África</v>
      </c>
      <c r="H70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29" spans="1:8" hidden="1">
      <c r="A7029" t="s">
        <v>216</v>
      </c>
      <c r="B7029" s="3">
        <v>1977</v>
      </c>
      <c r="C7029">
        <v>0</v>
      </c>
      <c r="D7029">
        <v>0</v>
      </c>
      <c r="E7029" s="3" t="e">
        <v>#NUM!</v>
      </c>
      <c r="F7029" s="3" t="str">
        <f>VLOOKUP(Exportacao[[#This Row],[País]],Tabela3[#All],4,FALSE)</f>
        <v>Tunísia</v>
      </c>
      <c r="G7029" s="3" t="str">
        <f>VLOOKUP(Exportacao[[#This Row],[País Corrigido]],'Conversor de países_Geral_UTF8_'!$A$2:$B$223,2,FALSE)</f>
        <v>África</v>
      </c>
      <c r="H70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0" spans="1:8" hidden="1">
      <c r="A7030" t="s">
        <v>216</v>
      </c>
      <c r="B7030" s="3">
        <v>1978</v>
      </c>
      <c r="C7030">
        <v>0</v>
      </c>
      <c r="D7030">
        <v>0</v>
      </c>
      <c r="E7030" s="3" t="e">
        <v>#NUM!</v>
      </c>
      <c r="F7030" s="3" t="str">
        <f>VLOOKUP(Exportacao[[#This Row],[País]],Tabela3[#All],4,FALSE)</f>
        <v>Tunísia</v>
      </c>
      <c r="G7030" s="3" t="str">
        <f>VLOOKUP(Exportacao[[#This Row],[País Corrigido]],'Conversor de países_Geral_UTF8_'!$A$2:$B$223,2,FALSE)</f>
        <v>África</v>
      </c>
      <c r="H70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1" spans="1:8" hidden="1">
      <c r="A7031" t="s">
        <v>216</v>
      </c>
      <c r="B7031" s="3">
        <v>1979</v>
      </c>
      <c r="C7031">
        <v>0</v>
      </c>
      <c r="D7031">
        <v>0</v>
      </c>
      <c r="E7031" s="3" t="e">
        <v>#NUM!</v>
      </c>
      <c r="F7031" s="3" t="str">
        <f>VLOOKUP(Exportacao[[#This Row],[País]],Tabela3[#All],4,FALSE)</f>
        <v>Tunísia</v>
      </c>
      <c r="G7031" s="3" t="str">
        <f>VLOOKUP(Exportacao[[#This Row],[País Corrigido]],'Conversor de países_Geral_UTF8_'!$A$2:$B$223,2,FALSE)</f>
        <v>África</v>
      </c>
      <c r="H70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2" spans="1:8" hidden="1">
      <c r="A7032" t="s">
        <v>216</v>
      </c>
      <c r="B7032" s="3">
        <v>1980</v>
      </c>
      <c r="C7032">
        <v>0</v>
      </c>
      <c r="D7032">
        <v>0</v>
      </c>
      <c r="E7032" s="3" t="e">
        <v>#NUM!</v>
      </c>
      <c r="F7032" s="3" t="str">
        <f>VLOOKUP(Exportacao[[#This Row],[País]],Tabela3[#All],4,FALSE)</f>
        <v>Tunísia</v>
      </c>
      <c r="G7032" s="3" t="str">
        <f>VLOOKUP(Exportacao[[#This Row],[País Corrigido]],'Conversor de países_Geral_UTF8_'!$A$2:$B$223,2,FALSE)</f>
        <v>África</v>
      </c>
      <c r="H70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3" spans="1:8" hidden="1">
      <c r="A7033" t="s">
        <v>216</v>
      </c>
      <c r="B7033" s="3">
        <v>1981</v>
      </c>
      <c r="C7033">
        <v>0</v>
      </c>
      <c r="D7033">
        <v>0</v>
      </c>
      <c r="E7033" s="3" t="e">
        <v>#NUM!</v>
      </c>
      <c r="F7033" s="3" t="str">
        <f>VLOOKUP(Exportacao[[#This Row],[País]],Tabela3[#All],4,FALSE)</f>
        <v>Tunísia</v>
      </c>
      <c r="G7033" s="3" t="str">
        <f>VLOOKUP(Exportacao[[#This Row],[País Corrigido]],'Conversor de países_Geral_UTF8_'!$A$2:$B$223,2,FALSE)</f>
        <v>África</v>
      </c>
      <c r="H70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4" spans="1:8" hidden="1">
      <c r="A7034" t="s">
        <v>216</v>
      </c>
      <c r="B7034" s="3">
        <v>1982</v>
      </c>
      <c r="C7034">
        <v>0</v>
      </c>
      <c r="D7034">
        <v>0</v>
      </c>
      <c r="E7034" s="3" t="e">
        <v>#NUM!</v>
      </c>
      <c r="F7034" s="3" t="str">
        <f>VLOOKUP(Exportacao[[#This Row],[País]],Tabela3[#All],4,FALSE)</f>
        <v>Tunísia</v>
      </c>
      <c r="G7034" s="3" t="str">
        <f>VLOOKUP(Exportacao[[#This Row],[País Corrigido]],'Conversor de países_Geral_UTF8_'!$A$2:$B$223,2,FALSE)</f>
        <v>África</v>
      </c>
      <c r="H70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5" spans="1:8" hidden="1">
      <c r="A7035" t="s">
        <v>216</v>
      </c>
      <c r="B7035" s="3">
        <v>1983</v>
      </c>
      <c r="C7035">
        <v>0</v>
      </c>
      <c r="D7035">
        <v>0</v>
      </c>
      <c r="E7035" s="3" t="e">
        <v>#NUM!</v>
      </c>
      <c r="F7035" s="3" t="str">
        <f>VLOOKUP(Exportacao[[#This Row],[País]],Tabela3[#All],4,FALSE)</f>
        <v>Tunísia</v>
      </c>
      <c r="G7035" s="3" t="str">
        <f>VLOOKUP(Exportacao[[#This Row],[País Corrigido]],'Conversor de países_Geral_UTF8_'!$A$2:$B$223,2,FALSE)</f>
        <v>África</v>
      </c>
      <c r="H70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6" spans="1:8" hidden="1">
      <c r="A7036" t="s">
        <v>216</v>
      </c>
      <c r="B7036" s="3">
        <v>1984</v>
      </c>
      <c r="C7036">
        <v>0</v>
      </c>
      <c r="D7036">
        <v>0</v>
      </c>
      <c r="E7036" s="3" t="e">
        <v>#NUM!</v>
      </c>
      <c r="F7036" s="3" t="str">
        <f>VLOOKUP(Exportacao[[#This Row],[País]],Tabela3[#All],4,FALSE)</f>
        <v>Tunísia</v>
      </c>
      <c r="G7036" s="3" t="str">
        <f>VLOOKUP(Exportacao[[#This Row],[País Corrigido]],'Conversor de países_Geral_UTF8_'!$A$2:$B$223,2,FALSE)</f>
        <v>África</v>
      </c>
      <c r="H70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7" spans="1:8" hidden="1">
      <c r="A7037" t="s">
        <v>216</v>
      </c>
      <c r="B7037" s="3">
        <v>1985</v>
      </c>
      <c r="C7037">
        <v>0</v>
      </c>
      <c r="D7037">
        <v>0</v>
      </c>
      <c r="E7037" s="3" t="e">
        <v>#NUM!</v>
      </c>
      <c r="F7037" s="3" t="str">
        <f>VLOOKUP(Exportacao[[#This Row],[País]],Tabela3[#All],4,FALSE)</f>
        <v>Tunísia</v>
      </c>
      <c r="G7037" s="3" t="str">
        <f>VLOOKUP(Exportacao[[#This Row],[País Corrigido]],'Conversor de países_Geral_UTF8_'!$A$2:$B$223,2,FALSE)</f>
        <v>África</v>
      </c>
      <c r="H70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8" spans="1:8" hidden="1">
      <c r="A7038" t="s">
        <v>216</v>
      </c>
      <c r="B7038" s="3">
        <v>1986</v>
      </c>
      <c r="C7038">
        <v>0</v>
      </c>
      <c r="D7038">
        <v>0</v>
      </c>
      <c r="E7038" s="3" t="e">
        <v>#NUM!</v>
      </c>
      <c r="F7038" s="3" t="str">
        <f>VLOOKUP(Exportacao[[#This Row],[País]],Tabela3[#All],4,FALSE)</f>
        <v>Tunísia</v>
      </c>
      <c r="G7038" s="3" t="str">
        <f>VLOOKUP(Exportacao[[#This Row],[País Corrigido]],'Conversor de países_Geral_UTF8_'!$A$2:$B$223,2,FALSE)</f>
        <v>África</v>
      </c>
      <c r="H70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39" spans="1:8" hidden="1">
      <c r="A7039" t="s">
        <v>216</v>
      </c>
      <c r="B7039" s="3">
        <v>1987</v>
      </c>
      <c r="C7039">
        <v>0</v>
      </c>
      <c r="D7039">
        <v>0</v>
      </c>
      <c r="E7039" s="3" t="e">
        <v>#NUM!</v>
      </c>
      <c r="F7039" s="3" t="str">
        <f>VLOOKUP(Exportacao[[#This Row],[País]],Tabela3[#All],4,FALSE)</f>
        <v>Tunísia</v>
      </c>
      <c r="G7039" s="3" t="str">
        <f>VLOOKUP(Exportacao[[#This Row],[País Corrigido]],'Conversor de países_Geral_UTF8_'!$A$2:$B$223,2,FALSE)</f>
        <v>África</v>
      </c>
      <c r="H70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40" spans="1:8" hidden="1">
      <c r="A7040" t="s">
        <v>216</v>
      </c>
      <c r="B7040" s="3">
        <v>1988</v>
      </c>
      <c r="C7040">
        <v>0</v>
      </c>
      <c r="D7040">
        <v>0</v>
      </c>
      <c r="E7040" s="3" t="e">
        <v>#NUM!</v>
      </c>
      <c r="F7040" s="3" t="str">
        <f>VLOOKUP(Exportacao[[#This Row],[País]],Tabela3[#All],4,FALSE)</f>
        <v>Tunísia</v>
      </c>
      <c r="G7040" s="3" t="str">
        <f>VLOOKUP(Exportacao[[#This Row],[País Corrigido]],'Conversor de países_Geral_UTF8_'!$A$2:$B$223,2,FALSE)</f>
        <v>África</v>
      </c>
      <c r="H70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41" spans="1:8" hidden="1">
      <c r="A7041" t="s">
        <v>216</v>
      </c>
      <c r="B7041" s="3">
        <v>1989</v>
      </c>
      <c r="C7041">
        <v>0</v>
      </c>
      <c r="D7041">
        <v>0</v>
      </c>
      <c r="E7041" s="3" t="e">
        <v>#NUM!</v>
      </c>
      <c r="F7041" s="3" t="str">
        <f>VLOOKUP(Exportacao[[#This Row],[País]],Tabela3[#All],4,FALSE)</f>
        <v>Tunísia</v>
      </c>
      <c r="G7041" s="3" t="str">
        <f>VLOOKUP(Exportacao[[#This Row],[País Corrigido]],'Conversor de países_Geral_UTF8_'!$A$2:$B$223,2,FALSE)</f>
        <v>África</v>
      </c>
      <c r="H70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42" spans="1:8" hidden="1">
      <c r="A7042" t="s">
        <v>216</v>
      </c>
      <c r="B7042" s="3">
        <v>1990</v>
      </c>
      <c r="C7042">
        <v>0</v>
      </c>
      <c r="D7042">
        <v>0</v>
      </c>
      <c r="E7042" s="3" t="e">
        <v>#NUM!</v>
      </c>
      <c r="F7042" s="3" t="str">
        <f>VLOOKUP(Exportacao[[#This Row],[País]],Tabela3[#All],4,FALSE)</f>
        <v>Tunísia</v>
      </c>
      <c r="G7042" s="3" t="str">
        <f>VLOOKUP(Exportacao[[#This Row],[País Corrigido]],'Conversor de países_Geral_UTF8_'!$A$2:$B$223,2,FALSE)</f>
        <v>África</v>
      </c>
      <c r="H70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43" spans="1:8" hidden="1">
      <c r="A7043" t="s">
        <v>216</v>
      </c>
      <c r="B7043" s="3">
        <v>1991</v>
      </c>
      <c r="C7043">
        <v>0</v>
      </c>
      <c r="D7043">
        <v>0</v>
      </c>
      <c r="E7043" s="3" t="e">
        <v>#NUM!</v>
      </c>
      <c r="F7043" s="3" t="str">
        <f>VLOOKUP(Exportacao[[#This Row],[País]],Tabela3[#All],4,FALSE)</f>
        <v>Tunísia</v>
      </c>
      <c r="G7043" s="3" t="str">
        <f>VLOOKUP(Exportacao[[#This Row],[País Corrigido]],'Conversor de países_Geral_UTF8_'!$A$2:$B$223,2,FALSE)</f>
        <v>África</v>
      </c>
      <c r="H70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44" spans="1:8" hidden="1">
      <c r="A7044" t="s">
        <v>216</v>
      </c>
      <c r="B7044" s="3">
        <v>1992</v>
      </c>
      <c r="C7044">
        <v>106</v>
      </c>
      <c r="D7044">
        <v>217</v>
      </c>
      <c r="E7044" s="3">
        <v>2.0471698113207548</v>
      </c>
      <c r="F7044" s="3" t="str">
        <f>VLOOKUP(Exportacao[[#This Row],[País]],Tabela3[#All],4,FALSE)</f>
        <v>Tunísia</v>
      </c>
      <c r="G7044" s="3" t="str">
        <f>VLOOKUP(Exportacao[[#This Row],[País Corrigido]],'Conversor de países_Geral_UTF8_'!$A$2:$B$223,2,FALSE)</f>
        <v>África</v>
      </c>
      <c r="H70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45" spans="1:8" hidden="1">
      <c r="A7045" t="s">
        <v>216</v>
      </c>
      <c r="B7045" s="3">
        <v>1993</v>
      </c>
      <c r="C7045">
        <v>0</v>
      </c>
      <c r="D7045">
        <v>0</v>
      </c>
      <c r="E7045" s="3" t="e">
        <v>#NUM!</v>
      </c>
      <c r="F7045" s="3" t="str">
        <f>VLOOKUP(Exportacao[[#This Row],[País]],Tabela3[#All],4,FALSE)</f>
        <v>Tunísia</v>
      </c>
      <c r="G7045" s="3" t="str">
        <f>VLOOKUP(Exportacao[[#This Row],[País Corrigido]],'Conversor de países_Geral_UTF8_'!$A$2:$B$223,2,FALSE)</f>
        <v>África</v>
      </c>
      <c r="H70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46" spans="1:8" hidden="1">
      <c r="A7046" t="s">
        <v>216</v>
      </c>
      <c r="B7046" s="3">
        <v>1994</v>
      </c>
      <c r="C7046">
        <v>0</v>
      </c>
      <c r="D7046">
        <v>0</v>
      </c>
      <c r="E7046" s="3" t="e">
        <v>#NUM!</v>
      </c>
      <c r="F7046" s="3" t="str">
        <f>VLOOKUP(Exportacao[[#This Row],[País]],Tabela3[#All],4,FALSE)</f>
        <v>Tunísia</v>
      </c>
      <c r="G7046" s="3" t="str">
        <f>VLOOKUP(Exportacao[[#This Row],[País Corrigido]],'Conversor de países_Geral_UTF8_'!$A$2:$B$223,2,FALSE)</f>
        <v>África</v>
      </c>
      <c r="H70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47" spans="1:8" hidden="1">
      <c r="A7047" t="s">
        <v>216</v>
      </c>
      <c r="B7047" s="3">
        <v>1995</v>
      </c>
      <c r="C7047">
        <v>0</v>
      </c>
      <c r="D7047">
        <v>0</v>
      </c>
      <c r="E7047" s="3" t="e">
        <v>#NUM!</v>
      </c>
      <c r="F7047" s="3" t="str">
        <f>VLOOKUP(Exportacao[[#This Row],[País]],Tabela3[#All],4,FALSE)</f>
        <v>Tunísia</v>
      </c>
      <c r="G7047" s="3" t="str">
        <f>VLOOKUP(Exportacao[[#This Row],[País Corrigido]],'Conversor de países_Geral_UTF8_'!$A$2:$B$223,2,FALSE)</f>
        <v>África</v>
      </c>
      <c r="H70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48" spans="1:8" hidden="1">
      <c r="A7048" t="s">
        <v>216</v>
      </c>
      <c r="B7048" s="3">
        <v>1996</v>
      </c>
      <c r="C7048">
        <v>0</v>
      </c>
      <c r="D7048">
        <v>0</v>
      </c>
      <c r="E7048" s="3" t="e">
        <v>#NUM!</v>
      </c>
      <c r="F7048" s="3" t="str">
        <f>VLOOKUP(Exportacao[[#This Row],[País]],Tabela3[#All],4,FALSE)</f>
        <v>Tunísia</v>
      </c>
      <c r="G7048" s="3" t="str">
        <f>VLOOKUP(Exportacao[[#This Row],[País Corrigido]],'Conversor de países_Geral_UTF8_'!$A$2:$B$223,2,FALSE)</f>
        <v>África</v>
      </c>
      <c r="H70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49" spans="1:8" hidden="1">
      <c r="A7049" t="s">
        <v>216</v>
      </c>
      <c r="B7049" s="3">
        <v>1997</v>
      </c>
      <c r="C7049">
        <v>0</v>
      </c>
      <c r="D7049">
        <v>0</v>
      </c>
      <c r="E7049" s="3" t="e">
        <v>#NUM!</v>
      </c>
      <c r="F7049" s="3" t="str">
        <f>VLOOKUP(Exportacao[[#This Row],[País]],Tabela3[#All],4,FALSE)</f>
        <v>Tunísia</v>
      </c>
      <c r="G7049" s="3" t="str">
        <f>VLOOKUP(Exportacao[[#This Row],[País Corrigido]],'Conversor de países_Geral_UTF8_'!$A$2:$B$223,2,FALSE)</f>
        <v>África</v>
      </c>
      <c r="H70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0" spans="1:8" hidden="1">
      <c r="A7050" t="s">
        <v>216</v>
      </c>
      <c r="B7050" s="3">
        <v>1998</v>
      </c>
      <c r="C7050">
        <v>0</v>
      </c>
      <c r="D7050">
        <v>0</v>
      </c>
      <c r="E7050" s="3" t="e">
        <v>#NUM!</v>
      </c>
      <c r="F7050" s="3" t="str">
        <f>VLOOKUP(Exportacao[[#This Row],[País]],Tabela3[#All],4,FALSE)</f>
        <v>Tunísia</v>
      </c>
      <c r="G7050" s="3" t="str">
        <f>VLOOKUP(Exportacao[[#This Row],[País Corrigido]],'Conversor de países_Geral_UTF8_'!$A$2:$B$223,2,FALSE)</f>
        <v>África</v>
      </c>
      <c r="H70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1" spans="1:8" hidden="1">
      <c r="A7051" t="s">
        <v>216</v>
      </c>
      <c r="B7051" s="3">
        <v>1999</v>
      </c>
      <c r="C7051">
        <v>0</v>
      </c>
      <c r="D7051">
        <v>0</v>
      </c>
      <c r="E7051" s="3" t="e">
        <v>#NUM!</v>
      </c>
      <c r="F7051" s="3" t="str">
        <f>VLOOKUP(Exportacao[[#This Row],[País]],Tabela3[#All],4,FALSE)</f>
        <v>Tunísia</v>
      </c>
      <c r="G7051" s="3" t="str">
        <f>VLOOKUP(Exportacao[[#This Row],[País Corrigido]],'Conversor de países_Geral_UTF8_'!$A$2:$B$223,2,FALSE)</f>
        <v>África</v>
      </c>
      <c r="H70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2" spans="1:8" hidden="1">
      <c r="A7052" t="s">
        <v>216</v>
      </c>
      <c r="B7052" s="3">
        <v>2000</v>
      </c>
      <c r="C7052">
        <v>0</v>
      </c>
      <c r="D7052">
        <v>0</v>
      </c>
      <c r="E7052" s="3" t="e">
        <v>#NUM!</v>
      </c>
      <c r="F7052" s="3" t="str">
        <f>VLOOKUP(Exportacao[[#This Row],[País]],Tabela3[#All],4,FALSE)</f>
        <v>Tunísia</v>
      </c>
      <c r="G7052" s="3" t="str">
        <f>VLOOKUP(Exportacao[[#This Row],[País Corrigido]],'Conversor de países_Geral_UTF8_'!$A$2:$B$223,2,FALSE)</f>
        <v>África</v>
      </c>
      <c r="H70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3" spans="1:8" hidden="1">
      <c r="A7053" t="s">
        <v>216</v>
      </c>
      <c r="B7053" s="3">
        <v>2001</v>
      </c>
      <c r="C7053">
        <v>0</v>
      </c>
      <c r="D7053">
        <v>0</v>
      </c>
      <c r="E7053" s="3" t="e">
        <v>#NUM!</v>
      </c>
      <c r="F7053" s="3" t="str">
        <f>VLOOKUP(Exportacao[[#This Row],[País]],Tabela3[#All],4,FALSE)</f>
        <v>Tunísia</v>
      </c>
      <c r="G7053" s="3" t="str">
        <f>VLOOKUP(Exportacao[[#This Row],[País Corrigido]],'Conversor de países_Geral_UTF8_'!$A$2:$B$223,2,FALSE)</f>
        <v>África</v>
      </c>
      <c r="H70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4" spans="1:8" hidden="1">
      <c r="A7054" t="s">
        <v>216</v>
      </c>
      <c r="B7054" s="3">
        <v>2002</v>
      </c>
      <c r="C7054">
        <v>0</v>
      </c>
      <c r="D7054">
        <v>0</v>
      </c>
      <c r="E7054" s="3" t="e">
        <v>#NUM!</v>
      </c>
      <c r="F7054" s="3" t="str">
        <f>VLOOKUP(Exportacao[[#This Row],[País]],Tabela3[#All],4,FALSE)</f>
        <v>Tunísia</v>
      </c>
      <c r="G7054" s="3" t="str">
        <f>VLOOKUP(Exportacao[[#This Row],[País Corrigido]],'Conversor de países_Geral_UTF8_'!$A$2:$B$223,2,FALSE)</f>
        <v>África</v>
      </c>
      <c r="H70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5" spans="1:8" hidden="1">
      <c r="A7055" t="s">
        <v>216</v>
      </c>
      <c r="B7055" s="3">
        <v>2003</v>
      </c>
      <c r="C7055">
        <v>0</v>
      </c>
      <c r="D7055">
        <v>0</v>
      </c>
      <c r="E7055" s="3" t="e">
        <v>#NUM!</v>
      </c>
      <c r="F7055" s="3" t="str">
        <f>VLOOKUP(Exportacao[[#This Row],[País]],Tabela3[#All],4,FALSE)</f>
        <v>Tunísia</v>
      </c>
      <c r="G7055" s="3" t="str">
        <f>VLOOKUP(Exportacao[[#This Row],[País Corrigido]],'Conversor de países_Geral_UTF8_'!$A$2:$B$223,2,FALSE)</f>
        <v>África</v>
      </c>
      <c r="H70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6" spans="1:8" hidden="1">
      <c r="A7056" t="s">
        <v>216</v>
      </c>
      <c r="B7056" s="3">
        <v>2004</v>
      </c>
      <c r="C7056">
        <v>1300</v>
      </c>
      <c r="D7056">
        <v>1042</v>
      </c>
      <c r="E7056" s="3">
        <v>0.80153846153846153</v>
      </c>
      <c r="F7056" s="3" t="str">
        <f>VLOOKUP(Exportacao[[#This Row],[País]],Tabela3[#All],4,FALSE)</f>
        <v>Tunísia</v>
      </c>
      <c r="G7056" s="3" t="str">
        <f>VLOOKUP(Exportacao[[#This Row],[País Corrigido]],'Conversor de países_Geral_UTF8_'!$A$2:$B$223,2,FALSE)</f>
        <v>África</v>
      </c>
      <c r="H70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057" spans="1:8" hidden="1">
      <c r="A7057" t="s">
        <v>216</v>
      </c>
      <c r="B7057" s="3">
        <v>2005</v>
      </c>
      <c r="C7057">
        <v>0</v>
      </c>
      <c r="D7057">
        <v>0</v>
      </c>
      <c r="E7057" s="3" t="e">
        <v>#NUM!</v>
      </c>
      <c r="F7057" s="3" t="str">
        <f>VLOOKUP(Exportacao[[#This Row],[País]],Tabela3[#All],4,FALSE)</f>
        <v>Tunísia</v>
      </c>
      <c r="G7057" s="3" t="str">
        <f>VLOOKUP(Exportacao[[#This Row],[País Corrigido]],'Conversor de países_Geral_UTF8_'!$A$2:$B$223,2,FALSE)</f>
        <v>África</v>
      </c>
      <c r="H70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8" spans="1:8" hidden="1">
      <c r="A7058" t="s">
        <v>216</v>
      </c>
      <c r="B7058" s="3">
        <v>2006</v>
      </c>
      <c r="C7058">
        <v>0</v>
      </c>
      <c r="D7058">
        <v>0</v>
      </c>
      <c r="E7058" s="3" t="e">
        <v>#NUM!</v>
      </c>
      <c r="F7058" s="3" t="str">
        <f>VLOOKUP(Exportacao[[#This Row],[País]],Tabela3[#All],4,FALSE)</f>
        <v>Tunísia</v>
      </c>
      <c r="G7058" s="3" t="str">
        <f>VLOOKUP(Exportacao[[#This Row],[País Corrigido]],'Conversor de países_Geral_UTF8_'!$A$2:$B$223,2,FALSE)</f>
        <v>África</v>
      </c>
      <c r="H70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59" spans="1:8" hidden="1">
      <c r="A7059" t="s">
        <v>216</v>
      </c>
      <c r="B7059" s="3">
        <v>2007</v>
      </c>
      <c r="C7059">
        <v>0</v>
      </c>
      <c r="D7059">
        <v>0</v>
      </c>
      <c r="E7059" s="3" t="e">
        <v>#NUM!</v>
      </c>
      <c r="F7059" s="3" t="str">
        <f>VLOOKUP(Exportacao[[#This Row],[País]],Tabela3[#All],4,FALSE)</f>
        <v>Tunísia</v>
      </c>
      <c r="G7059" s="3" t="str">
        <f>VLOOKUP(Exportacao[[#This Row],[País Corrigido]],'Conversor de países_Geral_UTF8_'!$A$2:$B$223,2,FALSE)</f>
        <v>África</v>
      </c>
      <c r="H70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0" spans="1:8" hidden="1">
      <c r="A7060" t="s">
        <v>216</v>
      </c>
      <c r="B7060" s="3">
        <v>2008</v>
      </c>
      <c r="C7060">
        <v>0</v>
      </c>
      <c r="D7060">
        <v>0</v>
      </c>
      <c r="E7060" s="3" t="e">
        <v>#NUM!</v>
      </c>
      <c r="F7060" s="3" t="str">
        <f>VLOOKUP(Exportacao[[#This Row],[País]],Tabela3[#All],4,FALSE)</f>
        <v>Tunísia</v>
      </c>
      <c r="G7060" s="3" t="str">
        <f>VLOOKUP(Exportacao[[#This Row],[País Corrigido]],'Conversor de países_Geral_UTF8_'!$A$2:$B$223,2,FALSE)</f>
        <v>África</v>
      </c>
      <c r="H70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1" spans="1:8" hidden="1">
      <c r="A7061" t="s">
        <v>216</v>
      </c>
      <c r="B7061" s="3">
        <v>2009</v>
      </c>
      <c r="C7061">
        <v>0</v>
      </c>
      <c r="D7061">
        <v>0</v>
      </c>
      <c r="E7061" s="3" t="e">
        <v>#NUM!</v>
      </c>
      <c r="F7061" s="3" t="str">
        <f>VLOOKUP(Exportacao[[#This Row],[País]],Tabela3[#All],4,FALSE)</f>
        <v>Tunísia</v>
      </c>
      <c r="G7061" s="3" t="str">
        <f>VLOOKUP(Exportacao[[#This Row],[País Corrigido]],'Conversor de países_Geral_UTF8_'!$A$2:$B$223,2,FALSE)</f>
        <v>África</v>
      </c>
      <c r="H70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2" spans="1:8" hidden="1">
      <c r="A7062" t="s">
        <v>216</v>
      </c>
      <c r="B7062" s="3">
        <v>2010</v>
      </c>
      <c r="C7062">
        <v>0</v>
      </c>
      <c r="D7062">
        <v>0</v>
      </c>
      <c r="E7062" s="3" t="e">
        <v>#NUM!</v>
      </c>
      <c r="F7062" s="3" t="str">
        <f>VLOOKUP(Exportacao[[#This Row],[País]],Tabela3[#All],4,FALSE)</f>
        <v>Tunísia</v>
      </c>
      <c r="G7062" s="3" t="str">
        <f>VLOOKUP(Exportacao[[#This Row],[País Corrigido]],'Conversor de países_Geral_UTF8_'!$A$2:$B$223,2,FALSE)</f>
        <v>África</v>
      </c>
      <c r="H70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3" spans="1:8" hidden="1">
      <c r="A7063" t="s">
        <v>216</v>
      </c>
      <c r="B7063" s="3">
        <v>2011</v>
      </c>
      <c r="C7063">
        <v>0</v>
      </c>
      <c r="D7063">
        <v>0</v>
      </c>
      <c r="E7063" s="3" t="e">
        <v>#NUM!</v>
      </c>
      <c r="F7063" s="3" t="str">
        <f>VLOOKUP(Exportacao[[#This Row],[País]],Tabela3[#All],4,FALSE)</f>
        <v>Tunísia</v>
      </c>
      <c r="G7063" s="3" t="str">
        <f>VLOOKUP(Exportacao[[#This Row],[País Corrigido]],'Conversor de países_Geral_UTF8_'!$A$2:$B$223,2,FALSE)</f>
        <v>África</v>
      </c>
      <c r="H70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4" spans="1:8" hidden="1">
      <c r="A7064" t="s">
        <v>216</v>
      </c>
      <c r="B7064" s="3">
        <v>2012</v>
      </c>
      <c r="C7064">
        <v>0</v>
      </c>
      <c r="D7064">
        <v>0</v>
      </c>
      <c r="E7064" s="3" t="e">
        <v>#NUM!</v>
      </c>
      <c r="F7064" s="3" t="str">
        <f>VLOOKUP(Exportacao[[#This Row],[País]],Tabela3[#All],4,FALSE)</f>
        <v>Tunísia</v>
      </c>
      <c r="G7064" s="3" t="str">
        <f>VLOOKUP(Exportacao[[#This Row],[País Corrigido]],'Conversor de países_Geral_UTF8_'!$A$2:$B$223,2,FALSE)</f>
        <v>África</v>
      </c>
      <c r="H70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5" spans="1:8" hidden="1">
      <c r="A7065" t="s">
        <v>216</v>
      </c>
      <c r="B7065" s="3">
        <v>2013</v>
      </c>
      <c r="C7065">
        <v>0</v>
      </c>
      <c r="D7065">
        <v>0</v>
      </c>
      <c r="E7065" s="3" t="e">
        <v>#NUM!</v>
      </c>
      <c r="F7065" s="3" t="str">
        <f>VLOOKUP(Exportacao[[#This Row],[País]],Tabela3[#All],4,FALSE)</f>
        <v>Tunísia</v>
      </c>
      <c r="G7065" s="3" t="str">
        <f>VLOOKUP(Exportacao[[#This Row],[País Corrigido]],'Conversor de países_Geral_UTF8_'!$A$2:$B$223,2,FALSE)</f>
        <v>África</v>
      </c>
      <c r="H70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6" spans="1:8" hidden="1">
      <c r="A7066" t="s">
        <v>216</v>
      </c>
      <c r="B7066" s="3">
        <v>2014</v>
      </c>
      <c r="C7066">
        <v>0</v>
      </c>
      <c r="D7066">
        <v>0</v>
      </c>
      <c r="E7066" s="3" t="e">
        <v>#NUM!</v>
      </c>
      <c r="F7066" s="3" t="str">
        <f>VLOOKUP(Exportacao[[#This Row],[País]],Tabela3[#All],4,FALSE)</f>
        <v>Tunísia</v>
      </c>
      <c r="G7066" s="3" t="str">
        <f>VLOOKUP(Exportacao[[#This Row],[País Corrigido]],'Conversor de países_Geral_UTF8_'!$A$2:$B$223,2,FALSE)</f>
        <v>África</v>
      </c>
      <c r="H70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7" spans="1:8" hidden="1">
      <c r="A7067" t="s">
        <v>216</v>
      </c>
      <c r="B7067" s="3">
        <v>2015</v>
      </c>
      <c r="C7067">
        <v>0</v>
      </c>
      <c r="D7067">
        <v>0</v>
      </c>
      <c r="E7067" s="3" t="e">
        <v>#NUM!</v>
      </c>
      <c r="F7067" s="3" t="str">
        <f>VLOOKUP(Exportacao[[#This Row],[País]],Tabela3[#All],4,FALSE)</f>
        <v>Tunísia</v>
      </c>
      <c r="G7067" s="3" t="str">
        <f>VLOOKUP(Exportacao[[#This Row],[País Corrigido]],'Conversor de países_Geral_UTF8_'!$A$2:$B$223,2,FALSE)</f>
        <v>África</v>
      </c>
      <c r="H70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8" spans="1:8" hidden="1">
      <c r="A7068" t="s">
        <v>216</v>
      </c>
      <c r="B7068" s="3">
        <v>2016</v>
      </c>
      <c r="C7068">
        <v>0</v>
      </c>
      <c r="D7068">
        <v>0</v>
      </c>
      <c r="E7068" s="3" t="e">
        <v>#NUM!</v>
      </c>
      <c r="F7068" s="3" t="str">
        <f>VLOOKUP(Exportacao[[#This Row],[País]],Tabela3[#All],4,FALSE)</f>
        <v>Tunísia</v>
      </c>
      <c r="G7068" s="3" t="str">
        <f>VLOOKUP(Exportacao[[#This Row],[País Corrigido]],'Conversor de países_Geral_UTF8_'!$A$2:$B$223,2,FALSE)</f>
        <v>África</v>
      </c>
      <c r="H70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69" spans="1:8" hidden="1">
      <c r="A7069" t="s">
        <v>216</v>
      </c>
      <c r="B7069" s="3">
        <v>2017</v>
      </c>
      <c r="C7069">
        <v>0</v>
      </c>
      <c r="D7069">
        <v>0</v>
      </c>
      <c r="E7069" s="3" t="e">
        <v>#NUM!</v>
      </c>
      <c r="F7069" s="3" t="str">
        <f>VLOOKUP(Exportacao[[#This Row],[País]],Tabela3[#All],4,FALSE)</f>
        <v>Tunísia</v>
      </c>
      <c r="G7069" s="3" t="str">
        <f>VLOOKUP(Exportacao[[#This Row],[País Corrigido]],'Conversor de países_Geral_UTF8_'!$A$2:$B$223,2,FALSE)</f>
        <v>África</v>
      </c>
      <c r="H70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0" spans="1:8" hidden="1">
      <c r="A7070" t="s">
        <v>216</v>
      </c>
      <c r="B7070" s="3">
        <v>2018</v>
      </c>
      <c r="C7070">
        <v>0</v>
      </c>
      <c r="D7070">
        <v>0</v>
      </c>
      <c r="E7070" s="3" t="e">
        <v>#NUM!</v>
      </c>
      <c r="F7070" s="3" t="str">
        <f>VLOOKUP(Exportacao[[#This Row],[País]],Tabela3[#All],4,FALSE)</f>
        <v>Tunísia</v>
      </c>
      <c r="G7070" s="3" t="str">
        <f>VLOOKUP(Exportacao[[#This Row],[País Corrigido]],'Conversor de países_Geral_UTF8_'!$A$2:$B$223,2,FALSE)</f>
        <v>África</v>
      </c>
      <c r="H70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1" spans="1:8" hidden="1">
      <c r="A7071" t="s">
        <v>216</v>
      </c>
      <c r="B7071" s="3">
        <v>2019</v>
      </c>
      <c r="C7071">
        <v>0</v>
      </c>
      <c r="D7071">
        <v>0</v>
      </c>
      <c r="E7071" s="3" t="e">
        <v>#NUM!</v>
      </c>
      <c r="F7071" s="3" t="str">
        <f>VLOOKUP(Exportacao[[#This Row],[País]],Tabela3[#All],4,FALSE)</f>
        <v>Tunísia</v>
      </c>
      <c r="G7071" s="3" t="str">
        <f>VLOOKUP(Exportacao[[#This Row],[País Corrigido]],'Conversor de países_Geral_UTF8_'!$A$2:$B$223,2,FALSE)</f>
        <v>África</v>
      </c>
      <c r="H70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2" spans="1:8" hidden="1">
      <c r="A7072" t="s">
        <v>216</v>
      </c>
      <c r="B7072" s="3">
        <v>2020</v>
      </c>
      <c r="C7072">
        <v>0</v>
      </c>
      <c r="D7072">
        <v>0</v>
      </c>
      <c r="E7072" s="3" t="e">
        <v>#NUM!</v>
      </c>
      <c r="F7072" s="3" t="str">
        <f>VLOOKUP(Exportacao[[#This Row],[País]],Tabela3[#All],4,FALSE)</f>
        <v>Tunísia</v>
      </c>
      <c r="G7072" s="3" t="str">
        <f>VLOOKUP(Exportacao[[#This Row],[País Corrigido]],'Conversor de países_Geral_UTF8_'!$A$2:$B$223,2,FALSE)</f>
        <v>África</v>
      </c>
      <c r="H70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3" spans="1:8" hidden="1">
      <c r="A7073" t="s">
        <v>216</v>
      </c>
      <c r="B7073" s="3">
        <v>2021</v>
      </c>
      <c r="C7073">
        <v>0</v>
      </c>
      <c r="D7073">
        <v>0</v>
      </c>
      <c r="E7073" s="3" t="e">
        <v>#NUM!</v>
      </c>
      <c r="F7073" s="3" t="str">
        <f>VLOOKUP(Exportacao[[#This Row],[País]],Tabela3[#All],4,FALSE)</f>
        <v>Tunísia</v>
      </c>
      <c r="G7073" s="3" t="str">
        <f>VLOOKUP(Exportacao[[#This Row],[País Corrigido]],'Conversor de países_Geral_UTF8_'!$A$2:$B$223,2,FALSE)</f>
        <v>África</v>
      </c>
      <c r="H70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4" spans="1:8" hidden="1">
      <c r="A7074" t="s">
        <v>216</v>
      </c>
      <c r="B7074" s="3">
        <v>2022</v>
      </c>
      <c r="C7074">
        <v>0</v>
      </c>
      <c r="D7074">
        <v>0</v>
      </c>
      <c r="E7074" s="3" t="e">
        <v>#NUM!</v>
      </c>
      <c r="F7074" s="3" t="str">
        <f>VLOOKUP(Exportacao[[#This Row],[País]],Tabela3[#All],4,FALSE)</f>
        <v>Tunísia</v>
      </c>
      <c r="G7074" s="3" t="str">
        <f>VLOOKUP(Exportacao[[#This Row],[País Corrigido]],'Conversor de países_Geral_UTF8_'!$A$2:$B$223,2,FALSE)</f>
        <v>África</v>
      </c>
      <c r="H70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5" spans="1:8" hidden="1">
      <c r="A7075" t="s">
        <v>216</v>
      </c>
      <c r="B7075" s="3">
        <v>2023</v>
      </c>
      <c r="C7075">
        <v>0</v>
      </c>
      <c r="D7075">
        <v>0</v>
      </c>
      <c r="E7075" s="3" t="e">
        <v>#NUM!</v>
      </c>
      <c r="F7075" s="3" t="str">
        <f>VLOOKUP(Exportacao[[#This Row],[País]],Tabela3[#All],4,FALSE)</f>
        <v>Tunísia</v>
      </c>
      <c r="G7075" s="3" t="str">
        <f>VLOOKUP(Exportacao[[#This Row],[País Corrigido]],'Conversor de países_Geral_UTF8_'!$A$2:$B$223,2,FALSE)</f>
        <v>África</v>
      </c>
      <c r="H70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6" spans="1:8">
      <c r="A7076" t="s">
        <v>218</v>
      </c>
      <c r="B7076" s="3">
        <v>1970</v>
      </c>
      <c r="C7076">
        <v>0</v>
      </c>
      <c r="D7076">
        <v>0</v>
      </c>
      <c r="E7076" s="3" t="e">
        <v>#NUM!</v>
      </c>
      <c r="F7076" s="3" t="str">
        <f>VLOOKUP(Exportacao[[#This Row],[País]],Tabela3[#All],4,FALSE)</f>
        <v>Turquia</v>
      </c>
      <c r="G7076" s="3" t="str">
        <f>VLOOKUP(Exportacao[[#This Row],[País Corrigido]],'Conversor de países_Geral_UTF8_'!$A$2:$B$223,2,FALSE)</f>
        <v>Europa</v>
      </c>
      <c r="H70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7" spans="1:8">
      <c r="A7077" t="s">
        <v>218</v>
      </c>
      <c r="B7077" s="3">
        <v>1971</v>
      </c>
      <c r="C7077">
        <v>0</v>
      </c>
      <c r="D7077">
        <v>0</v>
      </c>
      <c r="E7077" s="3" t="e">
        <v>#NUM!</v>
      </c>
      <c r="F7077" s="3" t="str">
        <f>VLOOKUP(Exportacao[[#This Row],[País]],Tabela3[#All],4,FALSE)</f>
        <v>Turquia</v>
      </c>
      <c r="G7077" s="3" t="str">
        <f>VLOOKUP(Exportacao[[#This Row],[País Corrigido]],'Conversor de países_Geral_UTF8_'!$A$2:$B$223,2,FALSE)</f>
        <v>Europa</v>
      </c>
      <c r="H70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8" spans="1:8">
      <c r="A7078" t="s">
        <v>218</v>
      </c>
      <c r="B7078" s="3">
        <v>1972</v>
      </c>
      <c r="C7078">
        <v>0</v>
      </c>
      <c r="D7078">
        <v>0</v>
      </c>
      <c r="E7078" s="3" t="e">
        <v>#NUM!</v>
      </c>
      <c r="F7078" s="3" t="str">
        <f>VLOOKUP(Exportacao[[#This Row],[País]],Tabela3[#All],4,FALSE)</f>
        <v>Turquia</v>
      </c>
      <c r="G7078" s="3" t="str">
        <f>VLOOKUP(Exportacao[[#This Row],[País Corrigido]],'Conversor de países_Geral_UTF8_'!$A$2:$B$223,2,FALSE)</f>
        <v>Europa</v>
      </c>
      <c r="H70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79" spans="1:8">
      <c r="A7079" t="s">
        <v>218</v>
      </c>
      <c r="B7079" s="3">
        <v>1973</v>
      </c>
      <c r="C7079">
        <v>0</v>
      </c>
      <c r="D7079">
        <v>0</v>
      </c>
      <c r="E7079" s="3" t="e">
        <v>#NUM!</v>
      </c>
      <c r="F7079" s="3" t="str">
        <f>VLOOKUP(Exportacao[[#This Row],[País]],Tabela3[#All],4,FALSE)</f>
        <v>Turquia</v>
      </c>
      <c r="G7079" s="3" t="str">
        <f>VLOOKUP(Exportacao[[#This Row],[País Corrigido]],'Conversor de países_Geral_UTF8_'!$A$2:$B$223,2,FALSE)</f>
        <v>Europa</v>
      </c>
      <c r="H70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0" spans="1:8">
      <c r="A7080" t="s">
        <v>218</v>
      </c>
      <c r="B7080" s="3">
        <v>1974</v>
      </c>
      <c r="C7080">
        <v>0</v>
      </c>
      <c r="D7080">
        <v>0</v>
      </c>
      <c r="E7080" s="3" t="e">
        <v>#NUM!</v>
      </c>
      <c r="F7080" s="3" t="str">
        <f>VLOOKUP(Exportacao[[#This Row],[País]],Tabela3[#All],4,FALSE)</f>
        <v>Turquia</v>
      </c>
      <c r="G7080" s="3" t="str">
        <f>VLOOKUP(Exportacao[[#This Row],[País Corrigido]],'Conversor de países_Geral_UTF8_'!$A$2:$B$223,2,FALSE)</f>
        <v>Europa</v>
      </c>
      <c r="H70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1" spans="1:8">
      <c r="A7081" t="s">
        <v>218</v>
      </c>
      <c r="B7081" s="3">
        <v>1975</v>
      </c>
      <c r="C7081">
        <v>0</v>
      </c>
      <c r="D7081">
        <v>0</v>
      </c>
      <c r="E7081" s="3" t="e">
        <v>#NUM!</v>
      </c>
      <c r="F7081" s="3" t="str">
        <f>VLOOKUP(Exportacao[[#This Row],[País]],Tabela3[#All],4,FALSE)</f>
        <v>Turquia</v>
      </c>
      <c r="G7081" s="3" t="str">
        <f>VLOOKUP(Exportacao[[#This Row],[País Corrigido]],'Conversor de países_Geral_UTF8_'!$A$2:$B$223,2,FALSE)</f>
        <v>Europa</v>
      </c>
      <c r="H70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2" spans="1:8">
      <c r="A7082" t="s">
        <v>218</v>
      </c>
      <c r="B7082" s="3">
        <v>1976</v>
      </c>
      <c r="C7082">
        <v>0</v>
      </c>
      <c r="D7082">
        <v>0</v>
      </c>
      <c r="E7082" s="3" t="e">
        <v>#NUM!</v>
      </c>
      <c r="F7082" s="3" t="str">
        <f>VLOOKUP(Exportacao[[#This Row],[País]],Tabela3[#All],4,FALSE)</f>
        <v>Turquia</v>
      </c>
      <c r="G7082" s="3" t="str">
        <f>VLOOKUP(Exportacao[[#This Row],[País Corrigido]],'Conversor de países_Geral_UTF8_'!$A$2:$B$223,2,FALSE)</f>
        <v>Europa</v>
      </c>
      <c r="H70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3" spans="1:8">
      <c r="A7083" t="s">
        <v>218</v>
      </c>
      <c r="B7083" s="3">
        <v>1977</v>
      </c>
      <c r="C7083">
        <v>0</v>
      </c>
      <c r="D7083">
        <v>0</v>
      </c>
      <c r="E7083" s="3" t="e">
        <v>#NUM!</v>
      </c>
      <c r="F7083" s="3" t="str">
        <f>VLOOKUP(Exportacao[[#This Row],[País]],Tabela3[#All],4,FALSE)</f>
        <v>Turquia</v>
      </c>
      <c r="G7083" s="3" t="str">
        <f>VLOOKUP(Exportacao[[#This Row],[País Corrigido]],'Conversor de países_Geral_UTF8_'!$A$2:$B$223,2,FALSE)</f>
        <v>Europa</v>
      </c>
      <c r="H70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4" spans="1:8">
      <c r="A7084" t="s">
        <v>218</v>
      </c>
      <c r="B7084" s="3">
        <v>1978</v>
      </c>
      <c r="C7084">
        <v>0</v>
      </c>
      <c r="D7084">
        <v>0</v>
      </c>
      <c r="E7084" s="3" t="e">
        <v>#NUM!</v>
      </c>
      <c r="F7084" s="3" t="str">
        <f>VLOOKUP(Exportacao[[#This Row],[País]],Tabela3[#All],4,FALSE)</f>
        <v>Turquia</v>
      </c>
      <c r="G7084" s="3" t="str">
        <f>VLOOKUP(Exportacao[[#This Row],[País Corrigido]],'Conversor de países_Geral_UTF8_'!$A$2:$B$223,2,FALSE)</f>
        <v>Europa</v>
      </c>
      <c r="H70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5" spans="1:8">
      <c r="A7085" t="s">
        <v>218</v>
      </c>
      <c r="B7085" s="3">
        <v>1979</v>
      </c>
      <c r="C7085">
        <v>0</v>
      </c>
      <c r="D7085">
        <v>0</v>
      </c>
      <c r="E7085" s="3" t="e">
        <v>#NUM!</v>
      </c>
      <c r="F7085" s="3" t="str">
        <f>VLOOKUP(Exportacao[[#This Row],[País]],Tabela3[#All],4,FALSE)</f>
        <v>Turquia</v>
      </c>
      <c r="G7085" s="3" t="str">
        <f>VLOOKUP(Exportacao[[#This Row],[País Corrigido]],'Conversor de países_Geral_UTF8_'!$A$2:$B$223,2,FALSE)</f>
        <v>Europa</v>
      </c>
      <c r="H70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6" spans="1:8">
      <c r="A7086" t="s">
        <v>218</v>
      </c>
      <c r="B7086" s="3">
        <v>1980</v>
      </c>
      <c r="C7086">
        <v>0</v>
      </c>
      <c r="D7086">
        <v>0</v>
      </c>
      <c r="E7086" s="3" t="e">
        <v>#NUM!</v>
      </c>
      <c r="F7086" s="3" t="str">
        <f>VLOOKUP(Exportacao[[#This Row],[País]],Tabela3[#All],4,FALSE)</f>
        <v>Turquia</v>
      </c>
      <c r="G7086" s="3" t="str">
        <f>VLOOKUP(Exportacao[[#This Row],[País Corrigido]],'Conversor de países_Geral_UTF8_'!$A$2:$B$223,2,FALSE)</f>
        <v>Europa</v>
      </c>
      <c r="H70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7" spans="1:8">
      <c r="A7087" t="s">
        <v>218</v>
      </c>
      <c r="B7087" s="3">
        <v>1981</v>
      </c>
      <c r="C7087">
        <v>0</v>
      </c>
      <c r="D7087">
        <v>0</v>
      </c>
      <c r="E7087" s="3" t="e">
        <v>#NUM!</v>
      </c>
      <c r="F7087" s="3" t="str">
        <f>VLOOKUP(Exportacao[[#This Row],[País]],Tabela3[#All],4,FALSE)</f>
        <v>Turquia</v>
      </c>
      <c r="G7087" s="3" t="str">
        <f>VLOOKUP(Exportacao[[#This Row],[País Corrigido]],'Conversor de países_Geral_UTF8_'!$A$2:$B$223,2,FALSE)</f>
        <v>Europa</v>
      </c>
      <c r="H70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8" spans="1:8">
      <c r="A7088" t="s">
        <v>218</v>
      </c>
      <c r="B7088" s="3">
        <v>1982</v>
      </c>
      <c r="C7088">
        <v>0</v>
      </c>
      <c r="D7088">
        <v>0</v>
      </c>
      <c r="E7088" s="3" t="e">
        <v>#NUM!</v>
      </c>
      <c r="F7088" s="3" t="str">
        <f>VLOOKUP(Exportacao[[#This Row],[País]],Tabela3[#All],4,FALSE)</f>
        <v>Turquia</v>
      </c>
      <c r="G7088" s="3" t="str">
        <f>VLOOKUP(Exportacao[[#This Row],[País Corrigido]],'Conversor de países_Geral_UTF8_'!$A$2:$B$223,2,FALSE)</f>
        <v>Europa</v>
      </c>
      <c r="H70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89" spans="1:8">
      <c r="A7089" t="s">
        <v>218</v>
      </c>
      <c r="B7089" s="3">
        <v>1983</v>
      </c>
      <c r="C7089">
        <v>0</v>
      </c>
      <c r="D7089">
        <v>0</v>
      </c>
      <c r="E7089" s="3" t="e">
        <v>#NUM!</v>
      </c>
      <c r="F7089" s="3" t="str">
        <f>VLOOKUP(Exportacao[[#This Row],[País]],Tabela3[#All],4,FALSE)</f>
        <v>Turquia</v>
      </c>
      <c r="G7089" s="3" t="str">
        <f>VLOOKUP(Exportacao[[#This Row],[País Corrigido]],'Conversor de países_Geral_UTF8_'!$A$2:$B$223,2,FALSE)</f>
        <v>Europa</v>
      </c>
      <c r="H70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0" spans="1:8">
      <c r="A7090" t="s">
        <v>218</v>
      </c>
      <c r="B7090" s="3">
        <v>1984</v>
      </c>
      <c r="C7090">
        <v>0</v>
      </c>
      <c r="D7090">
        <v>0</v>
      </c>
      <c r="E7090" s="3" t="e">
        <v>#NUM!</v>
      </c>
      <c r="F7090" s="3" t="str">
        <f>VLOOKUP(Exportacao[[#This Row],[País]],Tabela3[#All],4,FALSE)</f>
        <v>Turquia</v>
      </c>
      <c r="G7090" s="3" t="str">
        <f>VLOOKUP(Exportacao[[#This Row],[País Corrigido]],'Conversor de países_Geral_UTF8_'!$A$2:$B$223,2,FALSE)</f>
        <v>Europa</v>
      </c>
      <c r="H70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1" spans="1:8">
      <c r="A7091" t="s">
        <v>218</v>
      </c>
      <c r="B7091" s="3">
        <v>1985</v>
      </c>
      <c r="C7091">
        <v>0</v>
      </c>
      <c r="D7091">
        <v>0</v>
      </c>
      <c r="E7091" s="3" t="e">
        <v>#NUM!</v>
      </c>
      <c r="F7091" s="3" t="str">
        <f>VLOOKUP(Exportacao[[#This Row],[País]],Tabela3[#All],4,FALSE)</f>
        <v>Turquia</v>
      </c>
      <c r="G7091" s="3" t="str">
        <f>VLOOKUP(Exportacao[[#This Row],[País Corrigido]],'Conversor de países_Geral_UTF8_'!$A$2:$B$223,2,FALSE)</f>
        <v>Europa</v>
      </c>
      <c r="H70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2" spans="1:8">
      <c r="A7092" t="s">
        <v>218</v>
      </c>
      <c r="B7092" s="3">
        <v>1986</v>
      </c>
      <c r="C7092">
        <v>0</v>
      </c>
      <c r="D7092">
        <v>0</v>
      </c>
      <c r="E7092" s="3" t="e">
        <v>#NUM!</v>
      </c>
      <c r="F7092" s="3" t="str">
        <f>VLOOKUP(Exportacao[[#This Row],[País]],Tabela3[#All],4,FALSE)</f>
        <v>Turquia</v>
      </c>
      <c r="G7092" s="3" t="str">
        <f>VLOOKUP(Exportacao[[#This Row],[País Corrigido]],'Conversor de países_Geral_UTF8_'!$A$2:$B$223,2,FALSE)</f>
        <v>Europa</v>
      </c>
      <c r="H70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3" spans="1:8">
      <c r="A7093" t="s">
        <v>218</v>
      </c>
      <c r="B7093" s="3">
        <v>1987</v>
      </c>
      <c r="C7093">
        <v>0</v>
      </c>
      <c r="D7093">
        <v>0</v>
      </c>
      <c r="E7093" s="3" t="e">
        <v>#NUM!</v>
      </c>
      <c r="F7093" s="3" t="str">
        <f>VLOOKUP(Exportacao[[#This Row],[País]],Tabela3[#All],4,FALSE)</f>
        <v>Turquia</v>
      </c>
      <c r="G7093" s="3" t="str">
        <f>VLOOKUP(Exportacao[[#This Row],[País Corrigido]],'Conversor de países_Geral_UTF8_'!$A$2:$B$223,2,FALSE)</f>
        <v>Europa</v>
      </c>
      <c r="H70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4" spans="1:8">
      <c r="A7094" t="s">
        <v>218</v>
      </c>
      <c r="B7094" s="3">
        <v>1988</v>
      </c>
      <c r="C7094">
        <v>0</v>
      </c>
      <c r="D7094">
        <v>0</v>
      </c>
      <c r="E7094" s="3" t="e">
        <v>#NUM!</v>
      </c>
      <c r="F7094" s="3" t="str">
        <f>VLOOKUP(Exportacao[[#This Row],[País]],Tabela3[#All],4,FALSE)</f>
        <v>Turquia</v>
      </c>
      <c r="G7094" s="3" t="str">
        <f>VLOOKUP(Exportacao[[#This Row],[País Corrigido]],'Conversor de países_Geral_UTF8_'!$A$2:$B$223,2,FALSE)</f>
        <v>Europa</v>
      </c>
      <c r="H70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5" spans="1:8">
      <c r="A7095" t="s">
        <v>218</v>
      </c>
      <c r="B7095" s="3">
        <v>1989</v>
      </c>
      <c r="C7095">
        <v>0</v>
      </c>
      <c r="D7095">
        <v>0</v>
      </c>
      <c r="E7095" s="3" t="e">
        <v>#NUM!</v>
      </c>
      <c r="F7095" s="3" t="str">
        <f>VLOOKUP(Exportacao[[#This Row],[País]],Tabela3[#All],4,FALSE)</f>
        <v>Turquia</v>
      </c>
      <c r="G7095" s="3" t="str">
        <f>VLOOKUP(Exportacao[[#This Row],[País Corrigido]],'Conversor de países_Geral_UTF8_'!$A$2:$B$223,2,FALSE)</f>
        <v>Europa</v>
      </c>
      <c r="H70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6" spans="1:8">
      <c r="A7096" t="s">
        <v>218</v>
      </c>
      <c r="B7096" s="3">
        <v>1990</v>
      </c>
      <c r="C7096">
        <v>0</v>
      </c>
      <c r="D7096">
        <v>0</v>
      </c>
      <c r="E7096" s="3" t="e">
        <v>#NUM!</v>
      </c>
      <c r="F7096" s="3" t="str">
        <f>VLOOKUP(Exportacao[[#This Row],[País]],Tabela3[#All],4,FALSE)</f>
        <v>Turquia</v>
      </c>
      <c r="G7096" s="3" t="str">
        <f>VLOOKUP(Exportacao[[#This Row],[País Corrigido]],'Conversor de países_Geral_UTF8_'!$A$2:$B$223,2,FALSE)</f>
        <v>Europa</v>
      </c>
      <c r="H70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7" spans="1:8">
      <c r="A7097" t="s">
        <v>218</v>
      </c>
      <c r="B7097" s="3">
        <v>1991</v>
      </c>
      <c r="C7097">
        <v>0</v>
      </c>
      <c r="D7097">
        <v>0</v>
      </c>
      <c r="E7097" s="3" t="e">
        <v>#NUM!</v>
      </c>
      <c r="F7097" s="3" t="str">
        <f>VLOOKUP(Exportacao[[#This Row],[País]],Tabela3[#All],4,FALSE)</f>
        <v>Turquia</v>
      </c>
      <c r="G7097" s="3" t="str">
        <f>VLOOKUP(Exportacao[[#This Row],[País Corrigido]],'Conversor de países_Geral_UTF8_'!$A$2:$B$223,2,FALSE)</f>
        <v>Europa</v>
      </c>
      <c r="H70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8" spans="1:8">
      <c r="A7098" t="s">
        <v>218</v>
      </c>
      <c r="B7098" s="3">
        <v>1992</v>
      </c>
      <c r="C7098">
        <v>0</v>
      </c>
      <c r="D7098">
        <v>0</v>
      </c>
      <c r="E7098" s="3" t="e">
        <v>#NUM!</v>
      </c>
      <c r="F7098" s="3" t="str">
        <f>VLOOKUP(Exportacao[[#This Row],[País]],Tabela3[#All],4,FALSE)</f>
        <v>Turquia</v>
      </c>
      <c r="G7098" s="3" t="str">
        <f>VLOOKUP(Exportacao[[#This Row],[País Corrigido]],'Conversor de países_Geral_UTF8_'!$A$2:$B$223,2,FALSE)</f>
        <v>Europa</v>
      </c>
      <c r="H70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099" spans="1:8">
      <c r="A7099" t="s">
        <v>218</v>
      </c>
      <c r="B7099" s="3">
        <v>1993</v>
      </c>
      <c r="C7099">
        <v>0</v>
      </c>
      <c r="D7099">
        <v>0</v>
      </c>
      <c r="E7099" s="3" t="e">
        <v>#NUM!</v>
      </c>
      <c r="F7099" s="3" t="str">
        <f>VLOOKUP(Exportacao[[#This Row],[País]],Tabela3[#All],4,FALSE)</f>
        <v>Turquia</v>
      </c>
      <c r="G7099" s="3" t="str">
        <f>VLOOKUP(Exportacao[[#This Row],[País Corrigido]],'Conversor de países_Geral_UTF8_'!$A$2:$B$223,2,FALSE)</f>
        <v>Europa</v>
      </c>
      <c r="H70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0" spans="1:8">
      <c r="A7100" t="s">
        <v>218</v>
      </c>
      <c r="B7100" s="3">
        <v>1994</v>
      </c>
      <c r="C7100">
        <v>0</v>
      </c>
      <c r="D7100">
        <v>0</v>
      </c>
      <c r="E7100" s="3" t="e">
        <v>#NUM!</v>
      </c>
      <c r="F7100" s="3" t="str">
        <f>VLOOKUP(Exportacao[[#This Row],[País]],Tabela3[#All],4,FALSE)</f>
        <v>Turquia</v>
      </c>
      <c r="G7100" s="3" t="str">
        <f>VLOOKUP(Exportacao[[#This Row],[País Corrigido]],'Conversor de países_Geral_UTF8_'!$A$2:$B$223,2,FALSE)</f>
        <v>Europa</v>
      </c>
      <c r="H71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1" spans="1:8">
      <c r="A7101" t="s">
        <v>218</v>
      </c>
      <c r="B7101" s="3">
        <v>1995</v>
      </c>
      <c r="C7101">
        <v>0</v>
      </c>
      <c r="D7101">
        <v>0</v>
      </c>
      <c r="E7101" s="3" t="e">
        <v>#NUM!</v>
      </c>
      <c r="F7101" s="3" t="str">
        <f>VLOOKUP(Exportacao[[#This Row],[País]],Tabela3[#All],4,FALSE)</f>
        <v>Turquia</v>
      </c>
      <c r="G7101" s="3" t="str">
        <f>VLOOKUP(Exportacao[[#This Row],[País Corrigido]],'Conversor de países_Geral_UTF8_'!$A$2:$B$223,2,FALSE)</f>
        <v>Europa</v>
      </c>
      <c r="H71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2" spans="1:8">
      <c r="A7102" t="s">
        <v>218</v>
      </c>
      <c r="B7102" s="3">
        <v>1996</v>
      </c>
      <c r="C7102">
        <v>0</v>
      </c>
      <c r="D7102">
        <v>0</v>
      </c>
      <c r="E7102" s="3" t="e">
        <v>#NUM!</v>
      </c>
      <c r="F7102" s="3" t="str">
        <f>VLOOKUP(Exportacao[[#This Row],[País]],Tabela3[#All],4,FALSE)</f>
        <v>Turquia</v>
      </c>
      <c r="G7102" s="3" t="str">
        <f>VLOOKUP(Exportacao[[#This Row],[País Corrigido]],'Conversor de países_Geral_UTF8_'!$A$2:$B$223,2,FALSE)</f>
        <v>Europa</v>
      </c>
      <c r="H71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3" spans="1:8">
      <c r="A7103" t="s">
        <v>218</v>
      </c>
      <c r="B7103" s="3">
        <v>1997</v>
      </c>
      <c r="C7103">
        <v>0</v>
      </c>
      <c r="D7103">
        <v>0</v>
      </c>
      <c r="E7103" s="3" t="e">
        <v>#NUM!</v>
      </c>
      <c r="F7103" s="3" t="str">
        <f>VLOOKUP(Exportacao[[#This Row],[País]],Tabela3[#All],4,FALSE)</f>
        <v>Turquia</v>
      </c>
      <c r="G7103" s="3" t="str">
        <f>VLOOKUP(Exportacao[[#This Row],[País Corrigido]],'Conversor de países_Geral_UTF8_'!$A$2:$B$223,2,FALSE)</f>
        <v>Europa</v>
      </c>
      <c r="H71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4" spans="1:8">
      <c r="A7104" t="s">
        <v>218</v>
      </c>
      <c r="B7104" s="3">
        <v>1998</v>
      </c>
      <c r="C7104">
        <v>0</v>
      </c>
      <c r="D7104">
        <v>0</v>
      </c>
      <c r="E7104" s="3" t="e">
        <v>#NUM!</v>
      </c>
      <c r="F7104" s="3" t="str">
        <f>VLOOKUP(Exportacao[[#This Row],[País]],Tabela3[#All],4,FALSE)</f>
        <v>Turquia</v>
      </c>
      <c r="G7104" s="3" t="str">
        <f>VLOOKUP(Exportacao[[#This Row],[País Corrigido]],'Conversor de países_Geral_UTF8_'!$A$2:$B$223,2,FALSE)</f>
        <v>Europa</v>
      </c>
      <c r="H71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5" spans="1:8">
      <c r="A7105" t="s">
        <v>218</v>
      </c>
      <c r="B7105" s="3">
        <v>1999</v>
      </c>
      <c r="C7105">
        <v>0</v>
      </c>
      <c r="D7105">
        <v>0</v>
      </c>
      <c r="E7105" s="3" t="e">
        <v>#NUM!</v>
      </c>
      <c r="F7105" s="3" t="str">
        <f>VLOOKUP(Exportacao[[#This Row],[País]],Tabela3[#All],4,FALSE)</f>
        <v>Turquia</v>
      </c>
      <c r="G7105" s="3" t="str">
        <f>VLOOKUP(Exportacao[[#This Row],[País Corrigido]],'Conversor de países_Geral_UTF8_'!$A$2:$B$223,2,FALSE)</f>
        <v>Europa</v>
      </c>
      <c r="H71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6" spans="1:8">
      <c r="A7106" t="s">
        <v>218</v>
      </c>
      <c r="B7106" s="3">
        <v>2000</v>
      </c>
      <c r="C7106">
        <v>0</v>
      </c>
      <c r="D7106">
        <v>0</v>
      </c>
      <c r="E7106" s="3" t="e">
        <v>#NUM!</v>
      </c>
      <c r="F7106" s="3" t="str">
        <f>VLOOKUP(Exportacao[[#This Row],[País]],Tabela3[#All],4,FALSE)</f>
        <v>Turquia</v>
      </c>
      <c r="G7106" s="3" t="str">
        <f>VLOOKUP(Exportacao[[#This Row],[País Corrigido]],'Conversor de países_Geral_UTF8_'!$A$2:$B$223,2,FALSE)</f>
        <v>Europa</v>
      </c>
      <c r="H71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7" spans="1:8">
      <c r="A7107" t="s">
        <v>218</v>
      </c>
      <c r="B7107" s="3">
        <v>2001</v>
      </c>
      <c r="C7107">
        <v>0</v>
      </c>
      <c r="D7107">
        <v>0</v>
      </c>
      <c r="E7107" s="3" t="e">
        <v>#NUM!</v>
      </c>
      <c r="F7107" s="3" t="str">
        <f>VLOOKUP(Exportacao[[#This Row],[País]],Tabela3[#All],4,FALSE)</f>
        <v>Turquia</v>
      </c>
      <c r="G7107" s="3" t="str">
        <f>VLOOKUP(Exportacao[[#This Row],[País Corrigido]],'Conversor de países_Geral_UTF8_'!$A$2:$B$223,2,FALSE)</f>
        <v>Europa</v>
      </c>
      <c r="H71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8" spans="1:8">
      <c r="A7108" t="s">
        <v>218</v>
      </c>
      <c r="B7108" s="3">
        <v>2002</v>
      </c>
      <c r="C7108">
        <v>0</v>
      </c>
      <c r="D7108">
        <v>0</v>
      </c>
      <c r="E7108" s="3" t="e">
        <v>#NUM!</v>
      </c>
      <c r="F7108" s="3" t="str">
        <f>VLOOKUP(Exportacao[[#This Row],[País]],Tabela3[#All],4,FALSE)</f>
        <v>Turquia</v>
      </c>
      <c r="G7108" s="3" t="str">
        <f>VLOOKUP(Exportacao[[#This Row],[País Corrigido]],'Conversor de países_Geral_UTF8_'!$A$2:$B$223,2,FALSE)</f>
        <v>Europa</v>
      </c>
      <c r="H71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09" spans="1:8">
      <c r="A7109" t="s">
        <v>218</v>
      </c>
      <c r="B7109" s="3">
        <v>2003</v>
      </c>
      <c r="C7109">
        <v>0</v>
      </c>
      <c r="D7109">
        <v>0</v>
      </c>
      <c r="E7109" s="3" t="e">
        <v>#NUM!</v>
      </c>
      <c r="F7109" s="3" t="str">
        <f>VLOOKUP(Exportacao[[#This Row],[País]],Tabela3[#All],4,FALSE)</f>
        <v>Turquia</v>
      </c>
      <c r="G7109" s="3" t="str">
        <f>VLOOKUP(Exportacao[[#This Row],[País Corrigido]],'Conversor de países_Geral_UTF8_'!$A$2:$B$223,2,FALSE)</f>
        <v>Europa</v>
      </c>
      <c r="H71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0" spans="1:8">
      <c r="A7110" t="s">
        <v>218</v>
      </c>
      <c r="B7110" s="3">
        <v>2004</v>
      </c>
      <c r="C7110">
        <v>0</v>
      </c>
      <c r="D7110">
        <v>0</v>
      </c>
      <c r="E7110" s="3" t="e">
        <v>#NUM!</v>
      </c>
      <c r="F7110" s="3" t="str">
        <f>VLOOKUP(Exportacao[[#This Row],[País]],Tabela3[#All],4,FALSE)</f>
        <v>Turquia</v>
      </c>
      <c r="G7110" s="3" t="str">
        <f>VLOOKUP(Exportacao[[#This Row],[País Corrigido]],'Conversor de países_Geral_UTF8_'!$A$2:$B$223,2,FALSE)</f>
        <v>Europa</v>
      </c>
      <c r="H71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1" spans="1:8">
      <c r="A7111" t="s">
        <v>218</v>
      </c>
      <c r="B7111" s="3">
        <v>2005</v>
      </c>
      <c r="C7111">
        <v>0</v>
      </c>
      <c r="D7111">
        <v>0</v>
      </c>
      <c r="E7111" s="3" t="e">
        <v>#NUM!</v>
      </c>
      <c r="F7111" s="3" t="str">
        <f>VLOOKUP(Exportacao[[#This Row],[País]],Tabela3[#All],4,FALSE)</f>
        <v>Turquia</v>
      </c>
      <c r="G7111" s="3" t="str">
        <f>VLOOKUP(Exportacao[[#This Row],[País Corrigido]],'Conversor de países_Geral_UTF8_'!$A$2:$B$223,2,FALSE)</f>
        <v>Europa</v>
      </c>
      <c r="H71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2" spans="1:8">
      <c r="A7112" t="s">
        <v>218</v>
      </c>
      <c r="B7112" s="3">
        <v>2006</v>
      </c>
      <c r="C7112">
        <v>0</v>
      </c>
      <c r="D7112">
        <v>0</v>
      </c>
      <c r="E7112" s="3" t="e">
        <v>#NUM!</v>
      </c>
      <c r="F7112" s="3" t="str">
        <f>VLOOKUP(Exportacao[[#This Row],[País]],Tabela3[#All],4,FALSE)</f>
        <v>Turquia</v>
      </c>
      <c r="G7112" s="3" t="str">
        <f>VLOOKUP(Exportacao[[#This Row],[País Corrigido]],'Conversor de países_Geral_UTF8_'!$A$2:$B$223,2,FALSE)</f>
        <v>Europa</v>
      </c>
      <c r="H71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3" spans="1:8">
      <c r="A7113" t="s">
        <v>218</v>
      </c>
      <c r="B7113" s="3">
        <v>2007</v>
      </c>
      <c r="C7113">
        <v>0</v>
      </c>
      <c r="D7113">
        <v>0</v>
      </c>
      <c r="E7113" s="3" t="e">
        <v>#NUM!</v>
      </c>
      <c r="F7113" s="3" t="str">
        <f>VLOOKUP(Exportacao[[#This Row],[País]],Tabela3[#All],4,FALSE)</f>
        <v>Turquia</v>
      </c>
      <c r="G7113" s="3" t="str">
        <f>VLOOKUP(Exportacao[[#This Row],[País Corrigido]],'Conversor de países_Geral_UTF8_'!$A$2:$B$223,2,FALSE)</f>
        <v>Europa</v>
      </c>
      <c r="H71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4" spans="1:8">
      <c r="A7114" t="s">
        <v>218</v>
      </c>
      <c r="B7114" s="3">
        <v>2008</v>
      </c>
      <c r="C7114">
        <v>0</v>
      </c>
      <c r="D7114">
        <v>0</v>
      </c>
      <c r="E7114" s="3" t="e">
        <v>#NUM!</v>
      </c>
      <c r="F7114" s="3" t="str">
        <f>VLOOKUP(Exportacao[[#This Row],[País]],Tabela3[#All],4,FALSE)</f>
        <v>Turquia</v>
      </c>
      <c r="G7114" s="3" t="str">
        <f>VLOOKUP(Exportacao[[#This Row],[País Corrigido]],'Conversor de países_Geral_UTF8_'!$A$2:$B$223,2,FALSE)</f>
        <v>Europa</v>
      </c>
      <c r="H71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5" spans="1:8">
      <c r="A7115" t="s">
        <v>218</v>
      </c>
      <c r="B7115" s="3">
        <v>2009</v>
      </c>
      <c r="C7115">
        <v>0</v>
      </c>
      <c r="D7115">
        <v>0</v>
      </c>
      <c r="E7115" s="3" t="e">
        <v>#NUM!</v>
      </c>
      <c r="F7115" s="3" t="str">
        <f>VLOOKUP(Exportacao[[#This Row],[País]],Tabela3[#All],4,FALSE)</f>
        <v>Turquia</v>
      </c>
      <c r="G7115" s="3" t="str">
        <f>VLOOKUP(Exportacao[[#This Row],[País Corrigido]],'Conversor de países_Geral_UTF8_'!$A$2:$B$223,2,FALSE)</f>
        <v>Europa</v>
      </c>
      <c r="H71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6" spans="1:8">
      <c r="A7116" t="s">
        <v>218</v>
      </c>
      <c r="B7116" s="3">
        <v>2010</v>
      </c>
      <c r="C7116">
        <v>0</v>
      </c>
      <c r="D7116">
        <v>0</v>
      </c>
      <c r="E7116" s="3" t="e">
        <v>#NUM!</v>
      </c>
      <c r="F7116" s="3" t="str">
        <f>VLOOKUP(Exportacao[[#This Row],[País]],Tabela3[#All],4,FALSE)</f>
        <v>Turquia</v>
      </c>
      <c r="G7116" s="3" t="str">
        <f>VLOOKUP(Exportacao[[#This Row],[País Corrigido]],'Conversor de países_Geral_UTF8_'!$A$2:$B$223,2,FALSE)</f>
        <v>Europa</v>
      </c>
      <c r="H71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7" spans="1:8">
      <c r="A7117" t="s">
        <v>218</v>
      </c>
      <c r="B7117" s="3">
        <v>2011</v>
      </c>
      <c r="C7117">
        <v>0</v>
      </c>
      <c r="D7117">
        <v>0</v>
      </c>
      <c r="E7117" s="3" t="e">
        <v>#NUM!</v>
      </c>
      <c r="F7117" s="3" t="str">
        <f>VLOOKUP(Exportacao[[#This Row],[País]],Tabela3[#All],4,FALSE)</f>
        <v>Turquia</v>
      </c>
      <c r="G7117" s="3" t="str">
        <f>VLOOKUP(Exportacao[[#This Row],[País Corrigido]],'Conversor de países_Geral_UTF8_'!$A$2:$B$223,2,FALSE)</f>
        <v>Europa</v>
      </c>
      <c r="H71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8" spans="1:8">
      <c r="A7118" t="s">
        <v>218</v>
      </c>
      <c r="B7118" s="3">
        <v>2012</v>
      </c>
      <c r="C7118">
        <v>0</v>
      </c>
      <c r="D7118">
        <v>0</v>
      </c>
      <c r="E7118" s="3" t="e">
        <v>#NUM!</v>
      </c>
      <c r="F7118" s="3" t="str">
        <f>VLOOKUP(Exportacao[[#This Row],[País]],Tabela3[#All],4,FALSE)</f>
        <v>Turquia</v>
      </c>
      <c r="G7118" s="3" t="str">
        <f>VLOOKUP(Exportacao[[#This Row],[País Corrigido]],'Conversor de países_Geral_UTF8_'!$A$2:$B$223,2,FALSE)</f>
        <v>Europa</v>
      </c>
      <c r="H71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19" spans="1:8">
      <c r="A7119" t="s">
        <v>218</v>
      </c>
      <c r="B7119" s="3">
        <v>2013</v>
      </c>
      <c r="C7119">
        <v>0</v>
      </c>
      <c r="D7119">
        <v>0</v>
      </c>
      <c r="E7119" s="3" t="e">
        <v>#NUM!</v>
      </c>
      <c r="F7119" s="3" t="str">
        <f>VLOOKUP(Exportacao[[#This Row],[País]],Tabela3[#All],4,FALSE)</f>
        <v>Turquia</v>
      </c>
      <c r="G7119" s="3" t="str">
        <f>VLOOKUP(Exportacao[[#This Row],[País Corrigido]],'Conversor de países_Geral_UTF8_'!$A$2:$B$223,2,FALSE)</f>
        <v>Europa</v>
      </c>
      <c r="H71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20" spans="1:8">
      <c r="A7120" t="s">
        <v>218</v>
      </c>
      <c r="B7120" s="3">
        <v>2014</v>
      </c>
      <c r="C7120">
        <v>0</v>
      </c>
      <c r="D7120">
        <v>0</v>
      </c>
      <c r="E7120" s="3" t="e">
        <v>#NUM!</v>
      </c>
      <c r="F7120" s="3" t="str">
        <f>VLOOKUP(Exportacao[[#This Row],[País]],Tabela3[#All],4,FALSE)</f>
        <v>Turquia</v>
      </c>
      <c r="G7120" s="3" t="str">
        <f>VLOOKUP(Exportacao[[#This Row],[País Corrigido]],'Conversor de países_Geral_UTF8_'!$A$2:$B$223,2,FALSE)</f>
        <v>Europa</v>
      </c>
      <c r="H71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21" spans="1:8">
      <c r="A7121" t="s">
        <v>218</v>
      </c>
      <c r="B7121" s="3">
        <v>2015</v>
      </c>
      <c r="C7121">
        <v>0</v>
      </c>
      <c r="D7121">
        <v>0</v>
      </c>
      <c r="E7121" s="3" t="e">
        <v>#NUM!</v>
      </c>
      <c r="F7121" s="3" t="str">
        <f>VLOOKUP(Exportacao[[#This Row],[País]],Tabela3[#All],4,FALSE)</f>
        <v>Turquia</v>
      </c>
      <c r="G7121" s="3" t="str">
        <f>VLOOKUP(Exportacao[[#This Row],[País Corrigido]],'Conversor de países_Geral_UTF8_'!$A$2:$B$223,2,FALSE)</f>
        <v>Europa</v>
      </c>
      <c r="H71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22" spans="1:8">
      <c r="A7122" t="s">
        <v>218</v>
      </c>
      <c r="B7122" s="3">
        <v>2016</v>
      </c>
      <c r="C7122">
        <v>0</v>
      </c>
      <c r="D7122">
        <v>0</v>
      </c>
      <c r="E7122" s="3" t="e">
        <v>#NUM!</v>
      </c>
      <c r="F7122" s="3" t="str">
        <f>VLOOKUP(Exportacao[[#This Row],[País]],Tabela3[#All],4,FALSE)</f>
        <v>Turquia</v>
      </c>
      <c r="G7122" s="3" t="str">
        <f>VLOOKUP(Exportacao[[#This Row],[País Corrigido]],'Conversor de países_Geral_UTF8_'!$A$2:$B$223,2,FALSE)</f>
        <v>Europa</v>
      </c>
      <c r="H71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23" spans="1:8">
      <c r="A7123" t="s">
        <v>218</v>
      </c>
      <c r="B7123" s="3">
        <v>2017</v>
      </c>
      <c r="C7123">
        <v>0</v>
      </c>
      <c r="D7123">
        <v>0</v>
      </c>
      <c r="E7123" s="3" t="e">
        <v>#NUM!</v>
      </c>
      <c r="F7123" s="3" t="str">
        <f>VLOOKUP(Exportacao[[#This Row],[País]],Tabela3[#All],4,FALSE)</f>
        <v>Turquia</v>
      </c>
      <c r="G7123" s="3" t="str">
        <f>VLOOKUP(Exportacao[[#This Row],[País Corrigido]],'Conversor de países_Geral_UTF8_'!$A$2:$B$223,2,FALSE)</f>
        <v>Europa</v>
      </c>
      <c r="H71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24" spans="1:8">
      <c r="A7124" t="s">
        <v>218</v>
      </c>
      <c r="B7124" s="3">
        <v>2018</v>
      </c>
      <c r="C7124">
        <v>360</v>
      </c>
      <c r="D7124">
        <v>150</v>
      </c>
      <c r="E7124" s="3">
        <v>0.41666666666666669</v>
      </c>
      <c r="F7124" s="3" t="str">
        <f>VLOOKUP(Exportacao[[#This Row],[País]],Tabela3[#All],4,FALSE)</f>
        <v>Turquia</v>
      </c>
      <c r="G7124" s="3" t="str">
        <f>VLOOKUP(Exportacao[[#This Row],[País Corrigido]],'Conversor de países_Geral_UTF8_'!$A$2:$B$223,2,FALSE)</f>
        <v>Europa</v>
      </c>
      <c r="H71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25" spans="1:8">
      <c r="A7125" t="s">
        <v>218</v>
      </c>
      <c r="B7125" s="3">
        <v>2019</v>
      </c>
      <c r="C7125">
        <v>115</v>
      </c>
      <c r="D7125">
        <v>209</v>
      </c>
      <c r="E7125" s="3">
        <v>1.817391304347826</v>
      </c>
      <c r="F7125" s="3" t="str">
        <f>VLOOKUP(Exportacao[[#This Row],[País]],Tabela3[#All],4,FALSE)</f>
        <v>Turquia</v>
      </c>
      <c r="G7125" s="3" t="str">
        <f>VLOOKUP(Exportacao[[#This Row],[País Corrigido]],'Conversor de países_Geral_UTF8_'!$A$2:$B$223,2,FALSE)</f>
        <v>Europa</v>
      </c>
      <c r="H71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26" spans="1:8">
      <c r="A7126" t="s">
        <v>218</v>
      </c>
      <c r="B7126" s="3">
        <v>2020</v>
      </c>
      <c r="C7126">
        <v>0</v>
      </c>
      <c r="D7126">
        <v>0</v>
      </c>
      <c r="E7126" s="3" t="e">
        <v>#NUM!</v>
      </c>
      <c r="F7126" s="3" t="str">
        <f>VLOOKUP(Exportacao[[#This Row],[País]],Tabela3[#All],4,FALSE)</f>
        <v>Turquia</v>
      </c>
      <c r="G7126" s="3" t="str">
        <f>VLOOKUP(Exportacao[[#This Row],[País Corrigido]],'Conversor de países_Geral_UTF8_'!$A$2:$B$223,2,FALSE)</f>
        <v>Europa</v>
      </c>
      <c r="H71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27" spans="1:8">
      <c r="A7127" t="s">
        <v>218</v>
      </c>
      <c r="B7127" s="3">
        <v>2021</v>
      </c>
      <c r="C7127">
        <v>343</v>
      </c>
      <c r="D7127">
        <v>878</v>
      </c>
      <c r="E7127" s="3">
        <v>2.5597667638483963</v>
      </c>
      <c r="F7127" s="3" t="str">
        <f>VLOOKUP(Exportacao[[#This Row],[País]],Tabela3[#All],4,FALSE)</f>
        <v>Turquia</v>
      </c>
      <c r="G7127" s="3" t="str">
        <f>VLOOKUP(Exportacao[[#This Row],[País Corrigido]],'Conversor de países_Geral_UTF8_'!$A$2:$B$223,2,FALSE)</f>
        <v>Europa</v>
      </c>
      <c r="H71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28" spans="1:8">
      <c r="A7128" t="s">
        <v>218</v>
      </c>
      <c r="B7128" s="3">
        <v>2022</v>
      </c>
      <c r="C7128">
        <v>418</v>
      </c>
      <c r="D7128">
        <v>503</v>
      </c>
      <c r="E7128" s="3">
        <v>1.2033492822966507</v>
      </c>
      <c r="F7128" s="3" t="str">
        <f>VLOOKUP(Exportacao[[#This Row],[País]],Tabela3[#All],4,FALSE)</f>
        <v>Turquia</v>
      </c>
      <c r="G7128" s="3" t="str">
        <f>VLOOKUP(Exportacao[[#This Row],[País Corrigido]],'Conversor de países_Geral_UTF8_'!$A$2:$B$223,2,FALSE)</f>
        <v>Europa</v>
      </c>
      <c r="H71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29" spans="1:8">
      <c r="A7129" t="s">
        <v>218</v>
      </c>
      <c r="B7129" s="3">
        <v>2023</v>
      </c>
      <c r="C7129">
        <v>28104</v>
      </c>
      <c r="D7129">
        <v>95421</v>
      </c>
      <c r="E7129" s="3">
        <v>3.3952818104184459</v>
      </c>
      <c r="F7129" s="3" t="str">
        <f>VLOOKUP(Exportacao[[#This Row],[País]],Tabela3[#All],4,FALSE)</f>
        <v>Turquia</v>
      </c>
      <c r="G7129" s="3" t="str">
        <f>VLOOKUP(Exportacao[[#This Row],[País Corrigido]],'Conversor de países_Geral_UTF8_'!$A$2:$B$223,2,FALSE)</f>
        <v>Europa</v>
      </c>
      <c r="H71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30" spans="1:8" hidden="1">
      <c r="A7130" t="s">
        <v>219</v>
      </c>
      <c r="B7130" s="3">
        <v>1970</v>
      </c>
      <c r="C7130">
        <v>0</v>
      </c>
      <c r="D7130">
        <v>0</v>
      </c>
      <c r="E7130" s="3" t="e">
        <v>#NUM!</v>
      </c>
      <c r="F7130" s="3" t="str">
        <f>VLOOKUP(Exportacao[[#This Row],[País]],Tabela3[#All],4,FALSE)</f>
        <v>Tuvalu</v>
      </c>
      <c r="G7130" s="3" t="str">
        <f>VLOOKUP(Exportacao[[#This Row],[País Corrigido]],'Conversor de países_Geral_UTF8_'!$A$2:$B$223,2,FALSE)</f>
        <v>Oceania</v>
      </c>
      <c r="H71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1" spans="1:8" hidden="1">
      <c r="A7131" t="s">
        <v>219</v>
      </c>
      <c r="B7131" s="3">
        <v>1971</v>
      </c>
      <c r="C7131">
        <v>0</v>
      </c>
      <c r="D7131">
        <v>0</v>
      </c>
      <c r="E7131" s="3" t="e">
        <v>#NUM!</v>
      </c>
      <c r="F7131" s="3" t="str">
        <f>VLOOKUP(Exportacao[[#This Row],[País]],Tabela3[#All],4,FALSE)</f>
        <v>Tuvalu</v>
      </c>
      <c r="G7131" s="3" t="str">
        <f>VLOOKUP(Exportacao[[#This Row],[País Corrigido]],'Conversor de países_Geral_UTF8_'!$A$2:$B$223,2,FALSE)</f>
        <v>Oceania</v>
      </c>
      <c r="H71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2" spans="1:8" hidden="1">
      <c r="A7132" t="s">
        <v>219</v>
      </c>
      <c r="B7132" s="3">
        <v>1972</v>
      </c>
      <c r="C7132">
        <v>0</v>
      </c>
      <c r="D7132">
        <v>0</v>
      </c>
      <c r="E7132" s="3" t="e">
        <v>#NUM!</v>
      </c>
      <c r="F7132" s="3" t="str">
        <f>VLOOKUP(Exportacao[[#This Row],[País]],Tabela3[#All],4,FALSE)</f>
        <v>Tuvalu</v>
      </c>
      <c r="G7132" s="3" t="str">
        <f>VLOOKUP(Exportacao[[#This Row],[País Corrigido]],'Conversor de países_Geral_UTF8_'!$A$2:$B$223,2,FALSE)</f>
        <v>Oceania</v>
      </c>
      <c r="H71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3" spans="1:8" hidden="1">
      <c r="A7133" t="s">
        <v>219</v>
      </c>
      <c r="B7133" s="3">
        <v>1973</v>
      </c>
      <c r="C7133">
        <v>0</v>
      </c>
      <c r="D7133">
        <v>0</v>
      </c>
      <c r="E7133" s="3" t="e">
        <v>#NUM!</v>
      </c>
      <c r="F7133" s="3" t="str">
        <f>VLOOKUP(Exportacao[[#This Row],[País]],Tabela3[#All],4,FALSE)</f>
        <v>Tuvalu</v>
      </c>
      <c r="G7133" s="3" t="str">
        <f>VLOOKUP(Exportacao[[#This Row],[País Corrigido]],'Conversor de países_Geral_UTF8_'!$A$2:$B$223,2,FALSE)</f>
        <v>Oceania</v>
      </c>
      <c r="H71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4" spans="1:8" hidden="1">
      <c r="A7134" t="s">
        <v>219</v>
      </c>
      <c r="B7134" s="3">
        <v>1974</v>
      </c>
      <c r="C7134">
        <v>0</v>
      </c>
      <c r="D7134">
        <v>0</v>
      </c>
      <c r="E7134" s="3" t="e">
        <v>#NUM!</v>
      </c>
      <c r="F7134" s="3" t="str">
        <f>VLOOKUP(Exportacao[[#This Row],[País]],Tabela3[#All],4,FALSE)</f>
        <v>Tuvalu</v>
      </c>
      <c r="G7134" s="3" t="str">
        <f>VLOOKUP(Exportacao[[#This Row],[País Corrigido]],'Conversor de países_Geral_UTF8_'!$A$2:$B$223,2,FALSE)</f>
        <v>Oceania</v>
      </c>
      <c r="H71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5" spans="1:8" hidden="1">
      <c r="A7135" t="s">
        <v>219</v>
      </c>
      <c r="B7135" s="3">
        <v>1975</v>
      </c>
      <c r="C7135">
        <v>0</v>
      </c>
      <c r="D7135">
        <v>0</v>
      </c>
      <c r="E7135" s="3" t="e">
        <v>#NUM!</v>
      </c>
      <c r="F7135" s="3" t="str">
        <f>VLOOKUP(Exportacao[[#This Row],[País]],Tabela3[#All],4,FALSE)</f>
        <v>Tuvalu</v>
      </c>
      <c r="G7135" s="3" t="str">
        <f>VLOOKUP(Exportacao[[#This Row],[País Corrigido]],'Conversor de países_Geral_UTF8_'!$A$2:$B$223,2,FALSE)</f>
        <v>Oceania</v>
      </c>
      <c r="H71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6" spans="1:8" hidden="1">
      <c r="A7136" t="s">
        <v>219</v>
      </c>
      <c r="B7136" s="3">
        <v>1976</v>
      </c>
      <c r="C7136">
        <v>0</v>
      </c>
      <c r="D7136">
        <v>0</v>
      </c>
      <c r="E7136" s="3" t="e">
        <v>#NUM!</v>
      </c>
      <c r="F7136" s="3" t="str">
        <f>VLOOKUP(Exportacao[[#This Row],[País]],Tabela3[#All],4,FALSE)</f>
        <v>Tuvalu</v>
      </c>
      <c r="G7136" s="3" t="str">
        <f>VLOOKUP(Exportacao[[#This Row],[País Corrigido]],'Conversor de países_Geral_UTF8_'!$A$2:$B$223,2,FALSE)</f>
        <v>Oceania</v>
      </c>
      <c r="H71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7" spans="1:8" hidden="1">
      <c r="A7137" t="s">
        <v>219</v>
      </c>
      <c r="B7137" s="3">
        <v>1977</v>
      </c>
      <c r="C7137">
        <v>0</v>
      </c>
      <c r="D7137">
        <v>0</v>
      </c>
      <c r="E7137" s="3" t="e">
        <v>#NUM!</v>
      </c>
      <c r="F7137" s="3" t="str">
        <f>VLOOKUP(Exportacao[[#This Row],[País]],Tabela3[#All],4,FALSE)</f>
        <v>Tuvalu</v>
      </c>
      <c r="G7137" s="3" t="str">
        <f>VLOOKUP(Exportacao[[#This Row],[País Corrigido]],'Conversor de países_Geral_UTF8_'!$A$2:$B$223,2,FALSE)</f>
        <v>Oceania</v>
      </c>
      <c r="H71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8" spans="1:8" hidden="1">
      <c r="A7138" t="s">
        <v>219</v>
      </c>
      <c r="B7138" s="3">
        <v>1978</v>
      </c>
      <c r="C7138">
        <v>0</v>
      </c>
      <c r="D7138">
        <v>0</v>
      </c>
      <c r="E7138" s="3" t="e">
        <v>#NUM!</v>
      </c>
      <c r="F7138" s="3" t="str">
        <f>VLOOKUP(Exportacao[[#This Row],[País]],Tabela3[#All],4,FALSE)</f>
        <v>Tuvalu</v>
      </c>
      <c r="G7138" s="3" t="str">
        <f>VLOOKUP(Exportacao[[#This Row],[País Corrigido]],'Conversor de países_Geral_UTF8_'!$A$2:$B$223,2,FALSE)</f>
        <v>Oceania</v>
      </c>
      <c r="H71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39" spans="1:8" hidden="1">
      <c r="A7139" t="s">
        <v>219</v>
      </c>
      <c r="B7139" s="3">
        <v>1979</v>
      </c>
      <c r="C7139">
        <v>0</v>
      </c>
      <c r="D7139">
        <v>0</v>
      </c>
      <c r="E7139" s="3" t="e">
        <v>#NUM!</v>
      </c>
      <c r="F7139" s="3" t="str">
        <f>VLOOKUP(Exportacao[[#This Row],[País]],Tabela3[#All],4,FALSE)</f>
        <v>Tuvalu</v>
      </c>
      <c r="G7139" s="3" t="str">
        <f>VLOOKUP(Exportacao[[#This Row],[País Corrigido]],'Conversor de países_Geral_UTF8_'!$A$2:$B$223,2,FALSE)</f>
        <v>Oceania</v>
      </c>
      <c r="H71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0" spans="1:8" hidden="1">
      <c r="A7140" t="s">
        <v>219</v>
      </c>
      <c r="B7140" s="3">
        <v>1980</v>
      </c>
      <c r="C7140">
        <v>0</v>
      </c>
      <c r="D7140">
        <v>0</v>
      </c>
      <c r="E7140" s="3" t="e">
        <v>#NUM!</v>
      </c>
      <c r="F7140" s="3" t="str">
        <f>VLOOKUP(Exportacao[[#This Row],[País]],Tabela3[#All],4,FALSE)</f>
        <v>Tuvalu</v>
      </c>
      <c r="G7140" s="3" t="str">
        <f>VLOOKUP(Exportacao[[#This Row],[País Corrigido]],'Conversor de países_Geral_UTF8_'!$A$2:$B$223,2,FALSE)</f>
        <v>Oceania</v>
      </c>
      <c r="H71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1" spans="1:8" hidden="1">
      <c r="A7141" t="s">
        <v>219</v>
      </c>
      <c r="B7141" s="3">
        <v>1981</v>
      </c>
      <c r="C7141">
        <v>0</v>
      </c>
      <c r="D7141">
        <v>0</v>
      </c>
      <c r="E7141" s="3" t="e">
        <v>#NUM!</v>
      </c>
      <c r="F7141" s="3" t="str">
        <f>VLOOKUP(Exportacao[[#This Row],[País]],Tabela3[#All],4,FALSE)</f>
        <v>Tuvalu</v>
      </c>
      <c r="G7141" s="3" t="str">
        <f>VLOOKUP(Exportacao[[#This Row],[País Corrigido]],'Conversor de países_Geral_UTF8_'!$A$2:$B$223,2,FALSE)</f>
        <v>Oceania</v>
      </c>
      <c r="H71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2" spans="1:8" hidden="1">
      <c r="A7142" t="s">
        <v>219</v>
      </c>
      <c r="B7142" s="3">
        <v>1982</v>
      </c>
      <c r="C7142">
        <v>0</v>
      </c>
      <c r="D7142">
        <v>0</v>
      </c>
      <c r="E7142" s="3" t="e">
        <v>#NUM!</v>
      </c>
      <c r="F7142" s="3" t="str">
        <f>VLOOKUP(Exportacao[[#This Row],[País]],Tabela3[#All],4,FALSE)</f>
        <v>Tuvalu</v>
      </c>
      <c r="G7142" s="3" t="str">
        <f>VLOOKUP(Exportacao[[#This Row],[País Corrigido]],'Conversor de países_Geral_UTF8_'!$A$2:$B$223,2,FALSE)</f>
        <v>Oceania</v>
      </c>
      <c r="H71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3" spans="1:8" hidden="1">
      <c r="A7143" t="s">
        <v>219</v>
      </c>
      <c r="B7143" s="3">
        <v>1983</v>
      </c>
      <c r="C7143">
        <v>0</v>
      </c>
      <c r="D7143">
        <v>0</v>
      </c>
      <c r="E7143" s="3" t="e">
        <v>#NUM!</v>
      </c>
      <c r="F7143" s="3" t="str">
        <f>VLOOKUP(Exportacao[[#This Row],[País]],Tabela3[#All],4,FALSE)</f>
        <v>Tuvalu</v>
      </c>
      <c r="G7143" s="3" t="str">
        <f>VLOOKUP(Exportacao[[#This Row],[País Corrigido]],'Conversor de países_Geral_UTF8_'!$A$2:$B$223,2,FALSE)</f>
        <v>Oceania</v>
      </c>
      <c r="H71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4" spans="1:8" hidden="1">
      <c r="A7144" t="s">
        <v>219</v>
      </c>
      <c r="B7144" s="3">
        <v>1984</v>
      </c>
      <c r="C7144">
        <v>0</v>
      </c>
      <c r="D7144">
        <v>0</v>
      </c>
      <c r="E7144" s="3" t="e">
        <v>#NUM!</v>
      </c>
      <c r="F7144" s="3" t="str">
        <f>VLOOKUP(Exportacao[[#This Row],[País]],Tabela3[#All],4,FALSE)</f>
        <v>Tuvalu</v>
      </c>
      <c r="G7144" s="3" t="str">
        <f>VLOOKUP(Exportacao[[#This Row],[País Corrigido]],'Conversor de países_Geral_UTF8_'!$A$2:$B$223,2,FALSE)</f>
        <v>Oceania</v>
      </c>
      <c r="H71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5" spans="1:8" hidden="1">
      <c r="A7145" t="s">
        <v>219</v>
      </c>
      <c r="B7145" s="3">
        <v>1985</v>
      </c>
      <c r="C7145">
        <v>0</v>
      </c>
      <c r="D7145">
        <v>0</v>
      </c>
      <c r="E7145" s="3" t="e">
        <v>#NUM!</v>
      </c>
      <c r="F7145" s="3" t="str">
        <f>VLOOKUP(Exportacao[[#This Row],[País]],Tabela3[#All],4,FALSE)</f>
        <v>Tuvalu</v>
      </c>
      <c r="G7145" s="3" t="str">
        <f>VLOOKUP(Exportacao[[#This Row],[País Corrigido]],'Conversor de países_Geral_UTF8_'!$A$2:$B$223,2,FALSE)</f>
        <v>Oceania</v>
      </c>
      <c r="H71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6" spans="1:8" hidden="1">
      <c r="A7146" t="s">
        <v>219</v>
      </c>
      <c r="B7146" s="3">
        <v>1986</v>
      </c>
      <c r="C7146">
        <v>0</v>
      </c>
      <c r="D7146">
        <v>0</v>
      </c>
      <c r="E7146" s="3" t="e">
        <v>#NUM!</v>
      </c>
      <c r="F7146" s="3" t="str">
        <f>VLOOKUP(Exportacao[[#This Row],[País]],Tabela3[#All],4,FALSE)</f>
        <v>Tuvalu</v>
      </c>
      <c r="G7146" s="3" t="str">
        <f>VLOOKUP(Exportacao[[#This Row],[País Corrigido]],'Conversor de países_Geral_UTF8_'!$A$2:$B$223,2,FALSE)</f>
        <v>Oceania</v>
      </c>
      <c r="H71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7" spans="1:8" hidden="1">
      <c r="A7147" t="s">
        <v>219</v>
      </c>
      <c r="B7147" s="3">
        <v>1987</v>
      </c>
      <c r="C7147">
        <v>0</v>
      </c>
      <c r="D7147">
        <v>0</v>
      </c>
      <c r="E7147" s="3" t="e">
        <v>#NUM!</v>
      </c>
      <c r="F7147" s="3" t="str">
        <f>VLOOKUP(Exportacao[[#This Row],[País]],Tabela3[#All],4,FALSE)</f>
        <v>Tuvalu</v>
      </c>
      <c r="G7147" s="3" t="str">
        <f>VLOOKUP(Exportacao[[#This Row],[País Corrigido]],'Conversor de países_Geral_UTF8_'!$A$2:$B$223,2,FALSE)</f>
        <v>Oceania</v>
      </c>
      <c r="H71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8" spans="1:8" hidden="1">
      <c r="A7148" t="s">
        <v>219</v>
      </c>
      <c r="B7148" s="3">
        <v>1988</v>
      </c>
      <c r="C7148">
        <v>0</v>
      </c>
      <c r="D7148">
        <v>0</v>
      </c>
      <c r="E7148" s="3" t="e">
        <v>#NUM!</v>
      </c>
      <c r="F7148" s="3" t="str">
        <f>VLOOKUP(Exportacao[[#This Row],[País]],Tabela3[#All],4,FALSE)</f>
        <v>Tuvalu</v>
      </c>
      <c r="G7148" s="3" t="str">
        <f>VLOOKUP(Exportacao[[#This Row],[País Corrigido]],'Conversor de países_Geral_UTF8_'!$A$2:$B$223,2,FALSE)</f>
        <v>Oceania</v>
      </c>
      <c r="H71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49" spans="1:8" hidden="1">
      <c r="A7149" t="s">
        <v>219</v>
      </c>
      <c r="B7149" s="3">
        <v>1989</v>
      </c>
      <c r="C7149">
        <v>0</v>
      </c>
      <c r="D7149">
        <v>0</v>
      </c>
      <c r="E7149" s="3" t="e">
        <v>#NUM!</v>
      </c>
      <c r="F7149" s="3" t="str">
        <f>VLOOKUP(Exportacao[[#This Row],[País]],Tabela3[#All],4,FALSE)</f>
        <v>Tuvalu</v>
      </c>
      <c r="G7149" s="3" t="str">
        <f>VLOOKUP(Exportacao[[#This Row],[País Corrigido]],'Conversor de países_Geral_UTF8_'!$A$2:$B$223,2,FALSE)</f>
        <v>Oceania</v>
      </c>
      <c r="H71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0" spans="1:8" hidden="1">
      <c r="A7150" t="s">
        <v>219</v>
      </c>
      <c r="B7150" s="3">
        <v>1990</v>
      </c>
      <c r="C7150">
        <v>0</v>
      </c>
      <c r="D7150">
        <v>0</v>
      </c>
      <c r="E7150" s="3" t="e">
        <v>#NUM!</v>
      </c>
      <c r="F7150" s="3" t="str">
        <f>VLOOKUP(Exportacao[[#This Row],[País]],Tabela3[#All],4,FALSE)</f>
        <v>Tuvalu</v>
      </c>
      <c r="G7150" s="3" t="str">
        <f>VLOOKUP(Exportacao[[#This Row],[País Corrigido]],'Conversor de países_Geral_UTF8_'!$A$2:$B$223,2,FALSE)</f>
        <v>Oceania</v>
      </c>
      <c r="H71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1" spans="1:8" hidden="1">
      <c r="A7151" t="s">
        <v>219</v>
      </c>
      <c r="B7151" s="3">
        <v>1991</v>
      </c>
      <c r="C7151">
        <v>0</v>
      </c>
      <c r="D7151">
        <v>0</v>
      </c>
      <c r="E7151" s="3" t="e">
        <v>#NUM!</v>
      </c>
      <c r="F7151" s="3" t="str">
        <f>VLOOKUP(Exportacao[[#This Row],[País]],Tabela3[#All],4,FALSE)</f>
        <v>Tuvalu</v>
      </c>
      <c r="G7151" s="3" t="str">
        <f>VLOOKUP(Exportacao[[#This Row],[País Corrigido]],'Conversor de países_Geral_UTF8_'!$A$2:$B$223,2,FALSE)</f>
        <v>Oceania</v>
      </c>
      <c r="H71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2" spans="1:8" hidden="1">
      <c r="A7152" t="s">
        <v>219</v>
      </c>
      <c r="B7152" s="3">
        <v>1992</v>
      </c>
      <c r="C7152">
        <v>0</v>
      </c>
      <c r="D7152">
        <v>0</v>
      </c>
      <c r="E7152" s="3" t="e">
        <v>#NUM!</v>
      </c>
      <c r="F7152" s="3" t="str">
        <f>VLOOKUP(Exportacao[[#This Row],[País]],Tabela3[#All],4,FALSE)</f>
        <v>Tuvalu</v>
      </c>
      <c r="G7152" s="3" t="str">
        <f>VLOOKUP(Exportacao[[#This Row],[País Corrigido]],'Conversor de países_Geral_UTF8_'!$A$2:$B$223,2,FALSE)</f>
        <v>Oceania</v>
      </c>
      <c r="H71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3" spans="1:8" hidden="1">
      <c r="A7153" t="s">
        <v>219</v>
      </c>
      <c r="B7153" s="3">
        <v>1993</v>
      </c>
      <c r="C7153">
        <v>0</v>
      </c>
      <c r="D7153">
        <v>0</v>
      </c>
      <c r="E7153" s="3" t="e">
        <v>#NUM!</v>
      </c>
      <c r="F7153" s="3" t="str">
        <f>VLOOKUP(Exportacao[[#This Row],[País]],Tabela3[#All],4,FALSE)</f>
        <v>Tuvalu</v>
      </c>
      <c r="G7153" s="3" t="str">
        <f>VLOOKUP(Exportacao[[#This Row],[País Corrigido]],'Conversor de países_Geral_UTF8_'!$A$2:$B$223,2,FALSE)</f>
        <v>Oceania</v>
      </c>
      <c r="H71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4" spans="1:8" hidden="1">
      <c r="A7154" t="s">
        <v>219</v>
      </c>
      <c r="B7154" s="3">
        <v>1994</v>
      </c>
      <c r="C7154">
        <v>0</v>
      </c>
      <c r="D7154">
        <v>0</v>
      </c>
      <c r="E7154" s="3" t="e">
        <v>#NUM!</v>
      </c>
      <c r="F7154" s="3" t="str">
        <f>VLOOKUP(Exportacao[[#This Row],[País]],Tabela3[#All],4,FALSE)</f>
        <v>Tuvalu</v>
      </c>
      <c r="G7154" s="3" t="str">
        <f>VLOOKUP(Exportacao[[#This Row],[País Corrigido]],'Conversor de países_Geral_UTF8_'!$A$2:$B$223,2,FALSE)</f>
        <v>Oceania</v>
      </c>
      <c r="H71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5" spans="1:8" hidden="1">
      <c r="A7155" t="s">
        <v>219</v>
      </c>
      <c r="B7155" s="3">
        <v>1995</v>
      </c>
      <c r="C7155">
        <v>0</v>
      </c>
      <c r="D7155">
        <v>0</v>
      </c>
      <c r="E7155" s="3" t="e">
        <v>#NUM!</v>
      </c>
      <c r="F7155" s="3" t="str">
        <f>VLOOKUP(Exportacao[[#This Row],[País]],Tabela3[#All],4,FALSE)</f>
        <v>Tuvalu</v>
      </c>
      <c r="G7155" s="3" t="str">
        <f>VLOOKUP(Exportacao[[#This Row],[País Corrigido]],'Conversor de países_Geral_UTF8_'!$A$2:$B$223,2,FALSE)</f>
        <v>Oceania</v>
      </c>
      <c r="H71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6" spans="1:8" hidden="1">
      <c r="A7156" t="s">
        <v>219</v>
      </c>
      <c r="B7156" s="3">
        <v>1996</v>
      </c>
      <c r="C7156">
        <v>0</v>
      </c>
      <c r="D7156">
        <v>0</v>
      </c>
      <c r="E7156" s="3" t="e">
        <v>#NUM!</v>
      </c>
      <c r="F7156" s="3" t="str">
        <f>VLOOKUP(Exportacao[[#This Row],[País]],Tabela3[#All],4,FALSE)</f>
        <v>Tuvalu</v>
      </c>
      <c r="G7156" s="3" t="str">
        <f>VLOOKUP(Exportacao[[#This Row],[País Corrigido]],'Conversor de países_Geral_UTF8_'!$A$2:$B$223,2,FALSE)</f>
        <v>Oceania</v>
      </c>
      <c r="H71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7" spans="1:8" hidden="1">
      <c r="A7157" t="s">
        <v>219</v>
      </c>
      <c r="B7157" s="3">
        <v>1997</v>
      </c>
      <c r="C7157">
        <v>0</v>
      </c>
      <c r="D7157">
        <v>0</v>
      </c>
      <c r="E7157" s="3" t="e">
        <v>#NUM!</v>
      </c>
      <c r="F7157" s="3" t="str">
        <f>VLOOKUP(Exportacao[[#This Row],[País]],Tabela3[#All],4,FALSE)</f>
        <v>Tuvalu</v>
      </c>
      <c r="G7157" s="3" t="str">
        <f>VLOOKUP(Exportacao[[#This Row],[País Corrigido]],'Conversor de países_Geral_UTF8_'!$A$2:$B$223,2,FALSE)</f>
        <v>Oceania</v>
      </c>
      <c r="H71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8" spans="1:8" hidden="1">
      <c r="A7158" t="s">
        <v>219</v>
      </c>
      <c r="B7158" s="3">
        <v>1998</v>
      </c>
      <c r="C7158">
        <v>0</v>
      </c>
      <c r="D7158">
        <v>0</v>
      </c>
      <c r="E7158" s="3" t="e">
        <v>#NUM!</v>
      </c>
      <c r="F7158" s="3" t="str">
        <f>VLOOKUP(Exportacao[[#This Row],[País]],Tabela3[#All],4,FALSE)</f>
        <v>Tuvalu</v>
      </c>
      <c r="G7158" s="3" t="str">
        <f>VLOOKUP(Exportacao[[#This Row],[País Corrigido]],'Conversor de países_Geral_UTF8_'!$A$2:$B$223,2,FALSE)</f>
        <v>Oceania</v>
      </c>
      <c r="H71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59" spans="1:8" hidden="1">
      <c r="A7159" t="s">
        <v>219</v>
      </c>
      <c r="B7159" s="3">
        <v>1999</v>
      </c>
      <c r="C7159">
        <v>0</v>
      </c>
      <c r="D7159">
        <v>0</v>
      </c>
      <c r="E7159" s="3" t="e">
        <v>#NUM!</v>
      </c>
      <c r="F7159" s="3" t="str">
        <f>VLOOKUP(Exportacao[[#This Row],[País]],Tabela3[#All],4,FALSE)</f>
        <v>Tuvalu</v>
      </c>
      <c r="G7159" s="3" t="str">
        <f>VLOOKUP(Exportacao[[#This Row],[País Corrigido]],'Conversor de países_Geral_UTF8_'!$A$2:$B$223,2,FALSE)</f>
        <v>Oceania</v>
      </c>
      <c r="H71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0" spans="1:8" hidden="1">
      <c r="A7160" t="s">
        <v>219</v>
      </c>
      <c r="B7160" s="3">
        <v>2000</v>
      </c>
      <c r="C7160">
        <v>0</v>
      </c>
      <c r="D7160">
        <v>0</v>
      </c>
      <c r="E7160" s="3" t="e">
        <v>#NUM!</v>
      </c>
      <c r="F7160" s="3" t="str">
        <f>VLOOKUP(Exportacao[[#This Row],[País]],Tabela3[#All],4,FALSE)</f>
        <v>Tuvalu</v>
      </c>
      <c r="G7160" s="3" t="str">
        <f>VLOOKUP(Exportacao[[#This Row],[País Corrigido]],'Conversor de países_Geral_UTF8_'!$A$2:$B$223,2,FALSE)</f>
        <v>Oceania</v>
      </c>
      <c r="H71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1" spans="1:8" hidden="1">
      <c r="A7161" t="s">
        <v>219</v>
      </c>
      <c r="B7161" s="3">
        <v>2001</v>
      </c>
      <c r="C7161">
        <v>0</v>
      </c>
      <c r="D7161">
        <v>0</v>
      </c>
      <c r="E7161" s="3" t="e">
        <v>#NUM!</v>
      </c>
      <c r="F7161" s="3" t="str">
        <f>VLOOKUP(Exportacao[[#This Row],[País]],Tabela3[#All],4,FALSE)</f>
        <v>Tuvalu</v>
      </c>
      <c r="G7161" s="3" t="str">
        <f>VLOOKUP(Exportacao[[#This Row],[País Corrigido]],'Conversor de países_Geral_UTF8_'!$A$2:$B$223,2,FALSE)</f>
        <v>Oceania</v>
      </c>
      <c r="H71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2" spans="1:8" hidden="1">
      <c r="A7162" t="s">
        <v>219</v>
      </c>
      <c r="B7162" s="3">
        <v>2002</v>
      </c>
      <c r="C7162">
        <v>0</v>
      </c>
      <c r="D7162">
        <v>0</v>
      </c>
      <c r="E7162" s="3" t="e">
        <v>#NUM!</v>
      </c>
      <c r="F7162" s="3" t="str">
        <f>VLOOKUP(Exportacao[[#This Row],[País]],Tabela3[#All],4,FALSE)</f>
        <v>Tuvalu</v>
      </c>
      <c r="G7162" s="3" t="str">
        <f>VLOOKUP(Exportacao[[#This Row],[País Corrigido]],'Conversor de países_Geral_UTF8_'!$A$2:$B$223,2,FALSE)</f>
        <v>Oceania</v>
      </c>
      <c r="H71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3" spans="1:8" hidden="1">
      <c r="A7163" t="s">
        <v>219</v>
      </c>
      <c r="B7163" s="3">
        <v>2003</v>
      </c>
      <c r="C7163">
        <v>0</v>
      </c>
      <c r="D7163">
        <v>0</v>
      </c>
      <c r="E7163" s="3" t="e">
        <v>#NUM!</v>
      </c>
      <c r="F7163" s="3" t="str">
        <f>VLOOKUP(Exportacao[[#This Row],[País]],Tabela3[#All],4,FALSE)</f>
        <v>Tuvalu</v>
      </c>
      <c r="G7163" s="3" t="str">
        <f>VLOOKUP(Exportacao[[#This Row],[País Corrigido]],'Conversor de países_Geral_UTF8_'!$A$2:$B$223,2,FALSE)</f>
        <v>Oceania</v>
      </c>
      <c r="H71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4" spans="1:8" hidden="1">
      <c r="A7164" t="s">
        <v>219</v>
      </c>
      <c r="B7164" s="3">
        <v>2004</v>
      </c>
      <c r="C7164">
        <v>0</v>
      </c>
      <c r="D7164">
        <v>0</v>
      </c>
      <c r="E7164" s="3" t="e">
        <v>#NUM!</v>
      </c>
      <c r="F7164" s="3" t="str">
        <f>VLOOKUP(Exportacao[[#This Row],[País]],Tabela3[#All],4,FALSE)</f>
        <v>Tuvalu</v>
      </c>
      <c r="G7164" s="3" t="str">
        <f>VLOOKUP(Exportacao[[#This Row],[País Corrigido]],'Conversor de países_Geral_UTF8_'!$A$2:$B$223,2,FALSE)</f>
        <v>Oceania</v>
      </c>
      <c r="H71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5" spans="1:8" hidden="1">
      <c r="A7165" t="s">
        <v>219</v>
      </c>
      <c r="B7165" s="3">
        <v>2005</v>
      </c>
      <c r="C7165">
        <v>0</v>
      </c>
      <c r="D7165">
        <v>0</v>
      </c>
      <c r="E7165" s="3" t="e">
        <v>#NUM!</v>
      </c>
      <c r="F7165" s="3" t="str">
        <f>VLOOKUP(Exportacao[[#This Row],[País]],Tabela3[#All],4,FALSE)</f>
        <v>Tuvalu</v>
      </c>
      <c r="G7165" s="3" t="str">
        <f>VLOOKUP(Exportacao[[#This Row],[País Corrigido]],'Conversor de países_Geral_UTF8_'!$A$2:$B$223,2,FALSE)</f>
        <v>Oceania</v>
      </c>
      <c r="H71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6" spans="1:8" hidden="1">
      <c r="A7166" t="s">
        <v>219</v>
      </c>
      <c r="B7166" s="3">
        <v>2006</v>
      </c>
      <c r="C7166">
        <v>0</v>
      </c>
      <c r="D7166">
        <v>0</v>
      </c>
      <c r="E7166" s="3" t="e">
        <v>#NUM!</v>
      </c>
      <c r="F7166" s="3" t="str">
        <f>VLOOKUP(Exportacao[[#This Row],[País]],Tabela3[#All],4,FALSE)</f>
        <v>Tuvalu</v>
      </c>
      <c r="G7166" s="3" t="str">
        <f>VLOOKUP(Exportacao[[#This Row],[País Corrigido]],'Conversor de países_Geral_UTF8_'!$A$2:$B$223,2,FALSE)</f>
        <v>Oceania</v>
      </c>
      <c r="H71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7" spans="1:8" hidden="1">
      <c r="A7167" t="s">
        <v>219</v>
      </c>
      <c r="B7167" s="3">
        <v>2007</v>
      </c>
      <c r="C7167">
        <v>0</v>
      </c>
      <c r="D7167">
        <v>0</v>
      </c>
      <c r="E7167" s="3" t="e">
        <v>#NUM!</v>
      </c>
      <c r="F7167" s="3" t="str">
        <f>VLOOKUP(Exportacao[[#This Row],[País]],Tabela3[#All],4,FALSE)</f>
        <v>Tuvalu</v>
      </c>
      <c r="G7167" s="3" t="str">
        <f>VLOOKUP(Exportacao[[#This Row],[País Corrigido]],'Conversor de países_Geral_UTF8_'!$A$2:$B$223,2,FALSE)</f>
        <v>Oceania</v>
      </c>
      <c r="H71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8" spans="1:8" hidden="1">
      <c r="A7168" t="s">
        <v>219</v>
      </c>
      <c r="B7168" s="3">
        <v>2008</v>
      </c>
      <c r="C7168">
        <v>0</v>
      </c>
      <c r="D7168">
        <v>0</v>
      </c>
      <c r="E7168" s="3" t="e">
        <v>#NUM!</v>
      </c>
      <c r="F7168" s="3" t="str">
        <f>VLOOKUP(Exportacao[[#This Row],[País]],Tabela3[#All],4,FALSE)</f>
        <v>Tuvalu</v>
      </c>
      <c r="G7168" s="3" t="str">
        <f>VLOOKUP(Exportacao[[#This Row],[País Corrigido]],'Conversor de países_Geral_UTF8_'!$A$2:$B$223,2,FALSE)</f>
        <v>Oceania</v>
      </c>
      <c r="H71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69" spans="1:8" hidden="1">
      <c r="A7169" t="s">
        <v>219</v>
      </c>
      <c r="B7169" s="3">
        <v>2009</v>
      </c>
      <c r="C7169">
        <v>0</v>
      </c>
      <c r="D7169">
        <v>0</v>
      </c>
      <c r="E7169" s="3" t="e">
        <v>#NUM!</v>
      </c>
      <c r="F7169" s="3" t="str">
        <f>VLOOKUP(Exportacao[[#This Row],[País]],Tabela3[#All],4,FALSE)</f>
        <v>Tuvalu</v>
      </c>
      <c r="G7169" s="3" t="str">
        <f>VLOOKUP(Exportacao[[#This Row],[País Corrigido]],'Conversor de países_Geral_UTF8_'!$A$2:$B$223,2,FALSE)</f>
        <v>Oceania</v>
      </c>
      <c r="H71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0" spans="1:8" hidden="1">
      <c r="A7170" t="s">
        <v>219</v>
      </c>
      <c r="B7170" s="3">
        <v>2010</v>
      </c>
      <c r="C7170">
        <v>0</v>
      </c>
      <c r="D7170">
        <v>0</v>
      </c>
      <c r="E7170" s="3" t="e">
        <v>#NUM!</v>
      </c>
      <c r="F7170" s="3" t="str">
        <f>VLOOKUP(Exportacao[[#This Row],[País]],Tabela3[#All],4,FALSE)</f>
        <v>Tuvalu</v>
      </c>
      <c r="G7170" s="3" t="str">
        <f>VLOOKUP(Exportacao[[#This Row],[País Corrigido]],'Conversor de países_Geral_UTF8_'!$A$2:$B$223,2,FALSE)</f>
        <v>Oceania</v>
      </c>
      <c r="H71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1" spans="1:8" hidden="1">
      <c r="A7171" t="s">
        <v>219</v>
      </c>
      <c r="B7171" s="3">
        <v>2011</v>
      </c>
      <c r="C7171">
        <v>0</v>
      </c>
      <c r="D7171">
        <v>0</v>
      </c>
      <c r="E7171" s="3" t="e">
        <v>#NUM!</v>
      </c>
      <c r="F7171" s="3" t="str">
        <f>VLOOKUP(Exportacao[[#This Row],[País]],Tabela3[#All],4,FALSE)</f>
        <v>Tuvalu</v>
      </c>
      <c r="G7171" s="3" t="str">
        <f>VLOOKUP(Exportacao[[#This Row],[País Corrigido]],'Conversor de países_Geral_UTF8_'!$A$2:$B$223,2,FALSE)</f>
        <v>Oceania</v>
      </c>
      <c r="H71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2" spans="1:8" hidden="1">
      <c r="A7172" t="s">
        <v>219</v>
      </c>
      <c r="B7172" s="3">
        <v>2012</v>
      </c>
      <c r="C7172">
        <v>0</v>
      </c>
      <c r="D7172">
        <v>0</v>
      </c>
      <c r="E7172" s="3" t="e">
        <v>#NUM!</v>
      </c>
      <c r="F7172" s="3" t="str">
        <f>VLOOKUP(Exportacao[[#This Row],[País]],Tabela3[#All],4,FALSE)</f>
        <v>Tuvalu</v>
      </c>
      <c r="G7172" s="3" t="str">
        <f>VLOOKUP(Exportacao[[#This Row],[País Corrigido]],'Conversor de países_Geral_UTF8_'!$A$2:$B$223,2,FALSE)</f>
        <v>Oceania</v>
      </c>
      <c r="H71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3" spans="1:8" hidden="1">
      <c r="A7173" t="s">
        <v>219</v>
      </c>
      <c r="B7173" s="3">
        <v>2013</v>
      </c>
      <c r="C7173">
        <v>0</v>
      </c>
      <c r="D7173">
        <v>0</v>
      </c>
      <c r="E7173" s="3" t="e">
        <v>#NUM!</v>
      </c>
      <c r="F7173" s="3" t="str">
        <f>VLOOKUP(Exportacao[[#This Row],[País]],Tabela3[#All],4,FALSE)</f>
        <v>Tuvalu</v>
      </c>
      <c r="G7173" s="3" t="str">
        <f>VLOOKUP(Exportacao[[#This Row],[País Corrigido]],'Conversor de países_Geral_UTF8_'!$A$2:$B$223,2,FALSE)</f>
        <v>Oceania</v>
      </c>
      <c r="H71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4" spans="1:8" hidden="1">
      <c r="A7174" t="s">
        <v>219</v>
      </c>
      <c r="B7174" s="3">
        <v>2014</v>
      </c>
      <c r="C7174">
        <v>0</v>
      </c>
      <c r="D7174">
        <v>0</v>
      </c>
      <c r="E7174" s="3" t="e">
        <v>#NUM!</v>
      </c>
      <c r="F7174" s="3" t="str">
        <f>VLOOKUP(Exportacao[[#This Row],[País]],Tabela3[#All],4,FALSE)</f>
        <v>Tuvalu</v>
      </c>
      <c r="G7174" s="3" t="str">
        <f>VLOOKUP(Exportacao[[#This Row],[País Corrigido]],'Conversor de países_Geral_UTF8_'!$A$2:$B$223,2,FALSE)</f>
        <v>Oceania</v>
      </c>
      <c r="H71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5" spans="1:8" hidden="1">
      <c r="A7175" t="s">
        <v>219</v>
      </c>
      <c r="B7175" s="3">
        <v>2015</v>
      </c>
      <c r="C7175">
        <v>0</v>
      </c>
      <c r="D7175">
        <v>0</v>
      </c>
      <c r="E7175" s="3" t="e">
        <v>#NUM!</v>
      </c>
      <c r="F7175" s="3" t="str">
        <f>VLOOKUP(Exportacao[[#This Row],[País]],Tabela3[#All],4,FALSE)</f>
        <v>Tuvalu</v>
      </c>
      <c r="G7175" s="3" t="str">
        <f>VLOOKUP(Exportacao[[#This Row],[País Corrigido]],'Conversor de países_Geral_UTF8_'!$A$2:$B$223,2,FALSE)</f>
        <v>Oceania</v>
      </c>
      <c r="H71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6" spans="1:8" hidden="1">
      <c r="A7176" t="s">
        <v>219</v>
      </c>
      <c r="B7176" s="3">
        <v>2016</v>
      </c>
      <c r="C7176">
        <v>0</v>
      </c>
      <c r="D7176">
        <v>0</v>
      </c>
      <c r="E7176" s="3" t="e">
        <v>#NUM!</v>
      </c>
      <c r="F7176" s="3" t="str">
        <f>VLOOKUP(Exportacao[[#This Row],[País]],Tabela3[#All],4,FALSE)</f>
        <v>Tuvalu</v>
      </c>
      <c r="G7176" s="3" t="str">
        <f>VLOOKUP(Exportacao[[#This Row],[País Corrigido]],'Conversor de países_Geral_UTF8_'!$A$2:$B$223,2,FALSE)</f>
        <v>Oceania</v>
      </c>
      <c r="H71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7" spans="1:8" hidden="1">
      <c r="A7177" t="s">
        <v>219</v>
      </c>
      <c r="B7177" s="3">
        <v>2017</v>
      </c>
      <c r="C7177">
        <v>0</v>
      </c>
      <c r="D7177">
        <v>0</v>
      </c>
      <c r="E7177" s="3" t="e">
        <v>#NUM!</v>
      </c>
      <c r="F7177" s="3" t="str">
        <f>VLOOKUP(Exportacao[[#This Row],[País]],Tabela3[#All],4,FALSE)</f>
        <v>Tuvalu</v>
      </c>
      <c r="G7177" s="3" t="str">
        <f>VLOOKUP(Exportacao[[#This Row],[País Corrigido]],'Conversor de países_Geral_UTF8_'!$A$2:$B$223,2,FALSE)</f>
        <v>Oceania</v>
      </c>
      <c r="H71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8" spans="1:8" hidden="1">
      <c r="A7178" t="s">
        <v>219</v>
      </c>
      <c r="B7178" s="3">
        <v>2018</v>
      </c>
      <c r="C7178">
        <v>0</v>
      </c>
      <c r="D7178">
        <v>0</v>
      </c>
      <c r="E7178" s="3" t="e">
        <v>#NUM!</v>
      </c>
      <c r="F7178" s="3" t="str">
        <f>VLOOKUP(Exportacao[[#This Row],[País]],Tabela3[#All],4,FALSE)</f>
        <v>Tuvalu</v>
      </c>
      <c r="G7178" s="3" t="str">
        <f>VLOOKUP(Exportacao[[#This Row],[País Corrigido]],'Conversor de países_Geral_UTF8_'!$A$2:$B$223,2,FALSE)</f>
        <v>Oceania</v>
      </c>
      <c r="H71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79" spans="1:8" hidden="1">
      <c r="A7179" t="s">
        <v>219</v>
      </c>
      <c r="B7179" s="3">
        <v>2019</v>
      </c>
      <c r="C7179">
        <v>0</v>
      </c>
      <c r="D7179">
        <v>0</v>
      </c>
      <c r="E7179" s="3" t="e">
        <v>#NUM!</v>
      </c>
      <c r="F7179" s="3" t="str">
        <f>VLOOKUP(Exportacao[[#This Row],[País]],Tabela3[#All],4,FALSE)</f>
        <v>Tuvalu</v>
      </c>
      <c r="G7179" s="3" t="str">
        <f>VLOOKUP(Exportacao[[#This Row],[País Corrigido]],'Conversor de países_Geral_UTF8_'!$A$2:$B$223,2,FALSE)</f>
        <v>Oceania</v>
      </c>
      <c r="H71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0" spans="1:8" hidden="1">
      <c r="A7180" t="s">
        <v>219</v>
      </c>
      <c r="B7180" s="3">
        <v>2020</v>
      </c>
      <c r="C7180">
        <v>2</v>
      </c>
      <c r="D7180">
        <v>4</v>
      </c>
      <c r="E7180" s="3">
        <v>2</v>
      </c>
      <c r="F7180" s="3" t="str">
        <f>VLOOKUP(Exportacao[[#This Row],[País]],Tabela3[#All],4,FALSE)</f>
        <v>Tuvalu</v>
      </c>
      <c r="G7180" s="3" t="str">
        <f>VLOOKUP(Exportacao[[#This Row],[País Corrigido]],'Conversor de países_Geral_UTF8_'!$A$2:$B$223,2,FALSE)</f>
        <v>Oceania</v>
      </c>
      <c r="H71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81" spans="1:8" hidden="1">
      <c r="A7181" t="s">
        <v>219</v>
      </c>
      <c r="B7181" s="3">
        <v>2021</v>
      </c>
      <c r="C7181">
        <v>0</v>
      </c>
      <c r="D7181">
        <v>0</v>
      </c>
      <c r="E7181" s="3" t="e">
        <v>#NUM!</v>
      </c>
      <c r="F7181" s="3" t="str">
        <f>VLOOKUP(Exportacao[[#This Row],[País]],Tabela3[#All],4,FALSE)</f>
        <v>Tuvalu</v>
      </c>
      <c r="G7181" s="3" t="str">
        <f>VLOOKUP(Exportacao[[#This Row],[País Corrigido]],'Conversor de países_Geral_UTF8_'!$A$2:$B$223,2,FALSE)</f>
        <v>Oceania</v>
      </c>
      <c r="H71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2" spans="1:8" hidden="1">
      <c r="A7182" t="s">
        <v>219</v>
      </c>
      <c r="B7182" s="3">
        <v>2022</v>
      </c>
      <c r="C7182">
        <v>0</v>
      </c>
      <c r="D7182">
        <v>0</v>
      </c>
      <c r="E7182" s="3" t="e">
        <v>#NUM!</v>
      </c>
      <c r="F7182" s="3" t="str">
        <f>VLOOKUP(Exportacao[[#This Row],[País]],Tabela3[#All],4,FALSE)</f>
        <v>Tuvalu</v>
      </c>
      <c r="G7182" s="3" t="str">
        <f>VLOOKUP(Exportacao[[#This Row],[País Corrigido]],'Conversor de países_Geral_UTF8_'!$A$2:$B$223,2,FALSE)</f>
        <v>Oceania</v>
      </c>
      <c r="H71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3" spans="1:8" hidden="1">
      <c r="A7183" t="s">
        <v>219</v>
      </c>
      <c r="B7183" s="3">
        <v>2023</v>
      </c>
      <c r="C7183">
        <v>0</v>
      </c>
      <c r="D7183">
        <v>0</v>
      </c>
      <c r="E7183" s="3" t="e">
        <v>#NUM!</v>
      </c>
      <c r="F7183" s="3" t="str">
        <f>VLOOKUP(Exportacao[[#This Row],[País]],Tabela3[#All],4,FALSE)</f>
        <v>Tuvalu</v>
      </c>
      <c r="G7183" s="3" t="str">
        <f>VLOOKUP(Exportacao[[#This Row],[País Corrigido]],'Conversor de países_Geral_UTF8_'!$A$2:$B$223,2,FALSE)</f>
        <v>Oceania</v>
      </c>
      <c r="H71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4" spans="1:8" hidden="1">
      <c r="A7184" t="s">
        <v>223</v>
      </c>
      <c r="B7184" s="3">
        <v>1970</v>
      </c>
      <c r="C7184">
        <v>0</v>
      </c>
      <c r="D7184">
        <v>0</v>
      </c>
      <c r="E7184" s="3" t="e">
        <v>#NUM!</v>
      </c>
      <c r="F7184" s="3" t="str">
        <f>VLOOKUP(Exportacao[[#This Row],[País]],Tabela3[#All],4,FALSE)</f>
        <v>Uruguai</v>
      </c>
      <c r="G7184" s="3" t="str">
        <f>VLOOKUP(Exportacao[[#This Row],[País Corrigido]],'Conversor de países_Geral_UTF8_'!$A$2:$B$223,2,FALSE)</f>
        <v>América do Sul</v>
      </c>
      <c r="H71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5" spans="1:8" hidden="1">
      <c r="A7185" t="s">
        <v>223</v>
      </c>
      <c r="B7185" s="3">
        <v>1971</v>
      </c>
      <c r="C7185">
        <v>0</v>
      </c>
      <c r="D7185">
        <v>0</v>
      </c>
      <c r="E7185" s="3" t="e">
        <v>#NUM!</v>
      </c>
      <c r="F7185" s="3" t="str">
        <f>VLOOKUP(Exportacao[[#This Row],[País]],Tabela3[#All],4,FALSE)</f>
        <v>Uruguai</v>
      </c>
      <c r="G7185" s="3" t="str">
        <f>VLOOKUP(Exportacao[[#This Row],[País Corrigido]],'Conversor de países_Geral_UTF8_'!$A$2:$B$223,2,FALSE)</f>
        <v>América do Sul</v>
      </c>
      <c r="H71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6" spans="1:8" hidden="1">
      <c r="A7186" t="s">
        <v>223</v>
      </c>
      <c r="B7186" s="3">
        <v>1972</v>
      </c>
      <c r="C7186">
        <v>0</v>
      </c>
      <c r="D7186">
        <v>0</v>
      </c>
      <c r="E7186" s="3" t="e">
        <v>#NUM!</v>
      </c>
      <c r="F7186" s="3" t="str">
        <f>VLOOKUP(Exportacao[[#This Row],[País]],Tabela3[#All],4,FALSE)</f>
        <v>Uruguai</v>
      </c>
      <c r="G7186" s="3" t="str">
        <f>VLOOKUP(Exportacao[[#This Row],[País Corrigido]],'Conversor de países_Geral_UTF8_'!$A$2:$B$223,2,FALSE)</f>
        <v>América do Sul</v>
      </c>
      <c r="H71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7" spans="1:8" hidden="1">
      <c r="A7187" t="s">
        <v>223</v>
      </c>
      <c r="B7187" s="3">
        <v>1973</v>
      </c>
      <c r="C7187">
        <v>0</v>
      </c>
      <c r="D7187">
        <v>0</v>
      </c>
      <c r="E7187" s="3" t="e">
        <v>#NUM!</v>
      </c>
      <c r="F7187" s="3" t="str">
        <f>VLOOKUP(Exportacao[[#This Row],[País]],Tabela3[#All],4,FALSE)</f>
        <v>Uruguai</v>
      </c>
      <c r="G7187" s="3" t="str">
        <f>VLOOKUP(Exportacao[[#This Row],[País Corrigido]],'Conversor de países_Geral_UTF8_'!$A$2:$B$223,2,FALSE)</f>
        <v>América do Sul</v>
      </c>
      <c r="H71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8" spans="1:8" hidden="1">
      <c r="A7188" t="s">
        <v>223</v>
      </c>
      <c r="B7188" s="3">
        <v>1974</v>
      </c>
      <c r="C7188">
        <v>0</v>
      </c>
      <c r="D7188">
        <v>0</v>
      </c>
      <c r="E7188" s="3" t="e">
        <v>#NUM!</v>
      </c>
      <c r="F7188" s="3" t="str">
        <f>VLOOKUP(Exportacao[[#This Row],[País]],Tabela3[#All],4,FALSE)</f>
        <v>Uruguai</v>
      </c>
      <c r="G7188" s="3" t="str">
        <f>VLOOKUP(Exportacao[[#This Row],[País Corrigido]],'Conversor de países_Geral_UTF8_'!$A$2:$B$223,2,FALSE)</f>
        <v>América do Sul</v>
      </c>
      <c r="H71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89" spans="1:8" hidden="1">
      <c r="A7189" t="s">
        <v>223</v>
      </c>
      <c r="B7189" s="3">
        <v>1975</v>
      </c>
      <c r="C7189">
        <v>0</v>
      </c>
      <c r="D7189">
        <v>0</v>
      </c>
      <c r="E7189" s="3" t="e">
        <v>#NUM!</v>
      </c>
      <c r="F7189" s="3" t="str">
        <f>VLOOKUP(Exportacao[[#This Row],[País]],Tabela3[#All],4,FALSE)</f>
        <v>Uruguai</v>
      </c>
      <c r="G7189" s="3" t="str">
        <f>VLOOKUP(Exportacao[[#This Row],[País Corrigido]],'Conversor de países_Geral_UTF8_'!$A$2:$B$223,2,FALSE)</f>
        <v>América do Sul</v>
      </c>
      <c r="H71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90" spans="1:8" hidden="1">
      <c r="A7190" t="s">
        <v>223</v>
      </c>
      <c r="B7190" s="3">
        <v>1976</v>
      </c>
      <c r="C7190">
        <v>0</v>
      </c>
      <c r="D7190">
        <v>0</v>
      </c>
      <c r="E7190" s="3" t="e">
        <v>#NUM!</v>
      </c>
      <c r="F7190" s="3" t="str">
        <f>VLOOKUP(Exportacao[[#This Row],[País]],Tabela3[#All],4,FALSE)</f>
        <v>Uruguai</v>
      </c>
      <c r="G7190" s="3" t="str">
        <f>VLOOKUP(Exportacao[[#This Row],[País Corrigido]],'Conversor de países_Geral_UTF8_'!$A$2:$B$223,2,FALSE)</f>
        <v>América do Sul</v>
      </c>
      <c r="H71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91" spans="1:8" hidden="1">
      <c r="A7191" t="s">
        <v>223</v>
      </c>
      <c r="B7191" s="3">
        <v>1977</v>
      </c>
      <c r="C7191">
        <v>1384</v>
      </c>
      <c r="D7191">
        <v>720</v>
      </c>
      <c r="E7191" s="3">
        <v>0.52023121387283233</v>
      </c>
      <c r="F7191" s="3" t="str">
        <f>VLOOKUP(Exportacao[[#This Row],[País]],Tabela3[#All],4,FALSE)</f>
        <v>Uruguai</v>
      </c>
      <c r="G7191" s="3" t="str">
        <f>VLOOKUP(Exportacao[[#This Row],[País Corrigido]],'Conversor de países_Geral_UTF8_'!$A$2:$B$223,2,FALSE)</f>
        <v>América do Sul</v>
      </c>
      <c r="H71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92" spans="1:8" hidden="1">
      <c r="A7192" t="s">
        <v>223</v>
      </c>
      <c r="B7192" s="3">
        <v>1978</v>
      </c>
      <c r="C7192">
        <v>13396</v>
      </c>
      <c r="D7192">
        <v>5128</v>
      </c>
      <c r="E7192" s="3">
        <v>0.38280083607046878</v>
      </c>
      <c r="F7192" s="3" t="str">
        <f>VLOOKUP(Exportacao[[#This Row],[País]],Tabela3[#All],4,FALSE)</f>
        <v>Uruguai</v>
      </c>
      <c r="G7192" s="3" t="str">
        <f>VLOOKUP(Exportacao[[#This Row],[País Corrigido]],'Conversor de países_Geral_UTF8_'!$A$2:$B$223,2,FALSE)</f>
        <v>América do Sul</v>
      </c>
      <c r="H71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93" spans="1:8" hidden="1">
      <c r="A7193" t="s">
        <v>223</v>
      </c>
      <c r="B7193" s="3">
        <v>1979</v>
      </c>
      <c r="C7193">
        <v>31374</v>
      </c>
      <c r="D7193">
        <v>12285</v>
      </c>
      <c r="E7193" s="3">
        <v>0.39156626506024095</v>
      </c>
      <c r="F7193" s="3" t="str">
        <f>VLOOKUP(Exportacao[[#This Row],[País]],Tabela3[#All],4,FALSE)</f>
        <v>Uruguai</v>
      </c>
      <c r="G7193" s="3" t="str">
        <f>VLOOKUP(Exportacao[[#This Row],[País Corrigido]],'Conversor de países_Geral_UTF8_'!$A$2:$B$223,2,FALSE)</f>
        <v>América do Sul</v>
      </c>
      <c r="H71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94" spans="1:8" hidden="1">
      <c r="A7194" t="s">
        <v>223</v>
      </c>
      <c r="B7194" s="3">
        <v>1980</v>
      </c>
      <c r="C7194">
        <v>7602</v>
      </c>
      <c r="D7194">
        <v>7500</v>
      </c>
      <c r="E7194" s="3">
        <v>0.98658247829518553</v>
      </c>
      <c r="F7194" s="3" t="str">
        <f>VLOOKUP(Exportacao[[#This Row],[País]],Tabela3[#All],4,FALSE)</f>
        <v>Uruguai</v>
      </c>
      <c r="G7194" s="3" t="str">
        <f>VLOOKUP(Exportacao[[#This Row],[País Corrigido]],'Conversor de países_Geral_UTF8_'!$A$2:$B$223,2,FALSE)</f>
        <v>América do Sul</v>
      </c>
      <c r="H71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195" spans="1:8" hidden="1">
      <c r="A7195" t="s">
        <v>223</v>
      </c>
      <c r="B7195" s="3">
        <v>1981</v>
      </c>
      <c r="C7195">
        <v>0</v>
      </c>
      <c r="D7195">
        <v>0</v>
      </c>
      <c r="E7195" s="3" t="e">
        <v>#NUM!</v>
      </c>
      <c r="F7195" s="3" t="str">
        <f>VLOOKUP(Exportacao[[#This Row],[País]],Tabela3[#All],4,FALSE)</f>
        <v>Uruguai</v>
      </c>
      <c r="G7195" s="3" t="str">
        <f>VLOOKUP(Exportacao[[#This Row],[País Corrigido]],'Conversor de países_Geral_UTF8_'!$A$2:$B$223,2,FALSE)</f>
        <v>América do Sul</v>
      </c>
      <c r="H71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96" spans="1:8" hidden="1">
      <c r="A7196" t="s">
        <v>223</v>
      </c>
      <c r="B7196" s="3">
        <v>1982</v>
      </c>
      <c r="C7196">
        <v>0</v>
      </c>
      <c r="D7196">
        <v>0</v>
      </c>
      <c r="E7196" s="3" t="e">
        <v>#NUM!</v>
      </c>
      <c r="F7196" s="3" t="str">
        <f>VLOOKUP(Exportacao[[#This Row],[País]],Tabela3[#All],4,FALSE)</f>
        <v>Uruguai</v>
      </c>
      <c r="G7196" s="3" t="str">
        <f>VLOOKUP(Exportacao[[#This Row],[País Corrigido]],'Conversor de países_Geral_UTF8_'!$A$2:$B$223,2,FALSE)</f>
        <v>América do Sul</v>
      </c>
      <c r="H71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97" spans="1:8" hidden="1">
      <c r="A7197" t="s">
        <v>223</v>
      </c>
      <c r="B7197" s="3">
        <v>1983</v>
      </c>
      <c r="C7197">
        <v>0</v>
      </c>
      <c r="D7197">
        <v>0</v>
      </c>
      <c r="E7197" s="3" t="e">
        <v>#NUM!</v>
      </c>
      <c r="F7197" s="3" t="str">
        <f>VLOOKUP(Exportacao[[#This Row],[País]],Tabela3[#All],4,FALSE)</f>
        <v>Uruguai</v>
      </c>
      <c r="G7197" s="3" t="str">
        <f>VLOOKUP(Exportacao[[#This Row],[País Corrigido]],'Conversor de países_Geral_UTF8_'!$A$2:$B$223,2,FALSE)</f>
        <v>América do Sul</v>
      </c>
      <c r="H71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98" spans="1:8" hidden="1">
      <c r="A7198" t="s">
        <v>223</v>
      </c>
      <c r="B7198" s="3">
        <v>1984</v>
      </c>
      <c r="C7198">
        <v>0</v>
      </c>
      <c r="D7198">
        <v>0</v>
      </c>
      <c r="E7198" s="3" t="e">
        <v>#NUM!</v>
      </c>
      <c r="F7198" s="3" t="str">
        <f>VLOOKUP(Exportacao[[#This Row],[País]],Tabela3[#All],4,FALSE)</f>
        <v>Uruguai</v>
      </c>
      <c r="G7198" s="3" t="str">
        <f>VLOOKUP(Exportacao[[#This Row],[País Corrigido]],'Conversor de países_Geral_UTF8_'!$A$2:$B$223,2,FALSE)</f>
        <v>América do Sul</v>
      </c>
      <c r="H71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199" spans="1:8" hidden="1">
      <c r="A7199" t="s">
        <v>223</v>
      </c>
      <c r="B7199" s="3">
        <v>1985</v>
      </c>
      <c r="C7199">
        <v>0</v>
      </c>
      <c r="D7199">
        <v>0</v>
      </c>
      <c r="E7199" s="3" t="e">
        <v>#NUM!</v>
      </c>
      <c r="F7199" s="3" t="str">
        <f>VLOOKUP(Exportacao[[#This Row],[País]],Tabela3[#All],4,FALSE)</f>
        <v>Uruguai</v>
      </c>
      <c r="G7199" s="3" t="str">
        <f>VLOOKUP(Exportacao[[#This Row],[País Corrigido]],'Conversor de países_Geral_UTF8_'!$A$2:$B$223,2,FALSE)</f>
        <v>América do Sul</v>
      </c>
      <c r="H71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0" spans="1:8" hidden="1">
      <c r="A7200" t="s">
        <v>223</v>
      </c>
      <c r="B7200" s="3">
        <v>1986</v>
      </c>
      <c r="C7200">
        <v>0</v>
      </c>
      <c r="D7200">
        <v>0</v>
      </c>
      <c r="E7200" s="3" t="e">
        <v>#NUM!</v>
      </c>
      <c r="F7200" s="3" t="str">
        <f>VLOOKUP(Exportacao[[#This Row],[País]],Tabela3[#All],4,FALSE)</f>
        <v>Uruguai</v>
      </c>
      <c r="G7200" s="3" t="str">
        <f>VLOOKUP(Exportacao[[#This Row],[País Corrigido]],'Conversor de países_Geral_UTF8_'!$A$2:$B$223,2,FALSE)</f>
        <v>América do Sul</v>
      </c>
      <c r="H72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1" spans="1:8" hidden="1">
      <c r="A7201" t="s">
        <v>223</v>
      </c>
      <c r="B7201" s="3">
        <v>1987</v>
      </c>
      <c r="C7201">
        <v>0</v>
      </c>
      <c r="D7201">
        <v>0</v>
      </c>
      <c r="E7201" s="3" t="e">
        <v>#NUM!</v>
      </c>
      <c r="F7201" s="3" t="str">
        <f>VLOOKUP(Exportacao[[#This Row],[País]],Tabela3[#All],4,FALSE)</f>
        <v>Uruguai</v>
      </c>
      <c r="G7201" s="3" t="str">
        <f>VLOOKUP(Exportacao[[#This Row],[País Corrigido]],'Conversor de países_Geral_UTF8_'!$A$2:$B$223,2,FALSE)</f>
        <v>América do Sul</v>
      </c>
      <c r="H72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2" spans="1:8" hidden="1">
      <c r="A7202" t="s">
        <v>223</v>
      </c>
      <c r="B7202" s="3">
        <v>1988</v>
      </c>
      <c r="C7202">
        <v>0</v>
      </c>
      <c r="D7202">
        <v>0</v>
      </c>
      <c r="E7202" s="3" t="e">
        <v>#NUM!</v>
      </c>
      <c r="F7202" s="3" t="str">
        <f>VLOOKUP(Exportacao[[#This Row],[País]],Tabela3[#All],4,FALSE)</f>
        <v>Uruguai</v>
      </c>
      <c r="G7202" s="3" t="str">
        <f>VLOOKUP(Exportacao[[#This Row],[País Corrigido]],'Conversor de países_Geral_UTF8_'!$A$2:$B$223,2,FALSE)</f>
        <v>América do Sul</v>
      </c>
      <c r="H72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3" spans="1:8" hidden="1">
      <c r="A7203" t="s">
        <v>223</v>
      </c>
      <c r="B7203" s="3">
        <v>1989</v>
      </c>
      <c r="C7203">
        <v>0</v>
      </c>
      <c r="D7203">
        <v>0</v>
      </c>
      <c r="E7203" s="3" t="e">
        <v>#NUM!</v>
      </c>
      <c r="F7203" s="3" t="str">
        <f>VLOOKUP(Exportacao[[#This Row],[País]],Tabela3[#All],4,FALSE)</f>
        <v>Uruguai</v>
      </c>
      <c r="G7203" s="3" t="str">
        <f>VLOOKUP(Exportacao[[#This Row],[País Corrigido]],'Conversor de países_Geral_UTF8_'!$A$2:$B$223,2,FALSE)</f>
        <v>América do Sul</v>
      </c>
      <c r="H72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4" spans="1:8" hidden="1">
      <c r="A7204" t="s">
        <v>223</v>
      </c>
      <c r="B7204" s="3">
        <v>1990</v>
      </c>
      <c r="C7204">
        <v>0</v>
      </c>
      <c r="D7204">
        <v>0</v>
      </c>
      <c r="E7204" s="3" t="e">
        <v>#NUM!</v>
      </c>
      <c r="F7204" s="3" t="str">
        <f>VLOOKUP(Exportacao[[#This Row],[País]],Tabela3[#All],4,FALSE)</f>
        <v>Uruguai</v>
      </c>
      <c r="G7204" s="3" t="str">
        <f>VLOOKUP(Exportacao[[#This Row],[País Corrigido]],'Conversor de países_Geral_UTF8_'!$A$2:$B$223,2,FALSE)</f>
        <v>América do Sul</v>
      </c>
      <c r="H72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5" spans="1:8" hidden="1">
      <c r="A7205" t="s">
        <v>223</v>
      </c>
      <c r="B7205" s="3">
        <v>1991</v>
      </c>
      <c r="C7205">
        <v>0</v>
      </c>
      <c r="D7205">
        <v>0</v>
      </c>
      <c r="E7205" s="3" t="e">
        <v>#NUM!</v>
      </c>
      <c r="F7205" s="3" t="str">
        <f>VLOOKUP(Exportacao[[#This Row],[País]],Tabela3[#All],4,FALSE)</f>
        <v>Uruguai</v>
      </c>
      <c r="G7205" s="3" t="str">
        <f>VLOOKUP(Exportacao[[#This Row],[País Corrigido]],'Conversor de países_Geral_UTF8_'!$A$2:$B$223,2,FALSE)</f>
        <v>América do Sul</v>
      </c>
      <c r="H72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6" spans="1:8" hidden="1">
      <c r="A7206" t="s">
        <v>223</v>
      </c>
      <c r="B7206" s="3">
        <v>1992</v>
      </c>
      <c r="C7206">
        <v>0</v>
      </c>
      <c r="D7206">
        <v>0</v>
      </c>
      <c r="E7206" s="3" t="e">
        <v>#NUM!</v>
      </c>
      <c r="F7206" s="3" t="str">
        <f>VLOOKUP(Exportacao[[#This Row],[País]],Tabela3[#All],4,FALSE)</f>
        <v>Uruguai</v>
      </c>
      <c r="G7206" s="3" t="str">
        <f>VLOOKUP(Exportacao[[#This Row],[País Corrigido]],'Conversor de países_Geral_UTF8_'!$A$2:$B$223,2,FALSE)</f>
        <v>América do Sul</v>
      </c>
      <c r="H72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7" spans="1:8" hidden="1">
      <c r="A7207" t="s">
        <v>223</v>
      </c>
      <c r="B7207" s="3">
        <v>1993</v>
      </c>
      <c r="C7207">
        <v>4940</v>
      </c>
      <c r="D7207">
        <v>10080</v>
      </c>
      <c r="E7207" s="3">
        <v>2.0404858299595143</v>
      </c>
      <c r="F7207" s="3" t="str">
        <f>VLOOKUP(Exportacao[[#This Row],[País]],Tabela3[#All],4,FALSE)</f>
        <v>Uruguai</v>
      </c>
      <c r="G7207" s="3" t="str">
        <f>VLOOKUP(Exportacao[[#This Row],[País Corrigido]],'Conversor de países_Geral_UTF8_'!$A$2:$B$223,2,FALSE)</f>
        <v>América do Sul</v>
      </c>
      <c r="H72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08" spans="1:8" hidden="1">
      <c r="A7208" t="s">
        <v>223</v>
      </c>
      <c r="B7208" s="3">
        <v>1994</v>
      </c>
      <c r="C7208">
        <v>0</v>
      </c>
      <c r="D7208">
        <v>0</v>
      </c>
      <c r="E7208" s="3" t="e">
        <v>#NUM!</v>
      </c>
      <c r="F7208" s="3" t="str">
        <f>VLOOKUP(Exportacao[[#This Row],[País]],Tabela3[#All],4,FALSE)</f>
        <v>Uruguai</v>
      </c>
      <c r="G7208" s="3" t="str">
        <f>VLOOKUP(Exportacao[[#This Row],[País Corrigido]],'Conversor de países_Geral_UTF8_'!$A$2:$B$223,2,FALSE)</f>
        <v>América do Sul</v>
      </c>
      <c r="H72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09" spans="1:8" hidden="1">
      <c r="A7209" t="s">
        <v>223</v>
      </c>
      <c r="B7209" s="3">
        <v>1995</v>
      </c>
      <c r="C7209">
        <v>42042</v>
      </c>
      <c r="D7209">
        <v>21815</v>
      </c>
      <c r="E7209" s="3">
        <v>0.51888587602873315</v>
      </c>
      <c r="F7209" s="3" t="str">
        <f>VLOOKUP(Exportacao[[#This Row],[País]],Tabela3[#All],4,FALSE)</f>
        <v>Uruguai</v>
      </c>
      <c r="G7209" s="3" t="str">
        <f>VLOOKUP(Exportacao[[#This Row],[País Corrigido]],'Conversor de países_Geral_UTF8_'!$A$2:$B$223,2,FALSE)</f>
        <v>América do Sul</v>
      </c>
      <c r="H72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0" spans="1:8" hidden="1">
      <c r="A7210" t="s">
        <v>223</v>
      </c>
      <c r="B7210" s="3">
        <v>1996</v>
      </c>
      <c r="C7210">
        <v>12491</v>
      </c>
      <c r="D7210">
        <v>11233</v>
      </c>
      <c r="E7210" s="3">
        <v>0.89928748699063321</v>
      </c>
      <c r="F7210" s="3" t="str">
        <f>VLOOKUP(Exportacao[[#This Row],[País]],Tabela3[#All],4,FALSE)</f>
        <v>Uruguai</v>
      </c>
      <c r="G7210" s="3" t="str">
        <f>VLOOKUP(Exportacao[[#This Row],[País Corrigido]],'Conversor de países_Geral_UTF8_'!$A$2:$B$223,2,FALSE)</f>
        <v>América do Sul</v>
      </c>
      <c r="H72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1" spans="1:8" hidden="1">
      <c r="A7211" t="s">
        <v>223</v>
      </c>
      <c r="B7211" s="3">
        <v>1997</v>
      </c>
      <c r="C7211">
        <v>46904</v>
      </c>
      <c r="D7211">
        <v>34226</v>
      </c>
      <c r="E7211" s="3">
        <v>0.72970322360566264</v>
      </c>
      <c r="F7211" s="3" t="str">
        <f>VLOOKUP(Exportacao[[#This Row],[País]],Tabela3[#All],4,FALSE)</f>
        <v>Uruguai</v>
      </c>
      <c r="G7211" s="3" t="str">
        <f>VLOOKUP(Exportacao[[#This Row],[País Corrigido]],'Conversor de países_Geral_UTF8_'!$A$2:$B$223,2,FALSE)</f>
        <v>América do Sul</v>
      </c>
      <c r="H72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2" spans="1:8" hidden="1">
      <c r="A7212" t="s">
        <v>223</v>
      </c>
      <c r="B7212" s="3">
        <v>1998</v>
      </c>
      <c r="C7212">
        <v>49219</v>
      </c>
      <c r="D7212">
        <v>38244</v>
      </c>
      <c r="E7212" s="3">
        <v>0.77701700562790788</v>
      </c>
      <c r="F7212" s="3" t="str">
        <f>VLOOKUP(Exportacao[[#This Row],[País]],Tabela3[#All],4,FALSE)</f>
        <v>Uruguai</v>
      </c>
      <c r="G7212" s="3" t="str">
        <f>VLOOKUP(Exportacao[[#This Row],[País Corrigido]],'Conversor de países_Geral_UTF8_'!$A$2:$B$223,2,FALSE)</f>
        <v>América do Sul</v>
      </c>
      <c r="H72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3" spans="1:8" hidden="1">
      <c r="A7213" t="s">
        <v>223</v>
      </c>
      <c r="B7213" s="3">
        <v>1999</v>
      </c>
      <c r="C7213">
        <v>72533</v>
      </c>
      <c r="D7213">
        <v>41576</v>
      </c>
      <c r="E7213" s="3">
        <v>0.57320116360828866</v>
      </c>
      <c r="F7213" s="3" t="str">
        <f>VLOOKUP(Exportacao[[#This Row],[País]],Tabela3[#All],4,FALSE)</f>
        <v>Uruguai</v>
      </c>
      <c r="G7213" s="3" t="str">
        <f>VLOOKUP(Exportacao[[#This Row],[País Corrigido]],'Conversor de países_Geral_UTF8_'!$A$2:$B$223,2,FALSE)</f>
        <v>América do Sul</v>
      </c>
      <c r="H72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4" spans="1:8" hidden="1">
      <c r="A7214" t="s">
        <v>223</v>
      </c>
      <c r="B7214" s="3">
        <v>2000</v>
      </c>
      <c r="C7214">
        <v>44476</v>
      </c>
      <c r="D7214">
        <v>30075</v>
      </c>
      <c r="E7214" s="3">
        <v>0.67620739275114672</v>
      </c>
      <c r="F7214" s="3" t="str">
        <f>VLOOKUP(Exportacao[[#This Row],[País]],Tabela3[#All],4,FALSE)</f>
        <v>Uruguai</v>
      </c>
      <c r="G7214" s="3" t="str">
        <f>VLOOKUP(Exportacao[[#This Row],[País Corrigido]],'Conversor de países_Geral_UTF8_'!$A$2:$B$223,2,FALSE)</f>
        <v>América do Sul</v>
      </c>
      <c r="H72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5" spans="1:8" hidden="1">
      <c r="A7215" t="s">
        <v>223</v>
      </c>
      <c r="B7215" s="3">
        <v>2001</v>
      </c>
      <c r="C7215">
        <v>6689</v>
      </c>
      <c r="D7215">
        <v>3270</v>
      </c>
      <c r="E7215" s="3">
        <v>0.48886231125728807</v>
      </c>
      <c r="F7215" s="3" t="str">
        <f>VLOOKUP(Exportacao[[#This Row],[País]],Tabela3[#All],4,FALSE)</f>
        <v>Uruguai</v>
      </c>
      <c r="G7215" s="3" t="str">
        <f>VLOOKUP(Exportacao[[#This Row],[País Corrigido]],'Conversor de países_Geral_UTF8_'!$A$2:$B$223,2,FALSE)</f>
        <v>América do Sul</v>
      </c>
      <c r="H72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6" spans="1:8" hidden="1">
      <c r="A7216" t="s">
        <v>223</v>
      </c>
      <c r="B7216" s="3">
        <v>2002</v>
      </c>
      <c r="C7216">
        <v>27350</v>
      </c>
      <c r="D7216">
        <v>10008</v>
      </c>
      <c r="E7216" s="3">
        <v>0.36592321755027424</v>
      </c>
      <c r="F7216" s="3" t="str">
        <f>VLOOKUP(Exportacao[[#This Row],[País]],Tabela3[#All],4,FALSE)</f>
        <v>Uruguai</v>
      </c>
      <c r="G7216" s="3" t="str">
        <f>VLOOKUP(Exportacao[[#This Row],[País Corrigido]],'Conversor de países_Geral_UTF8_'!$A$2:$B$223,2,FALSE)</f>
        <v>América do Sul</v>
      </c>
      <c r="H72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7" spans="1:8" hidden="1">
      <c r="A7217" t="s">
        <v>223</v>
      </c>
      <c r="B7217" s="3">
        <v>2003</v>
      </c>
      <c r="C7217">
        <v>12250</v>
      </c>
      <c r="D7217">
        <v>4701</v>
      </c>
      <c r="E7217" s="3">
        <v>0.38375510204081631</v>
      </c>
      <c r="F7217" s="3" t="str">
        <f>VLOOKUP(Exportacao[[#This Row],[País]],Tabela3[#All],4,FALSE)</f>
        <v>Uruguai</v>
      </c>
      <c r="G7217" s="3" t="str">
        <f>VLOOKUP(Exportacao[[#This Row],[País Corrigido]],'Conversor de países_Geral_UTF8_'!$A$2:$B$223,2,FALSE)</f>
        <v>América do Sul</v>
      </c>
      <c r="H72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8" spans="1:8" hidden="1">
      <c r="A7218" t="s">
        <v>223</v>
      </c>
      <c r="B7218" s="3">
        <v>2004</v>
      </c>
      <c r="C7218">
        <v>1296</v>
      </c>
      <c r="D7218">
        <v>766</v>
      </c>
      <c r="E7218" s="3">
        <v>0.59104938271604934</v>
      </c>
      <c r="F7218" s="3" t="str">
        <f>VLOOKUP(Exportacao[[#This Row],[País]],Tabela3[#All],4,FALSE)</f>
        <v>Uruguai</v>
      </c>
      <c r="G7218" s="3" t="str">
        <f>VLOOKUP(Exportacao[[#This Row],[País Corrigido]],'Conversor de países_Geral_UTF8_'!$A$2:$B$223,2,FALSE)</f>
        <v>América do Sul</v>
      </c>
      <c r="H72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19" spans="1:8" hidden="1">
      <c r="A7219" t="s">
        <v>223</v>
      </c>
      <c r="B7219" s="3">
        <v>2005</v>
      </c>
      <c r="C7219">
        <v>0</v>
      </c>
      <c r="D7219">
        <v>0</v>
      </c>
      <c r="E7219" s="3" t="e">
        <v>#NUM!</v>
      </c>
      <c r="F7219" s="3" t="str">
        <f>VLOOKUP(Exportacao[[#This Row],[País]],Tabela3[#All],4,FALSE)</f>
        <v>Uruguai</v>
      </c>
      <c r="G7219" s="3" t="str">
        <f>VLOOKUP(Exportacao[[#This Row],[País Corrigido]],'Conversor de países_Geral_UTF8_'!$A$2:$B$223,2,FALSE)</f>
        <v>América do Sul</v>
      </c>
      <c r="H72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20" spans="1:8" hidden="1">
      <c r="A7220" t="s">
        <v>223</v>
      </c>
      <c r="B7220" s="3">
        <v>2006</v>
      </c>
      <c r="C7220">
        <v>1008</v>
      </c>
      <c r="D7220">
        <v>1685</v>
      </c>
      <c r="E7220" s="3">
        <v>1.6716269841269842</v>
      </c>
      <c r="F7220" s="3" t="str">
        <f>VLOOKUP(Exportacao[[#This Row],[País]],Tabela3[#All],4,FALSE)</f>
        <v>Uruguai</v>
      </c>
      <c r="G7220" s="3" t="str">
        <f>VLOOKUP(Exportacao[[#This Row],[País Corrigido]],'Conversor de países_Geral_UTF8_'!$A$2:$B$223,2,FALSE)</f>
        <v>América do Sul</v>
      </c>
      <c r="H72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21" spans="1:8" hidden="1">
      <c r="A7221" t="s">
        <v>223</v>
      </c>
      <c r="B7221" s="3">
        <v>2007</v>
      </c>
      <c r="C7221">
        <v>0</v>
      </c>
      <c r="D7221">
        <v>0</v>
      </c>
      <c r="E7221" s="3" t="e">
        <v>#NUM!</v>
      </c>
      <c r="F7221" s="3" t="str">
        <f>VLOOKUP(Exportacao[[#This Row],[País]],Tabela3[#All],4,FALSE)</f>
        <v>Uruguai</v>
      </c>
      <c r="G7221" s="3" t="str">
        <f>VLOOKUP(Exportacao[[#This Row],[País Corrigido]],'Conversor de países_Geral_UTF8_'!$A$2:$B$223,2,FALSE)</f>
        <v>América do Sul</v>
      </c>
      <c r="H72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22" spans="1:8" hidden="1">
      <c r="A7222" t="s">
        <v>223</v>
      </c>
      <c r="B7222" s="3">
        <v>2008</v>
      </c>
      <c r="C7222">
        <v>0</v>
      </c>
      <c r="D7222">
        <v>0</v>
      </c>
      <c r="E7222" s="3" t="e">
        <v>#NUM!</v>
      </c>
      <c r="F7222" s="3" t="str">
        <f>VLOOKUP(Exportacao[[#This Row],[País]],Tabela3[#All],4,FALSE)</f>
        <v>Uruguai</v>
      </c>
      <c r="G7222" s="3" t="str">
        <f>VLOOKUP(Exportacao[[#This Row],[País Corrigido]],'Conversor de países_Geral_UTF8_'!$A$2:$B$223,2,FALSE)</f>
        <v>América do Sul</v>
      </c>
      <c r="H72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23" spans="1:8" hidden="1">
      <c r="A7223" t="s">
        <v>223</v>
      </c>
      <c r="B7223" s="3">
        <v>2009</v>
      </c>
      <c r="C7223">
        <v>0</v>
      </c>
      <c r="D7223">
        <v>0</v>
      </c>
      <c r="E7223" s="3" t="e">
        <v>#NUM!</v>
      </c>
      <c r="F7223" s="3" t="str">
        <f>VLOOKUP(Exportacao[[#This Row],[País]],Tabela3[#All],4,FALSE)</f>
        <v>Uruguai</v>
      </c>
      <c r="G7223" s="3" t="str">
        <f>VLOOKUP(Exportacao[[#This Row],[País Corrigido]],'Conversor de países_Geral_UTF8_'!$A$2:$B$223,2,FALSE)</f>
        <v>América do Sul</v>
      </c>
      <c r="H72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24" spans="1:8" hidden="1">
      <c r="A7224" t="s">
        <v>223</v>
      </c>
      <c r="B7224" s="3">
        <v>2010</v>
      </c>
      <c r="C7224">
        <v>914</v>
      </c>
      <c r="D7224">
        <v>2929</v>
      </c>
      <c r="E7224" s="3">
        <v>3.2045951859956237</v>
      </c>
      <c r="F7224" s="3" t="str">
        <f>VLOOKUP(Exportacao[[#This Row],[País]],Tabela3[#All],4,FALSE)</f>
        <v>Uruguai</v>
      </c>
      <c r="G7224" s="3" t="str">
        <f>VLOOKUP(Exportacao[[#This Row],[País Corrigido]],'Conversor de países_Geral_UTF8_'!$A$2:$B$223,2,FALSE)</f>
        <v>América do Sul</v>
      </c>
      <c r="H72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25" spans="1:8" hidden="1">
      <c r="A7225" t="s">
        <v>223</v>
      </c>
      <c r="B7225" s="3">
        <v>2011</v>
      </c>
      <c r="C7225">
        <v>1238</v>
      </c>
      <c r="D7225">
        <v>4404</v>
      </c>
      <c r="E7225" s="3">
        <v>3.5573505654281097</v>
      </c>
      <c r="F7225" s="3" t="str">
        <f>VLOOKUP(Exportacao[[#This Row],[País]],Tabela3[#All],4,FALSE)</f>
        <v>Uruguai</v>
      </c>
      <c r="G7225" s="3" t="str">
        <f>VLOOKUP(Exportacao[[#This Row],[País Corrigido]],'Conversor de países_Geral_UTF8_'!$A$2:$B$223,2,FALSE)</f>
        <v>América do Sul</v>
      </c>
      <c r="H72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26" spans="1:8" hidden="1">
      <c r="A7226" t="s">
        <v>223</v>
      </c>
      <c r="B7226" s="3">
        <v>2012</v>
      </c>
      <c r="C7226">
        <v>1135</v>
      </c>
      <c r="D7226">
        <v>3879</v>
      </c>
      <c r="E7226" s="3">
        <v>3.4176211453744494</v>
      </c>
      <c r="F7226" s="3" t="str">
        <f>VLOOKUP(Exportacao[[#This Row],[País]],Tabela3[#All],4,FALSE)</f>
        <v>Uruguai</v>
      </c>
      <c r="G7226" s="3" t="str">
        <f>VLOOKUP(Exportacao[[#This Row],[País Corrigido]],'Conversor de países_Geral_UTF8_'!$A$2:$B$223,2,FALSE)</f>
        <v>América do Sul</v>
      </c>
      <c r="H72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27" spans="1:8" hidden="1">
      <c r="A7227" t="s">
        <v>223</v>
      </c>
      <c r="B7227" s="3">
        <v>2013</v>
      </c>
      <c r="C7227">
        <v>1526</v>
      </c>
      <c r="D7227">
        <v>13343</v>
      </c>
      <c r="E7227" s="3">
        <v>8.7437745740498034</v>
      </c>
      <c r="F7227" s="3" t="str">
        <f>VLOOKUP(Exportacao[[#This Row],[País]],Tabela3[#All],4,FALSE)</f>
        <v>Uruguai</v>
      </c>
      <c r="G7227" s="3" t="str">
        <f>VLOOKUP(Exportacao[[#This Row],[País Corrigido]],'Conversor de países_Geral_UTF8_'!$A$2:$B$223,2,FALSE)</f>
        <v>América do Sul</v>
      </c>
      <c r="H72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28" spans="1:8" hidden="1">
      <c r="A7228" t="s">
        <v>223</v>
      </c>
      <c r="B7228" s="3">
        <v>2014</v>
      </c>
      <c r="C7228">
        <v>0</v>
      </c>
      <c r="D7228">
        <v>0</v>
      </c>
      <c r="E7228" s="3" t="e">
        <v>#NUM!</v>
      </c>
      <c r="F7228" s="3" t="str">
        <f>VLOOKUP(Exportacao[[#This Row],[País]],Tabela3[#All],4,FALSE)</f>
        <v>Uruguai</v>
      </c>
      <c r="G7228" s="3" t="str">
        <f>VLOOKUP(Exportacao[[#This Row],[País Corrigido]],'Conversor de países_Geral_UTF8_'!$A$2:$B$223,2,FALSE)</f>
        <v>América do Sul</v>
      </c>
      <c r="H72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29" spans="1:8" hidden="1">
      <c r="A7229" t="s">
        <v>223</v>
      </c>
      <c r="B7229" s="3">
        <v>2015</v>
      </c>
      <c r="C7229">
        <v>0</v>
      </c>
      <c r="D7229">
        <v>0</v>
      </c>
      <c r="E7229" s="3" t="e">
        <v>#NUM!</v>
      </c>
      <c r="F7229" s="3" t="str">
        <f>VLOOKUP(Exportacao[[#This Row],[País]],Tabela3[#All],4,FALSE)</f>
        <v>Uruguai</v>
      </c>
      <c r="G7229" s="3" t="str">
        <f>VLOOKUP(Exportacao[[#This Row],[País Corrigido]],'Conversor de países_Geral_UTF8_'!$A$2:$B$223,2,FALSE)</f>
        <v>América do Sul</v>
      </c>
      <c r="H72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30" spans="1:8" hidden="1">
      <c r="A7230" t="s">
        <v>223</v>
      </c>
      <c r="B7230" s="3">
        <v>2016</v>
      </c>
      <c r="C7230">
        <v>0</v>
      </c>
      <c r="D7230">
        <v>0</v>
      </c>
      <c r="E7230" s="3" t="e">
        <v>#NUM!</v>
      </c>
      <c r="F7230" s="3" t="str">
        <f>VLOOKUP(Exportacao[[#This Row],[País]],Tabela3[#All],4,FALSE)</f>
        <v>Uruguai</v>
      </c>
      <c r="G7230" s="3" t="str">
        <f>VLOOKUP(Exportacao[[#This Row],[País Corrigido]],'Conversor de países_Geral_UTF8_'!$A$2:$B$223,2,FALSE)</f>
        <v>América do Sul</v>
      </c>
      <c r="H72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31" spans="1:8" hidden="1">
      <c r="A7231" t="s">
        <v>223</v>
      </c>
      <c r="B7231" s="3">
        <v>2017</v>
      </c>
      <c r="C7231">
        <v>0</v>
      </c>
      <c r="D7231">
        <v>0</v>
      </c>
      <c r="E7231" s="3" t="e">
        <v>#NUM!</v>
      </c>
      <c r="F7231" s="3" t="str">
        <f>VLOOKUP(Exportacao[[#This Row],[País]],Tabela3[#All],4,FALSE)</f>
        <v>Uruguai</v>
      </c>
      <c r="G7231" s="3" t="str">
        <f>VLOOKUP(Exportacao[[#This Row],[País Corrigido]],'Conversor de países_Geral_UTF8_'!$A$2:$B$223,2,FALSE)</f>
        <v>América do Sul</v>
      </c>
      <c r="H72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32" spans="1:8" hidden="1">
      <c r="A7232" t="s">
        <v>223</v>
      </c>
      <c r="B7232" s="3">
        <v>2018</v>
      </c>
      <c r="C7232">
        <v>7711</v>
      </c>
      <c r="D7232">
        <v>29617</v>
      </c>
      <c r="E7232" s="3">
        <v>3.8408766696926468</v>
      </c>
      <c r="F7232" s="3" t="str">
        <f>VLOOKUP(Exportacao[[#This Row],[País]],Tabela3[#All],4,FALSE)</f>
        <v>Uruguai</v>
      </c>
      <c r="G7232" s="3" t="str">
        <f>VLOOKUP(Exportacao[[#This Row],[País Corrigido]],'Conversor de países_Geral_UTF8_'!$A$2:$B$223,2,FALSE)</f>
        <v>América do Sul</v>
      </c>
      <c r="H72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33" spans="1:8" hidden="1">
      <c r="A7233" t="s">
        <v>223</v>
      </c>
      <c r="B7233" s="3">
        <v>2019</v>
      </c>
      <c r="C7233">
        <v>6180</v>
      </c>
      <c r="D7233">
        <v>18497</v>
      </c>
      <c r="E7233" s="3">
        <v>2.9930420711974111</v>
      </c>
      <c r="F7233" s="3" t="str">
        <f>VLOOKUP(Exportacao[[#This Row],[País]],Tabela3[#All],4,FALSE)</f>
        <v>Uruguai</v>
      </c>
      <c r="G7233" s="3" t="str">
        <f>VLOOKUP(Exportacao[[#This Row],[País Corrigido]],'Conversor de países_Geral_UTF8_'!$A$2:$B$223,2,FALSE)</f>
        <v>América do Sul</v>
      </c>
      <c r="H72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34" spans="1:8" hidden="1">
      <c r="A7234" t="s">
        <v>223</v>
      </c>
      <c r="B7234" s="3">
        <v>2020</v>
      </c>
      <c r="C7234">
        <v>0</v>
      </c>
      <c r="D7234">
        <v>0</v>
      </c>
      <c r="E7234" s="3" t="e">
        <v>#NUM!</v>
      </c>
      <c r="F7234" s="3" t="str">
        <f>VLOOKUP(Exportacao[[#This Row],[País]],Tabela3[#All],4,FALSE)</f>
        <v>Uruguai</v>
      </c>
      <c r="G7234" s="3" t="str">
        <f>VLOOKUP(Exportacao[[#This Row],[País Corrigido]],'Conversor de países_Geral_UTF8_'!$A$2:$B$223,2,FALSE)</f>
        <v>América do Sul</v>
      </c>
      <c r="H72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35" spans="1:8" hidden="1">
      <c r="A7235" t="s">
        <v>223</v>
      </c>
      <c r="B7235" s="3">
        <v>2021</v>
      </c>
      <c r="C7235">
        <v>136774</v>
      </c>
      <c r="D7235">
        <v>149842</v>
      </c>
      <c r="E7235" s="3">
        <v>1.0955444748270871</v>
      </c>
      <c r="F7235" s="3" t="str">
        <f>VLOOKUP(Exportacao[[#This Row],[País]],Tabela3[#All],4,FALSE)</f>
        <v>Uruguai</v>
      </c>
      <c r="G7235" s="3" t="str">
        <f>VLOOKUP(Exportacao[[#This Row],[País Corrigido]],'Conversor de países_Geral_UTF8_'!$A$2:$B$223,2,FALSE)</f>
        <v>América do Sul</v>
      </c>
      <c r="H72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36" spans="1:8" hidden="1">
      <c r="A7236" t="s">
        <v>223</v>
      </c>
      <c r="B7236" s="3">
        <v>2022</v>
      </c>
      <c r="C7236">
        <v>637117</v>
      </c>
      <c r="D7236">
        <v>997367</v>
      </c>
      <c r="E7236" s="3">
        <v>1.5654377453434769</v>
      </c>
      <c r="F7236" s="3" t="str">
        <f>VLOOKUP(Exportacao[[#This Row],[País]],Tabela3[#All],4,FALSE)</f>
        <v>Uruguai</v>
      </c>
      <c r="G7236" s="3" t="str">
        <f>VLOOKUP(Exportacao[[#This Row],[País Corrigido]],'Conversor de países_Geral_UTF8_'!$A$2:$B$223,2,FALSE)</f>
        <v>América do Sul</v>
      </c>
      <c r="H72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37" spans="1:8" hidden="1">
      <c r="A7237" t="s">
        <v>223</v>
      </c>
      <c r="B7237" s="3">
        <v>2023</v>
      </c>
      <c r="C7237">
        <v>326093</v>
      </c>
      <c r="D7237">
        <v>454271</v>
      </c>
      <c r="E7237" s="3">
        <v>1.393071915067174</v>
      </c>
      <c r="F7237" s="3" t="str">
        <f>VLOOKUP(Exportacao[[#This Row],[País]],Tabela3[#All],4,FALSE)</f>
        <v>Uruguai</v>
      </c>
      <c r="G7237" s="3" t="str">
        <f>VLOOKUP(Exportacao[[#This Row],[País Corrigido]],'Conversor de países_Geral_UTF8_'!$A$2:$B$223,2,FALSE)</f>
        <v>América do Sul</v>
      </c>
      <c r="H72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38" spans="1:8" hidden="1">
      <c r="A7238" t="s">
        <v>225</v>
      </c>
      <c r="B7238" s="3">
        <v>1970</v>
      </c>
      <c r="C7238">
        <v>0</v>
      </c>
      <c r="D7238">
        <v>0</v>
      </c>
      <c r="E7238" s="3" t="e">
        <v>#NUM!</v>
      </c>
      <c r="F7238" s="3" t="str">
        <f>VLOOKUP(Exportacao[[#This Row],[País]],Tabela3[#All],4,FALSE)</f>
        <v>Vanuatu</v>
      </c>
      <c r="G7238" s="3" t="str">
        <f>VLOOKUP(Exportacao[[#This Row],[País Corrigido]],'Conversor de países_Geral_UTF8_'!$A$2:$B$223,2,FALSE)</f>
        <v>Oceania</v>
      </c>
      <c r="H72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39" spans="1:8" hidden="1">
      <c r="A7239" t="s">
        <v>225</v>
      </c>
      <c r="B7239" s="3">
        <v>1971</v>
      </c>
      <c r="C7239">
        <v>0</v>
      </c>
      <c r="D7239">
        <v>0</v>
      </c>
      <c r="E7239" s="3" t="e">
        <v>#NUM!</v>
      </c>
      <c r="F7239" s="3" t="str">
        <f>VLOOKUP(Exportacao[[#This Row],[País]],Tabela3[#All],4,FALSE)</f>
        <v>Vanuatu</v>
      </c>
      <c r="G7239" s="3" t="str">
        <f>VLOOKUP(Exportacao[[#This Row],[País Corrigido]],'Conversor de países_Geral_UTF8_'!$A$2:$B$223,2,FALSE)</f>
        <v>Oceania</v>
      </c>
      <c r="H72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0" spans="1:8" hidden="1">
      <c r="A7240" t="s">
        <v>225</v>
      </c>
      <c r="B7240" s="3">
        <v>1972</v>
      </c>
      <c r="C7240">
        <v>0</v>
      </c>
      <c r="D7240">
        <v>0</v>
      </c>
      <c r="E7240" s="3" t="e">
        <v>#NUM!</v>
      </c>
      <c r="F7240" s="3" t="str">
        <f>VLOOKUP(Exportacao[[#This Row],[País]],Tabela3[#All],4,FALSE)</f>
        <v>Vanuatu</v>
      </c>
      <c r="G7240" s="3" t="str">
        <f>VLOOKUP(Exportacao[[#This Row],[País Corrigido]],'Conversor de países_Geral_UTF8_'!$A$2:$B$223,2,FALSE)</f>
        <v>Oceania</v>
      </c>
      <c r="H72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1" spans="1:8" hidden="1">
      <c r="A7241" t="s">
        <v>225</v>
      </c>
      <c r="B7241" s="3">
        <v>1973</v>
      </c>
      <c r="C7241">
        <v>0</v>
      </c>
      <c r="D7241">
        <v>0</v>
      </c>
      <c r="E7241" s="3" t="e">
        <v>#NUM!</v>
      </c>
      <c r="F7241" s="3" t="str">
        <f>VLOOKUP(Exportacao[[#This Row],[País]],Tabela3[#All],4,FALSE)</f>
        <v>Vanuatu</v>
      </c>
      <c r="G7241" s="3" t="str">
        <f>VLOOKUP(Exportacao[[#This Row],[País Corrigido]],'Conversor de países_Geral_UTF8_'!$A$2:$B$223,2,FALSE)</f>
        <v>Oceania</v>
      </c>
      <c r="H72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2" spans="1:8" hidden="1">
      <c r="A7242" t="s">
        <v>225</v>
      </c>
      <c r="B7242" s="3">
        <v>1974</v>
      </c>
      <c r="C7242">
        <v>0</v>
      </c>
      <c r="D7242">
        <v>0</v>
      </c>
      <c r="E7242" s="3" t="e">
        <v>#NUM!</v>
      </c>
      <c r="F7242" s="3" t="str">
        <f>VLOOKUP(Exportacao[[#This Row],[País]],Tabela3[#All],4,FALSE)</f>
        <v>Vanuatu</v>
      </c>
      <c r="G7242" s="3" t="str">
        <f>VLOOKUP(Exportacao[[#This Row],[País Corrigido]],'Conversor de países_Geral_UTF8_'!$A$2:$B$223,2,FALSE)</f>
        <v>Oceania</v>
      </c>
      <c r="H72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3" spans="1:8" hidden="1">
      <c r="A7243" t="s">
        <v>225</v>
      </c>
      <c r="B7243" s="3">
        <v>1975</v>
      </c>
      <c r="C7243">
        <v>0</v>
      </c>
      <c r="D7243">
        <v>0</v>
      </c>
      <c r="E7243" s="3" t="e">
        <v>#NUM!</v>
      </c>
      <c r="F7243" s="3" t="str">
        <f>VLOOKUP(Exportacao[[#This Row],[País]],Tabela3[#All],4,FALSE)</f>
        <v>Vanuatu</v>
      </c>
      <c r="G7243" s="3" t="str">
        <f>VLOOKUP(Exportacao[[#This Row],[País Corrigido]],'Conversor de países_Geral_UTF8_'!$A$2:$B$223,2,FALSE)</f>
        <v>Oceania</v>
      </c>
      <c r="H72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4" spans="1:8" hidden="1">
      <c r="A7244" t="s">
        <v>225</v>
      </c>
      <c r="B7244" s="3">
        <v>1976</v>
      </c>
      <c r="C7244">
        <v>0</v>
      </c>
      <c r="D7244">
        <v>0</v>
      </c>
      <c r="E7244" s="3" t="e">
        <v>#NUM!</v>
      </c>
      <c r="F7244" s="3" t="str">
        <f>VLOOKUP(Exportacao[[#This Row],[País]],Tabela3[#All],4,FALSE)</f>
        <v>Vanuatu</v>
      </c>
      <c r="G7244" s="3" t="str">
        <f>VLOOKUP(Exportacao[[#This Row],[País Corrigido]],'Conversor de países_Geral_UTF8_'!$A$2:$B$223,2,FALSE)</f>
        <v>Oceania</v>
      </c>
      <c r="H72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5" spans="1:8" hidden="1">
      <c r="A7245" t="s">
        <v>225</v>
      </c>
      <c r="B7245" s="3">
        <v>1977</v>
      </c>
      <c r="C7245">
        <v>0</v>
      </c>
      <c r="D7245">
        <v>0</v>
      </c>
      <c r="E7245" s="3" t="e">
        <v>#NUM!</v>
      </c>
      <c r="F7245" s="3" t="str">
        <f>VLOOKUP(Exportacao[[#This Row],[País]],Tabela3[#All],4,FALSE)</f>
        <v>Vanuatu</v>
      </c>
      <c r="G7245" s="3" t="str">
        <f>VLOOKUP(Exportacao[[#This Row],[País Corrigido]],'Conversor de países_Geral_UTF8_'!$A$2:$B$223,2,FALSE)</f>
        <v>Oceania</v>
      </c>
      <c r="H72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6" spans="1:8" hidden="1">
      <c r="A7246" t="s">
        <v>225</v>
      </c>
      <c r="B7246" s="3">
        <v>1978</v>
      </c>
      <c r="C7246">
        <v>0</v>
      </c>
      <c r="D7246">
        <v>0</v>
      </c>
      <c r="E7246" s="3" t="e">
        <v>#NUM!</v>
      </c>
      <c r="F7246" s="3" t="str">
        <f>VLOOKUP(Exportacao[[#This Row],[País]],Tabela3[#All],4,FALSE)</f>
        <v>Vanuatu</v>
      </c>
      <c r="G7246" s="3" t="str">
        <f>VLOOKUP(Exportacao[[#This Row],[País Corrigido]],'Conversor de países_Geral_UTF8_'!$A$2:$B$223,2,FALSE)</f>
        <v>Oceania</v>
      </c>
      <c r="H72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7" spans="1:8" hidden="1">
      <c r="A7247" t="s">
        <v>225</v>
      </c>
      <c r="B7247" s="3">
        <v>1979</v>
      </c>
      <c r="C7247">
        <v>0</v>
      </c>
      <c r="D7247">
        <v>0</v>
      </c>
      <c r="E7247" s="3" t="e">
        <v>#NUM!</v>
      </c>
      <c r="F7247" s="3" t="str">
        <f>VLOOKUP(Exportacao[[#This Row],[País]],Tabela3[#All],4,FALSE)</f>
        <v>Vanuatu</v>
      </c>
      <c r="G7247" s="3" t="str">
        <f>VLOOKUP(Exportacao[[#This Row],[País Corrigido]],'Conversor de países_Geral_UTF8_'!$A$2:$B$223,2,FALSE)</f>
        <v>Oceania</v>
      </c>
      <c r="H72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8" spans="1:8" hidden="1">
      <c r="A7248" t="s">
        <v>225</v>
      </c>
      <c r="B7248" s="3">
        <v>1980</v>
      </c>
      <c r="C7248">
        <v>0</v>
      </c>
      <c r="D7248">
        <v>0</v>
      </c>
      <c r="E7248" s="3" t="e">
        <v>#NUM!</v>
      </c>
      <c r="F7248" s="3" t="str">
        <f>VLOOKUP(Exportacao[[#This Row],[País]],Tabela3[#All],4,FALSE)</f>
        <v>Vanuatu</v>
      </c>
      <c r="G7248" s="3" t="str">
        <f>VLOOKUP(Exportacao[[#This Row],[País Corrigido]],'Conversor de países_Geral_UTF8_'!$A$2:$B$223,2,FALSE)</f>
        <v>Oceania</v>
      </c>
      <c r="H72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49" spans="1:8" hidden="1">
      <c r="A7249" t="s">
        <v>225</v>
      </c>
      <c r="B7249" s="3">
        <v>1981</v>
      </c>
      <c r="C7249">
        <v>0</v>
      </c>
      <c r="D7249">
        <v>0</v>
      </c>
      <c r="E7249" s="3" t="e">
        <v>#NUM!</v>
      </c>
      <c r="F7249" s="3" t="str">
        <f>VLOOKUP(Exportacao[[#This Row],[País]],Tabela3[#All],4,FALSE)</f>
        <v>Vanuatu</v>
      </c>
      <c r="G7249" s="3" t="str">
        <f>VLOOKUP(Exportacao[[#This Row],[País Corrigido]],'Conversor de países_Geral_UTF8_'!$A$2:$B$223,2,FALSE)</f>
        <v>Oceania</v>
      </c>
      <c r="H72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0" spans="1:8" hidden="1">
      <c r="A7250" t="s">
        <v>225</v>
      </c>
      <c r="B7250" s="3">
        <v>1982</v>
      </c>
      <c r="C7250">
        <v>0</v>
      </c>
      <c r="D7250">
        <v>0</v>
      </c>
      <c r="E7250" s="3" t="e">
        <v>#NUM!</v>
      </c>
      <c r="F7250" s="3" t="str">
        <f>VLOOKUP(Exportacao[[#This Row],[País]],Tabela3[#All],4,FALSE)</f>
        <v>Vanuatu</v>
      </c>
      <c r="G7250" s="3" t="str">
        <f>VLOOKUP(Exportacao[[#This Row],[País Corrigido]],'Conversor de países_Geral_UTF8_'!$A$2:$B$223,2,FALSE)</f>
        <v>Oceania</v>
      </c>
      <c r="H72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1" spans="1:8" hidden="1">
      <c r="A7251" t="s">
        <v>225</v>
      </c>
      <c r="B7251" s="3">
        <v>1983</v>
      </c>
      <c r="C7251">
        <v>0</v>
      </c>
      <c r="D7251">
        <v>0</v>
      </c>
      <c r="E7251" s="3" t="e">
        <v>#NUM!</v>
      </c>
      <c r="F7251" s="3" t="str">
        <f>VLOOKUP(Exportacao[[#This Row],[País]],Tabela3[#All],4,FALSE)</f>
        <v>Vanuatu</v>
      </c>
      <c r="G7251" s="3" t="str">
        <f>VLOOKUP(Exportacao[[#This Row],[País Corrigido]],'Conversor de países_Geral_UTF8_'!$A$2:$B$223,2,FALSE)</f>
        <v>Oceania</v>
      </c>
      <c r="H72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2" spans="1:8" hidden="1">
      <c r="A7252" t="s">
        <v>225</v>
      </c>
      <c r="B7252" s="3">
        <v>1984</v>
      </c>
      <c r="C7252">
        <v>0</v>
      </c>
      <c r="D7252">
        <v>0</v>
      </c>
      <c r="E7252" s="3" t="e">
        <v>#NUM!</v>
      </c>
      <c r="F7252" s="3" t="str">
        <f>VLOOKUP(Exportacao[[#This Row],[País]],Tabela3[#All],4,FALSE)</f>
        <v>Vanuatu</v>
      </c>
      <c r="G7252" s="3" t="str">
        <f>VLOOKUP(Exportacao[[#This Row],[País Corrigido]],'Conversor de países_Geral_UTF8_'!$A$2:$B$223,2,FALSE)</f>
        <v>Oceania</v>
      </c>
      <c r="H72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3" spans="1:8" hidden="1">
      <c r="A7253" t="s">
        <v>225</v>
      </c>
      <c r="B7253" s="3">
        <v>1985</v>
      </c>
      <c r="C7253">
        <v>0</v>
      </c>
      <c r="D7253">
        <v>0</v>
      </c>
      <c r="E7253" s="3" t="e">
        <v>#NUM!</v>
      </c>
      <c r="F7253" s="3" t="str">
        <f>VLOOKUP(Exportacao[[#This Row],[País]],Tabela3[#All],4,FALSE)</f>
        <v>Vanuatu</v>
      </c>
      <c r="G7253" s="3" t="str">
        <f>VLOOKUP(Exportacao[[#This Row],[País Corrigido]],'Conversor de países_Geral_UTF8_'!$A$2:$B$223,2,FALSE)</f>
        <v>Oceania</v>
      </c>
      <c r="H72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4" spans="1:8" hidden="1">
      <c r="A7254" t="s">
        <v>225</v>
      </c>
      <c r="B7254" s="3">
        <v>1986</v>
      </c>
      <c r="C7254">
        <v>0</v>
      </c>
      <c r="D7254">
        <v>0</v>
      </c>
      <c r="E7254" s="3" t="e">
        <v>#NUM!</v>
      </c>
      <c r="F7254" s="3" t="str">
        <f>VLOOKUP(Exportacao[[#This Row],[País]],Tabela3[#All],4,FALSE)</f>
        <v>Vanuatu</v>
      </c>
      <c r="G7254" s="3" t="str">
        <f>VLOOKUP(Exportacao[[#This Row],[País Corrigido]],'Conversor de países_Geral_UTF8_'!$A$2:$B$223,2,FALSE)</f>
        <v>Oceania</v>
      </c>
      <c r="H72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5" spans="1:8" hidden="1">
      <c r="A7255" t="s">
        <v>225</v>
      </c>
      <c r="B7255" s="3">
        <v>1987</v>
      </c>
      <c r="C7255">
        <v>0</v>
      </c>
      <c r="D7255">
        <v>0</v>
      </c>
      <c r="E7255" s="3" t="e">
        <v>#NUM!</v>
      </c>
      <c r="F7255" s="3" t="str">
        <f>VLOOKUP(Exportacao[[#This Row],[País]],Tabela3[#All],4,FALSE)</f>
        <v>Vanuatu</v>
      </c>
      <c r="G7255" s="3" t="str">
        <f>VLOOKUP(Exportacao[[#This Row],[País Corrigido]],'Conversor de países_Geral_UTF8_'!$A$2:$B$223,2,FALSE)</f>
        <v>Oceania</v>
      </c>
      <c r="H72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6" spans="1:8" hidden="1">
      <c r="A7256" t="s">
        <v>225</v>
      </c>
      <c r="B7256" s="3">
        <v>1988</v>
      </c>
      <c r="C7256">
        <v>0</v>
      </c>
      <c r="D7256">
        <v>0</v>
      </c>
      <c r="E7256" s="3" t="e">
        <v>#NUM!</v>
      </c>
      <c r="F7256" s="3" t="str">
        <f>VLOOKUP(Exportacao[[#This Row],[País]],Tabela3[#All],4,FALSE)</f>
        <v>Vanuatu</v>
      </c>
      <c r="G7256" s="3" t="str">
        <f>VLOOKUP(Exportacao[[#This Row],[País Corrigido]],'Conversor de países_Geral_UTF8_'!$A$2:$B$223,2,FALSE)</f>
        <v>Oceania</v>
      </c>
      <c r="H72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7" spans="1:8" hidden="1">
      <c r="A7257" t="s">
        <v>225</v>
      </c>
      <c r="B7257" s="3">
        <v>1989</v>
      </c>
      <c r="C7257">
        <v>0</v>
      </c>
      <c r="D7257">
        <v>0</v>
      </c>
      <c r="E7257" s="3" t="e">
        <v>#NUM!</v>
      </c>
      <c r="F7257" s="3" t="str">
        <f>VLOOKUP(Exportacao[[#This Row],[País]],Tabela3[#All],4,FALSE)</f>
        <v>Vanuatu</v>
      </c>
      <c r="G7257" s="3" t="str">
        <f>VLOOKUP(Exportacao[[#This Row],[País Corrigido]],'Conversor de países_Geral_UTF8_'!$A$2:$B$223,2,FALSE)</f>
        <v>Oceania</v>
      </c>
      <c r="H72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8" spans="1:8" hidden="1">
      <c r="A7258" t="s">
        <v>225</v>
      </c>
      <c r="B7258" s="3">
        <v>1990</v>
      </c>
      <c r="C7258">
        <v>0</v>
      </c>
      <c r="D7258">
        <v>0</v>
      </c>
      <c r="E7258" s="3" t="e">
        <v>#NUM!</v>
      </c>
      <c r="F7258" s="3" t="str">
        <f>VLOOKUP(Exportacao[[#This Row],[País]],Tabela3[#All],4,FALSE)</f>
        <v>Vanuatu</v>
      </c>
      <c r="G7258" s="3" t="str">
        <f>VLOOKUP(Exportacao[[#This Row],[País Corrigido]],'Conversor de países_Geral_UTF8_'!$A$2:$B$223,2,FALSE)</f>
        <v>Oceania</v>
      </c>
      <c r="H72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59" spans="1:8" hidden="1">
      <c r="A7259" t="s">
        <v>225</v>
      </c>
      <c r="B7259" s="3">
        <v>1991</v>
      </c>
      <c r="C7259">
        <v>0</v>
      </c>
      <c r="D7259">
        <v>0</v>
      </c>
      <c r="E7259" s="3" t="e">
        <v>#NUM!</v>
      </c>
      <c r="F7259" s="3" t="str">
        <f>VLOOKUP(Exportacao[[#This Row],[País]],Tabela3[#All],4,FALSE)</f>
        <v>Vanuatu</v>
      </c>
      <c r="G7259" s="3" t="str">
        <f>VLOOKUP(Exportacao[[#This Row],[País Corrigido]],'Conversor de países_Geral_UTF8_'!$A$2:$B$223,2,FALSE)</f>
        <v>Oceania</v>
      </c>
      <c r="H72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0" spans="1:8" hidden="1">
      <c r="A7260" t="s">
        <v>225</v>
      </c>
      <c r="B7260" s="3">
        <v>1992</v>
      </c>
      <c r="C7260">
        <v>0</v>
      </c>
      <c r="D7260">
        <v>0</v>
      </c>
      <c r="E7260" s="3" t="e">
        <v>#NUM!</v>
      </c>
      <c r="F7260" s="3" t="str">
        <f>VLOOKUP(Exportacao[[#This Row],[País]],Tabela3[#All],4,FALSE)</f>
        <v>Vanuatu</v>
      </c>
      <c r="G7260" s="3" t="str">
        <f>VLOOKUP(Exportacao[[#This Row],[País Corrigido]],'Conversor de países_Geral_UTF8_'!$A$2:$B$223,2,FALSE)</f>
        <v>Oceania</v>
      </c>
      <c r="H72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1" spans="1:8" hidden="1">
      <c r="A7261" t="s">
        <v>225</v>
      </c>
      <c r="B7261" s="3">
        <v>1993</v>
      </c>
      <c r="C7261">
        <v>0</v>
      </c>
      <c r="D7261">
        <v>0</v>
      </c>
      <c r="E7261" s="3" t="e">
        <v>#NUM!</v>
      </c>
      <c r="F7261" s="3" t="str">
        <f>VLOOKUP(Exportacao[[#This Row],[País]],Tabela3[#All],4,FALSE)</f>
        <v>Vanuatu</v>
      </c>
      <c r="G7261" s="3" t="str">
        <f>VLOOKUP(Exportacao[[#This Row],[País Corrigido]],'Conversor de países_Geral_UTF8_'!$A$2:$B$223,2,FALSE)</f>
        <v>Oceania</v>
      </c>
      <c r="H72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2" spans="1:8" hidden="1">
      <c r="A7262" t="s">
        <v>225</v>
      </c>
      <c r="B7262" s="3">
        <v>1994</v>
      </c>
      <c r="C7262">
        <v>0</v>
      </c>
      <c r="D7262">
        <v>0</v>
      </c>
      <c r="E7262" s="3" t="e">
        <v>#NUM!</v>
      </c>
      <c r="F7262" s="3" t="str">
        <f>VLOOKUP(Exportacao[[#This Row],[País]],Tabela3[#All],4,FALSE)</f>
        <v>Vanuatu</v>
      </c>
      <c r="G7262" s="3" t="str">
        <f>VLOOKUP(Exportacao[[#This Row],[País Corrigido]],'Conversor de países_Geral_UTF8_'!$A$2:$B$223,2,FALSE)</f>
        <v>Oceania</v>
      </c>
      <c r="H72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3" spans="1:8" hidden="1">
      <c r="A7263" t="s">
        <v>225</v>
      </c>
      <c r="B7263" s="3">
        <v>1995</v>
      </c>
      <c r="C7263">
        <v>0</v>
      </c>
      <c r="D7263">
        <v>0</v>
      </c>
      <c r="E7263" s="3" t="e">
        <v>#NUM!</v>
      </c>
      <c r="F7263" s="3" t="str">
        <f>VLOOKUP(Exportacao[[#This Row],[País]],Tabela3[#All],4,FALSE)</f>
        <v>Vanuatu</v>
      </c>
      <c r="G7263" s="3" t="str">
        <f>VLOOKUP(Exportacao[[#This Row],[País Corrigido]],'Conversor de países_Geral_UTF8_'!$A$2:$B$223,2,FALSE)</f>
        <v>Oceania</v>
      </c>
      <c r="H72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4" spans="1:8" hidden="1">
      <c r="A7264" t="s">
        <v>225</v>
      </c>
      <c r="B7264" s="3">
        <v>1996</v>
      </c>
      <c r="C7264">
        <v>0</v>
      </c>
      <c r="D7264">
        <v>0</v>
      </c>
      <c r="E7264" s="3" t="e">
        <v>#NUM!</v>
      </c>
      <c r="F7264" s="3" t="str">
        <f>VLOOKUP(Exportacao[[#This Row],[País]],Tabela3[#All],4,FALSE)</f>
        <v>Vanuatu</v>
      </c>
      <c r="G7264" s="3" t="str">
        <f>VLOOKUP(Exportacao[[#This Row],[País Corrigido]],'Conversor de países_Geral_UTF8_'!$A$2:$B$223,2,FALSE)</f>
        <v>Oceania</v>
      </c>
      <c r="H72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5" spans="1:8" hidden="1">
      <c r="A7265" t="s">
        <v>225</v>
      </c>
      <c r="B7265" s="3">
        <v>1997</v>
      </c>
      <c r="C7265">
        <v>0</v>
      </c>
      <c r="D7265">
        <v>0</v>
      </c>
      <c r="E7265" s="3" t="e">
        <v>#NUM!</v>
      </c>
      <c r="F7265" s="3" t="str">
        <f>VLOOKUP(Exportacao[[#This Row],[País]],Tabela3[#All],4,FALSE)</f>
        <v>Vanuatu</v>
      </c>
      <c r="G7265" s="3" t="str">
        <f>VLOOKUP(Exportacao[[#This Row],[País Corrigido]],'Conversor de países_Geral_UTF8_'!$A$2:$B$223,2,FALSE)</f>
        <v>Oceania</v>
      </c>
      <c r="H72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6" spans="1:8" hidden="1">
      <c r="A7266" t="s">
        <v>225</v>
      </c>
      <c r="B7266" s="3">
        <v>1998</v>
      </c>
      <c r="C7266">
        <v>0</v>
      </c>
      <c r="D7266">
        <v>0</v>
      </c>
      <c r="E7266" s="3" t="e">
        <v>#NUM!</v>
      </c>
      <c r="F7266" s="3" t="str">
        <f>VLOOKUP(Exportacao[[#This Row],[País]],Tabela3[#All],4,FALSE)</f>
        <v>Vanuatu</v>
      </c>
      <c r="G7266" s="3" t="str">
        <f>VLOOKUP(Exportacao[[#This Row],[País Corrigido]],'Conversor de países_Geral_UTF8_'!$A$2:$B$223,2,FALSE)</f>
        <v>Oceania</v>
      </c>
      <c r="H72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7" spans="1:8" hidden="1">
      <c r="A7267" t="s">
        <v>225</v>
      </c>
      <c r="B7267" s="3">
        <v>1999</v>
      </c>
      <c r="C7267">
        <v>0</v>
      </c>
      <c r="D7267">
        <v>0</v>
      </c>
      <c r="E7267" s="3" t="e">
        <v>#NUM!</v>
      </c>
      <c r="F7267" s="3" t="str">
        <f>VLOOKUP(Exportacao[[#This Row],[País]],Tabela3[#All],4,FALSE)</f>
        <v>Vanuatu</v>
      </c>
      <c r="G7267" s="3" t="str">
        <f>VLOOKUP(Exportacao[[#This Row],[País Corrigido]],'Conversor de países_Geral_UTF8_'!$A$2:$B$223,2,FALSE)</f>
        <v>Oceania</v>
      </c>
      <c r="H72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8" spans="1:8" hidden="1">
      <c r="A7268" t="s">
        <v>225</v>
      </c>
      <c r="B7268" s="3">
        <v>2000</v>
      </c>
      <c r="C7268">
        <v>0</v>
      </c>
      <c r="D7268">
        <v>0</v>
      </c>
      <c r="E7268" s="3" t="e">
        <v>#NUM!</v>
      </c>
      <c r="F7268" s="3" t="str">
        <f>VLOOKUP(Exportacao[[#This Row],[País]],Tabela3[#All],4,FALSE)</f>
        <v>Vanuatu</v>
      </c>
      <c r="G7268" s="3" t="str">
        <f>VLOOKUP(Exportacao[[#This Row],[País Corrigido]],'Conversor de países_Geral_UTF8_'!$A$2:$B$223,2,FALSE)</f>
        <v>Oceania</v>
      </c>
      <c r="H72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69" spans="1:8" hidden="1">
      <c r="A7269" t="s">
        <v>225</v>
      </c>
      <c r="B7269" s="3">
        <v>2001</v>
      </c>
      <c r="C7269">
        <v>0</v>
      </c>
      <c r="D7269">
        <v>0</v>
      </c>
      <c r="E7269" s="3" t="e">
        <v>#NUM!</v>
      </c>
      <c r="F7269" s="3" t="str">
        <f>VLOOKUP(Exportacao[[#This Row],[País]],Tabela3[#All],4,FALSE)</f>
        <v>Vanuatu</v>
      </c>
      <c r="G7269" s="3" t="str">
        <f>VLOOKUP(Exportacao[[#This Row],[País Corrigido]],'Conversor de países_Geral_UTF8_'!$A$2:$B$223,2,FALSE)</f>
        <v>Oceania</v>
      </c>
      <c r="H72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0" spans="1:8" hidden="1">
      <c r="A7270" t="s">
        <v>225</v>
      </c>
      <c r="B7270" s="3">
        <v>2002</v>
      </c>
      <c r="C7270">
        <v>0</v>
      </c>
      <c r="D7270">
        <v>0</v>
      </c>
      <c r="E7270" s="3" t="e">
        <v>#NUM!</v>
      </c>
      <c r="F7270" s="3" t="str">
        <f>VLOOKUP(Exportacao[[#This Row],[País]],Tabela3[#All],4,FALSE)</f>
        <v>Vanuatu</v>
      </c>
      <c r="G7270" s="3" t="str">
        <f>VLOOKUP(Exportacao[[#This Row],[País Corrigido]],'Conversor de países_Geral_UTF8_'!$A$2:$B$223,2,FALSE)</f>
        <v>Oceania</v>
      </c>
      <c r="H72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1" spans="1:8" hidden="1">
      <c r="A7271" t="s">
        <v>225</v>
      </c>
      <c r="B7271" s="3">
        <v>2003</v>
      </c>
      <c r="C7271">
        <v>0</v>
      </c>
      <c r="D7271">
        <v>0</v>
      </c>
      <c r="E7271" s="3" t="e">
        <v>#NUM!</v>
      </c>
      <c r="F7271" s="3" t="str">
        <f>VLOOKUP(Exportacao[[#This Row],[País]],Tabela3[#All],4,FALSE)</f>
        <v>Vanuatu</v>
      </c>
      <c r="G7271" s="3" t="str">
        <f>VLOOKUP(Exportacao[[#This Row],[País Corrigido]],'Conversor de países_Geral_UTF8_'!$A$2:$B$223,2,FALSE)</f>
        <v>Oceania</v>
      </c>
      <c r="H72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2" spans="1:8" hidden="1">
      <c r="A7272" t="s">
        <v>225</v>
      </c>
      <c r="B7272" s="3">
        <v>2004</v>
      </c>
      <c r="C7272">
        <v>0</v>
      </c>
      <c r="D7272">
        <v>0</v>
      </c>
      <c r="E7272" s="3" t="e">
        <v>#NUM!</v>
      </c>
      <c r="F7272" s="3" t="str">
        <f>VLOOKUP(Exportacao[[#This Row],[País]],Tabela3[#All],4,FALSE)</f>
        <v>Vanuatu</v>
      </c>
      <c r="G7272" s="3" t="str">
        <f>VLOOKUP(Exportacao[[#This Row],[País Corrigido]],'Conversor de países_Geral_UTF8_'!$A$2:$B$223,2,FALSE)</f>
        <v>Oceania</v>
      </c>
      <c r="H72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3" spans="1:8" hidden="1">
      <c r="A7273" t="s">
        <v>225</v>
      </c>
      <c r="B7273" s="3">
        <v>2005</v>
      </c>
      <c r="C7273">
        <v>0</v>
      </c>
      <c r="D7273">
        <v>0</v>
      </c>
      <c r="E7273" s="3" t="e">
        <v>#NUM!</v>
      </c>
      <c r="F7273" s="3" t="str">
        <f>VLOOKUP(Exportacao[[#This Row],[País]],Tabela3[#All],4,FALSE)</f>
        <v>Vanuatu</v>
      </c>
      <c r="G7273" s="3" t="str">
        <f>VLOOKUP(Exportacao[[#This Row],[País Corrigido]],'Conversor de países_Geral_UTF8_'!$A$2:$B$223,2,FALSE)</f>
        <v>Oceania</v>
      </c>
      <c r="H72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4" spans="1:8" hidden="1">
      <c r="A7274" t="s">
        <v>225</v>
      </c>
      <c r="B7274" s="3">
        <v>2006</v>
      </c>
      <c r="C7274">
        <v>0</v>
      </c>
      <c r="D7274">
        <v>0</v>
      </c>
      <c r="E7274" s="3" t="e">
        <v>#NUM!</v>
      </c>
      <c r="F7274" s="3" t="str">
        <f>VLOOKUP(Exportacao[[#This Row],[País]],Tabela3[#All],4,FALSE)</f>
        <v>Vanuatu</v>
      </c>
      <c r="G7274" s="3" t="str">
        <f>VLOOKUP(Exportacao[[#This Row],[País Corrigido]],'Conversor de países_Geral_UTF8_'!$A$2:$B$223,2,FALSE)</f>
        <v>Oceania</v>
      </c>
      <c r="H72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5" spans="1:8" hidden="1">
      <c r="A7275" t="s">
        <v>225</v>
      </c>
      <c r="B7275" s="3">
        <v>2007</v>
      </c>
      <c r="C7275">
        <v>0</v>
      </c>
      <c r="D7275">
        <v>0</v>
      </c>
      <c r="E7275" s="3" t="e">
        <v>#NUM!</v>
      </c>
      <c r="F7275" s="3" t="str">
        <f>VLOOKUP(Exportacao[[#This Row],[País]],Tabela3[#All],4,FALSE)</f>
        <v>Vanuatu</v>
      </c>
      <c r="G7275" s="3" t="str">
        <f>VLOOKUP(Exportacao[[#This Row],[País Corrigido]],'Conversor de países_Geral_UTF8_'!$A$2:$B$223,2,FALSE)</f>
        <v>Oceania</v>
      </c>
      <c r="H72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6" spans="1:8" hidden="1">
      <c r="A7276" t="s">
        <v>225</v>
      </c>
      <c r="B7276" s="3">
        <v>2008</v>
      </c>
      <c r="C7276">
        <v>0</v>
      </c>
      <c r="D7276">
        <v>0</v>
      </c>
      <c r="E7276" s="3" t="e">
        <v>#NUM!</v>
      </c>
      <c r="F7276" s="3" t="str">
        <f>VLOOKUP(Exportacao[[#This Row],[País]],Tabela3[#All],4,FALSE)</f>
        <v>Vanuatu</v>
      </c>
      <c r="G7276" s="3" t="str">
        <f>VLOOKUP(Exportacao[[#This Row],[País Corrigido]],'Conversor de países_Geral_UTF8_'!$A$2:$B$223,2,FALSE)</f>
        <v>Oceania</v>
      </c>
      <c r="H72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7" spans="1:8" hidden="1">
      <c r="A7277" t="s">
        <v>225</v>
      </c>
      <c r="B7277" s="3">
        <v>2009</v>
      </c>
      <c r="C7277">
        <v>0</v>
      </c>
      <c r="D7277">
        <v>0</v>
      </c>
      <c r="E7277" s="3" t="e">
        <v>#NUM!</v>
      </c>
      <c r="F7277" s="3" t="str">
        <f>VLOOKUP(Exportacao[[#This Row],[País]],Tabela3[#All],4,FALSE)</f>
        <v>Vanuatu</v>
      </c>
      <c r="G7277" s="3" t="str">
        <f>VLOOKUP(Exportacao[[#This Row],[País Corrigido]],'Conversor de países_Geral_UTF8_'!$A$2:$B$223,2,FALSE)</f>
        <v>Oceania</v>
      </c>
      <c r="H72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8" spans="1:8" hidden="1">
      <c r="A7278" t="s">
        <v>225</v>
      </c>
      <c r="B7278" s="3">
        <v>2010</v>
      </c>
      <c r="C7278">
        <v>0</v>
      </c>
      <c r="D7278">
        <v>0</v>
      </c>
      <c r="E7278" s="3" t="e">
        <v>#NUM!</v>
      </c>
      <c r="F7278" s="3" t="str">
        <f>VLOOKUP(Exportacao[[#This Row],[País]],Tabela3[#All],4,FALSE)</f>
        <v>Vanuatu</v>
      </c>
      <c r="G7278" s="3" t="str">
        <f>VLOOKUP(Exportacao[[#This Row],[País Corrigido]],'Conversor de países_Geral_UTF8_'!$A$2:$B$223,2,FALSE)</f>
        <v>Oceania</v>
      </c>
      <c r="H72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79" spans="1:8" hidden="1">
      <c r="A7279" t="s">
        <v>225</v>
      </c>
      <c r="B7279" s="3">
        <v>2011</v>
      </c>
      <c r="C7279">
        <v>0</v>
      </c>
      <c r="D7279">
        <v>0</v>
      </c>
      <c r="E7279" s="3" t="e">
        <v>#NUM!</v>
      </c>
      <c r="F7279" s="3" t="str">
        <f>VLOOKUP(Exportacao[[#This Row],[País]],Tabela3[#All],4,FALSE)</f>
        <v>Vanuatu</v>
      </c>
      <c r="G7279" s="3" t="str">
        <f>VLOOKUP(Exportacao[[#This Row],[País Corrigido]],'Conversor de países_Geral_UTF8_'!$A$2:$B$223,2,FALSE)</f>
        <v>Oceania</v>
      </c>
      <c r="H72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0" spans="1:8" hidden="1">
      <c r="A7280" t="s">
        <v>225</v>
      </c>
      <c r="B7280" s="3">
        <v>2012</v>
      </c>
      <c r="C7280">
        <v>0</v>
      </c>
      <c r="D7280">
        <v>0</v>
      </c>
      <c r="E7280" s="3" t="e">
        <v>#NUM!</v>
      </c>
      <c r="F7280" s="3" t="str">
        <f>VLOOKUP(Exportacao[[#This Row],[País]],Tabela3[#All],4,FALSE)</f>
        <v>Vanuatu</v>
      </c>
      <c r="G7280" s="3" t="str">
        <f>VLOOKUP(Exportacao[[#This Row],[País Corrigido]],'Conversor de países_Geral_UTF8_'!$A$2:$B$223,2,FALSE)</f>
        <v>Oceania</v>
      </c>
      <c r="H72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1" spans="1:8" hidden="1">
      <c r="A7281" t="s">
        <v>225</v>
      </c>
      <c r="B7281" s="3">
        <v>2013</v>
      </c>
      <c r="C7281">
        <v>0</v>
      </c>
      <c r="D7281">
        <v>0</v>
      </c>
      <c r="E7281" s="3" t="e">
        <v>#NUM!</v>
      </c>
      <c r="F7281" s="3" t="str">
        <f>VLOOKUP(Exportacao[[#This Row],[País]],Tabela3[#All],4,FALSE)</f>
        <v>Vanuatu</v>
      </c>
      <c r="G7281" s="3" t="str">
        <f>VLOOKUP(Exportacao[[#This Row],[País Corrigido]],'Conversor de países_Geral_UTF8_'!$A$2:$B$223,2,FALSE)</f>
        <v>Oceania</v>
      </c>
      <c r="H72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2" spans="1:8" hidden="1">
      <c r="A7282" t="s">
        <v>225</v>
      </c>
      <c r="B7282" s="3">
        <v>2014</v>
      </c>
      <c r="C7282">
        <v>0</v>
      </c>
      <c r="D7282">
        <v>0</v>
      </c>
      <c r="E7282" s="3" t="e">
        <v>#NUM!</v>
      </c>
      <c r="F7282" s="3" t="str">
        <f>VLOOKUP(Exportacao[[#This Row],[País]],Tabela3[#All],4,FALSE)</f>
        <v>Vanuatu</v>
      </c>
      <c r="G7282" s="3" t="str">
        <f>VLOOKUP(Exportacao[[#This Row],[País Corrigido]],'Conversor de países_Geral_UTF8_'!$A$2:$B$223,2,FALSE)</f>
        <v>Oceania</v>
      </c>
      <c r="H72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3" spans="1:8" hidden="1">
      <c r="A7283" t="s">
        <v>225</v>
      </c>
      <c r="B7283" s="3">
        <v>2015</v>
      </c>
      <c r="C7283">
        <v>0</v>
      </c>
      <c r="D7283">
        <v>0</v>
      </c>
      <c r="E7283" s="3" t="e">
        <v>#NUM!</v>
      </c>
      <c r="F7283" s="3" t="str">
        <f>VLOOKUP(Exportacao[[#This Row],[País]],Tabela3[#All],4,FALSE)</f>
        <v>Vanuatu</v>
      </c>
      <c r="G7283" s="3" t="str">
        <f>VLOOKUP(Exportacao[[#This Row],[País Corrigido]],'Conversor de países_Geral_UTF8_'!$A$2:$B$223,2,FALSE)</f>
        <v>Oceania</v>
      </c>
      <c r="H72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4" spans="1:8" hidden="1">
      <c r="A7284" t="s">
        <v>225</v>
      </c>
      <c r="B7284" s="3">
        <v>2016</v>
      </c>
      <c r="C7284">
        <v>0</v>
      </c>
      <c r="D7284">
        <v>0</v>
      </c>
      <c r="E7284" s="3" t="e">
        <v>#NUM!</v>
      </c>
      <c r="F7284" s="3" t="str">
        <f>VLOOKUP(Exportacao[[#This Row],[País]],Tabela3[#All],4,FALSE)</f>
        <v>Vanuatu</v>
      </c>
      <c r="G7284" s="3" t="str">
        <f>VLOOKUP(Exportacao[[#This Row],[País Corrigido]],'Conversor de países_Geral_UTF8_'!$A$2:$B$223,2,FALSE)</f>
        <v>Oceania</v>
      </c>
      <c r="H72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5" spans="1:8" hidden="1">
      <c r="A7285" t="s">
        <v>225</v>
      </c>
      <c r="B7285" s="3">
        <v>2017</v>
      </c>
      <c r="C7285">
        <v>0</v>
      </c>
      <c r="D7285">
        <v>0</v>
      </c>
      <c r="E7285" s="3" t="e">
        <v>#NUM!</v>
      </c>
      <c r="F7285" s="3" t="str">
        <f>VLOOKUP(Exportacao[[#This Row],[País]],Tabela3[#All],4,FALSE)</f>
        <v>Vanuatu</v>
      </c>
      <c r="G7285" s="3" t="str">
        <f>VLOOKUP(Exportacao[[#This Row],[País Corrigido]],'Conversor de países_Geral_UTF8_'!$A$2:$B$223,2,FALSE)</f>
        <v>Oceania</v>
      </c>
      <c r="H72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6" spans="1:8" hidden="1">
      <c r="A7286" t="s">
        <v>225</v>
      </c>
      <c r="B7286" s="3">
        <v>2018</v>
      </c>
      <c r="C7286">
        <v>0</v>
      </c>
      <c r="D7286">
        <v>0</v>
      </c>
      <c r="E7286" s="3" t="e">
        <v>#NUM!</v>
      </c>
      <c r="F7286" s="3" t="str">
        <f>VLOOKUP(Exportacao[[#This Row],[País]],Tabela3[#All],4,FALSE)</f>
        <v>Vanuatu</v>
      </c>
      <c r="G7286" s="3" t="str">
        <f>VLOOKUP(Exportacao[[#This Row],[País Corrigido]],'Conversor de países_Geral_UTF8_'!$A$2:$B$223,2,FALSE)</f>
        <v>Oceania</v>
      </c>
      <c r="H72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7" spans="1:8" hidden="1">
      <c r="A7287" t="s">
        <v>225</v>
      </c>
      <c r="B7287" s="3">
        <v>2019</v>
      </c>
      <c r="C7287">
        <v>0</v>
      </c>
      <c r="D7287">
        <v>0</v>
      </c>
      <c r="E7287" s="3" t="e">
        <v>#NUM!</v>
      </c>
      <c r="F7287" s="3" t="str">
        <f>VLOOKUP(Exportacao[[#This Row],[País]],Tabela3[#All],4,FALSE)</f>
        <v>Vanuatu</v>
      </c>
      <c r="G7287" s="3" t="str">
        <f>VLOOKUP(Exportacao[[#This Row],[País Corrigido]],'Conversor de países_Geral_UTF8_'!$A$2:$B$223,2,FALSE)</f>
        <v>Oceania</v>
      </c>
      <c r="H72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88" spans="1:8" hidden="1">
      <c r="A7288" t="s">
        <v>225</v>
      </c>
      <c r="B7288" s="3">
        <v>2020</v>
      </c>
      <c r="C7288">
        <v>18</v>
      </c>
      <c r="D7288">
        <v>31</v>
      </c>
      <c r="E7288" s="3">
        <v>1.7222222222222223</v>
      </c>
      <c r="F7288" s="3" t="str">
        <f>VLOOKUP(Exportacao[[#This Row],[País]],Tabela3[#All],4,FALSE)</f>
        <v>Vanuatu</v>
      </c>
      <c r="G7288" s="3" t="str">
        <f>VLOOKUP(Exportacao[[#This Row],[País Corrigido]],'Conversor de países_Geral_UTF8_'!$A$2:$B$223,2,FALSE)</f>
        <v>Oceania</v>
      </c>
      <c r="H72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89" spans="1:8" hidden="1">
      <c r="A7289" t="s">
        <v>225</v>
      </c>
      <c r="B7289" s="3">
        <v>2021</v>
      </c>
      <c r="C7289">
        <v>0</v>
      </c>
      <c r="D7289">
        <v>0</v>
      </c>
      <c r="E7289" s="3" t="e">
        <v>#NUM!</v>
      </c>
      <c r="F7289" s="3" t="str">
        <f>VLOOKUP(Exportacao[[#This Row],[País]],Tabela3[#All],4,FALSE)</f>
        <v>Vanuatu</v>
      </c>
      <c r="G7289" s="3" t="str">
        <f>VLOOKUP(Exportacao[[#This Row],[País Corrigido]],'Conversor de países_Geral_UTF8_'!$A$2:$B$223,2,FALSE)</f>
        <v>Oceania</v>
      </c>
      <c r="H72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90" spans="1:8" hidden="1">
      <c r="A7290" t="s">
        <v>225</v>
      </c>
      <c r="B7290" s="3">
        <v>2022</v>
      </c>
      <c r="C7290">
        <v>0</v>
      </c>
      <c r="D7290">
        <v>0</v>
      </c>
      <c r="E7290" s="3" t="e">
        <v>#NUM!</v>
      </c>
      <c r="F7290" s="3" t="str">
        <f>VLOOKUP(Exportacao[[#This Row],[País]],Tabela3[#All],4,FALSE)</f>
        <v>Vanuatu</v>
      </c>
      <c r="G7290" s="3" t="str">
        <f>VLOOKUP(Exportacao[[#This Row],[País Corrigido]],'Conversor de países_Geral_UTF8_'!$A$2:$B$223,2,FALSE)</f>
        <v>Oceania</v>
      </c>
      <c r="H72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91" spans="1:8" hidden="1">
      <c r="A7291" t="s">
        <v>225</v>
      </c>
      <c r="B7291" s="3">
        <v>2023</v>
      </c>
      <c r="C7291">
        <v>0</v>
      </c>
      <c r="D7291">
        <v>0</v>
      </c>
      <c r="E7291" s="3" t="e">
        <v>#NUM!</v>
      </c>
      <c r="F7291" s="3" t="str">
        <f>VLOOKUP(Exportacao[[#This Row],[País]],Tabela3[#All],4,FALSE)</f>
        <v>Vanuatu</v>
      </c>
      <c r="G7291" s="3" t="str">
        <f>VLOOKUP(Exportacao[[#This Row],[País Corrigido]],'Conversor de países_Geral_UTF8_'!$A$2:$B$223,2,FALSE)</f>
        <v>Oceania</v>
      </c>
      <c r="H72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92" spans="1:8" hidden="1">
      <c r="A7292" t="s">
        <v>227</v>
      </c>
      <c r="B7292" s="3">
        <v>1970</v>
      </c>
      <c r="C7292">
        <v>0</v>
      </c>
      <c r="D7292">
        <v>0</v>
      </c>
      <c r="E7292" s="3" t="e">
        <v>#NUM!</v>
      </c>
      <c r="F7292" s="3" t="str">
        <f>VLOOKUP(Exportacao[[#This Row],[País]],Tabela3[#All],4,FALSE)</f>
        <v>Venezuela</v>
      </c>
      <c r="G7292" s="3" t="str">
        <f>VLOOKUP(Exportacao[[#This Row],[País Corrigido]],'Conversor de países_Geral_UTF8_'!$A$2:$B$223,2,FALSE)</f>
        <v>América do Sul</v>
      </c>
      <c r="H72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93" spans="1:8" hidden="1">
      <c r="A7293" t="s">
        <v>227</v>
      </c>
      <c r="B7293" s="3">
        <v>1971</v>
      </c>
      <c r="C7293">
        <v>3200</v>
      </c>
      <c r="D7293">
        <v>2000</v>
      </c>
      <c r="E7293" s="3">
        <v>0.625</v>
      </c>
      <c r="F7293" s="3" t="str">
        <f>VLOOKUP(Exportacao[[#This Row],[País]],Tabela3[#All],4,FALSE)</f>
        <v>Venezuela</v>
      </c>
      <c r="G7293" s="3" t="str">
        <f>VLOOKUP(Exportacao[[#This Row],[País Corrigido]],'Conversor de países_Geral_UTF8_'!$A$2:$B$223,2,FALSE)</f>
        <v>América do Sul</v>
      </c>
      <c r="H72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94" spans="1:8" hidden="1">
      <c r="A7294" t="s">
        <v>227</v>
      </c>
      <c r="B7294" s="3">
        <v>1972</v>
      </c>
      <c r="C7294">
        <v>1350</v>
      </c>
      <c r="D7294">
        <v>750</v>
      </c>
      <c r="E7294" s="3">
        <v>0.55555555555555558</v>
      </c>
      <c r="F7294" s="3" t="str">
        <f>VLOOKUP(Exportacao[[#This Row],[País]],Tabela3[#All],4,FALSE)</f>
        <v>Venezuela</v>
      </c>
      <c r="G7294" s="3" t="str">
        <f>VLOOKUP(Exportacao[[#This Row],[País Corrigido]],'Conversor de países_Geral_UTF8_'!$A$2:$B$223,2,FALSE)</f>
        <v>América do Sul</v>
      </c>
      <c r="H72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95" spans="1:8" hidden="1">
      <c r="A7295" t="s">
        <v>227</v>
      </c>
      <c r="B7295" s="3">
        <v>1973</v>
      </c>
      <c r="C7295">
        <v>11700</v>
      </c>
      <c r="D7295">
        <v>6458</v>
      </c>
      <c r="E7295" s="3">
        <v>0.55196581196581196</v>
      </c>
      <c r="F7295" s="3" t="str">
        <f>VLOOKUP(Exportacao[[#This Row],[País]],Tabela3[#All],4,FALSE)</f>
        <v>Venezuela</v>
      </c>
      <c r="G7295" s="3" t="str">
        <f>VLOOKUP(Exportacao[[#This Row],[País Corrigido]],'Conversor de países_Geral_UTF8_'!$A$2:$B$223,2,FALSE)</f>
        <v>América do Sul</v>
      </c>
      <c r="H72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96" spans="1:8" hidden="1">
      <c r="A7296" t="s">
        <v>227</v>
      </c>
      <c r="B7296" s="3">
        <v>1974</v>
      </c>
      <c r="C7296">
        <v>9830</v>
      </c>
      <c r="D7296">
        <v>5250</v>
      </c>
      <c r="E7296" s="3">
        <v>0.53407934893184128</v>
      </c>
      <c r="F7296" s="3" t="str">
        <f>VLOOKUP(Exportacao[[#This Row],[País]],Tabela3[#All],4,FALSE)</f>
        <v>Venezuela</v>
      </c>
      <c r="G7296" s="3" t="str">
        <f>VLOOKUP(Exportacao[[#This Row],[País Corrigido]],'Conversor de países_Geral_UTF8_'!$A$2:$B$223,2,FALSE)</f>
        <v>América do Sul</v>
      </c>
      <c r="H72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97" spans="1:8" hidden="1">
      <c r="A7297" t="s">
        <v>227</v>
      </c>
      <c r="B7297" s="3">
        <v>1975</v>
      </c>
      <c r="C7297">
        <v>4050</v>
      </c>
      <c r="D7297">
        <v>2488</v>
      </c>
      <c r="E7297" s="3">
        <v>0.61432098765432097</v>
      </c>
      <c r="F7297" s="3" t="str">
        <f>VLOOKUP(Exportacao[[#This Row],[País]],Tabela3[#All],4,FALSE)</f>
        <v>Venezuela</v>
      </c>
      <c r="G7297" s="3" t="str">
        <f>VLOOKUP(Exportacao[[#This Row],[País Corrigido]],'Conversor de países_Geral_UTF8_'!$A$2:$B$223,2,FALSE)</f>
        <v>América do Sul</v>
      </c>
      <c r="H72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298" spans="1:8" hidden="1">
      <c r="A7298" t="s">
        <v>227</v>
      </c>
      <c r="B7298" s="3">
        <v>1976</v>
      </c>
      <c r="C7298">
        <v>0</v>
      </c>
      <c r="D7298">
        <v>0</v>
      </c>
      <c r="E7298" s="3" t="e">
        <v>#NUM!</v>
      </c>
      <c r="F7298" s="3" t="str">
        <f>VLOOKUP(Exportacao[[#This Row],[País]],Tabela3[#All],4,FALSE)</f>
        <v>Venezuela</v>
      </c>
      <c r="G7298" s="3" t="str">
        <f>VLOOKUP(Exportacao[[#This Row],[País Corrigido]],'Conversor de países_Geral_UTF8_'!$A$2:$B$223,2,FALSE)</f>
        <v>América do Sul</v>
      </c>
      <c r="H72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299" spans="1:8" hidden="1">
      <c r="A7299" t="s">
        <v>227</v>
      </c>
      <c r="B7299" s="3">
        <v>1977</v>
      </c>
      <c r="C7299">
        <v>0</v>
      </c>
      <c r="D7299">
        <v>0</v>
      </c>
      <c r="E7299" s="3" t="e">
        <v>#NUM!</v>
      </c>
      <c r="F7299" s="3" t="str">
        <f>VLOOKUP(Exportacao[[#This Row],[País]],Tabela3[#All],4,FALSE)</f>
        <v>Venezuela</v>
      </c>
      <c r="G7299" s="3" t="str">
        <f>VLOOKUP(Exportacao[[#This Row],[País Corrigido]],'Conversor de países_Geral_UTF8_'!$A$2:$B$223,2,FALSE)</f>
        <v>América do Sul</v>
      </c>
      <c r="H72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0" spans="1:8" hidden="1">
      <c r="A7300" t="s">
        <v>227</v>
      </c>
      <c r="B7300" s="3">
        <v>1978</v>
      </c>
      <c r="C7300">
        <v>0</v>
      </c>
      <c r="D7300">
        <v>0</v>
      </c>
      <c r="E7300" s="3" t="e">
        <v>#NUM!</v>
      </c>
      <c r="F7300" s="3" t="str">
        <f>VLOOKUP(Exportacao[[#This Row],[País]],Tabela3[#All],4,FALSE)</f>
        <v>Venezuela</v>
      </c>
      <c r="G7300" s="3" t="str">
        <f>VLOOKUP(Exportacao[[#This Row],[País Corrigido]],'Conversor de países_Geral_UTF8_'!$A$2:$B$223,2,FALSE)</f>
        <v>América do Sul</v>
      </c>
      <c r="H730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1" spans="1:8" hidden="1">
      <c r="A7301" t="s">
        <v>227</v>
      </c>
      <c r="B7301" s="3">
        <v>1979</v>
      </c>
      <c r="C7301">
        <v>0</v>
      </c>
      <c r="D7301">
        <v>0</v>
      </c>
      <c r="E7301" s="3" t="e">
        <v>#NUM!</v>
      </c>
      <c r="F7301" s="3" t="str">
        <f>VLOOKUP(Exportacao[[#This Row],[País]],Tabela3[#All],4,FALSE)</f>
        <v>Venezuela</v>
      </c>
      <c r="G7301" s="3" t="str">
        <f>VLOOKUP(Exportacao[[#This Row],[País Corrigido]],'Conversor de países_Geral_UTF8_'!$A$2:$B$223,2,FALSE)</f>
        <v>América do Sul</v>
      </c>
      <c r="H730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2" spans="1:8" hidden="1">
      <c r="A7302" t="s">
        <v>227</v>
      </c>
      <c r="B7302" s="3">
        <v>1980</v>
      </c>
      <c r="C7302">
        <v>0</v>
      </c>
      <c r="D7302">
        <v>0</v>
      </c>
      <c r="E7302" s="3" t="e">
        <v>#NUM!</v>
      </c>
      <c r="F7302" s="3" t="str">
        <f>VLOOKUP(Exportacao[[#This Row],[País]],Tabela3[#All],4,FALSE)</f>
        <v>Venezuela</v>
      </c>
      <c r="G7302" s="3" t="str">
        <f>VLOOKUP(Exportacao[[#This Row],[País Corrigido]],'Conversor de países_Geral_UTF8_'!$A$2:$B$223,2,FALSE)</f>
        <v>América do Sul</v>
      </c>
      <c r="H730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3" spans="1:8" hidden="1">
      <c r="A7303" t="s">
        <v>227</v>
      </c>
      <c r="B7303" s="3">
        <v>1981</v>
      </c>
      <c r="C7303">
        <v>0</v>
      </c>
      <c r="D7303">
        <v>0</v>
      </c>
      <c r="E7303" s="3" t="e">
        <v>#NUM!</v>
      </c>
      <c r="F7303" s="3" t="str">
        <f>VLOOKUP(Exportacao[[#This Row],[País]],Tabela3[#All],4,FALSE)</f>
        <v>Venezuela</v>
      </c>
      <c r="G7303" s="3" t="str">
        <f>VLOOKUP(Exportacao[[#This Row],[País Corrigido]],'Conversor de países_Geral_UTF8_'!$A$2:$B$223,2,FALSE)</f>
        <v>América do Sul</v>
      </c>
      <c r="H730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4" spans="1:8" hidden="1">
      <c r="A7304" t="s">
        <v>227</v>
      </c>
      <c r="B7304" s="3">
        <v>1982</v>
      </c>
      <c r="C7304">
        <v>0</v>
      </c>
      <c r="D7304">
        <v>0</v>
      </c>
      <c r="E7304" s="3" t="e">
        <v>#NUM!</v>
      </c>
      <c r="F7304" s="3" t="str">
        <f>VLOOKUP(Exportacao[[#This Row],[País]],Tabela3[#All],4,FALSE)</f>
        <v>Venezuela</v>
      </c>
      <c r="G7304" s="3" t="str">
        <f>VLOOKUP(Exportacao[[#This Row],[País Corrigido]],'Conversor de países_Geral_UTF8_'!$A$2:$B$223,2,FALSE)</f>
        <v>América do Sul</v>
      </c>
      <c r="H730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5" spans="1:8" hidden="1">
      <c r="A7305" t="s">
        <v>227</v>
      </c>
      <c r="B7305" s="3">
        <v>1983</v>
      </c>
      <c r="C7305">
        <v>0</v>
      </c>
      <c r="D7305">
        <v>0</v>
      </c>
      <c r="E7305" s="3" t="e">
        <v>#NUM!</v>
      </c>
      <c r="F7305" s="3" t="str">
        <f>VLOOKUP(Exportacao[[#This Row],[País]],Tabela3[#All],4,FALSE)</f>
        <v>Venezuela</v>
      </c>
      <c r="G7305" s="3" t="str">
        <f>VLOOKUP(Exportacao[[#This Row],[País Corrigido]],'Conversor de países_Geral_UTF8_'!$A$2:$B$223,2,FALSE)</f>
        <v>América do Sul</v>
      </c>
      <c r="H730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6" spans="1:8" hidden="1">
      <c r="A7306" t="s">
        <v>227</v>
      </c>
      <c r="B7306" s="3">
        <v>1984</v>
      </c>
      <c r="C7306">
        <v>0</v>
      </c>
      <c r="D7306">
        <v>0</v>
      </c>
      <c r="E7306" s="3" t="e">
        <v>#NUM!</v>
      </c>
      <c r="F7306" s="3" t="str">
        <f>VLOOKUP(Exportacao[[#This Row],[País]],Tabela3[#All],4,FALSE)</f>
        <v>Venezuela</v>
      </c>
      <c r="G7306" s="3" t="str">
        <f>VLOOKUP(Exportacao[[#This Row],[País Corrigido]],'Conversor de países_Geral_UTF8_'!$A$2:$B$223,2,FALSE)</f>
        <v>América do Sul</v>
      </c>
      <c r="H730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7" spans="1:8" hidden="1">
      <c r="A7307" t="s">
        <v>227</v>
      </c>
      <c r="B7307" s="3">
        <v>1985</v>
      </c>
      <c r="C7307">
        <v>0</v>
      </c>
      <c r="D7307">
        <v>0</v>
      </c>
      <c r="E7307" s="3" t="e">
        <v>#NUM!</v>
      </c>
      <c r="F7307" s="3" t="str">
        <f>VLOOKUP(Exportacao[[#This Row],[País]],Tabela3[#All],4,FALSE)</f>
        <v>Venezuela</v>
      </c>
      <c r="G7307" s="3" t="str">
        <f>VLOOKUP(Exportacao[[#This Row],[País Corrigido]],'Conversor de países_Geral_UTF8_'!$A$2:$B$223,2,FALSE)</f>
        <v>América do Sul</v>
      </c>
      <c r="H730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8" spans="1:8" hidden="1">
      <c r="A7308" t="s">
        <v>227</v>
      </c>
      <c r="B7308" s="3">
        <v>1986</v>
      </c>
      <c r="C7308">
        <v>0</v>
      </c>
      <c r="D7308">
        <v>0</v>
      </c>
      <c r="E7308" s="3" t="e">
        <v>#NUM!</v>
      </c>
      <c r="F7308" s="3" t="str">
        <f>VLOOKUP(Exportacao[[#This Row],[País]],Tabela3[#All],4,FALSE)</f>
        <v>Venezuela</v>
      </c>
      <c r="G7308" s="3" t="str">
        <f>VLOOKUP(Exportacao[[#This Row],[País Corrigido]],'Conversor de países_Geral_UTF8_'!$A$2:$B$223,2,FALSE)</f>
        <v>América do Sul</v>
      </c>
      <c r="H730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09" spans="1:8" hidden="1">
      <c r="A7309" t="s">
        <v>227</v>
      </c>
      <c r="B7309" s="3">
        <v>1987</v>
      </c>
      <c r="C7309">
        <v>0</v>
      </c>
      <c r="D7309">
        <v>0</v>
      </c>
      <c r="E7309" s="3" t="e">
        <v>#NUM!</v>
      </c>
      <c r="F7309" s="3" t="str">
        <f>VLOOKUP(Exportacao[[#This Row],[País]],Tabela3[#All],4,FALSE)</f>
        <v>Venezuela</v>
      </c>
      <c r="G7309" s="3" t="str">
        <f>VLOOKUP(Exportacao[[#This Row],[País Corrigido]],'Conversor de países_Geral_UTF8_'!$A$2:$B$223,2,FALSE)</f>
        <v>América do Sul</v>
      </c>
      <c r="H730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0" spans="1:8" hidden="1">
      <c r="A7310" t="s">
        <v>227</v>
      </c>
      <c r="B7310" s="3">
        <v>1988</v>
      </c>
      <c r="C7310">
        <v>0</v>
      </c>
      <c r="D7310">
        <v>0</v>
      </c>
      <c r="E7310" s="3" t="e">
        <v>#NUM!</v>
      </c>
      <c r="F7310" s="3" t="str">
        <f>VLOOKUP(Exportacao[[#This Row],[País]],Tabela3[#All],4,FALSE)</f>
        <v>Venezuela</v>
      </c>
      <c r="G7310" s="3" t="str">
        <f>VLOOKUP(Exportacao[[#This Row],[País Corrigido]],'Conversor de países_Geral_UTF8_'!$A$2:$B$223,2,FALSE)</f>
        <v>América do Sul</v>
      </c>
      <c r="H731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1" spans="1:8" hidden="1">
      <c r="A7311" t="s">
        <v>227</v>
      </c>
      <c r="B7311" s="3">
        <v>1989</v>
      </c>
      <c r="C7311">
        <v>0</v>
      </c>
      <c r="D7311">
        <v>0</v>
      </c>
      <c r="E7311" s="3" t="e">
        <v>#NUM!</v>
      </c>
      <c r="F7311" s="3" t="str">
        <f>VLOOKUP(Exportacao[[#This Row],[País]],Tabela3[#All],4,FALSE)</f>
        <v>Venezuela</v>
      </c>
      <c r="G7311" s="3" t="str">
        <f>VLOOKUP(Exportacao[[#This Row],[País Corrigido]],'Conversor de países_Geral_UTF8_'!$A$2:$B$223,2,FALSE)</f>
        <v>América do Sul</v>
      </c>
      <c r="H731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2" spans="1:8" hidden="1">
      <c r="A7312" t="s">
        <v>227</v>
      </c>
      <c r="B7312" s="3">
        <v>1990</v>
      </c>
      <c r="C7312">
        <v>0</v>
      </c>
      <c r="D7312">
        <v>0</v>
      </c>
      <c r="E7312" s="3" t="e">
        <v>#NUM!</v>
      </c>
      <c r="F7312" s="3" t="str">
        <f>VLOOKUP(Exportacao[[#This Row],[País]],Tabela3[#All],4,FALSE)</f>
        <v>Venezuela</v>
      </c>
      <c r="G7312" s="3" t="str">
        <f>VLOOKUP(Exportacao[[#This Row],[País Corrigido]],'Conversor de países_Geral_UTF8_'!$A$2:$B$223,2,FALSE)</f>
        <v>América do Sul</v>
      </c>
      <c r="H731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3" spans="1:8" hidden="1">
      <c r="A7313" t="s">
        <v>227</v>
      </c>
      <c r="B7313" s="3">
        <v>1991</v>
      </c>
      <c r="C7313">
        <v>0</v>
      </c>
      <c r="D7313">
        <v>0</v>
      </c>
      <c r="E7313" s="3" t="e">
        <v>#NUM!</v>
      </c>
      <c r="F7313" s="3" t="str">
        <f>VLOOKUP(Exportacao[[#This Row],[País]],Tabela3[#All],4,FALSE)</f>
        <v>Venezuela</v>
      </c>
      <c r="G7313" s="3" t="str">
        <f>VLOOKUP(Exportacao[[#This Row],[País Corrigido]],'Conversor de países_Geral_UTF8_'!$A$2:$B$223,2,FALSE)</f>
        <v>América do Sul</v>
      </c>
      <c r="H731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4" spans="1:8" hidden="1">
      <c r="A7314" t="s">
        <v>227</v>
      </c>
      <c r="B7314" s="3">
        <v>1992</v>
      </c>
      <c r="C7314">
        <v>0</v>
      </c>
      <c r="D7314">
        <v>0</v>
      </c>
      <c r="E7314" s="3" t="e">
        <v>#NUM!</v>
      </c>
      <c r="F7314" s="3" t="str">
        <f>VLOOKUP(Exportacao[[#This Row],[País]],Tabela3[#All],4,FALSE)</f>
        <v>Venezuela</v>
      </c>
      <c r="G7314" s="3" t="str">
        <f>VLOOKUP(Exportacao[[#This Row],[País Corrigido]],'Conversor de países_Geral_UTF8_'!$A$2:$B$223,2,FALSE)</f>
        <v>América do Sul</v>
      </c>
      <c r="H731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5" spans="1:8" hidden="1">
      <c r="A7315" t="s">
        <v>227</v>
      </c>
      <c r="B7315" s="3">
        <v>1993</v>
      </c>
      <c r="C7315">
        <v>0</v>
      </c>
      <c r="D7315">
        <v>0</v>
      </c>
      <c r="E7315" s="3" t="e">
        <v>#NUM!</v>
      </c>
      <c r="F7315" s="3" t="str">
        <f>VLOOKUP(Exportacao[[#This Row],[País]],Tabela3[#All],4,FALSE)</f>
        <v>Venezuela</v>
      </c>
      <c r="G7315" s="3" t="str">
        <f>VLOOKUP(Exportacao[[#This Row],[País Corrigido]],'Conversor de países_Geral_UTF8_'!$A$2:$B$223,2,FALSE)</f>
        <v>América do Sul</v>
      </c>
      <c r="H731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6" spans="1:8" hidden="1">
      <c r="A7316" t="s">
        <v>227</v>
      </c>
      <c r="B7316" s="3">
        <v>1994</v>
      </c>
      <c r="C7316">
        <v>0</v>
      </c>
      <c r="D7316">
        <v>0</v>
      </c>
      <c r="E7316" s="3" t="e">
        <v>#NUM!</v>
      </c>
      <c r="F7316" s="3" t="str">
        <f>VLOOKUP(Exportacao[[#This Row],[País]],Tabela3[#All],4,FALSE)</f>
        <v>Venezuela</v>
      </c>
      <c r="G7316" s="3" t="str">
        <f>VLOOKUP(Exportacao[[#This Row],[País Corrigido]],'Conversor de países_Geral_UTF8_'!$A$2:$B$223,2,FALSE)</f>
        <v>América do Sul</v>
      </c>
      <c r="H731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7" spans="1:8" hidden="1">
      <c r="A7317" t="s">
        <v>227</v>
      </c>
      <c r="B7317" s="3">
        <v>1995</v>
      </c>
      <c r="C7317">
        <v>0</v>
      </c>
      <c r="D7317">
        <v>0</v>
      </c>
      <c r="E7317" s="3" t="e">
        <v>#NUM!</v>
      </c>
      <c r="F7317" s="3" t="str">
        <f>VLOOKUP(Exportacao[[#This Row],[País]],Tabela3[#All],4,FALSE)</f>
        <v>Venezuela</v>
      </c>
      <c r="G7317" s="3" t="str">
        <f>VLOOKUP(Exportacao[[#This Row],[País Corrigido]],'Conversor de países_Geral_UTF8_'!$A$2:$B$223,2,FALSE)</f>
        <v>América do Sul</v>
      </c>
      <c r="H731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8" spans="1:8" hidden="1">
      <c r="A7318" t="s">
        <v>227</v>
      </c>
      <c r="B7318" s="3">
        <v>1996</v>
      </c>
      <c r="C7318">
        <v>0</v>
      </c>
      <c r="D7318">
        <v>0</v>
      </c>
      <c r="E7318" s="3" t="e">
        <v>#NUM!</v>
      </c>
      <c r="F7318" s="3" t="str">
        <f>VLOOKUP(Exportacao[[#This Row],[País]],Tabela3[#All],4,FALSE)</f>
        <v>Venezuela</v>
      </c>
      <c r="G7318" s="3" t="str">
        <f>VLOOKUP(Exportacao[[#This Row],[País Corrigido]],'Conversor de países_Geral_UTF8_'!$A$2:$B$223,2,FALSE)</f>
        <v>América do Sul</v>
      </c>
      <c r="H731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19" spans="1:8" hidden="1">
      <c r="A7319" t="s">
        <v>227</v>
      </c>
      <c r="B7319" s="3">
        <v>1997</v>
      </c>
      <c r="C7319">
        <v>0</v>
      </c>
      <c r="D7319">
        <v>0</v>
      </c>
      <c r="E7319" s="3" t="e">
        <v>#NUM!</v>
      </c>
      <c r="F7319" s="3" t="str">
        <f>VLOOKUP(Exportacao[[#This Row],[País]],Tabela3[#All],4,FALSE)</f>
        <v>Venezuela</v>
      </c>
      <c r="G7319" s="3" t="str">
        <f>VLOOKUP(Exportacao[[#This Row],[País Corrigido]],'Conversor de países_Geral_UTF8_'!$A$2:$B$223,2,FALSE)</f>
        <v>América do Sul</v>
      </c>
      <c r="H731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0" spans="1:8" hidden="1">
      <c r="A7320" t="s">
        <v>227</v>
      </c>
      <c r="B7320" s="3">
        <v>1998</v>
      </c>
      <c r="C7320">
        <v>0</v>
      </c>
      <c r="D7320">
        <v>0</v>
      </c>
      <c r="E7320" s="3" t="e">
        <v>#NUM!</v>
      </c>
      <c r="F7320" s="3" t="str">
        <f>VLOOKUP(Exportacao[[#This Row],[País]],Tabela3[#All],4,FALSE)</f>
        <v>Venezuela</v>
      </c>
      <c r="G7320" s="3" t="str">
        <f>VLOOKUP(Exportacao[[#This Row],[País Corrigido]],'Conversor de países_Geral_UTF8_'!$A$2:$B$223,2,FALSE)</f>
        <v>América do Sul</v>
      </c>
      <c r="H732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1" spans="1:8" hidden="1">
      <c r="A7321" t="s">
        <v>227</v>
      </c>
      <c r="B7321" s="3">
        <v>1999</v>
      </c>
      <c r="C7321">
        <v>0</v>
      </c>
      <c r="D7321">
        <v>0</v>
      </c>
      <c r="E7321" s="3" t="e">
        <v>#NUM!</v>
      </c>
      <c r="F7321" s="3" t="str">
        <f>VLOOKUP(Exportacao[[#This Row],[País]],Tabela3[#All],4,FALSE)</f>
        <v>Venezuela</v>
      </c>
      <c r="G7321" s="3" t="str">
        <f>VLOOKUP(Exportacao[[#This Row],[País Corrigido]],'Conversor de países_Geral_UTF8_'!$A$2:$B$223,2,FALSE)</f>
        <v>América do Sul</v>
      </c>
      <c r="H732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2" spans="1:8" hidden="1">
      <c r="A7322" t="s">
        <v>227</v>
      </c>
      <c r="B7322" s="3">
        <v>2000</v>
      </c>
      <c r="C7322">
        <v>0</v>
      </c>
      <c r="D7322">
        <v>0</v>
      </c>
      <c r="E7322" s="3" t="e">
        <v>#NUM!</v>
      </c>
      <c r="F7322" s="3" t="str">
        <f>VLOOKUP(Exportacao[[#This Row],[País]],Tabela3[#All],4,FALSE)</f>
        <v>Venezuela</v>
      </c>
      <c r="G7322" s="3" t="str">
        <f>VLOOKUP(Exportacao[[#This Row],[País Corrigido]],'Conversor de países_Geral_UTF8_'!$A$2:$B$223,2,FALSE)</f>
        <v>América do Sul</v>
      </c>
      <c r="H732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3" spans="1:8" hidden="1">
      <c r="A7323" t="s">
        <v>227</v>
      </c>
      <c r="B7323" s="3">
        <v>2001</v>
      </c>
      <c r="C7323">
        <v>0</v>
      </c>
      <c r="D7323">
        <v>0</v>
      </c>
      <c r="E7323" s="3" t="e">
        <v>#NUM!</v>
      </c>
      <c r="F7323" s="3" t="str">
        <f>VLOOKUP(Exportacao[[#This Row],[País]],Tabela3[#All],4,FALSE)</f>
        <v>Venezuela</v>
      </c>
      <c r="G7323" s="3" t="str">
        <f>VLOOKUP(Exportacao[[#This Row],[País Corrigido]],'Conversor de países_Geral_UTF8_'!$A$2:$B$223,2,FALSE)</f>
        <v>América do Sul</v>
      </c>
      <c r="H732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4" spans="1:8" hidden="1">
      <c r="A7324" t="s">
        <v>227</v>
      </c>
      <c r="B7324" s="3">
        <v>2002</v>
      </c>
      <c r="C7324">
        <v>0</v>
      </c>
      <c r="D7324">
        <v>0</v>
      </c>
      <c r="E7324" s="3" t="e">
        <v>#NUM!</v>
      </c>
      <c r="F7324" s="3" t="str">
        <f>VLOOKUP(Exportacao[[#This Row],[País]],Tabela3[#All],4,FALSE)</f>
        <v>Venezuela</v>
      </c>
      <c r="G7324" s="3" t="str">
        <f>VLOOKUP(Exportacao[[#This Row],[País Corrigido]],'Conversor de países_Geral_UTF8_'!$A$2:$B$223,2,FALSE)</f>
        <v>América do Sul</v>
      </c>
      <c r="H732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5" spans="1:8" hidden="1">
      <c r="A7325" t="s">
        <v>227</v>
      </c>
      <c r="B7325" s="3">
        <v>2003</v>
      </c>
      <c r="C7325">
        <v>0</v>
      </c>
      <c r="D7325">
        <v>0</v>
      </c>
      <c r="E7325" s="3" t="e">
        <v>#NUM!</v>
      </c>
      <c r="F7325" s="3" t="str">
        <f>VLOOKUP(Exportacao[[#This Row],[País]],Tabela3[#All],4,FALSE)</f>
        <v>Venezuela</v>
      </c>
      <c r="G7325" s="3" t="str">
        <f>VLOOKUP(Exportacao[[#This Row],[País Corrigido]],'Conversor de países_Geral_UTF8_'!$A$2:$B$223,2,FALSE)</f>
        <v>América do Sul</v>
      </c>
      <c r="H732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6" spans="1:8" hidden="1">
      <c r="A7326" t="s">
        <v>227</v>
      </c>
      <c r="B7326" s="3">
        <v>2004</v>
      </c>
      <c r="C7326">
        <v>0</v>
      </c>
      <c r="D7326">
        <v>0</v>
      </c>
      <c r="E7326" s="3" t="e">
        <v>#NUM!</v>
      </c>
      <c r="F7326" s="3" t="str">
        <f>VLOOKUP(Exportacao[[#This Row],[País]],Tabela3[#All],4,FALSE)</f>
        <v>Venezuela</v>
      </c>
      <c r="G7326" s="3" t="str">
        <f>VLOOKUP(Exportacao[[#This Row],[País Corrigido]],'Conversor de países_Geral_UTF8_'!$A$2:$B$223,2,FALSE)</f>
        <v>América do Sul</v>
      </c>
      <c r="H732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7" spans="1:8" hidden="1">
      <c r="A7327" t="s">
        <v>227</v>
      </c>
      <c r="B7327" s="3">
        <v>2005</v>
      </c>
      <c r="C7327">
        <v>0</v>
      </c>
      <c r="D7327">
        <v>0</v>
      </c>
      <c r="E7327" s="3" t="e">
        <v>#NUM!</v>
      </c>
      <c r="F7327" s="3" t="str">
        <f>VLOOKUP(Exportacao[[#This Row],[País]],Tabela3[#All],4,FALSE)</f>
        <v>Venezuela</v>
      </c>
      <c r="G7327" s="3" t="str">
        <f>VLOOKUP(Exportacao[[#This Row],[País Corrigido]],'Conversor de países_Geral_UTF8_'!$A$2:$B$223,2,FALSE)</f>
        <v>América do Sul</v>
      </c>
      <c r="H732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8" spans="1:8" hidden="1">
      <c r="A7328" t="s">
        <v>227</v>
      </c>
      <c r="B7328" s="3">
        <v>2006</v>
      </c>
      <c r="C7328">
        <v>0</v>
      </c>
      <c r="D7328">
        <v>0</v>
      </c>
      <c r="E7328" s="3" t="e">
        <v>#NUM!</v>
      </c>
      <c r="F7328" s="3" t="str">
        <f>VLOOKUP(Exportacao[[#This Row],[País]],Tabela3[#All],4,FALSE)</f>
        <v>Venezuela</v>
      </c>
      <c r="G7328" s="3" t="str">
        <f>VLOOKUP(Exportacao[[#This Row],[País Corrigido]],'Conversor de países_Geral_UTF8_'!$A$2:$B$223,2,FALSE)</f>
        <v>América do Sul</v>
      </c>
      <c r="H732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29" spans="1:8" hidden="1">
      <c r="A7329" t="s">
        <v>227</v>
      </c>
      <c r="B7329" s="3">
        <v>2007</v>
      </c>
      <c r="C7329">
        <v>20700</v>
      </c>
      <c r="D7329">
        <v>27370</v>
      </c>
      <c r="E7329" s="3">
        <v>1.3222222222222222</v>
      </c>
      <c r="F7329" s="3" t="str">
        <f>VLOOKUP(Exportacao[[#This Row],[País]],Tabela3[#All],4,FALSE)</f>
        <v>Venezuela</v>
      </c>
      <c r="G7329" s="3" t="str">
        <f>VLOOKUP(Exportacao[[#This Row],[País Corrigido]],'Conversor de países_Geral_UTF8_'!$A$2:$B$223,2,FALSE)</f>
        <v>América do Sul</v>
      </c>
      <c r="H732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30" spans="1:8" hidden="1">
      <c r="A7330" t="s">
        <v>227</v>
      </c>
      <c r="B7330" s="3">
        <v>2008</v>
      </c>
      <c r="C7330">
        <v>0</v>
      </c>
      <c r="D7330">
        <v>0</v>
      </c>
      <c r="E7330" s="3" t="e">
        <v>#NUM!</v>
      </c>
      <c r="F7330" s="3" t="str">
        <f>VLOOKUP(Exportacao[[#This Row],[País]],Tabela3[#All],4,FALSE)</f>
        <v>Venezuela</v>
      </c>
      <c r="G7330" s="3" t="str">
        <f>VLOOKUP(Exportacao[[#This Row],[País Corrigido]],'Conversor de países_Geral_UTF8_'!$A$2:$B$223,2,FALSE)</f>
        <v>América do Sul</v>
      </c>
      <c r="H733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31" spans="1:8" hidden="1">
      <c r="A7331" t="s">
        <v>227</v>
      </c>
      <c r="B7331" s="3">
        <v>2009</v>
      </c>
      <c r="C7331">
        <v>0</v>
      </c>
      <c r="D7331">
        <v>0</v>
      </c>
      <c r="E7331" s="3" t="e">
        <v>#NUM!</v>
      </c>
      <c r="F7331" s="3" t="str">
        <f>VLOOKUP(Exportacao[[#This Row],[País]],Tabela3[#All],4,FALSE)</f>
        <v>Venezuela</v>
      </c>
      <c r="G7331" s="3" t="str">
        <f>VLOOKUP(Exportacao[[#This Row],[País Corrigido]],'Conversor de países_Geral_UTF8_'!$A$2:$B$223,2,FALSE)</f>
        <v>América do Sul</v>
      </c>
      <c r="H733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32" spans="1:8" hidden="1">
      <c r="A7332" t="s">
        <v>227</v>
      </c>
      <c r="B7332" s="3">
        <v>2010</v>
      </c>
      <c r="C7332">
        <v>0</v>
      </c>
      <c r="D7332">
        <v>0</v>
      </c>
      <c r="E7332" s="3" t="e">
        <v>#NUM!</v>
      </c>
      <c r="F7332" s="3" t="str">
        <f>VLOOKUP(Exportacao[[#This Row],[País]],Tabela3[#All],4,FALSE)</f>
        <v>Venezuela</v>
      </c>
      <c r="G7332" s="3" t="str">
        <f>VLOOKUP(Exportacao[[#This Row],[País Corrigido]],'Conversor de países_Geral_UTF8_'!$A$2:$B$223,2,FALSE)</f>
        <v>América do Sul</v>
      </c>
      <c r="H733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33" spans="1:8" hidden="1">
      <c r="A7333" t="s">
        <v>227</v>
      </c>
      <c r="B7333" s="3">
        <v>2011</v>
      </c>
      <c r="C7333">
        <v>0</v>
      </c>
      <c r="D7333">
        <v>0</v>
      </c>
      <c r="E7333" s="3" t="e">
        <v>#NUM!</v>
      </c>
      <c r="F7333" s="3" t="str">
        <f>VLOOKUP(Exportacao[[#This Row],[País]],Tabela3[#All],4,FALSE)</f>
        <v>Venezuela</v>
      </c>
      <c r="G7333" s="3" t="str">
        <f>VLOOKUP(Exportacao[[#This Row],[País Corrigido]],'Conversor de países_Geral_UTF8_'!$A$2:$B$223,2,FALSE)</f>
        <v>América do Sul</v>
      </c>
      <c r="H733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34" spans="1:8" hidden="1">
      <c r="A7334" t="s">
        <v>227</v>
      </c>
      <c r="B7334" s="3">
        <v>2012</v>
      </c>
      <c r="C7334">
        <v>1029</v>
      </c>
      <c r="D7334">
        <v>7492</v>
      </c>
      <c r="E7334" s="3">
        <v>7.2808551992225459</v>
      </c>
      <c r="F7334" s="3" t="str">
        <f>VLOOKUP(Exportacao[[#This Row],[País]],Tabela3[#All],4,FALSE)</f>
        <v>Venezuela</v>
      </c>
      <c r="G7334" s="3" t="str">
        <f>VLOOKUP(Exportacao[[#This Row],[País Corrigido]],'Conversor de países_Geral_UTF8_'!$A$2:$B$223,2,FALSE)</f>
        <v>América do Sul</v>
      </c>
      <c r="H733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35" spans="1:8" hidden="1">
      <c r="A7335" t="s">
        <v>227</v>
      </c>
      <c r="B7335" s="3">
        <v>2013</v>
      </c>
      <c r="C7335">
        <v>0</v>
      </c>
      <c r="D7335">
        <v>0</v>
      </c>
      <c r="E7335" s="3" t="e">
        <v>#NUM!</v>
      </c>
      <c r="F7335" s="3" t="str">
        <f>VLOOKUP(Exportacao[[#This Row],[País]],Tabela3[#All],4,FALSE)</f>
        <v>Venezuela</v>
      </c>
      <c r="G7335" s="3" t="str">
        <f>VLOOKUP(Exportacao[[#This Row],[País Corrigido]],'Conversor de países_Geral_UTF8_'!$A$2:$B$223,2,FALSE)</f>
        <v>América do Sul</v>
      </c>
      <c r="H733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36" spans="1:8" hidden="1">
      <c r="A7336" t="s">
        <v>227</v>
      </c>
      <c r="B7336" s="3">
        <v>2014</v>
      </c>
      <c r="C7336">
        <v>14</v>
      </c>
      <c r="D7336">
        <v>232</v>
      </c>
      <c r="E7336" s="3">
        <v>16.571428571428573</v>
      </c>
      <c r="F7336" s="3" t="str">
        <f>VLOOKUP(Exportacao[[#This Row],[País]],Tabela3[#All],4,FALSE)</f>
        <v>Venezuela</v>
      </c>
      <c r="G7336" s="3" t="str">
        <f>VLOOKUP(Exportacao[[#This Row],[País Corrigido]],'Conversor de países_Geral_UTF8_'!$A$2:$B$223,2,FALSE)</f>
        <v>América do Sul</v>
      </c>
      <c r="H733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37" spans="1:8" hidden="1">
      <c r="A7337" t="s">
        <v>227</v>
      </c>
      <c r="B7337" s="3">
        <v>2015</v>
      </c>
      <c r="C7337">
        <v>0</v>
      </c>
      <c r="D7337">
        <v>0</v>
      </c>
      <c r="E7337" s="3" t="e">
        <v>#NUM!</v>
      </c>
      <c r="F7337" s="3" t="str">
        <f>VLOOKUP(Exportacao[[#This Row],[País]],Tabela3[#All],4,FALSE)</f>
        <v>Venezuela</v>
      </c>
      <c r="G7337" s="3" t="str">
        <f>VLOOKUP(Exportacao[[#This Row],[País Corrigido]],'Conversor de países_Geral_UTF8_'!$A$2:$B$223,2,FALSE)</f>
        <v>América do Sul</v>
      </c>
      <c r="H733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38" spans="1:8" hidden="1">
      <c r="A7338" t="s">
        <v>227</v>
      </c>
      <c r="B7338" s="3">
        <v>2016</v>
      </c>
      <c r="C7338">
        <v>0</v>
      </c>
      <c r="D7338">
        <v>0</v>
      </c>
      <c r="E7338" s="3" t="e">
        <v>#NUM!</v>
      </c>
      <c r="F7338" s="3" t="str">
        <f>VLOOKUP(Exportacao[[#This Row],[País]],Tabela3[#All],4,FALSE)</f>
        <v>Venezuela</v>
      </c>
      <c r="G7338" s="3" t="str">
        <f>VLOOKUP(Exportacao[[#This Row],[País Corrigido]],'Conversor de países_Geral_UTF8_'!$A$2:$B$223,2,FALSE)</f>
        <v>América do Sul</v>
      </c>
      <c r="H733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39" spans="1:8" hidden="1">
      <c r="A7339" t="s">
        <v>227</v>
      </c>
      <c r="B7339" s="3">
        <v>2017</v>
      </c>
      <c r="C7339">
        <v>680</v>
      </c>
      <c r="D7339">
        <v>2646</v>
      </c>
      <c r="E7339" s="3">
        <v>3.8911764705882352</v>
      </c>
      <c r="F7339" s="3" t="str">
        <f>VLOOKUP(Exportacao[[#This Row],[País]],Tabela3[#All],4,FALSE)</f>
        <v>Venezuela</v>
      </c>
      <c r="G7339" s="3" t="str">
        <f>VLOOKUP(Exportacao[[#This Row],[País Corrigido]],'Conversor de países_Geral_UTF8_'!$A$2:$B$223,2,FALSE)</f>
        <v>América do Sul</v>
      </c>
      <c r="H733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40" spans="1:8" hidden="1">
      <c r="A7340" t="s">
        <v>227</v>
      </c>
      <c r="B7340" s="3">
        <v>2018</v>
      </c>
      <c r="C7340">
        <v>71</v>
      </c>
      <c r="D7340">
        <v>355</v>
      </c>
      <c r="E7340" s="3">
        <v>5</v>
      </c>
      <c r="F7340" s="3" t="str">
        <f>VLOOKUP(Exportacao[[#This Row],[País]],Tabela3[#All],4,FALSE)</f>
        <v>Venezuela</v>
      </c>
      <c r="G7340" s="3" t="str">
        <f>VLOOKUP(Exportacao[[#This Row],[País Corrigido]],'Conversor de países_Geral_UTF8_'!$A$2:$B$223,2,FALSE)</f>
        <v>América do Sul</v>
      </c>
      <c r="H734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41" spans="1:8" hidden="1">
      <c r="A7341" t="s">
        <v>227</v>
      </c>
      <c r="B7341" s="3">
        <v>2019</v>
      </c>
      <c r="C7341">
        <v>0</v>
      </c>
      <c r="D7341">
        <v>0</v>
      </c>
      <c r="E7341" s="3" t="e">
        <v>#NUM!</v>
      </c>
      <c r="F7341" s="3" t="str">
        <f>VLOOKUP(Exportacao[[#This Row],[País]],Tabela3[#All],4,FALSE)</f>
        <v>Venezuela</v>
      </c>
      <c r="G7341" s="3" t="str">
        <f>VLOOKUP(Exportacao[[#This Row],[País Corrigido]],'Conversor de países_Geral_UTF8_'!$A$2:$B$223,2,FALSE)</f>
        <v>América do Sul</v>
      </c>
      <c r="H734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42" spans="1:8" hidden="1">
      <c r="A7342" t="s">
        <v>227</v>
      </c>
      <c r="B7342" s="3">
        <v>2020</v>
      </c>
      <c r="C7342">
        <v>4086</v>
      </c>
      <c r="D7342">
        <v>9808</v>
      </c>
      <c r="E7342" s="3">
        <v>2.400391581008321</v>
      </c>
      <c r="F7342" s="3" t="str">
        <f>VLOOKUP(Exportacao[[#This Row],[País]],Tabela3[#All],4,FALSE)</f>
        <v>Venezuela</v>
      </c>
      <c r="G7342" s="3" t="str">
        <f>VLOOKUP(Exportacao[[#This Row],[País Corrigido]],'Conversor de países_Geral_UTF8_'!$A$2:$B$223,2,FALSE)</f>
        <v>América do Sul</v>
      </c>
      <c r="H734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43" spans="1:8" hidden="1">
      <c r="A7343" t="s">
        <v>227</v>
      </c>
      <c r="B7343" s="3">
        <v>2021</v>
      </c>
      <c r="C7343">
        <v>26415</v>
      </c>
      <c r="D7343">
        <v>35944</v>
      </c>
      <c r="E7343" s="3">
        <v>1.3607420026500094</v>
      </c>
      <c r="F7343" s="3" t="str">
        <f>VLOOKUP(Exportacao[[#This Row],[País]],Tabela3[#All],4,FALSE)</f>
        <v>Venezuela</v>
      </c>
      <c r="G7343" s="3" t="str">
        <f>VLOOKUP(Exportacao[[#This Row],[País Corrigido]],'Conversor de países_Geral_UTF8_'!$A$2:$B$223,2,FALSE)</f>
        <v>América do Sul</v>
      </c>
      <c r="H734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44" spans="1:8" hidden="1">
      <c r="A7344" t="s">
        <v>227</v>
      </c>
      <c r="B7344" s="3">
        <v>2022</v>
      </c>
      <c r="C7344">
        <v>23220</v>
      </c>
      <c r="D7344">
        <v>32351</v>
      </c>
      <c r="E7344" s="3">
        <v>1.393238587424634</v>
      </c>
      <c r="F7344" s="3" t="str">
        <f>VLOOKUP(Exportacao[[#This Row],[País]],Tabela3[#All],4,FALSE)</f>
        <v>Venezuela</v>
      </c>
      <c r="G7344" s="3" t="str">
        <f>VLOOKUP(Exportacao[[#This Row],[País Corrigido]],'Conversor de países_Geral_UTF8_'!$A$2:$B$223,2,FALSE)</f>
        <v>América do Sul</v>
      </c>
      <c r="H734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45" spans="1:8" hidden="1">
      <c r="A7345" t="s">
        <v>227</v>
      </c>
      <c r="B7345" s="3">
        <v>2023</v>
      </c>
      <c r="C7345">
        <v>141030</v>
      </c>
      <c r="D7345">
        <v>220512</v>
      </c>
      <c r="E7345" s="3">
        <v>1.5635822165496702</v>
      </c>
      <c r="F7345" s="3" t="str">
        <f>VLOOKUP(Exportacao[[#This Row],[País]],Tabela3[#All],4,FALSE)</f>
        <v>Venezuela</v>
      </c>
      <c r="G7345" s="3" t="str">
        <f>VLOOKUP(Exportacao[[#This Row],[País Corrigido]],'Conversor de países_Geral_UTF8_'!$A$2:$B$223,2,FALSE)</f>
        <v>América do Sul</v>
      </c>
      <c r="H734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46" spans="1:8" hidden="1">
      <c r="A7346" t="s">
        <v>228</v>
      </c>
      <c r="B7346" s="3">
        <v>1970</v>
      </c>
      <c r="C7346">
        <v>0</v>
      </c>
      <c r="D7346">
        <v>0</v>
      </c>
      <c r="E7346" s="3" t="e">
        <v>#NUM!</v>
      </c>
      <c r="F7346" s="3" t="str">
        <f>VLOOKUP(Exportacao[[#This Row],[País]],Tabela3[#All],4,FALSE)</f>
        <v>Vietnã</v>
      </c>
      <c r="G7346" s="3" t="str">
        <f>VLOOKUP(Exportacao[[#This Row],[País Corrigido]],'Conversor de países_Geral_UTF8_'!$A$2:$B$223,2,FALSE)</f>
        <v>Ásia</v>
      </c>
      <c r="H734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47" spans="1:8" hidden="1">
      <c r="A7347" t="s">
        <v>228</v>
      </c>
      <c r="B7347" s="3">
        <v>1971</v>
      </c>
      <c r="C7347">
        <v>0</v>
      </c>
      <c r="D7347">
        <v>0</v>
      </c>
      <c r="E7347" s="3" t="e">
        <v>#NUM!</v>
      </c>
      <c r="F7347" s="3" t="str">
        <f>VLOOKUP(Exportacao[[#This Row],[País]],Tabela3[#All],4,FALSE)</f>
        <v>Vietnã</v>
      </c>
      <c r="G7347" s="3" t="str">
        <f>VLOOKUP(Exportacao[[#This Row],[País Corrigido]],'Conversor de países_Geral_UTF8_'!$A$2:$B$223,2,FALSE)</f>
        <v>Ásia</v>
      </c>
      <c r="H734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48" spans="1:8" hidden="1">
      <c r="A7348" t="s">
        <v>228</v>
      </c>
      <c r="B7348" s="3">
        <v>1972</v>
      </c>
      <c r="C7348">
        <v>0</v>
      </c>
      <c r="D7348">
        <v>0</v>
      </c>
      <c r="E7348" s="3" t="e">
        <v>#NUM!</v>
      </c>
      <c r="F7348" s="3" t="str">
        <f>VLOOKUP(Exportacao[[#This Row],[País]],Tabela3[#All],4,FALSE)</f>
        <v>Vietnã</v>
      </c>
      <c r="G7348" s="3" t="str">
        <f>VLOOKUP(Exportacao[[#This Row],[País Corrigido]],'Conversor de países_Geral_UTF8_'!$A$2:$B$223,2,FALSE)</f>
        <v>Ásia</v>
      </c>
      <c r="H734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49" spans="1:8" hidden="1">
      <c r="A7349" t="s">
        <v>228</v>
      </c>
      <c r="B7349" s="3">
        <v>1973</v>
      </c>
      <c r="C7349">
        <v>0</v>
      </c>
      <c r="D7349">
        <v>0</v>
      </c>
      <c r="E7349" s="3" t="e">
        <v>#NUM!</v>
      </c>
      <c r="F7349" s="3" t="str">
        <f>VLOOKUP(Exportacao[[#This Row],[País]],Tabela3[#All],4,FALSE)</f>
        <v>Vietnã</v>
      </c>
      <c r="G7349" s="3" t="str">
        <f>VLOOKUP(Exportacao[[#This Row],[País Corrigido]],'Conversor de países_Geral_UTF8_'!$A$2:$B$223,2,FALSE)</f>
        <v>Ásia</v>
      </c>
      <c r="H734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0" spans="1:8" hidden="1">
      <c r="A7350" t="s">
        <v>228</v>
      </c>
      <c r="B7350" s="3">
        <v>1974</v>
      </c>
      <c r="C7350">
        <v>0</v>
      </c>
      <c r="D7350">
        <v>0</v>
      </c>
      <c r="E7350" s="3" t="e">
        <v>#NUM!</v>
      </c>
      <c r="F7350" s="3" t="str">
        <f>VLOOKUP(Exportacao[[#This Row],[País]],Tabela3[#All],4,FALSE)</f>
        <v>Vietnã</v>
      </c>
      <c r="G7350" s="3" t="str">
        <f>VLOOKUP(Exportacao[[#This Row],[País Corrigido]],'Conversor de países_Geral_UTF8_'!$A$2:$B$223,2,FALSE)</f>
        <v>Ásia</v>
      </c>
      <c r="H735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1" spans="1:8" hidden="1">
      <c r="A7351" t="s">
        <v>228</v>
      </c>
      <c r="B7351" s="3">
        <v>1975</v>
      </c>
      <c r="C7351">
        <v>0</v>
      </c>
      <c r="D7351">
        <v>0</v>
      </c>
      <c r="E7351" s="3" t="e">
        <v>#NUM!</v>
      </c>
      <c r="F7351" s="3" t="str">
        <f>VLOOKUP(Exportacao[[#This Row],[País]],Tabela3[#All],4,FALSE)</f>
        <v>Vietnã</v>
      </c>
      <c r="G7351" s="3" t="str">
        <f>VLOOKUP(Exportacao[[#This Row],[País Corrigido]],'Conversor de países_Geral_UTF8_'!$A$2:$B$223,2,FALSE)</f>
        <v>Ásia</v>
      </c>
      <c r="H735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2" spans="1:8" hidden="1">
      <c r="A7352" t="s">
        <v>228</v>
      </c>
      <c r="B7352" s="3">
        <v>1976</v>
      </c>
      <c r="C7352">
        <v>0</v>
      </c>
      <c r="D7352">
        <v>0</v>
      </c>
      <c r="E7352" s="3" t="e">
        <v>#NUM!</v>
      </c>
      <c r="F7352" s="3" t="str">
        <f>VLOOKUP(Exportacao[[#This Row],[País]],Tabela3[#All],4,FALSE)</f>
        <v>Vietnã</v>
      </c>
      <c r="G7352" s="3" t="str">
        <f>VLOOKUP(Exportacao[[#This Row],[País Corrigido]],'Conversor de países_Geral_UTF8_'!$A$2:$B$223,2,FALSE)</f>
        <v>Ásia</v>
      </c>
      <c r="H735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3" spans="1:8" hidden="1">
      <c r="A7353" t="s">
        <v>228</v>
      </c>
      <c r="B7353" s="3">
        <v>1977</v>
      </c>
      <c r="C7353">
        <v>0</v>
      </c>
      <c r="D7353">
        <v>0</v>
      </c>
      <c r="E7353" s="3" t="e">
        <v>#NUM!</v>
      </c>
      <c r="F7353" s="3" t="str">
        <f>VLOOKUP(Exportacao[[#This Row],[País]],Tabela3[#All],4,FALSE)</f>
        <v>Vietnã</v>
      </c>
      <c r="G7353" s="3" t="str">
        <f>VLOOKUP(Exportacao[[#This Row],[País Corrigido]],'Conversor de países_Geral_UTF8_'!$A$2:$B$223,2,FALSE)</f>
        <v>Ásia</v>
      </c>
      <c r="H735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4" spans="1:8" hidden="1">
      <c r="A7354" t="s">
        <v>228</v>
      </c>
      <c r="B7354" s="3">
        <v>1978</v>
      </c>
      <c r="C7354">
        <v>0</v>
      </c>
      <c r="D7354">
        <v>0</v>
      </c>
      <c r="E7354" s="3" t="e">
        <v>#NUM!</v>
      </c>
      <c r="F7354" s="3" t="str">
        <f>VLOOKUP(Exportacao[[#This Row],[País]],Tabela3[#All],4,FALSE)</f>
        <v>Vietnã</v>
      </c>
      <c r="G7354" s="3" t="str">
        <f>VLOOKUP(Exportacao[[#This Row],[País Corrigido]],'Conversor de países_Geral_UTF8_'!$A$2:$B$223,2,FALSE)</f>
        <v>Ásia</v>
      </c>
      <c r="H735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5" spans="1:8" hidden="1">
      <c r="A7355" t="s">
        <v>228</v>
      </c>
      <c r="B7355" s="3">
        <v>1979</v>
      </c>
      <c r="C7355">
        <v>0</v>
      </c>
      <c r="D7355">
        <v>0</v>
      </c>
      <c r="E7355" s="3" t="e">
        <v>#NUM!</v>
      </c>
      <c r="F7355" s="3" t="str">
        <f>VLOOKUP(Exportacao[[#This Row],[País]],Tabela3[#All],4,FALSE)</f>
        <v>Vietnã</v>
      </c>
      <c r="G7355" s="3" t="str">
        <f>VLOOKUP(Exportacao[[#This Row],[País Corrigido]],'Conversor de países_Geral_UTF8_'!$A$2:$B$223,2,FALSE)</f>
        <v>Ásia</v>
      </c>
      <c r="H735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6" spans="1:8" hidden="1">
      <c r="A7356" t="s">
        <v>228</v>
      </c>
      <c r="B7356" s="3">
        <v>1980</v>
      </c>
      <c r="C7356">
        <v>0</v>
      </c>
      <c r="D7356">
        <v>0</v>
      </c>
      <c r="E7356" s="3" t="e">
        <v>#NUM!</v>
      </c>
      <c r="F7356" s="3" t="str">
        <f>VLOOKUP(Exportacao[[#This Row],[País]],Tabela3[#All],4,FALSE)</f>
        <v>Vietnã</v>
      </c>
      <c r="G7356" s="3" t="str">
        <f>VLOOKUP(Exportacao[[#This Row],[País Corrigido]],'Conversor de países_Geral_UTF8_'!$A$2:$B$223,2,FALSE)</f>
        <v>Ásia</v>
      </c>
      <c r="H735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7" spans="1:8" hidden="1">
      <c r="A7357" t="s">
        <v>228</v>
      </c>
      <c r="B7357" s="3">
        <v>1981</v>
      </c>
      <c r="C7357">
        <v>0</v>
      </c>
      <c r="D7357">
        <v>0</v>
      </c>
      <c r="E7357" s="3" t="e">
        <v>#NUM!</v>
      </c>
      <c r="F7357" s="3" t="str">
        <f>VLOOKUP(Exportacao[[#This Row],[País]],Tabela3[#All],4,FALSE)</f>
        <v>Vietnã</v>
      </c>
      <c r="G7357" s="3" t="str">
        <f>VLOOKUP(Exportacao[[#This Row],[País Corrigido]],'Conversor de países_Geral_UTF8_'!$A$2:$B$223,2,FALSE)</f>
        <v>Ásia</v>
      </c>
      <c r="H735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8" spans="1:8" hidden="1">
      <c r="A7358" t="s">
        <v>228</v>
      </c>
      <c r="B7358" s="3">
        <v>1982</v>
      </c>
      <c r="C7358">
        <v>0</v>
      </c>
      <c r="D7358">
        <v>0</v>
      </c>
      <c r="E7358" s="3" t="e">
        <v>#NUM!</v>
      </c>
      <c r="F7358" s="3" t="str">
        <f>VLOOKUP(Exportacao[[#This Row],[País]],Tabela3[#All],4,FALSE)</f>
        <v>Vietnã</v>
      </c>
      <c r="G7358" s="3" t="str">
        <f>VLOOKUP(Exportacao[[#This Row],[País Corrigido]],'Conversor de países_Geral_UTF8_'!$A$2:$B$223,2,FALSE)</f>
        <v>Ásia</v>
      </c>
      <c r="H735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59" spans="1:8" hidden="1">
      <c r="A7359" t="s">
        <v>228</v>
      </c>
      <c r="B7359" s="3">
        <v>1983</v>
      </c>
      <c r="C7359">
        <v>0</v>
      </c>
      <c r="D7359">
        <v>0</v>
      </c>
      <c r="E7359" s="3" t="e">
        <v>#NUM!</v>
      </c>
      <c r="F7359" s="3" t="str">
        <f>VLOOKUP(Exportacao[[#This Row],[País]],Tabela3[#All],4,FALSE)</f>
        <v>Vietnã</v>
      </c>
      <c r="G7359" s="3" t="str">
        <f>VLOOKUP(Exportacao[[#This Row],[País Corrigido]],'Conversor de países_Geral_UTF8_'!$A$2:$B$223,2,FALSE)</f>
        <v>Ásia</v>
      </c>
      <c r="H735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0" spans="1:8" hidden="1">
      <c r="A7360" t="s">
        <v>228</v>
      </c>
      <c r="B7360" s="3">
        <v>1984</v>
      </c>
      <c r="C7360">
        <v>0</v>
      </c>
      <c r="D7360">
        <v>0</v>
      </c>
      <c r="E7360" s="3" t="e">
        <v>#NUM!</v>
      </c>
      <c r="F7360" s="3" t="str">
        <f>VLOOKUP(Exportacao[[#This Row],[País]],Tabela3[#All],4,FALSE)</f>
        <v>Vietnã</v>
      </c>
      <c r="G7360" s="3" t="str">
        <f>VLOOKUP(Exportacao[[#This Row],[País Corrigido]],'Conversor de países_Geral_UTF8_'!$A$2:$B$223,2,FALSE)</f>
        <v>Ásia</v>
      </c>
      <c r="H736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1" spans="1:8" hidden="1">
      <c r="A7361" t="s">
        <v>228</v>
      </c>
      <c r="B7361" s="3">
        <v>1985</v>
      </c>
      <c r="C7361">
        <v>0</v>
      </c>
      <c r="D7361">
        <v>0</v>
      </c>
      <c r="E7361" s="3" t="e">
        <v>#NUM!</v>
      </c>
      <c r="F7361" s="3" t="str">
        <f>VLOOKUP(Exportacao[[#This Row],[País]],Tabela3[#All],4,FALSE)</f>
        <v>Vietnã</v>
      </c>
      <c r="G7361" s="3" t="str">
        <f>VLOOKUP(Exportacao[[#This Row],[País Corrigido]],'Conversor de países_Geral_UTF8_'!$A$2:$B$223,2,FALSE)</f>
        <v>Ásia</v>
      </c>
      <c r="H736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2" spans="1:8" hidden="1">
      <c r="A7362" t="s">
        <v>228</v>
      </c>
      <c r="B7362" s="3">
        <v>1986</v>
      </c>
      <c r="C7362">
        <v>0</v>
      </c>
      <c r="D7362">
        <v>0</v>
      </c>
      <c r="E7362" s="3" t="e">
        <v>#NUM!</v>
      </c>
      <c r="F7362" s="3" t="str">
        <f>VLOOKUP(Exportacao[[#This Row],[País]],Tabela3[#All],4,FALSE)</f>
        <v>Vietnã</v>
      </c>
      <c r="G7362" s="3" t="str">
        <f>VLOOKUP(Exportacao[[#This Row],[País Corrigido]],'Conversor de países_Geral_UTF8_'!$A$2:$B$223,2,FALSE)</f>
        <v>Ásia</v>
      </c>
      <c r="H736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3" spans="1:8" hidden="1">
      <c r="A7363" t="s">
        <v>228</v>
      </c>
      <c r="B7363" s="3">
        <v>1987</v>
      </c>
      <c r="C7363">
        <v>0</v>
      </c>
      <c r="D7363">
        <v>0</v>
      </c>
      <c r="E7363" s="3" t="e">
        <v>#NUM!</v>
      </c>
      <c r="F7363" s="3" t="str">
        <f>VLOOKUP(Exportacao[[#This Row],[País]],Tabela3[#All],4,FALSE)</f>
        <v>Vietnã</v>
      </c>
      <c r="G7363" s="3" t="str">
        <f>VLOOKUP(Exportacao[[#This Row],[País Corrigido]],'Conversor de países_Geral_UTF8_'!$A$2:$B$223,2,FALSE)</f>
        <v>Ásia</v>
      </c>
      <c r="H736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4" spans="1:8" hidden="1">
      <c r="A7364" t="s">
        <v>228</v>
      </c>
      <c r="B7364" s="3">
        <v>1988</v>
      </c>
      <c r="C7364">
        <v>0</v>
      </c>
      <c r="D7364">
        <v>0</v>
      </c>
      <c r="E7364" s="3" t="e">
        <v>#NUM!</v>
      </c>
      <c r="F7364" s="3" t="str">
        <f>VLOOKUP(Exportacao[[#This Row],[País]],Tabela3[#All],4,FALSE)</f>
        <v>Vietnã</v>
      </c>
      <c r="G7364" s="3" t="str">
        <f>VLOOKUP(Exportacao[[#This Row],[País Corrigido]],'Conversor de países_Geral_UTF8_'!$A$2:$B$223,2,FALSE)</f>
        <v>Ásia</v>
      </c>
      <c r="H736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5" spans="1:8" hidden="1">
      <c r="A7365" t="s">
        <v>228</v>
      </c>
      <c r="B7365" s="3">
        <v>1989</v>
      </c>
      <c r="C7365">
        <v>0</v>
      </c>
      <c r="D7365">
        <v>0</v>
      </c>
      <c r="E7365" s="3" t="e">
        <v>#NUM!</v>
      </c>
      <c r="F7365" s="3" t="str">
        <f>VLOOKUP(Exportacao[[#This Row],[País]],Tabela3[#All],4,FALSE)</f>
        <v>Vietnã</v>
      </c>
      <c r="G7365" s="3" t="str">
        <f>VLOOKUP(Exportacao[[#This Row],[País Corrigido]],'Conversor de países_Geral_UTF8_'!$A$2:$B$223,2,FALSE)</f>
        <v>Ásia</v>
      </c>
      <c r="H736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6" spans="1:8" hidden="1">
      <c r="A7366" t="s">
        <v>228</v>
      </c>
      <c r="B7366" s="3">
        <v>1990</v>
      </c>
      <c r="C7366">
        <v>0</v>
      </c>
      <c r="D7366">
        <v>0</v>
      </c>
      <c r="E7366" s="3" t="e">
        <v>#NUM!</v>
      </c>
      <c r="F7366" s="3" t="str">
        <f>VLOOKUP(Exportacao[[#This Row],[País]],Tabela3[#All],4,FALSE)</f>
        <v>Vietnã</v>
      </c>
      <c r="G7366" s="3" t="str">
        <f>VLOOKUP(Exportacao[[#This Row],[País Corrigido]],'Conversor de países_Geral_UTF8_'!$A$2:$B$223,2,FALSE)</f>
        <v>Ásia</v>
      </c>
      <c r="H736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7" spans="1:8" hidden="1">
      <c r="A7367" t="s">
        <v>228</v>
      </c>
      <c r="B7367" s="3">
        <v>1991</v>
      </c>
      <c r="C7367">
        <v>0</v>
      </c>
      <c r="D7367">
        <v>0</v>
      </c>
      <c r="E7367" s="3" t="e">
        <v>#NUM!</v>
      </c>
      <c r="F7367" s="3" t="str">
        <f>VLOOKUP(Exportacao[[#This Row],[País]],Tabela3[#All],4,FALSE)</f>
        <v>Vietnã</v>
      </c>
      <c r="G7367" s="3" t="str">
        <f>VLOOKUP(Exportacao[[#This Row],[País Corrigido]],'Conversor de países_Geral_UTF8_'!$A$2:$B$223,2,FALSE)</f>
        <v>Ásia</v>
      </c>
      <c r="H736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8" spans="1:8" hidden="1">
      <c r="A7368" t="s">
        <v>228</v>
      </c>
      <c r="B7368" s="3">
        <v>1992</v>
      </c>
      <c r="C7368">
        <v>0</v>
      </c>
      <c r="D7368">
        <v>0</v>
      </c>
      <c r="E7368" s="3" t="e">
        <v>#NUM!</v>
      </c>
      <c r="F7368" s="3" t="str">
        <f>VLOOKUP(Exportacao[[#This Row],[País]],Tabela3[#All],4,FALSE)</f>
        <v>Vietnã</v>
      </c>
      <c r="G7368" s="3" t="str">
        <f>VLOOKUP(Exportacao[[#This Row],[País Corrigido]],'Conversor de países_Geral_UTF8_'!$A$2:$B$223,2,FALSE)</f>
        <v>Ásia</v>
      </c>
      <c r="H736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69" spans="1:8" hidden="1">
      <c r="A7369" t="s">
        <v>228</v>
      </c>
      <c r="B7369" s="3">
        <v>1993</v>
      </c>
      <c r="C7369">
        <v>0</v>
      </c>
      <c r="D7369">
        <v>0</v>
      </c>
      <c r="E7369" s="3" t="e">
        <v>#NUM!</v>
      </c>
      <c r="F7369" s="3" t="str">
        <f>VLOOKUP(Exportacao[[#This Row],[País]],Tabela3[#All],4,FALSE)</f>
        <v>Vietnã</v>
      </c>
      <c r="G7369" s="3" t="str">
        <f>VLOOKUP(Exportacao[[#This Row],[País Corrigido]],'Conversor de países_Geral_UTF8_'!$A$2:$B$223,2,FALSE)</f>
        <v>Ásia</v>
      </c>
      <c r="H736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0" spans="1:8" hidden="1">
      <c r="A7370" t="s">
        <v>228</v>
      </c>
      <c r="B7370" s="3">
        <v>1994</v>
      </c>
      <c r="C7370">
        <v>0</v>
      </c>
      <c r="D7370">
        <v>0</v>
      </c>
      <c r="E7370" s="3" t="e">
        <v>#NUM!</v>
      </c>
      <c r="F7370" s="3" t="str">
        <f>VLOOKUP(Exportacao[[#This Row],[País]],Tabela3[#All],4,FALSE)</f>
        <v>Vietnã</v>
      </c>
      <c r="G7370" s="3" t="str">
        <f>VLOOKUP(Exportacao[[#This Row],[País Corrigido]],'Conversor de países_Geral_UTF8_'!$A$2:$B$223,2,FALSE)</f>
        <v>Ásia</v>
      </c>
      <c r="H737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1" spans="1:8" hidden="1">
      <c r="A7371" t="s">
        <v>228</v>
      </c>
      <c r="B7371" s="3">
        <v>1995</v>
      </c>
      <c r="C7371">
        <v>0</v>
      </c>
      <c r="D7371">
        <v>0</v>
      </c>
      <c r="E7371" s="3" t="e">
        <v>#NUM!</v>
      </c>
      <c r="F7371" s="3" t="str">
        <f>VLOOKUP(Exportacao[[#This Row],[País]],Tabela3[#All],4,FALSE)</f>
        <v>Vietnã</v>
      </c>
      <c r="G7371" s="3" t="str">
        <f>VLOOKUP(Exportacao[[#This Row],[País Corrigido]],'Conversor de países_Geral_UTF8_'!$A$2:$B$223,2,FALSE)</f>
        <v>Ásia</v>
      </c>
      <c r="H737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2" spans="1:8" hidden="1">
      <c r="A7372" t="s">
        <v>228</v>
      </c>
      <c r="B7372" s="3">
        <v>1996</v>
      </c>
      <c r="C7372">
        <v>0</v>
      </c>
      <c r="D7372">
        <v>0</v>
      </c>
      <c r="E7372" s="3" t="e">
        <v>#NUM!</v>
      </c>
      <c r="F7372" s="3" t="str">
        <f>VLOOKUP(Exportacao[[#This Row],[País]],Tabela3[#All],4,FALSE)</f>
        <v>Vietnã</v>
      </c>
      <c r="G7372" s="3" t="str">
        <f>VLOOKUP(Exportacao[[#This Row],[País Corrigido]],'Conversor de países_Geral_UTF8_'!$A$2:$B$223,2,FALSE)</f>
        <v>Ásia</v>
      </c>
      <c r="H737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3" spans="1:8" hidden="1">
      <c r="A7373" t="s">
        <v>228</v>
      </c>
      <c r="B7373" s="3">
        <v>1997</v>
      </c>
      <c r="C7373">
        <v>0</v>
      </c>
      <c r="D7373">
        <v>0</v>
      </c>
      <c r="E7373" s="3" t="e">
        <v>#NUM!</v>
      </c>
      <c r="F7373" s="3" t="str">
        <f>VLOOKUP(Exportacao[[#This Row],[País]],Tabela3[#All],4,FALSE)</f>
        <v>Vietnã</v>
      </c>
      <c r="G7373" s="3" t="str">
        <f>VLOOKUP(Exportacao[[#This Row],[País Corrigido]],'Conversor de países_Geral_UTF8_'!$A$2:$B$223,2,FALSE)</f>
        <v>Ásia</v>
      </c>
      <c r="H737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4" spans="1:8" hidden="1">
      <c r="A7374" t="s">
        <v>228</v>
      </c>
      <c r="B7374" s="3">
        <v>1998</v>
      </c>
      <c r="C7374">
        <v>0</v>
      </c>
      <c r="D7374">
        <v>0</v>
      </c>
      <c r="E7374" s="3" t="e">
        <v>#NUM!</v>
      </c>
      <c r="F7374" s="3" t="str">
        <f>VLOOKUP(Exportacao[[#This Row],[País]],Tabela3[#All],4,FALSE)</f>
        <v>Vietnã</v>
      </c>
      <c r="G7374" s="3" t="str">
        <f>VLOOKUP(Exportacao[[#This Row],[País Corrigido]],'Conversor de países_Geral_UTF8_'!$A$2:$B$223,2,FALSE)</f>
        <v>Ásia</v>
      </c>
      <c r="H737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5" spans="1:8" hidden="1">
      <c r="A7375" t="s">
        <v>228</v>
      </c>
      <c r="B7375" s="3">
        <v>1999</v>
      </c>
      <c r="C7375">
        <v>0</v>
      </c>
      <c r="D7375">
        <v>0</v>
      </c>
      <c r="E7375" s="3" t="e">
        <v>#NUM!</v>
      </c>
      <c r="F7375" s="3" t="str">
        <f>VLOOKUP(Exportacao[[#This Row],[País]],Tabela3[#All],4,FALSE)</f>
        <v>Vietnã</v>
      </c>
      <c r="G7375" s="3" t="str">
        <f>VLOOKUP(Exportacao[[#This Row],[País Corrigido]],'Conversor de países_Geral_UTF8_'!$A$2:$B$223,2,FALSE)</f>
        <v>Ásia</v>
      </c>
      <c r="H737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6" spans="1:8" hidden="1">
      <c r="A7376" t="s">
        <v>228</v>
      </c>
      <c r="B7376" s="3">
        <v>2000</v>
      </c>
      <c r="C7376">
        <v>0</v>
      </c>
      <c r="D7376">
        <v>0</v>
      </c>
      <c r="E7376" s="3" t="e">
        <v>#NUM!</v>
      </c>
      <c r="F7376" s="3" t="str">
        <f>VLOOKUP(Exportacao[[#This Row],[País]],Tabela3[#All],4,FALSE)</f>
        <v>Vietnã</v>
      </c>
      <c r="G7376" s="3" t="str">
        <f>VLOOKUP(Exportacao[[#This Row],[País Corrigido]],'Conversor de países_Geral_UTF8_'!$A$2:$B$223,2,FALSE)</f>
        <v>Ásia</v>
      </c>
      <c r="H737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7" spans="1:8" hidden="1">
      <c r="A7377" t="s">
        <v>228</v>
      </c>
      <c r="B7377" s="3">
        <v>2001</v>
      </c>
      <c r="C7377">
        <v>0</v>
      </c>
      <c r="D7377">
        <v>0</v>
      </c>
      <c r="E7377" s="3" t="e">
        <v>#NUM!</v>
      </c>
      <c r="F7377" s="3" t="str">
        <f>VLOOKUP(Exportacao[[#This Row],[País]],Tabela3[#All],4,FALSE)</f>
        <v>Vietnã</v>
      </c>
      <c r="G7377" s="3" t="str">
        <f>VLOOKUP(Exportacao[[#This Row],[País Corrigido]],'Conversor de países_Geral_UTF8_'!$A$2:$B$223,2,FALSE)</f>
        <v>Ásia</v>
      </c>
      <c r="H737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8" spans="1:8" hidden="1">
      <c r="A7378" t="s">
        <v>228</v>
      </c>
      <c r="B7378" s="3">
        <v>2002</v>
      </c>
      <c r="C7378">
        <v>0</v>
      </c>
      <c r="D7378">
        <v>0</v>
      </c>
      <c r="E7378" s="3" t="e">
        <v>#NUM!</v>
      </c>
      <c r="F7378" s="3" t="str">
        <f>VLOOKUP(Exportacao[[#This Row],[País]],Tabela3[#All],4,FALSE)</f>
        <v>Vietnã</v>
      </c>
      <c r="G7378" s="3" t="str">
        <f>VLOOKUP(Exportacao[[#This Row],[País Corrigido]],'Conversor de países_Geral_UTF8_'!$A$2:$B$223,2,FALSE)</f>
        <v>Ásia</v>
      </c>
      <c r="H737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79" spans="1:8" hidden="1">
      <c r="A7379" t="s">
        <v>228</v>
      </c>
      <c r="B7379" s="3">
        <v>2003</v>
      </c>
      <c r="C7379">
        <v>0</v>
      </c>
      <c r="D7379">
        <v>0</v>
      </c>
      <c r="E7379" s="3" t="e">
        <v>#NUM!</v>
      </c>
      <c r="F7379" s="3" t="str">
        <f>VLOOKUP(Exportacao[[#This Row],[País]],Tabela3[#All],4,FALSE)</f>
        <v>Vietnã</v>
      </c>
      <c r="G7379" s="3" t="str">
        <f>VLOOKUP(Exportacao[[#This Row],[País Corrigido]],'Conversor de países_Geral_UTF8_'!$A$2:$B$223,2,FALSE)</f>
        <v>Ásia</v>
      </c>
      <c r="H737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80" spans="1:8" hidden="1">
      <c r="A7380" t="s">
        <v>228</v>
      </c>
      <c r="B7380" s="3">
        <v>2004</v>
      </c>
      <c r="C7380">
        <v>0</v>
      </c>
      <c r="D7380">
        <v>0</v>
      </c>
      <c r="E7380" s="3" t="e">
        <v>#NUM!</v>
      </c>
      <c r="F7380" s="3" t="str">
        <f>VLOOKUP(Exportacao[[#This Row],[País]],Tabela3[#All],4,FALSE)</f>
        <v>Vietnã</v>
      </c>
      <c r="G7380" s="3" t="str">
        <f>VLOOKUP(Exportacao[[#This Row],[País Corrigido]],'Conversor de países_Geral_UTF8_'!$A$2:$B$223,2,FALSE)</f>
        <v>Ásia</v>
      </c>
      <c r="H738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81" spans="1:8" hidden="1">
      <c r="A7381" t="s">
        <v>228</v>
      </c>
      <c r="B7381" s="3">
        <v>2005</v>
      </c>
      <c r="C7381">
        <v>0</v>
      </c>
      <c r="D7381">
        <v>0</v>
      </c>
      <c r="E7381" s="3" t="e">
        <v>#NUM!</v>
      </c>
      <c r="F7381" s="3" t="str">
        <f>VLOOKUP(Exportacao[[#This Row],[País]],Tabela3[#All],4,FALSE)</f>
        <v>Vietnã</v>
      </c>
      <c r="G7381" s="3" t="str">
        <f>VLOOKUP(Exportacao[[#This Row],[País Corrigido]],'Conversor de países_Geral_UTF8_'!$A$2:$B$223,2,FALSE)</f>
        <v>Ásia</v>
      </c>
      <c r="H738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82" spans="1:8" hidden="1">
      <c r="A7382" t="s">
        <v>228</v>
      </c>
      <c r="B7382" s="3">
        <v>2006</v>
      </c>
      <c r="C7382">
        <v>2013</v>
      </c>
      <c r="D7382">
        <v>2362</v>
      </c>
      <c r="E7382" s="3">
        <v>1.1733730750124192</v>
      </c>
      <c r="F7382" s="3" t="str">
        <f>VLOOKUP(Exportacao[[#This Row],[País]],Tabela3[#All],4,FALSE)</f>
        <v>Vietnã</v>
      </c>
      <c r="G7382" s="3" t="str">
        <f>VLOOKUP(Exportacao[[#This Row],[País Corrigido]],'Conversor de países_Geral_UTF8_'!$A$2:$B$223,2,FALSE)</f>
        <v>Ásia</v>
      </c>
      <c r="H738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83" spans="1:8" hidden="1">
      <c r="A7383" t="s">
        <v>228</v>
      </c>
      <c r="B7383" s="3">
        <v>2007</v>
      </c>
      <c r="C7383">
        <v>0</v>
      </c>
      <c r="D7383">
        <v>0</v>
      </c>
      <c r="E7383" s="3" t="e">
        <v>#NUM!</v>
      </c>
      <c r="F7383" s="3" t="str">
        <f>VLOOKUP(Exportacao[[#This Row],[País]],Tabela3[#All],4,FALSE)</f>
        <v>Vietnã</v>
      </c>
      <c r="G7383" s="3" t="str">
        <f>VLOOKUP(Exportacao[[#This Row],[País Corrigido]],'Conversor de países_Geral_UTF8_'!$A$2:$B$223,2,FALSE)</f>
        <v>Ásia</v>
      </c>
      <c r="H738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84" spans="1:8" hidden="1">
      <c r="A7384" t="s">
        <v>228</v>
      </c>
      <c r="B7384" s="3">
        <v>2008</v>
      </c>
      <c r="C7384">
        <v>0</v>
      </c>
      <c r="D7384">
        <v>0</v>
      </c>
      <c r="E7384" s="3" t="e">
        <v>#NUM!</v>
      </c>
      <c r="F7384" s="3" t="str">
        <f>VLOOKUP(Exportacao[[#This Row],[País]],Tabela3[#All],4,FALSE)</f>
        <v>Vietnã</v>
      </c>
      <c r="G7384" s="3" t="str">
        <f>VLOOKUP(Exportacao[[#This Row],[País Corrigido]],'Conversor de países_Geral_UTF8_'!$A$2:$B$223,2,FALSE)</f>
        <v>Ásia</v>
      </c>
      <c r="H738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85" spans="1:8" hidden="1">
      <c r="A7385" t="s">
        <v>228</v>
      </c>
      <c r="B7385" s="3">
        <v>2009</v>
      </c>
      <c r="C7385">
        <v>743</v>
      </c>
      <c r="D7385">
        <v>2143</v>
      </c>
      <c r="E7385" s="3">
        <v>2.8842530282637955</v>
      </c>
      <c r="F7385" s="3" t="str">
        <f>VLOOKUP(Exportacao[[#This Row],[País]],Tabela3[#All],4,FALSE)</f>
        <v>Vietnã</v>
      </c>
      <c r="G7385" s="3" t="str">
        <f>VLOOKUP(Exportacao[[#This Row],[País Corrigido]],'Conversor de países_Geral_UTF8_'!$A$2:$B$223,2,FALSE)</f>
        <v>Ásia</v>
      </c>
      <c r="H738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86" spans="1:8" hidden="1">
      <c r="A7386" t="s">
        <v>228</v>
      </c>
      <c r="B7386" s="3">
        <v>2010</v>
      </c>
      <c r="C7386">
        <v>8820</v>
      </c>
      <c r="D7386">
        <v>9977</v>
      </c>
      <c r="E7386" s="3">
        <v>1.1311791383219956</v>
      </c>
      <c r="F7386" s="3" t="str">
        <f>VLOOKUP(Exportacao[[#This Row],[País]],Tabela3[#All],4,FALSE)</f>
        <v>Vietnã</v>
      </c>
      <c r="G7386" s="3" t="str">
        <f>VLOOKUP(Exportacao[[#This Row],[País Corrigido]],'Conversor de países_Geral_UTF8_'!$A$2:$B$223,2,FALSE)</f>
        <v>Ásia</v>
      </c>
      <c r="H738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87" spans="1:8" hidden="1">
      <c r="A7387" t="s">
        <v>228</v>
      </c>
      <c r="B7387" s="3">
        <v>2011</v>
      </c>
      <c r="C7387">
        <v>0</v>
      </c>
      <c r="D7387">
        <v>0</v>
      </c>
      <c r="E7387" s="3" t="e">
        <v>#NUM!</v>
      </c>
      <c r="F7387" s="3" t="str">
        <f>VLOOKUP(Exportacao[[#This Row],[País]],Tabela3[#All],4,FALSE)</f>
        <v>Vietnã</v>
      </c>
      <c r="G7387" s="3" t="str">
        <f>VLOOKUP(Exportacao[[#This Row],[País Corrigido]],'Conversor de países_Geral_UTF8_'!$A$2:$B$223,2,FALSE)</f>
        <v>Ásia</v>
      </c>
      <c r="H738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88" spans="1:8" hidden="1">
      <c r="A7388" t="s">
        <v>228</v>
      </c>
      <c r="B7388" s="3">
        <v>2012</v>
      </c>
      <c r="C7388">
        <v>0</v>
      </c>
      <c r="D7388">
        <v>0</v>
      </c>
      <c r="E7388" s="3" t="e">
        <v>#NUM!</v>
      </c>
      <c r="F7388" s="3" t="str">
        <f>VLOOKUP(Exportacao[[#This Row],[País]],Tabela3[#All],4,FALSE)</f>
        <v>Vietnã</v>
      </c>
      <c r="G7388" s="3" t="str">
        <f>VLOOKUP(Exportacao[[#This Row],[País Corrigido]],'Conversor de países_Geral_UTF8_'!$A$2:$B$223,2,FALSE)</f>
        <v>Ásia</v>
      </c>
      <c r="H738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89" spans="1:8" hidden="1">
      <c r="A7389" t="s">
        <v>228</v>
      </c>
      <c r="B7389" s="3">
        <v>2013</v>
      </c>
      <c r="C7389">
        <v>0</v>
      </c>
      <c r="D7389">
        <v>0</v>
      </c>
      <c r="E7389" s="3" t="e">
        <v>#NUM!</v>
      </c>
      <c r="F7389" s="3" t="str">
        <f>VLOOKUP(Exportacao[[#This Row],[País]],Tabela3[#All],4,FALSE)</f>
        <v>Vietnã</v>
      </c>
      <c r="G7389" s="3" t="str">
        <f>VLOOKUP(Exportacao[[#This Row],[País Corrigido]],'Conversor de países_Geral_UTF8_'!$A$2:$B$223,2,FALSE)</f>
        <v>Ásia</v>
      </c>
      <c r="H738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90" spans="1:8" hidden="1">
      <c r="A7390" t="s">
        <v>228</v>
      </c>
      <c r="B7390" s="3">
        <v>2014</v>
      </c>
      <c r="C7390">
        <v>0</v>
      </c>
      <c r="D7390">
        <v>0</v>
      </c>
      <c r="E7390" s="3" t="e">
        <v>#NUM!</v>
      </c>
      <c r="F7390" s="3" t="str">
        <f>VLOOKUP(Exportacao[[#This Row],[País]],Tabela3[#All],4,FALSE)</f>
        <v>Vietnã</v>
      </c>
      <c r="G7390" s="3" t="str">
        <f>VLOOKUP(Exportacao[[#This Row],[País Corrigido]],'Conversor de países_Geral_UTF8_'!$A$2:$B$223,2,FALSE)</f>
        <v>Ásia</v>
      </c>
      <c r="H7390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91" spans="1:8" hidden="1">
      <c r="A7391" t="s">
        <v>228</v>
      </c>
      <c r="B7391" s="3">
        <v>2015</v>
      </c>
      <c r="C7391">
        <v>0</v>
      </c>
      <c r="D7391">
        <v>0</v>
      </c>
      <c r="E7391" s="3" t="e">
        <v>#NUM!</v>
      </c>
      <c r="F7391" s="3" t="str">
        <f>VLOOKUP(Exportacao[[#This Row],[País]],Tabela3[#All],4,FALSE)</f>
        <v>Vietnã</v>
      </c>
      <c r="G7391" s="3" t="str">
        <f>VLOOKUP(Exportacao[[#This Row],[País Corrigido]],'Conversor de países_Geral_UTF8_'!$A$2:$B$223,2,FALSE)</f>
        <v>Ásia</v>
      </c>
      <c r="H7391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92" spans="1:8" hidden="1">
      <c r="A7392" t="s">
        <v>228</v>
      </c>
      <c r="B7392" s="3">
        <v>2016</v>
      </c>
      <c r="C7392">
        <v>0</v>
      </c>
      <c r="D7392">
        <v>0</v>
      </c>
      <c r="E7392" s="3" t="e">
        <v>#NUM!</v>
      </c>
      <c r="F7392" s="3" t="str">
        <f>VLOOKUP(Exportacao[[#This Row],[País]],Tabela3[#All],4,FALSE)</f>
        <v>Vietnã</v>
      </c>
      <c r="G7392" s="3" t="str">
        <f>VLOOKUP(Exportacao[[#This Row],[País Corrigido]],'Conversor de países_Geral_UTF8_'!$A$2:$B$223,2,FALSE)</f>
        <v>Ásia</v>
      </c>
      <c r="H7392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93" spans="1:8" hidden="1">
      <c r="A7393" t="s">
        <v>228</v>
      </c>
      <c r="B7393" s="3">
        <v>2017</v>
      </c>
      <c r="C7393">
        <v>0</v>
      </c>
      <c r="D7393">
        <v>0</v>
      </c>
      <c r="E7393" s="3" t="e">
        <v>#NUM!</v>
      </c>
      <c r="F7393" s="3" t="str">
        <f>VLOOKUP(Exportacao[[#This Row],[País]],Tabela3[#All],4,FALSE)</f>
        <v>Vietnã</v>
      </c>
      <c r="G7393" s="3" t="str">
        <f>VLOOKUP(Exportacao[[#This Row],[País Corrigido]],'Conversor de países_Geral_UTF8_'!$A$2:$B$223,2,FALSE)</f>
        <v>Ásia</v>
      </c>
      <c r="H7393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94" spans="1:8" hidden="1">
      <c r="A7394" t="s">
        <v>228</v>
      </c>
      <c r="B7394" s="3">
        <v>2018</v>
      </c>
      <c r="C7394">
        <v>0</v>
      </c>
      <c r="D7394">
        <v>0</v>
      </c>
      <c r="E7394" s="3" t="e">
        <v>#NUM!</v>
      </c>
      <c r="F7394" s="3" t="str">
        <f>VLOOKUP(Exportacao[[#This Row],[País]],Tabela3[#All],4,FALSE)</f>
        <v>Vietnã</v>
      </c>
      <c r="G7394" s="3" t="str">
        <f>VLOOKUP(Exportacao[[#This Row],[País Corrigido]],'Conversor de países_Geral_UTF8_'!$A$2:$B$223,2,FALSE)</f>
        <v>Ásia</v>
      </c>
      <c r="H7394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95" spans="1:8" hidden="1">
      <c r="A7395" t="s">
        <v>228</v>
      </c>
      <c r="B7395" s="3">
        <v>2019</v>
      </c>
      <c r="C7395">
        <v>20</v>
      </c>
      <c r="D7395">
        <v>32</v>
      </c>
      <c r="E7395" s="3">
        <v>1.6</v>
      </c>
      <c r="F7395" s="3" t="str">
        <f>VLOOKUP(Exportacao[[#This Row],[País]],Tabela3[#All],4,FALSE)</f>
        <v>Vietnã</v>
      </c>
      <c r="G7395" s="3" t="str">
        <f>VLOOKUP(Exportacao[[#This Row],[País Corrigido]],'Conversor de países_Geral_UTF8_'!$A$2:$B$223,2,FALSE)</f>
        <v>Ásia</v>
      </c>
      <c r="H7395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96" spans="1:8" hidden="1">
      <c r="A7396" t="s">
        <v>228</v>
      </c>
      <c r="B7396" s="3">
        <v>2020</v>
      </c>
      <c r="C7396">
        <v>86</v>
      </c>
      <c r="D7396">
        <v>584</v>
      </c>
      <c r="E7396" s="3">
        <v>6.7906976744186043</v>
      </c>
      <c r="F7396" s="3" t="str">
        <f>VLOOKUP(Exportacao[[#This Row],[País]],Tabela3[#All],4,FALSE)</f>
        <v>Vietnã</v>
      </c>
      <c r="G7396" s="3" t="str">
        <f>VLOOKUP(Exportacao[[#This Row],[País Corrigido]],'Conversor de países_Geral_UTF8_'!$A$2:$B$223,2,FALSE)</f>
        <v>Ásia</v>
      </c>
      <c r="H7396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97" spans="1:8" hidden="1">
      <c r="A7397" t="s">
        <v>228</v>
      </c>
      <c r="B7397" s="3">
        <v>2021</v>
      </c>
      <c r="C7397">
        <v>0</v>
      </c>
      <c r="D7397">
        <v>0</v>
      </c>
      <c r="E7397" s="3" t="e">
        <v>#NUM!</v>
      </c>
      <c r="F7397" s="3" t="str">
        <f>VLOOKUP(Exportacao[[#This Row],[País]],Tabela3[#All],4,FALSE)</f>
        <v>Vietnã</v>
      </c>
      <c r="G7397" s="3" t="str">
        <f>VLOOKUP(Exportacao[[#This Row],[País Corrigido]],'Conversor de países_Geral_UTF8_'!$A$2:$B$223,2,FALSE)</f>
        <v>Ásia</v>
      </c>
      <c r="H7397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Excluir</v>
      </c>
    </row>
    <row r="7398" spans="1:8" hidden="1">
      <c r="A7398" t="s">
        <v>228</v>
      </c>
      <c r="B7398" s="3">
        <v>2022</v>
      </c>
      <c r="C7398">
        <v>130</v>
      </c>
      <c r="D7398">
        <v>277</v>
      </c>
      <c r="E7398" s="3">
        <v>2.1307692307692307</v>
      </c>
      <c r="F7398" s="3" t="str">
        <f>VLOOKUP(Exportacao[[#This Row],[País]],Tabela3[#All],4,FALSE)</f>
        <v>Vietnã</v>
      </c>
      <c r="G7398" s="3" t="str">
        <f>VLOOKUP(Exportacao[[#This Row],[País Corrigido]],'Conversor de países_Geral_UTF8_'!$A$2:$B$223,2,FALSE)</f>
        <v>Ásia</v>
      </c>
      <c r="H7398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  <row r="7399" spans="1:8" hidden="1">
      <c r="A7399" t="s">
        <v>228</v>
      </c>
      <c r="B7399" s="3">
        <v>2023</v>
      </c>
      <c r="C7399">
        <v>72</v>
      </c>
      <c r="D7399">
        <v>128</v>
      </c>
      <c r="E7399" s="3">
        <v>1.7777777777777777</v>
      </c>
      <c r="F7399" s="3" t="str">
        <f>VLOOKUP(Exportacao[[#This Row],[País]],Tabela3[#All],4,FALSE)</f>
        <v>Vietnã</v>
      </c>
      <c r="G7399" s="3" t="str">
        <f>VLOOKUP(Exportacao[[#This Row],[País Corrigido]],'Conversor de países_Geral_UTF8_'!$A$2:$B$223,2,FALSE)</f>
        <v>Ásia</v>
      </c>
      <c r="H7399" s="3" t="str">
        <f>IF(AND(Exportacao[[#This Row],[TotalQuantidade]]=0,Exportacao[[#This Row],[TotalUSD]]=0),"Excluir", IF(AND(Exportacao[[#This Row],[TotalQuantidade]]=0,Exportacao[[#This Row],[TotalUSD]]&lt;&gt;0),"Interpolar 1",IF(AND(Exportacao[[#This Row],[TotalUSD]]=0,Exportacao[[#This Row],[TotalQuantidade]]&lt;&gt;0),"Interpolar 2","Ok!")))</f>
        <v>Ok!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40A2-55B6-46C7-A315-127A2695096E}">
  <dimension ref="A1:H3673"/>
  <sheetViews>
    <sheetView topLeftCell="A3476" workbookViewId="0">
      <selection activeCell="C218" sqref="C218:C3511"/>
    </sheetView>
  </sheetViews>
  <sheetFormatPr defaultRowHeight="15"/>
  <cols>
    <col min="1" max="1" width="36.28515625" bestFit="1" customWidth="1"/>
    <col min="2" max="2" width="6.7109375" bestFit="1" customWidth="1"/>
    <col min="3" max="3" width="18.28515625" bestFit="1" customWidth="1"/>
    <col min="4" max="4" width="11.5703125" bestFit="1" customWidth="1"/>
    <col min="5" max="5" width="12" bestFit="1" customWidth="1"/>
    <col min="6" max="6" width="35.7109375" bestFit="1" customWidth="1"/>
    <col min="7" max="7" width="23" bestFit="1" customWidth="1"/>
    <col min="8" max="8" width="11.140625" bestFit="1" customWidth="1"/>
  </cols>
  <sheetData>
    <row r="1" spans="1:8">
      <c r="A1" t="s">
        <v>0</v>
      </c>
      <c r="B1" t="s">
        <v>285</v>
      </c>
      <c r="C1" t="s">
        <v>286</v>
      </c>
      <c r="D1" t="s">
        <v>232</v>
      </c>
      <c r="E1" t="s">
        <v>287</v>
      </c>
      <c r="F1" t="s">
        <v>257</v>
      </c>
      <c r="G1" t="s">
        <v>1</v>
      </c>
      <c r="H1" t="s">
        <v>245</v>
      </c>
    </row>
    <row r="2" spans="1:8" hidden="1">
      <c r="A2" s="3" t="s">
        <v>259</v>
      </c>
      <c r="B2">
        <v>1970</v>
      </c>
      <c r="C2">
        <v>0</v>
      </c>
      <c r="D2">
        <v>0</v>
      </c>
      <c r="E2" t="e">
        <v>#NUM!</v>
      </c>
      <c r="F2" t="str">
        <f>VLOOKUP(Importacao[[#This Row],[País]],Tabela4[],4,FALSE)</f>
        <v>África do Sul</v>
      </c>
      <c r="G2" t="str">
        <f>IFERROR(VLOOKUP(Importacao[[#This Row],[País Corrigido]],'Conversor de países_Geral_UTF8_'!$A$2:$B$223,2,FALSE),"Não Informado")</f>
        <v>África</v>
      </c>
      <c r="H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" spans="1:8" hidden="1">
      <c r="A3" s="3" t="s">
        <v>259</v>
      </c>
      <c r="B3">
        <v>1971</v>
      </c>
      <c r="C3">
        <v>0</v>
      </c>
      <c r="D3">
        <v>0</v>
      </c>
      <c r="E3" t="e">
        <v>#NUM!</v>
      </c>
      <c r="F3" t="str">
        <f>VLOOKUP(Importacao[[#This Row],[País]],Tabela4[],4,FALSE)</f>
        <v>África do Sul</v>
      </c>
      <c r="G3" t="str">
        <f>IFERROR(VLOOKUP(Importacao[[#This Row],[País Corrigido]],'Conversor de países_Geral_UTF8_'!$A$2:$B$223,2,FALSE),"Não Informado")</f>
        <v>África</v>
      </c>
      <c r="H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" spans="1:8" hidden="1">
      <c r="A4" s="3" t="s">
        <v>259</v>
      </c>
      <c r="B4">
        <v>1972</v>
      </c>
      <c r="C4">
        <v>0</v>
      </c>
      <c r="D4">
        <v>0</v>
      </c>
      <c r="E4" t="e">
        <v>#NUM!</v>
      </c>
      <c r="F4" t="str">
        <f>VLOOKUP(Importacao[[#This Row],[País]],Tabela4[],4,FALSE)</f>
        <v>África do Sul</v>
      </c>
      <c r="G4" t="str">
        <f>IFERROR(VLOOKUP(Importacao[[#This Row],[País Corrigido]],'Conversor de países_Geral_UTF8_'!$A$2:$B$223,2,FALSE),"Não Informado")</f>
        <v>África</v>
      </c>
      <c r="H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" spans="1:8" hidden="1">
      <c r="A5" s="3" t="s">
        <v>259</v>
      </c>
      <c r="B5">
        <v>1973</v>
      </c>
      <c r="C5">
        <v>0</v>
      </c>
      <c r="D5">
        <v>0</v>
      </c>
      <c r="E5" t="e">
        <v>#NUM!</v>
      </c>
      <c r="F5" t="str">
        <f>VLOOKUP(Importacao[[#This Row],[País]],Tabela4[],4,FALSE)</f>
        <v>África do Sul</v>
      </c>
      <c r="G5" t="str">
        <f>IFERROR(VLOOKUP(Importacao[[#This Row],[País Corrigido]],'Conversor de países_Geral_UTF8_'!$A$2:$B$223,2,FALSE),"Não Informado")</f>
        <v>África</v>
      </c>
      <c r="H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" spans="1:8" hidden="1">
      <c r="A6" s="3" t="s">
        <v>259</v>
      </c>
      <c r="B6">
        <v>1974</v>
      </c>
      <c r="C6">
        <v>0</v>
      </c>
      <c r="D6">
        <v>0</v>
      </c>
      <c r="E6" t="e">
        <v>#NUM!</v>
      </c>
      <c r="F6" t="str">
        <f>VLOOKUP(Importacao[[#This Row],[País]],Tabela4[],4,FALSE)</f>
        <v>África do Sul</v>
      </c>
      <c r="G6" t="str">
        <f>IFERROR(VLOOKUP(Importacao[[#This Row],[País Corrigido]],'Conversor de países_Geral_UTF8_'!$A$2:$B$223,2,FALSE),"Não Informado")</f>
        <v>África</v>
      </c>
      <c r="H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" spans="1:8" hidden="1">
      <c r="A7" s="3" t="s">
        <v>259</v>
      </c>
      <c r="B7">
        <v>1975</v>
      </c>
      <c r="C7">
        <v>0</v>
      </c>
      <c r="D7">
        <v>0</v>
      </c>
      <c r="E7" t="e">
        <v>#NUM!</v>
      </c>
      <c r="F7" t="str">
        <f>VLOOKUP(Importacao[[#This Row],[País]],Tabela4[],4,FALSE)</f>
        <v>África do Sul</v>
      </c>
      <c r="G7" t="str">
        <f>IFERROR(VLOOKUP(Importacao[[#This Row],[País Corrigido]],'Conversor de países_Geral_UTF8_'!$A$2:$B$223,2,FALSE),"Não Informado")</f>
        <v>África</v>
      </c>
      <c r="H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" spans="1:8" hidden="1">
      <c r="A8" s="3" t="s">
        <v>259</v>
      </c>
      <c r="B8">
        <v>1976</v>
      </c>
      <c r="C8">
        <v>0</v>
      </c>
      <c r="D8">
        <v>0</v>
      </c>
      <c r="E8" t="e">
        <v>#NUM!</v>
      </c>
      <c r="F8" t="str">
        <f>VLOOKUP(Importacao[[#This Row],[País]],Tabela4[],4,FALSE)</f>
        <v>África do Sul</v>
      </c>
      <c r="G8" t="str">
        <f>IFERROR(VLOOKUP(Importacao[[#This Row],[País Corrigido]],'Conversor de países_Geral_UTF8_'!$A$2:$B$223,2,FALSE),"Não Informado")</f>
        <v>África</v>
      </c>
      <c r="H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" spans="1:8" hidden="1">
      <c r="A9" s="3" t="s">
        <v>259</v>
      </c>
      <c r="B9">
        <v>1977</v>
      </c>
      <c r="C9">
        <v>0</v>
      </c>
      <c r="D9">
        <v>0</v>
      </c>
      <c r="E9" t="e">
        <v>#NUM!</v>
      </c>
      <c r="F9" t="str">
        <f>VLOOKUP(Importacao[[#This Row],[País]],Tabela4[],4,FALSE)</f>
        <v>África do Sul</v>
      </c>
      <c r="G9" t="str">
        <f>IFERROR(VLOOKUP(Importacao[[#This Row],[País Corrigido]],'Conversor de países_Geral_UTF8_'!$A$2:$B$223,2,FALSE),"Não Informado")</f>
        <v>África</v>
      </c>
      <c r="H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" spans="1:8" hidden="1">
      <c r="A10" s="3" t="s">
        <v>259</v>
      </c>
      <c r="B10">
        <v>1978</v>
      </c>
      <c r="C10">
        <v>0</v>
      </c>
      <c r="D10">
        <v>0</v>
      </c>
      <c r="E10" t="e">
        <v>#NUM!</v>
      </c>
      <c r="F10" t="str">
        <f>VLOOKUP(Importacao[[#This Row],[País]],Tabela4[],4,FALSE)</f>
        <v>África do Sul</v>
      </c>
      <c r="G10" t="str">
        <f>IFERROR(VLOOKUP(Importacao[[#This Row],[País Corrigido]],'Conversor de países_Geral_UTF8_'!$A$2:$B$223,2,FALSE),"Não Informado")</f>
        <v>África</v>
      </c>
      <c r="H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" spans="1:8" hidden="1">
      <c r="A11" s="3" t="s">
        <v>259</v>
      </c>
      <c r="B11">
        <v>1979</v>
      </c>
      <c r="C11">
        <v>0</v>
      </c>
      <c r="D11">
        <v>0</v>
      </c>
      <c r="E11" t="e">
        <v>#NUM!</v>
      </c>
      <c r="F11" t="str">
        <f>VLOOKUP(Importacao[[#This Row],[País]],Tabela4[],4,FALSE)</f>
        <v>África do Sul</v>
      </c>
      <c r="G11" t="str">
        <f>IFERROR(VLOOKUP(Importacao[[#This Row],[País Corrigido]],'Conversor de países_Geral_UTF8_'!$A$2:$B$223,2,FALSE),"Não Informado")</f>
        <v>África</v>
      </c>
      <c r="H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" spans="1:8" hidden="1">
      <c r="A12" s="3" t="s">
        <v>259</v>
      </c>
      <c r="B12">
        <v>1980</v>
      </c>
      <c r="C12">
        <v>0</v>
      </c>
      <c r="D12">
        <v>0</v>
      </c>
      <c r="E12" t="e">
        <v>#NUM!</v>
      </c>
      <c r="F12" t="str">
        <f>VLOOKUP(Importacao[[#This Row],[País]],Tabela4[],4,FALSE)</f>
        <v>África do Sul</v>
      </c>
      <c r="G12" t="str">
        <f>IFERROR(VLOOKUP(Importacao[[#This Row],[País Corrigido]],'Conversor de países_Geral_UTF8_'!$A$2:$B$223,2,FALSE),"Não Informado")</f>
        <v>África</v>
      </c>
      <c r="H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" spans="1:8" hidden="1">
      <c r="A13" s="3" t="s">
        <v>259</v>
      </c>
      <c r="B13">
        <v>1981</v>
      </c>
      <c r="C13">
        <v>0</v>
      </c>
      <c r="D13">
        <v>0</v>
      </c>
      <c r="E13" t="e">
        <v>#NUM!</v>
      </c>
      <c r="F13" t="str">
        <f>VLOOKUP(Importacao[[#This Row],[País]],Tabela4[],4,FALSE)</f>
        <v>África do Sul</v>
      </c>
      <c r="G13" t="str">
        <f>IFERROR(VLOOKUP(Importacao[[#This Row],[País Corrigido]],'Conversor de países_Geral_UTF8_'!$A$2:$B$223,2,FALSE),"Não Informado")</f>
        <v>África</v>
      </c>
      <c r="H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" spans="1:8" hidden="1">
      <c r="A14" s="3" t="s">
        <v>259</v>
      </c>
      <c r="B14">
        <v>1982</v>
      </c>
      <c r="C14">
        <v>0</v>
      </c>
      <c r="D14">
        <v>0</v>
      </c>
      <c r="E14" t="e">
        <v>#NUM!</v>
      </c>
      <c r="F14" t="str">
        <f>VLOOKUP(Importacao[[#This Row],[País]],Tabela4[],4,FALSE)</f>
        <v>África do Sul</v>
      </c>
      <c r="G14" t="str">
        <f>IFERROR(VLOOKUP(Importacao[[#This Row],[País Corrigido]],'Conversor de países_Geral_UTF8_'!$A$2:$B$223,2,FALSE),"Não Informado")</f>
        <v>África</v>
      </c>
      <c r="H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" spans="1:8" hidden="1">
      <c r="A15" s="3" t="s">
        <v>259</v>
      </c>
      <c r="B15">
        <v>1983</v>
      </c>
      <c r="C15">
        <v>0</v>
      </c>
      <c r="D15">
        <v>0</v>
      </c>
      <c r="E15" t="e">
        <v>#NUM!</v>
      </c>
      <c r="F15" t="str">
        <f>VLOOKUP(Importacao[[#This Row],[País]],Tabela4[],4,FALSE)</f>
        <v>África do Sul</v>
      </c>
      <c r="G15" t="str">
        <f>IFERROR(VLOOKUP(Importacao[[#This Row],[País Corrigido]],'Conversor de países_Geral_UTF8_'!$A$2:$B$223,2,FALSE),"Não Informado")</f>
        <v>África</v>
      </c>
      <c r="H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" spans="1:8" hidden="1">
      <c r="A16" s="3" t="s">
        <v>259</v>
      </c>
      <c r="B16">
        <v>1984</v>
      </c>
      <c r="C16">
        <v>0</v>
      </c>
      <c r="D16">
        <v>0</v>
      </c>
      <c r="E16" t="e">
        <v>#NUM!</v>
      </c>
      <c r="F16" t="str">
        <f>VLOOKUP(Importacao[[#This Row],[País]],Tabela4[],4,FALSE)</f>
        <v>África do Sul</v>
      </c>
      <c r="G16" t="str">
        <f>IFERROR(VLOOKUP(Importacao[[#This Row],[País Corrigido]],'Conversor de países_Geral_UTF8_'!$A$2:$B$223,2,FALSE),"Não Informado")</f>
        <v>África</v>
      </c>
      <c r="H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" spans="1:8" hidden="1">
      <c r="A17" s="3" t="s">
        <v>259</v>
      </c>
      <c r="B17">
        <v>1985</v>
      </c>
      <c r="C17">
        <v>0</v>
      </c>
      <c r="D17">
        <v>0</v>
      </c>
      <c r="E17" t="e">
        <v>#NUM!</v>
      </c>
      <c r="F17" t="str">
        <f>VLOOKUP(Importacao[[#This Row],[País]],Tabela4[],4,FALSE)</f>
        <v>África do Sul</v>
      </c>
      <c r="G17" t="str">
        <f>IFERROR(VLOOKUP(Importacao[[#This Row],[País Corrigido]],'Conversor de países_Geral_UTF8_'!$A$2:$B$223,2,FALSE),"Não Informado")</f>
        <v>África</v>
      </c>
      <c r="H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" spans="1:8" hidden="1">
      <c r="A18" s="3" t="s">
        <v>259</v>
      </c>
      <c r="B18">
        <v>1986</v>
      </c>
      <c r="C18">
        <v>0</v>
      </c>
      <c r="D18">
        <v>0</v>
      </c>
      <c r="E18" t="e">
        <v>#NUM!</v>
      </c>
      <c r="F18" t="str">
        <f>VLOOKUP(Importacao[[#This Row],[País]],Tabela4[],4,FALSE)</f>
        <v>África do Sul</v>
      </c>
      <c r="G18" t="str">
        <f>IFERROR(VLOOKUP(Importacao[[#This Row],[País Corrigido]],'Conversor de países_Geral_UTF8_'!$A$2:$B$223,2,FALSE),"Não Informado")</f>
        <v>África</v>
      </c>
      <c r="H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" spans="1:8" hidden="1">
      <c r="A19" s="3" t="s">
        <v>259</v>
      </c>
      <c r="B19">
        <v>1987</v>
      </c>
      <c r="C19">
        <v>0</v>
      </c>
      <c r="D19">
        <v>0</v>
      </c>
      <c r="E19" t="e">
        <v>#NUM!</v>
      </c>
      <c r="F19" t="str">
        <f>VLOOKUP(Importacao[[#This Row],[País]],Tabela4[],4,FALSE)</f>
        <v>África do Sul</v>
      </c>
      <c r="G19" t="str">
        <f>IFERROR(VLOOKUP(Importacao[[#This Row],[País Corrigido]],'Conversor de países_Geral_UTF8_'!$A$2:$B$223,2,FALSE),"Não Informado")</f>
        <v>África</v>
      </c>
      <c r="H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" spans="1:8" hidden="1">
      <c r="A20" s="3" t="s">
        <v>259</v>
      </c>
      <c r="B20">
        <v>1988</v>
      </c>
      <c r="C20">
        <v>0</v>
      </c>
      <c r="D20">
        <v>0</v>
      </c>
      <c r="E20" t="e">
        <v>#NUM!</v>
      </c>
      <c r="F20" t="str">
        <f>VLOOKUP(Importacao[[#This Row],[País]],Tabela4[],4,FALSE)</f>
        <v>África do Sul</v>
      </c>
      <c r="G20" t="str">
        <f>IFERROR(VLOOKUP(Importacao[[#This Row],[País Corrigido]],'Conversor de países_Geral_UTF8_'!$A$2:$B$223,2,FALSE),"Não Informado")</f>
        <v>África</v>
      </c>
      <c r="H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" spans="1:8" hidden="1">
      <c r="A21" s="3" t="s">
        <v>259</v>
      </c>
      <c r="B21">
        <v>1989</v>
      </c>
      <c r="C21">
        <v>0</v>
      </c>
      <c r="D21">
        <v>0</v>
      </c>
      <c r="E21" t="e">
        <v>#NUM!</v>
      </c>
      <c r="F21" t="str">
        <f>VLOOKUP(Importacao[[#This Row],[País]],Tabela4[],4,FALSE)</f>
        <v>África do Sul</v>
      </c>
      <c r="G21" t="str">
        <f>IFERROR(VLOOKUP(Importacao[[#This Row],[País Corrigido]],'Conversor de países_Geral_UTF8_'!$A$2:$B$223,2,FALSE),"Não Informado")</f>
        <v>África</v>
      </c>
      <c r="H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" spans="1:8" hidden="1">
      <c r="A22" s="3" t="s">
        <v>259</v>
      </c>
      <c r="B22">
        <v>1990</v>
      </c>
      <c r="C22">
        <v>0</v>
      </c>
      <c r="D22">
        <v>0</v>
      </c>
      <c r="E22" t="e">
        <v>#NUM!</v>
      </c>
      <c r="F22" t="str">
        <f>VLOOKUP(Importacao[[#This Row],[País]],Tabela4[],4,FALSE)</f>
        <v>África do Sul</v>
      </c>
      <c r="G22" t="str">
        <f>IFERROR(VLOOKUP(Importacao[[#This Row],[País Corrigido]],'Conversor de países_Geral_UTF8_'!$A$2:$B$223,2,FALSE),"Não Informado")</f>
        <v>África</v>
      </c>
      <c r="H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" spans="1:8" hidden="1">
      <c r="A23" s="3" t="s">
        <v>259</v>
      </c>
      <c r="B23">
        <v>1991</v>
      </c>
      <c r="C23">
        <v>0</v>
      </c>
      <c r="D23">
        <v>0</v>
      </c>
      <c r="E23" t="e">
        <v>#NUM!</v>
      </c>
      <c r="F23" t="str">
        <f>VLOOKUP(Importacao[[#This Row],[País]],Tabela4[],4,FALSE)</f>
        <v>África do Sul</v>
      </c>
      <c r="G23" t="str">
        <f>IFERROR(VLOOKUP(Importacao[[#This Row],[País Corrigido]],'Conversor de países_Geral_UTF8_'!$A$2:$B$223,2,FALSE),"Não Informado")</f>
        <v>África</v>
      </c>
      <c r="H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" spans="1:8" hidden="1">
      <c r="A24" s="3" t="s">
        <v>259</v>
      </c>
      <c r="B24">
        <v>1992</v>
      </c>
      <c r="C24">
        <v>0</v>
      </c>
      <c r="D24">
        <v>0</v>
      </c>
      <c r="E24" t="e">
        <v>#NUM!</v>
      </c>
      <c r="F24" t="str">
        <f>VLOOKUP(Importacao[[#This Row],[País]],Tabela4[],4,FALSE)</f>
        <v>África do Sul</v>
      </c>
      <c r="G24" t="str">
        <f>IFERROR(VLOOKUP(Importacao[[#This Row],[País Corrigido]],'Conversor de países_Geral_UTF8_'!$A$2:$B$223,2,FALSE),"Não Informado")</f>
        <v>África</v>
      </c>
      <c r="H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" spans="1:8" hidden="1">
      <c r="A25" s="3" t="s">
        <v>259</v>
      </c>
      <c r="B25">
        <v>1993</v>
      </c>
      <c r="C25">
        <v>0</v>
      </c>
      <c r="D25">
        <v>0</v>
      </c>
      <c r="E25" t="e">
        <v>#NUM!</v>
      </c>
      <c r="F25" t="str">
        <f>VLOOKUP(Importacao[[#This Row],[País]],Tabela4[],4,FALSE)</f>
        <v>África do Sul</v>
      </c>
      <c r="G25" t="str">
        <f>IFERROR(VLOOKUP(Importacao[[#This Row],[País Corrigido]],'Conversor de países_Geral_UTF8_'!$A$2:$B$223,2,FALSE),"Não Informado")</f>
        <v>África</v>
      </c>
      <c r="H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" spans="1:8" hidden="1">
      <c r="A26" s="3" t="s">
        <v>259</v>
      </c>
      <c r="B26">
        <v>1994</v>
      </c>
      <c r="C26">
        <v>0</v>
      </c>
      <c r="D26">
        <v>0</v>
      </c>
      <c r="E26" t="e">
        <v>#NUM!</v>
      </c>
      <c r="F26" t="str">
        <f>VLOOKUP(Importacao[[#This Row],[País]],Tabela4[],4,FALSE)</f>
        <v>África do Sul</v>
      </c>
      <c r="G26" t="str">
        <f>IFERROR(VLOOKUP(Importacao[[#This Row],[País Corrigido]],'Conversor de países_Geral_UTF8_'!$A$2:$B$223,2,FALSE),"Não Informado")</f>
        <v>África</v>
      </c>
      <c r="H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" spans="1:8" hidden="1">
      <c r="A27" s="3" t="s">
        <v>259</v>
      </c>
      <c r="B27">
        <v>1995</v>
      </c>
      <c r="C27">
        <v>0</v>
      </c>
      <c r="D27">
        <v>0</v>
      </c>
      <c r="E27" t="e">
        <v>#NUM!</v>
      </c>
      <c r="F27" t="str">
        <f>VLOOKUP(Importacao[[#This Row],[País]],Tabela4[],4,FALSE)</f>
        <v>África do Sul</v>
      </c>
      <c r="G27" t="str">
        <f>IFERROR(VLOOKUP(Importacao[[#This Row],[País Corrigido]],'Conversor de países_Geral_UTF8_'!$A$2:$B$223,2,FALSE),"Não Informado")</f>
        <v>África</v>
      </c>
      <c r="H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" spans="1:8" hidden="1">
      <c r="A28" s="3" t="s">
        <v>259</v>
      </c>
      <c r="B28">
        <v>1996</v>
      </c>
      <c r="C28">
        <v>0</v>
      </c>
      <c r="D28">
        <v>0</v>
      </c>
      <c r="E28" t="e">
        <v>#NUM!</v>
      </c>
      <c r="F28" t="str">
        <f>VLOOKUP(Importacao[[#This Row],[País]],Tabela4[],4,FALSE)</f>
        <v>África do Sul</v>
      </c>
      <c r="G28" t="str">
        <f>IFERROR(VLOOKUP(Importacao[[#This Row],[País Corrigido]],'Conversor de países_Geral_UTF8_'!$A$2:$B$223,2,FALSE),"Não Informado")</f>
        <v>África</v>
      </c>
      <c r="H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" spans="1:8" hidden="1">
      <c r="A29" s="3" t="s">
        <v>259</v>
      </c>
      <c r="B29">
        <v>1997</v>
      </c>
      <c r="C29">
        <v>0</v>
      </c>
      <c r="D29">
        <v>0</v>
      </c>
      <c r="E29" t="e">
        <v>#NUM!</v>
      </c>
      <c r="F29" t="str">
        <f>VLOOKUP(Importacao[[#This Row],[País]],Tabela4[],4,FALSE)</f>
        <v>África do Sul</v>
      </c>
      <c r="G29" t="str">
        <f>IFERROR(VLOOKUP(Importacao[[#This Row],[País Corrigido]],'Conversor de países_Geral_UTF8_'!$A$2:$B$223,2,FALSE),"Não Informado")</f>
        <v>África</v>
      </c>
      <c r="H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" spans="1:8" hidden="1">
      <c r="A30" s="3" t="s">
        <v>259</v>
      </c>
      <c r="B30">
        <v>1998</v>
      </c>
      <c r="C30">
        <v>0</v>
      </c>
      <c r="D30">
        <v>0</v>
      </c>
      <c r="E30" t="e">
        <v>#NUM!</v>
      </c>
      <c r="F30" t="str">
        <f>VLOOKUP(Importacao[[#This Row],[País]],Tabela4[],4,FALSE)</f>
        <v>África do Sul</v>
      </c>
      <c r="G30" t="str">
        <f>IFERROR(VLOOKUP(Importacao[[#This Row],[País Corrigido]],'Conversor de países_Geral_UTF8_'!$A$2:$B$223,2,FALSE),"Não Informado")</f>
        <v>África</v>
      </c>
      <c r="H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" spans="1:8" hidden="1">
      <c r="A31" s="3" t="s">
        <v>259</v>
      </c>
      <c r="B31">
        <v>1999</v>
      </c>
      <c r="C31">
        <v>0</v>
      </c>
      <c r="D31">
        <v>0</v>
      </c>
      <c r="E31" t="e">
        <v>#NUM!</v>
      </c>
      <c r="F31" t="str">
        <f>VLOOKUP(Importacao[[#This Row],[País]],Tabela4[],4,FALSE)</f>
        <v>África do Sul</v>
      </c>
      <c r="G31" t="str">
        <f>IFERROR(VLOOKUP(Importacao[[#This Row],[País Corrigido]],'Conversor de países_Geral_UTF8_'!$A$2:$B$223,2,FALSE),"Não Informado")</f>
        <v>África</v>
      </c>
      <c r="H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" spans="1:8" hidden="1">
      <c r="A32" s="3" t="s">
        <v>259</v>
      </c>
      <c r="B32">
        <v>2000</v>
      </c>
      <c r="C32">
        <v>0</v>
      </c>
      <c r="D32">
        <v>0</v>
      </c>
      <c r="E32" t="e">
        <v>#NUM!</v>
      </c>
      <c r="F32" t="str">
        <f>VLOOKUP(Importacao[[#This Row],[País]],Tabela4[],4,FALSE)</f>
        <v>África do Sul</v>
      </c>
      <c r="G32" t="str">
        <f>IFERROR(VLOOKUP(Importacao[[#This Row],[País Corrigido]],'Conversor de países_Geral_UTF8_'!$A$2:$B$223,2,FALSE),"Não Informado")</f>
        <v>África</v>
      </c>
      <c r="H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" spans="1:8" hidden="1">
      <c r="A33" s="3" t="s">
        <v>259</v>
      </c>
      <c r="B33">
        <v>2001</v>
      </c>
      <c r="C33">
        <v>42661</v>
      </c>
      <c r="D33">
        <v>99201</v>
      </c>
      <c r="E33">
        <v>2.3253322706922015</v>
      </c>
      <c r="F33" t="str">
        <f>VLOOKUP(Importacao[[#This Row],[País]],Tabela4[],4,FALSE)</f>
        <v>África do Sul</v>
      </c>
      <c r="G33" t="str">
        <f>IFERROR(VLOOKUP(Importacao[[#This Row],[País Corrigido]],'Conversor de países_Geral_UTF8_'!$A$2:$B$223,2,FALSE),"Não Informado")</f>
        <v>África</v>
      </c>
      <c r="H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" spans="1:8" hidden="1">
      <c r="A34" s="3" t="s">
        <v>259</v>
      </c>
      <c r="B34">
        <v>2002</v>
      </c>
      <c r="C34">
        <v>32194</v>
      </c>
      <c r="D34">
        <v>106317</v>
      </c>
      <c r="E34">
        <v>3.3023855376778282</v>
      </c>
      <c r="F34" t="str">
        <f>VLOOKUP(Importacao[[#This Row],[País]],Tabela4[],4,FALSE)</f>
        <v>África do Sul</v>
      </c>
      <c r="G34" t="str">
        <f>IFERROR(VLOOKUP(Importacao[[#This Row],[País Corrigido]],'Conversor de países_Geral_UTF8_'!$A$2:$B$223,2,FALSE),"Não Informado")</f>
        <v>África</v>
      </c>
      <c r="H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" spans="1:8" hidden="1">
      <c r="A35" s="3" t="s">
        <v>259</v>
      </c>
      <c r="B35">
        <v>2003</v>
      </c>
      <c r="C35">
        <v>157239</v>
      </c>
      <c r="D35">
        <v>305701</v>
      </c>
      <c r="E35">
        <v>1.9441805150121789</v>
      </c>
      <c r="F35" t="str">
        <f>VLOOKUP(Importacao[[#This Row],[País]],Tabela4[],4,FALSE)</f>
        <v>África do Sul</v>
      </c>
      <c r="G35" t="str">
        <f>IFERROR(VLOOKUP(Importacao[[#This Row],[País Corrigido]],'Conversor de países_Geral_UTF8_'!$A$2:$B$223,2,FALSE),"Não Informado")</f>
        <v>África</v>
      </c>
      <c r="H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" spans="1:8" hidden="1">
      <c r="A36" s="3" t="s">
        <v>259</v>
      </c>
      <c r="B36">
        <v>2004</v>
      </c>
      <c r="C36">
        <v>303489</v>
      </c>
      <c r="D36">
        <v>665101</v>
      </c>
      <c r="E36">
        <v>2.1915160022274285</v>
      </c>
      <c r="F36" t="str">
        <f>VLOOKUP(Importacao[[#This Row],[País]],Tabela4[],4,FALSE)</f>
        <v>África do Sul</v>
      </c>
      <c r="G36" t="str">
        <f>IFERROR(VLOOKUP(Importacao[[#This Row],[País Corrigido]],'Conversor de países_Geral_UTF8_'!$A$2:$B$223,2,FALSE),"Não Informado")</f>
        <v>África</v>
      </c>
      <c r="H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" spans="1:8" hidden="1">
      <c r="A37" s="3" t="s">
        <v>259</v>
      </c>
      <c r="B37">
        <v>2005</v>
      </c>
      <c r="C37">
        <v>407413</v>
      </c>
      <c r="D37">
        <v>775421</v>
      </c>
      <c r="E37">
        <v>1.9032799640659479</v>
      </c>
      <c r="F37" t="str">
        <f>VLOOKUP(Importacao[[#This Row],[País]],Tabela4[],4,FALSE)</f>
        <v>África do Sul</v>
      </c>
      <c r="G37" t="str">
        <f>IFERROR(VLOOKUP(Importacao[[#This Row],[País Corrigido]],'Conversor de países_Geral_UTF8_'!$A$2:$B$223,2,FALSE),"Não Informado")</f>
        <v>África</v>
      </c>
      <c r="H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8" spans="1:8" hidden="1">
      <c r="A38" s="3" t="s">
        <v>259</v>
      </c>
      <c r="B38">
        <v>2006</v>
      </c>
      <c r="C38">
        <v>358870</v>
      </c>
      <c r="D38">
        <v>1164032</v>
      </c>
      <c r="E38">
        <v>3.243603533312899</v>
      </c>
      <c r="F38" t="str">
        <f>VLOOKUP(Importacao[[#This Row],[País]],Tabela4[],4,FALSE)</f>
        <v>África do Sul</v>
      </c>
      <c r="G38" t="str">
        <f>IFERROR(VLOOKUP(Importacao[[#This Row],[País Corrigido]],'Conversor de países_Geral_UTF8_'!$A$2:$B$223,2,FALSE),"Não Informado")</f>
        <v>África</v>
      </c>
      <c r="H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9" spans="1:8" hidden="1">
      <c r="A39" s="3" t="s">
        <v>259</v>
      </c>
      <c r="B39">
        <v>2007</v>
      </c>
      <c r="C39">
        <v>386425</v>
      </c>
      <c r="D39">
        <v>1320244</v>
      </c>
      <c r="E39">
        <v>3.4165594876107912</v>
      </c>
      <c r="F39" t="str">
        <f>VLOOKUP(Importacao[[#This Row],[País]],Tabela4[],4,FALSE)</f>
        <v>África do Sul</v>
      </c>
      <c r="G39" t="str">
        <f>IFERROR(VLOOKUP(Importacao[[#This Row],[País Corrigido]],'Conversor de países_Geral_UTF8_'!$A$2:$B$223,2,FALSE),"Não Informado")</f>
        <v>África</v>
      </c>
      <c r="H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0" spans="1:8" hidden="1">
      <c r="A40" s="3" t="s">
        <v>259</v>
      </c>
      <c r="B40">
        <v>2008</v>
      </c>
      <c r="C40">
        <v>315380</v>
      </c>
      <c r="D40">
        <v>1151699</v>
      </c>
      <c r="E40">
        <v>3.6517819772972286</v>
      </c>
      <c r="F40" t="str">
        <f>VLOOKUP(Importacao[[#This Row],[País]],Tabela4[],4,FALSE)</f>
        <v>África do Sul</v>
      </c>
      <c r="G40" t="str">
        <f>IFERROR(VLOOKUP(Importacao[[#This Row],[País Corrigido]],'Conversor de países_Geral_UTF8_'!$A$2:$B$223,2,FALSE),"Não Informado")</f>
        <v>África</v>
      </c>
      <c r="H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1" spans="1:8" hidden="1">
      <c r="A41" s="3" t="s">
        <v>259</v>
      </c>
      <c r="B41">
        <v>2009</v>
      </c>
      <c r="C41">
        <v>493093</v>
      </c>
      <c r="D41">
        <v>1931449</v>
      </c>
      <c r="E41">
        <v>3.9170075421877821</v>
      </c>
      <c r="F41" t="str">
        <f>VLOOKUP(Importacao[[#This Row],[País]],Tabela4[],4,FALSE)</f>
        <v>África do Sul</v>
      </c>
      <c r="G41" t="str">
        <f>IFERROR(VLOOKUP(Importacao[[#This Row],[País Corrigido]],'Conversor de países_Geral_UTF8_'!$A$2:$B$223,2,FALSE),"Não Informado")</f>
        <v>África</v>
      </c>
      <c r="H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" spans="1:8" hidden="1">
      <c r="A42" s="3" t="s">
        <v>259</v>
      </c>
      <c r="B42">
        <v>2010</v>
      </c>
      <c r="C42">
        <v>966276</v>
      </c>
      <c r="D42">
        <v>3600658</v>
      </c>
      <c r="E42">
        <v>3.7263245697916538</v>
      </c>
      <c r="F42" t="str">
        <f>VLOOKUP(Importacao[[#This Row],[País]],Tabela4[],4,FALSE)</f>
        <v>África do Sul</v>
      </c>
      <c r="G42" t="str">
        <f>IFERROR(VLOOKUP(Importacao[[#This Row],[País Corrigido]],'Conversor de países_Geral_UTF8_'!$A$2:$B$223,2,FALSE),"Não Informado")</f>
        <v>África</v>
      </c>
      <c r="H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3" spans="1:8" hidden="1">
      <c r="A43" s="3" t="s">
        <v>259</v>
      </c>
      <c r="B43">
        <v>2011</v>
      </c>
      <c r="C43">
        <v>507509</v>
      </c>
      <c r="D43">
        <v>2136394</v>
      </c>
      <c r="E43">
        <v>4.2095686973038902</v>
      </c>
      <c r="F43" t="str">
        <f>VLOOKUP(Importacao[[#This Row],[País]],Tabela4[],4,FALSE)</f>
        <v>África do Sul</v>
      </c>
      <c r="G43" t="str">
        <f>IFERROR(VLOOKUP(Importacao[[#This Row],[País Corrigido]],'Conversor de países_Geral_UTF8_'!$A$2:$B$223,2,FALSE),"Não Informado")</f>
        <v>África</v>
      </c>
      <c r="H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4" spans="1:8" hidden="1">
      <c r="A44" s="3" t="s">
        <v>259</v>
      </c>
      <c r="B44">
        <v>2012</v>
      </c>
      <c r="C44">
        <v>722327</v>
      </c>
      <c r="D44">
        <v>3041449</v>
      </c>
      <c r="E44">
        <v>4.2106262122279796</v>
      </c>
      <c r="F44" t="str">
        <f>VLOOKUP(Importacao[[#This Row],[País]],Tabela4[],4,FALSE)</f>
        <v>África do Sul</v>
      </c>
      <c r="G44" t="str">
        <f>IFERROR(VLOOKUP(Importacao[[#This Row],[País Corrigido]],'Conversor de países_Geral_UTF8_'!$A$2:$B$223,2,FALSE),"Não Informado")</f>
        <v>África</v>
      </c>
      <c r="H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5" spans="1:8" hidden="1">
      <c r="A45" s="3" t="s">
        <v>259</v>
      </c>
      <c r="B45">
        <v>2013</v>
      </c>
      <c r="C45">
        <v>475331</v>
      </c>
      <c r="D45">
        <v>1985184</v>
      </c>
      <c r="E45">
        <v>4.1764244284509111</v>
      </c>
      <c r="F45" t="str">
        <f>VLOOKUP(Importacao[[#This Row],[País]],Tabela4[],4,FALSE)</f>
        <v>África do Sul</v>
      </c>
      <c r="G45" t="str">
        <f>IFERROR(VLOOKUP(Importacao[[#This Row],[País Corrigido]],'Conversor de países_Geral_UTF8_'!$A$2:$B$223,2,FALSE),"Não Informado")</f>
        <v>África</v>
      </c>
      <c r="H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6" spans="1:8" hidden="1">
      <c r="A46" s="3" t="s">
        <v>259</v>
      </c>
      <c r="B46">
        <v>2014</v>
      </c>
      <c r="C46">
        <v>722715</v>
      </c>
      <c r="D46">
        <v>3033932</v>
      </c>
      <c r="E46">
        <v>4.1979646195249858</v>
      </c>
      <c r="F46" t="str">
        <f>VLOOKUP(Importacao[[#This Row],[País]],Tabela4[],4,FALSE)</f>
        <v>África do Sul</v>
      </c>
      <c r="G46" t="str">
        <f>IFERROR(VLOOKUP(Importacao[[#This Row],[País Corrigido]],'Conversor de países_Geral_UTF8_'!$A$2:$B$223,2,FALSE),"Não Informado")</f>
        <v>África</v>
      </c>
      <c r="H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7" spans="1:8" hidden="1">
      <c r="A47" s="3" t="s">
        <v>259</v>
      </c>
      <c r="B47">
        <v>2015</v>
      </c>
      <c r="C47">
        <v>743335</v>
      </c>
      <c r="D47">
        <v>2996543</v>
      </c>
      <c r="E47">
        <v>4.0312147282180986</v>
      </c>
      <c r="F47" t="str">
        <f>VLOOKUP(Importacao[[#This Row],[País]],Tabela4[],4,FALSE)</f>
        <v>África do Sul</v>
      </c>
      <c r="G47" t="str">
        <f>IFERROR(VLOOKUP(Importacao[[#This Row],[País Corrigido]],'Conversor de países_Geral_UTF8_'!$A$2:$B$223,2,FALSE),"Não Informado")</f>
        <v>África</v>
      </c>
      <c r="H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8" spans="1:8" hidden="1">
      <c r="A48" s="3" t="s">
        <v>259</v>
      </c>
      <c r="B48">
        <v>2016</v>
      </c>
      <c r="C48">
        <v>578829</v>
      </c>
      <c r="D48">
        <v>1686226</v>
      </c>
      <c r="E48">
        <v>2.9131677922149719</v>
      </c>
      <c r="F48" t="str">
        <f>VLOOKUP(Importacao[[#This Row],[País]],Tabela4[],4,FALSE)</f>
        <v>África do Sul</v>
      </c>
      <c r="G48" t="str">
        <f>IFERROR(VLOOKUP(Importacao[[#This Row],[País Corrigido]],'Conversor de países_Geral_UTF8_'!$A$2:$B$223,2,FALSE),"Não Informado")</f>
        <v>África</v>
      </c>
      <c r="H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9" spans="1:8" hidden="1">
      <c r="A49" s="3" t="s">
        <v>259</v>
      </c>
      <c r="B49">
        <v>2017</v>
      </c>
      <c r="C49">
        <v>1138732</v>
      </c>
      <c r="D49">
        <v>3241298</v>
      </c>
      <c r="E49">
        <v>2.846409866412817</v>
      </c>
      <c r="F49" t="str">
        <f>VLOOKUP(Importacao[[#This Row],[País]],Tabela4[],4,FALSE)</f>
        <v>África do Sul</v>
      </c>
      <c r="G49" t="str">
        <f>IFERROR(VLOOKUP(Importacao[[#This Row],[País Corrigido]],'Conversor de países_Geral_UTF8_'!$A$2:$B$223,2,FALSE),"Não Informado")</f>
        <v>África</v>
      </c>
      <c r="H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0" spans="1:8" hidden="1">
      <c r="A50" s="3" t="s">
        <v>259</v>
      </c>
      <c r="B50">
        <v>2018</v>
      </c>
      <c r="C50">
        <v>1127053</v>
      </c>
      <c r="D50">
        <v>3574371</v>
      </c>
      <c r="E50">
        <v>3.1714311571860416</v>
      </c>
      <c r="F50" t="str">
        <f>VLOOKUP(Importacao[[#This Row],[País]],Tabela4[],4,FALSE)</f>
        <v>África do Sul</v>
      </c>
      <c r="G50" t="str">
        <f>IFERROR(VLOOKUP(Importacao[[#This Row],[País Corrigido]],'Conversor de países_Geral_UTF8_'!$A$2:$B$223,2,FALSE),"Não Informado")</f>
        <v>África</v>
      </c>
      <c r="H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1" spans="1:8" hidden="1">
      <c r="A51" s="3" t="s">
        <v>259</v>
      </c>
      <c r="B51">
        <v>2019</v>
      </c>
      <c r="C51">
        <v>1092042</v>
      </c>
      <c r="D51">
        <v>3604038</v>
      </c>
      <c r="E51">
        <v>3.3002741652793572</v>
      </c>
      <c r="F51" t="str">
        <f>VLOOKUP(Importacao[[#This Row],[País]],Tabela4[],4,FALSE)</f>
        <v>África do Sul</v>
      </c>
      <c r="G51" t="str">
        <f>IFERROR(VLOOKUP(Importacao[[#This Row],[País Corrigido]],'Conversor de países_Geral_UTF8_'!$A$2:$B$223,2,FALSE),"Não Informado")</f>
        <v>África</v>
      </c>
      <c r="H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2" spans="1:8" hidden="1">
      <c r="A52" s="3" t="s">
        <v>259</v>
      </c>
      <c r="B52">
        <v>2020</v>
      </c>
      <c r="C52">
        <v>627150</v>
      </c>
      <c r="D52">
        <v>1701072</v>
      </c>
      <c r="E52">
        <v>2.7123845969863667</v>
      </c>
      <c r="F52" t="str">
        <f>VLOOKUP(Importacao[[#This Row],[País]],Tabela4[],4,FALSE)</f>
        <v>África do Sul</v>
      </c>
      <c r="G52" t="str">
        <f>IFERROR(VLOOKUP(Importacao[[#This Row],[País Corrigido]],'Conversor de países_Geral_UTF8_'!$A$2:$B$223,2,FALSE),"Não Informado")</f>
        <v>África</v>
      </c>
      <c r="H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3" spans="1:8" hidden="1">
      <c r="A53" s="3" t="s">
        <v>259</v>
      </c>
      <c r="B53">
        <v>2021</v>
      </c>
      <c r="C53">
        <v>859169</v>
      </c>
      <c r="D53">
        <v>2508140</v>
      </c>
      <c r="E53">
        <v>2.9192626828947508</v>
      </c>
      <c r="F53" t="str">
        <f>VLOOKUP(Importacao[[#This Row],[País]],Tabela4[],4,FALSE)</f>
        <v>África do Sul</v>
      </c>
      <c r="G53" t="str">
        <f>IFERROR(VLOOKUP(Importacao[[#This Row],[País Corrigido]],'Conversor de países_Geral_UTF8_'!$A$2:$B$223,2,FALSE),"Não Informado")</f>
        <v>África</v>
      </c>
      <c r="H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4" spans="1:8" hidden="1">
      <c r="A54" s="3" t="s">
        <v>259</v>
      </c>
      <c r="B54">
        <v>2022</v>
      </c>
      <c r="C54">
        <v>738116</v>
      </c>
      <c r="D54">
        <v>2266827</v>
      </c>
      <c r="E54">
        <v>3.071098580710891</v>
      </c>
      <c r="F54" t="str">
        <f>VLOOKUP(Importacao[[#This Row],[País]],Tabela4[],4,FALSE)</f>
        <v>África do Sul</v>
      </c>
      <c r="G54" t="str">
        <f>IFERROR(VLOOKUP(Importacao[[#This Row],[País Corrigido]],'Conversor de países_Geral_UTF8_'!$A$2:$B$223,2,FALSE),"Não Informado")</f>
        <v>África</v>
      </c>
      <c r="H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5" spans="1:8" hidden="1">
      <c r="A55" s="3" t="s">
        <v>259</v>
      </c>
      <c r="B55">
        <v>2023</v>
      </c>
      <c r="C55">
        <v>522733</v>
      </c>
      <c r="D55">
        <v>1732850</v>
      </c>
      <c r="E55">
        <v>3.3149810706421827</v>
      </c>
      <c r="F55" t="str">
        <f>VLOOKUP(Importacao[[#This Row],[País]],Tabela4[],4,FALSE)</f>
        <v>África do Sul</v>
      </c>
      <c r="G55" t="str">
        <f>IFERROR(VLOOKUP(Importacao[[#This Row],[País Corrigido]],'Conversor de países_Geral_UTF8_'!$A$2:$B$223,2,FALSE),"Não Informado")</f>
        <v>África</v>
      </c>
      <c r="H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6" spans="1:8" hidden="1">
      <c r="A56" s="3" t="s">
        <v>8</v>
      </c>
      <c r="B56">
        <v>1970</v>
      </c>
      <c r="C56">
        <v>52297</v>
      </c>
      <c r="D56">
        <v>30498</v>
      </c>
      <c r="E56">
        <v>0.58316920664665273</v>
      </c>
      <c r="F56" t="str">
        <f>VLOOKUP(Importacao[[#This Row],[País]],Tabela4[],4,FALSE)</f>
        <v>Alemanha</v>
      </c>
      <c r="G56" t="str">
        <f>IFERROR(VLOOKUP(Importacao[[#This Row],[País Corrigido]],'Conversor de países_Geral_UTF8_'!$A$2:$B$223,2,FALSE),"Não Informado")</f>
        <v>Europa</v>
      </c>
      <c r="H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7" spans="1:8" hidden="1">
      <c r="A57" s="3" t="s">
        <v>8</v>
      </c>
      <c r="B57">
        <v>1971</v>
      </c>
      <c r="C57">
        <v>34606</v>
      </c>
      <c r="D57">
        <v>26027</v>
      </c>
      <c r="E57">
        <v>0.75209501242559096</v>
      </c>
      <c r="F57" t="str">
        <f>VLOOKUP(Importacao[[#This Row],[País]],Tabela4[],4,FALSE)</f>
        <v>Alemanha</v>
      </c>
      <c r="G57" t="str">
        <f>IFERROR(VLOOKUP(Importacao[[#This Row],[País Corrigido]],'Conversor de países_Geral_UTF8_'!$A$2:$B$223,2,FALSE),"Não Informado")</f>
        <v>Europa</v>
      </c>
      <c r="H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8" spans="1:8" hidden="1">
      <c r="A58" s="3" t="s">
        <v>8</v>
      </c>
      <c r="B58">
        <v>1972</v>
      </c>
      <c r="C58">
        <v>134438</v>
      </c>
      <c r="D58">
        <v>92103</v>
      </c>
      <c r="E58">
        <v>0.68509647569883514</v>
      </c>
      <c r="F58" t="str">
        <f>VLOOKUP(Importacao[[#This Row],[País]],Tabela4[],4,FALSE)</f>
        <v>Alemanha</v>
      </c>
      <c r="G58" t="str">
        <f>IFERROR(VLOOKUP(Importacao[[#This Row],[País Corrigido]],'Conversor de países_Geral_UTF8_'!$A$2:$B$223,2,FALSE),"Não Informado")</f>
        <v>Europa</v>
      </c>
      <c r="H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9" spans="1:8" hidden="1">
      <c r="A59" s="3" t="s">
        <v>8</v>
      </c>
      <c r="B59">
        <v>1973</v>
      </c>
      <c r="C59">
        <v>111523</v>
      </c>
      <c r="D59">
        <v>98638</v>
      </c>
      <c r="E59">
        <v>0.88446329456703998</v>
      </c>
      <c r="F59" t="str">
        <f>VLOOKUP(Importacao[[#This Row],[País]],Tabela4[],4,FALSE)</f>
        <v>Alemanha</v>
      </c>
      <c r="G59" t="str">
        <f>IFERROR(VLOOKUP(Importacao[[#This Row],[País Corrigido]],'Conversor de países_Geral_UTF8_'!$A$2:$B$223,2,FALSE),"Não Informado")</f>
        <v>Europa</v>
      </c>
      <c r="H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0" spans="1:8" hidden="1">
      <c r="A60" s="3" t="s">
        <v>8</v>
      </c>
      <c r="B60">
        <v>1974</v>
      </c>
      <c r="C60">
        <v>219173</v>
      </c>
      <c r="D60">
        <v>202502</v>
      </c>
      <c r="E60">
        <v>0.92393679878452184</v>
      </c>
      <c r="F60" t="str">
        <f>VLOOKUP(Importacao[[#This Row],[País]],Tabela4[],4,FALSE)</f>
        <v>Alemanha</v>
      </c>
      <c r="G60" t="str">
        <f>IFERROR(VLOOKUP(Importacao[[#This Row],[País Corrigido]],'Conversor de países_Geral_UTF8_'!$A$2:$B$223,2,FALSE),"Não Informado")</f>
        <v>Europa</v>
      </c>
      <c r="H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1" spans="1:8" hidden="1">
      <c r="A61" s="3" t="s">
        <v>8</v>
      </c>
      <c r="B61">
        <v>1975</v>
      </c>
      <c r="C61">
        <v>134354</v>
      </c>
      <c r="D61">
        <v>149931</v>
      </c>
      <c r="E61">
        <v>1.1159399794572546</v>
      </c>
      <c r="F61" t="str">
        <f>VLOOKUP(Importacao[[#This Row],[País]],Tabela4[],4,FALSE)</f>
        <v>Alemanha</v>
      </c>
      <c r="G61" t="str">
        <f>IFERROR(VLOOKUP(Importacao[[#This Row],[País Corrigido]],'Conversor de países_Geral_UTF8_'!$A$2:$B$223,2,FALSE),"Não Informado")</f>
        <v>Europa</v>
      </c>
      <c r="H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2" spans="1:8" hidden="1">
      <c r="A62" s="3" t="s">
        <v>8</v>
      </c>
      <c r="B62">
        <v>1976</v>
      </c>
      <c r="C62">
        <v>168134</v>
      </c>
      <c r="D62">
        <v>171308</v>
      </c>
      <c r="E62">
        <v>1.0188777998501195</v>
      </c>
      <c r="F62" t="str">
        <f>VLOOKUP(Importacao[[#This Row],[País]],Tabela4[],4,FALSE)</f>
        <v>Alemanha</v>
      </c>
      <c r="G62" t="str">
        <f>IFERROR(VLOOKUP(Importacao[[#This Row],[País Corrigido]],'Conversor de países_Geral_UTF8_'!$A$2:$B$223,2,FALSE),"Não Informado")</f>
        <v>Europa</v>
      </c>
      <c r="H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3" spans="1:8" hidden="1">
      <c r="A63" s="3" t="s">
        <v>8</v>
      </c>
      <c r="B63">
        <v>1977</v>
      </c>
      <c r="C63">
        <v>160926</v>
      </c>
      <c r="D63">
        <v>201840</v>
      </c>
      <c r="E63">
        <v>1.2542410797509413</v>
      </c>
      <c r="F63" t="str">
        <f>VLOOKUP(Importacao[[#This Row],[País]],Tabela4[],4,FALSE)</f>
        <v>Alemanha</v>
      </c>
      <c r="G63" t="str">
        <f>IFERROR(VLOOKUP(Importacao[[#This Row],[País Corrigido]],'Conversor de países_Geral_UTF8_'!$A$2:$B$223,2,FALSE),"Não Informado")</f>
        <v>Europa</v>
      </c>
      <c r="H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4" spans="1:8" hidden="1">
      <c r="A64" s="3" t="s">
        <v>8</v>
      </c>
      <c r="B64">
        <v>1978</v>
      </c>
      <c r="C64">
        <v>437831</v>
      </c>
      <c r="D64">
        <v>668631</v>
      </c>
      <c r="E64">
        <v>1.5271440350272136</v>
      </c>
      <c r="F64" t="str">
        <f>VLOOKUP(Importacao[[#This Row],[País]],Tabela4[],4,FALSE)</f>
        <v>Alemanha</v>
      </c>
      <c r="G64" t="str">
        <f>IFERROR(VLOOKUP(Importacao[[#This Row],[País Corrigido]],'Conversor de países_Geral_UTF8_'!$A$2:$B$223,2,FALSE),"Não Informado")</f>
        <v>Europa</v>
      </c>
      <c r="H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5" spans="1:8" hidden="1">
      <c r="A65" s="3" t="s">
        <v>8</v>
      </c>
      <c r="B65">
        <v>1979</v>
      </c>
      <c r="C65">
        <v>433478</v>
      </c>
      <c r="D65">
        <v>691404</v>
      </c>
      <c r="E65">
        <v>1.5950152026169724</v>
      </c>
      <c r="F65" t="str">
        <f>VLOOKUP(Importacao[[#This Row],[País]],Tabela4[],4,FALSE)</f>
        <v>Alemanha</v>
      </c>
      <c r="G65" t="str">
        <f>IFERROR(VLOOKUP(Importacao[[#This Row],[País Corrigido]],'Conversor de países_Geral_UTF8_'!$A$2:$B$223,2,FALSE),"Não Informado")</f>
        <v>Europa</v>
      </c>
      <c r="H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6" spans="1:8" hidden="1">
      <c r="A66" s="3" t="s">
        <v>8</v>
      </c>
      <c r="B66">
        <v>1980</v>
      </c>
      <c r="C66">
        <v>457033</v>
      </c>
      <c r="D66">
        <v>704307</v>
      </c>
      <c r="E66">
        <v>1.5410418941301831</v>
      </c>
      <c r="F66" t="str">
        <f>VLOOKUP(Importacao[[#This Row],[País]],Tabela4[],4,FALSE)</f>
        <v>Alemanha</v>
      </c>
      <c r="G66" t="str">
        <f>IFERROR(VLOOKUP(Importacao[[#This Row],[País Corrigido]],'Conversor de países_Geral_UTF8_'!$A$2:$B$223,2,FALSE),"Não Informado")</f>
        <v>Europa</v>
      </c>
      <c r="H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7" spans="1:8" hidden="1">
      <c r="A67" s="3" t="s">
        <v>8</v>
      </c>
      <c r="B67">
        <v>1981</v>
      </c>
      <c r="C67">
        <v>707194</v>
      </c>
      <c r="D67">
        <v>853830</v>
      </c>
      <c r="E67">
        <v>1.2073490442509411</v>
      </c>
      <c r="F67" t="str">
        <f>VLOOKUP(Importacao[[#This Row],[País]],Tabela4[],4,FALSE)</f>
        <v>Alemanha</v>
      </c>
      <c r="G67" t="str">
        <f>IFERROR(VLOOKUP(Importacao[[#This Row],[País Corrigido]],'Conversor de países_Geral_UTF8_'!$A$2:$B$223,2,FALSE),"Não Informado")</f>
        <v>Europa</v>
      </c>
      <c r="H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8" spans="1:8" hidden="1">
      <c r="A68" s="3" t="s">
        <v>8</v>
      </c>
      <c r="B68">
        <v>1982</v>
      </c>
      <c r="C68">
        <v>996948</v>
      </c>
      <c r="D68">
        <v>1126928</v>
      </c>
      <c r="E68">
        <v>1.1303779133916714</v>
      </c>
      <c r="F68" t="str">
        <f>VLOOKUP(Importacao[[#This Row],[País]],Tabela4[],4,FALSE)</f>
        <v>Alemanha</v>
      </c>
      <c r="G68" t="str">
        <f>IFERROR(VLOOKUP(Importacao[[#This Row],[País Corrigido]],'Conversor de países_Geral_UTF8_'!$A$2:$B$223,2,FALSE),"Não Informado")</f>
        <v>Europa</v>
      </c>
      <c r="H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" spans="1:8" hidden="1">
      <c r="A69" s="3" t="s">
        <v>8</v>
      </c>
      <c r="B69">
        <v>1983</v>
      </c>
      <c r="C69">
        <v>850055</v>
      </c>
      <c r="D69">
        <v>908380</v>
      </c>
      <c r="E69">
        <v>1.0686132073806989</v>
      </c>
      <c r="F69" t="str">
        <f>VLOOKUP(Importacao[[#This Row],[País]],Tabela4[],4,FALSE)</f>
        <v>Alemanha</v>
      </c>
      <c r="G69" t="str">
        <f>IFERROR(VLOOKUP(Importacao[[#This Row],[País Corrigido]],'Conversor de países_Geral_UTF8_'!$A$2:$B$223,2,FALSE),"Não Informado")</f>
        <v>Europa</v>
      </c>
      <c r="H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0" spans="1:8" hidden="1">
      <c r="A70" s="3" t="s">
        <v>8</v>
      </c>
      <c r="B70">
        <v>1984</v>
      </c>
      <c r="C70">
        <v>586645</v>
      </c>
      <c r="D70">
        <v>564129</v>
      </c>
      <c r="E70">
        <v>0.96161903706670981</v>
      </c>
      <c r="F70" t="str">
        <f>VLOOKUP(Importacao[[#This Row],[País]],Tabela4[],4,FALSE)</f>
        <v>Alemanha</v>
      </c>
      <c r="G70" t="str">
        <f>IFERROR(VLOOKUP(Importacao[[#This Row],[País Corrigido]],'Conversor de países_Geral_UTF8_'!$A$2:$B$223,2,FALSE),"Não Informado")</f>
        <v>Europa</v>
      </c>
      <c r="H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1" spans="1:8" hidden="1">
      <c r="A71" s="3" t="s">
        <v>8</v>
      </c>
      <c r="B71">
        <v>1985</v>
      </c>
      <c r="C71">
        <v>1069717</v>
      </c>
      <c r="D71">
        <v>1122438</v>
      </c>
      <c r="E71">
        <v>1.0492849978078314</v>
      </c>
      <c r="F71" t="str">
        <f>VLOOKUP(Importacao[[#This Row],[País]],Tabela4[],4,FALSE)</f>
        <v>Alemanha</v>
      </c>
      <c r="G71" t="str">
        <f>IFERROR(VLOOKUP(Importacao[[#This Row],[País Corrigido]],'Conversor de países_Geral_UTF8_'!$A$2:$B$223,2,FALSE),"Não Informado")</f>
        <v>Europa</v>
      </c>
      <c r="H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2" spans="1:8" hidden="1">
      <c r="A72" s="3" t="s">
        <v>8</v>
      </c>
      <c r="B72">
        <v>1986</v>
      </c>
      <c r="C72">
        <v>2357113</v>
      </c>
      <c r="D72">
        <v>3008737</v>
      </c>
      <c r="E72">
        <v>1.2764500471551428</v>
      </c>
      <c r="F72" t="str">
        <f>VLOOKUP(Importacao[[#This Row],[País]],Tabela4[],4,FALSE)</f>
        <v>Alemanha</v>
      </c>
      <c r="G72" t="str">
        <f>IFERROR(VLOOKUP(Importacao[[#This Row],[País Corrigido]],'Conversor de países_Geral_UTF8_'!$A$2:$B$223,2,FALSE),"Não Informado")</f>
        <v>Europa</v>
      </c>
      <c r="H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3" spans="1:8" hidden="1">
      <c r="A73" s="3" t="s">
        <v>8</v>
      </c>
      <c r="B73">
        <v>1987</v>
      </c>
      <c r="C73">
        <v>1307519</v>
      </c>
      <c r="D73">
        <v>1863924</v>
      </c>
      <c r="E73">
        <v>1.4255425733775189</v>
      </c>
      <c r="F73" t="str">
        <f>VLOOKUP(Importacao[[#This Row],[País]],Tabela4[],4,FALSE)</f>
        <v>Alemanha</v>
      </c>
      <c r="G73" t="str">
        <f>IFERROR(VLOOKUP(Importacao[[#This Row],[País Corrigido]],'Conversor de países_Geral_UTF8_'!$A$2:$B$223,2,FALSE),"Não Informado")</f>
        <v>Europa</v>
      </c>
      <c r="H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4" spans="1:8" hidden="1">
      <c r="A74" s="3" t="s">
        <v>8</v>
      </c>
      <c r="B74">
        <v>1988</v>
      </c>
      <c r="C74">
        <v>2029271</v>
      </c>
      <c r="D74">
        <v>2757417</v>
      </c>
      <c r="E74">
        <v>1.3588214683992428</v>
      </c>
      <c r="F74" t="str">
        <f>VLOOKUP(Importacao[[#This Row],[País]],Tabela4[],4,FALSE)</f>
        <v>Alemanha</v>
      </c>
      <c r="G74" t="str">
        <f>IFERROR(VLOOKUP(Importacao[[#This Row],[País Corrigido]],'Conversor de países_Geral_UTF8_'!$A$2:$B$223,2,FALSE),"Não Informado")</f>
        <v>Europa</v>
      </c>
      <c r="H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" spans="1:8" hidden="1">
      <c r="A75" s="3" t="s">
        <v>8</v>
      </c>
      <c r="B75">
        <v>1989</v>
      </c>
      <c r="C75">
        <v>2885143</v>
      </c>
      <c r="D75">
        <v>4074739</v>
      </c>
      <c r="E75">
        <v>1.4123178643138312</v>
      </c>
      <c r="F75" t="str">
        <f>VLOOKUP(Importacao[[#This Row],[País]],Tabela4[],4,FALSE)</f>
        <v>Alemanha</v>
      </c>
      <c r="G75" t="str">
        <f>IFERROR(VLOOKUP(Importacao[[#This Row],[País Corrigido]],'Conversor de países_Geral_UTF8_'!$A$2:$B$223,2,FALSE),"Não Informado")</f>
        <v>Europa</v>
      </c>
      <c r="H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6" spans="1:8" hidden="1">
      <c r="A76" s="3" t="s">
        <v>8</v>
      </c>
      <c r="B76">
        <v>1990</v>
      </c>
      <c r="C76">
        <v>3342223</v>
      </c>
      <c r="D76">
        <v>5875679</v>
      </c>
      <c r="E76">
        <v>1.7580152491320897</v>
      </c>
      <c r="F76" t="str">
        <f>VLOOKUP(Importacao[[#This Row],[País]],Tabela4[],4,FALSE)</f>
        <v>Alemanha</v>
      </c>
      <c r="G76" t="str">
        <f>IFERROR(VLOOKUP(Importacao[[#This Row],[País Corrigido]],'Conversor de países_Geral_UTF8_'!$A$2:$B$223,2,FALSE),"Não Informado")</f>
        <v>Europa</v>
      </c>
      <c r="H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7" spans="1:8" hidden="1">
      <c r="A77" s="3" t="s">
        <v>8</v>
      </c>
      <c r="B77">
        <v>1991</v>
      </c>
      <c r="C77">
        <v>3096425</v>
      </c>
      <c r="D77">
        <v>4545305</v>
      </c>
      <c r="E77">
        <v>1.4679202628838095</v>
      </c>
      <c r="F77" t="str">
        <f>VLOOKUP(Importacao[[#This Row],[País]],Tabela4[],4,FALSE)</f>
        <v>Alemanha</v>
      </c>
      <c r="G77" t="str">
        <f>IFERROR(VLOOKUP(Importacao[[#This Row],[País Corrigido]],'Conversor de países_Geral_UTF8_'!$A$2:$B$223,2,FALSE),"Não Informado")</f>
        <v>Europa</v>
      </c>
      <c r="H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8" spans="1:8" hidden="1">
      <c r="A78" s="3" t="s">
        <v>8</v>
      </c>
      <c r="B78">
        <v>1992</v>
      </c>
      <c r="C78">
        <v>2515557</v>
      </c>
      <c r="D78">
        <v>3644055</v>
      </c>
      <c r="E78">
        <v>1.4486076045981069</v>
      </c>
      <c r="F78" t="str">
        <f>VLOOKUP(Importacao[[#This Row],[País]],Tabela4[],4,FALSE)</f>
        <v>Alemanha</v>
      </c>
      <c r="G78" t="str">
        <f>IFERROR(VLOOKUP(Importacao[[#This Row],[País Corrigido]],'Conversor de países_Geral_UTF8_'!$A$2:$B$223,2,FALSE),"Não Informado")</f>
        <v>Europa</v>
      </c>
      <c r="H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9" spans="1:8" hidden="1">
      <c r="A79" s="3" t="s">
        <v>8</v>
      </c>
      <c r="B79">
        <v>1993</v>
      </c>
      <c r="C79">
        <v>5721360</v>
      </c>
      <c r="D79">
        <v>7155615</v>
      </c>
      <c r="E79">
        <v>1.2506842778640044</v>
      </c>
      <c r="F79" t="str">
        <f>VLOOKUP(Importacao[[#This Row],[País]],Tabela4[],4,FALSE)</f>
        <v>Alemanha</v>
      </c>
      <c r="G79" t="str">
        <f>IFERROR(VLOOKUP(Importacao[[#This Row],[País Corrigido]],'Conversor de países_Geral_UTF8_'!$A$2:$B$223,2,FALSE),"Não Informado")</f>
        <v>Europa</v>
      </c>
      <c r="H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0" spans="1:8" hidden="1">
      <c r="A80" s="3" t="s">
        <v>8</v>
      </c>
      <c r="B80">
        <v>1994</v>
      </c>
      <c r="C80">
        <v>11047710</v>
      </c>
      <c r="D80">
        <v>16068528</v>
      </c>
      <c r="E80">
        <v>1.4544668533116818</v>
      </c>
      <c r="F80" t="str">
        <f>VLOOKUP(Importacao[[#This Row],[País]],Tabela4[],4,FALSE)</f>
        <v>Alemanha</v>
      </c>
      <c r="G80" t="str">
        <f>IFERROR(VLOOKUP(Importacao[[#This Row],[País Corrigido]],'Conversor de países_Geral_UTF8_'!$A$2:$B$223,2,FALSE),"Não Informado")</f>
        <v>Europa</v>
      </c>
      <c r="H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" spans="1:8" hidden="1">
      <c r="A81" s="3" t="s">
        <v>8</v>
      </c>
      <c r="B81">
        <v>1995</v>
      </c>
      <c r="C81">
        <v>11919346</v>
      </c>
      <c r="D81">
        <v>19758144</v>
      </c>
      <c r="E81">
        <v>1.6576533645386249</v>
      </c>
      <c r="F81" t="str">
        <f>VLOOKUP(Importacao[[#This Row],[País]],Tabela4[],4,FALSE)</f>
        <v>Alemanha</v>
      </c>
      <c r="G81" t="str">
        <f>IFERROR(VLOOKUP(Importacao[[#This Row],[País Corrigido]],'Conversor de países_Geral_UTF8_'!$A$2:$B$223,2,FALSE),"Não Informado")</f>
        <v>Europa</v>
      </c>
      <c r="H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" spans="1:8" hidden="1">
      <c r="A82" s="3" t="s">
        <v>8</v>
      </c>
      <c r="B82">
        <v>1996</v>
      </c>
      <c r="C82">
        <v>8680860</v>
      </c>
      <c r="D82">
        <v>10629243</v>
      </c>
      <c r="E82">
        <v>1.2244458498351545</v>
      </c>
      <c r="F82" t="str">
        <f>VLOOKUP(Importacao[[#This Row],[País]],Tabela4[],4,FALSE)</f>
        <v>Alemanha</v>
      </c>
      <c r="G82" t="str">
        <f>IFERROR(VLOOKUP(Importacao[[#This Row],[País Corrigido]],'Conversor de países_Geral_UTF8_'!$A$2:$B$223,2,FALSE),"Não Informado")</f>
        <v>Europa</v>
      </c>
      <c r="H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" spans="1:8" hidden="1">
      <c r="A83" s="3" t="s">
        <v>8</v>
      </c>
      <c r="B83">
        <v>1997</v>
      </c>
      <c r="C83">
        <v>4867017</v>
      </c>
      <c r="D83">
        <v>5108215</v>
      </c>
      <c r="E83">
        <v>1.0495576654036753</v>
      </c>
      <c r="F83" t="str">
        <f>VLOOKUP(Importacao[[#This Row],[País]],Tabela4[],4,FALSE)</f>
        <v>Alemanha</v>
      </c>
      <c r="G83" t="str">
        <f>IFERROR(VLOOKUP(Importacao[[#This Row],[País Corrigido]],'Conversor de países_Geral_UTF8_'!$A$2:$B$223,2,FALSE),"Não Informado")</f>
        <v>Europa</v>
      </c>
      <c r="H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" spans="1:8" hidden="1">
      <c r="A84" s="3" t="s">
        <v>8</v>
      </c>
      <c r="B84">
        <v>1998</v>
      </c>
      <c r="C84">
        <v>3014081</v>
      </c>
      <c r="D84">
        <v>4834030</v>
      </c>
      <c r="E84">
        <v>1.6038155577106255</v>
      </c>
      <c r="F84" t="str">
        <f>VLOOKUP(Importacao[[#This Row],[País]],Tabela4[],4,FALSE)</f>
        <v>Alemanha</v>
      </c>
      <c r="G84" t="str">
        <f>IFERROR(VLOOKUP(Importacao[[#This Row],[País Corrigido]],'Conversor de países_Geral_UTF8_'!$A$2:$B$223,2,FALSE),"Não Informado")</f>
        <v>Europa</v>
      </c>
      <c r="H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" spans="1:8" hidden="1">
      <c r="A85" s="3" t="s">
        <v>8</v>
      </c>
      <c r="B85">
        <v>1999</v>
      </c>
      <c r="C85">
        <v>2576557</v>
      </c>
      <c r="D85">
        <v>4539354</v>
      </c>
      <c r="E85">
        <v>1.7617906376610337</v>
      </c>
      <c r="F85" t="str">
        <f>VLOOKUP(Importacao[[#This Row],[País]],Tabela4[],4,FALSE)</f>
        <v>Alemanha</v>
      </c>
      <c r="G85" t="str">
        <f>IFERROR(VLOOKUP(Importacao[[#This Row],[País Corrigido]],'Conversor de países_Geral_UTF8_'!$A$2:$B$223,2,FALSE),"Não Informado")</f>
        <v>Europa</v>
      </c>
      <c r="H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6" spans="1:8" hidden="1">
      <c r="A86" s="3" t="s">
        <v>8</v>
      </c>
      <c r="B86">
        <v>2000</v>
      </c>
      <c r="C86">
        <v>1164724</v>
      </c>
      <c r="D86">
        <v>1668539</v>
      </c>
      <c r="E86">
        <v>1.4325617056057915</v>
      </c>
      <c r="F86" t="str">
        <f>VLOOKUP(Importacao[[#This Row],[País]],Tabela4[],4,FALSE)</f>
        <v>Alemanha</v>
      </c>
      <c r="G86" t="str">
        <f>IFERROR(VLOOKUP(Importacao[[#This Row],[País Corrigido]],'Conversor de países_Geral_UTF8_'!$A$2:$B$223,2,FALSE),"Não Informado")</f>
        <v>Europa</v>
      </c>
      <c r="H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7" spans="1:8" hidden="1">
      <c r="A87" s="3" t="s">
        <v>8</v>
      </c>
      <c r="B87">
        <v>2001</v>
      </c>
      <c r="C87">
        <v>909077</v>
      </c>
      <c r="D87">
        <v>1169872</v>
      </c>
      <c r="E87">
        <v>1.2868788892470056</v>
      </c>
      <c r="F87" t="str">
        <f>VLOOKUP(Importacao[[#This Row],[País]],Tabela4[],4,FALSE)</f>
        <v>Alemanha</v>
      </c>
      <c r="G87" t="str">
        <f>IFERROR(VLOOKUP(Importacao[[#This Row],[País Corrigido]],'Conversor de países_Geral_UTF8_'!$A$2:$B$223,2,FALSE),"Não Informado")</f>
        <v>Europa</v>
      </c>
      <c r="H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8" spans="1:8" hidden="1">
      <c r="A88" s="3" t="s">
        <v>8</v>
      </c>
      <c r="B88">
        <v>2002</v>
      </c>
      <c r="C88">
        <v>759712</v>
      </c>
      <c r="D88">
        <v>829695</v>
      </c>
      <c r="E88">
        <v>1.0921178025356977</v>
      </c>
      <c r="F88" t="str">
        <f>VLOOKUP(Importacao[[#This Row],[País]],Tabela4[],4,FALSE)</f>
        <v>Alemanha</v>
      </c>
      <c r="G88" t="str">
        <f>IFERROR(VLOOKUP(Importacao[[#This Row],[País Corrigido]],'Conversor de países_Geral_UTF8_'!$A$2:$B$223,2,FALSE),"Não Informado")</f>
        <v>Europa</v>
      </c>
      <c r="H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9" spans="1:8" hidden="1">
      <c r="A89" s="3" t="s">
        <v>8</v>
      </c>
      <c r="B89">
        <v>2003</v>
      </c>
      <c r="C89">
        <v>573198</v>
      </c>
      <c r="D89">
        <v>629664</v>
      </c>
      <c r="E89">
        <v>1.0985104623533228</v>
      </c>
      <c r="F89" t="str">
        <f>VLOOKUP(Importacao[[#This Row],[País]],Tabela4[],4,FALSE)</f>
        <v>Alemanha</v>
      </c>
      <c r="G89" t="str">
        <f>IFERROR(VLOOKUP(Importacao[[#This Row],[País Corrigido]],'Conversor de países_Geral_UTF8_'!$A$2:$B$223,2,FALSE),"Não Informado")</f>
        <v>Europa</v>
      </c>
      <c r="H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0" spans="1:8" hidden="1">
      <c r="A90" s="3" t="s">
        <v>8</v>
      </c>
      <c r="B90">
        <v>2004</v>
      </c>
      <c r="C90">
        <v>420075</v>
      </c>
      <c r="D90">
        <v>550750</v>
      </c>
      <c r="E90">
        <v>1.3110754032018093</v>
      </c>
      <c r="F90" t="str">
        <f>VLOOKUP(Importacao[[#This Row],[País]],Tabela4[],4,FALSE)</f>
        <v>Alemanha</v>
      </c>
      <c r="G90" t="str">
        <f>IFERROR(VLOOKUP(Importacao[[#This Row],[País Corrigido]],'Conversor de países_Geral_UTF8_'!$A$2:$B$223,2,FALSE),"Não Informado")</f>
        <v>Europa</v>
      </c>
      <c r="H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1" spans="1:8" hidden="1">
      <c r="A91" s="3" t="s">
        <v>8</v>
      </c>
      <c r="B91">
        <v>2005</v>
      </c>
      <c r="C91">
        <v>253685</v>
      </c>
      <c r="D91">
        <v>382599</v>
      </c>
      <c r="E91">
        <v>1.5081656384886768</v>
      </c>
      <c r="F91" t="str">
        <f>VLOOKUP(Importacao[[#This Row],[País]],Tabela4[],4,FALSE)</f>
        <v>Alemanha</v>
      </c>
      <c r="G91" t="str">
        <f>IFERROR(VLOOKUP(Importacao[[#This Row],[País Corrigido]],'Conversor de países_Geral_UTF8_'!$A$2:$B$223,2,FALSE),"Não Informado")</f>
        <v>Europa</v>
      </c>
      <c r="H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2" spans="1:8" hidden="1">
      <c r="A92" s="3" t="s">
        <v>8</v>
      </c>
      <c r="B92">
        <v>2006</v>
      </c>
      <c r="C92">
        <v>314749</v>
      </c>
      <c r="D92">
        <v>634870</v>
      </c>
      <c r="E92">
        <v>2.0170675681257131</v>
      </c>
      <c r="F92" t="str">
        <f>VLOOKUP(Importacao[[#This Row],[País]],Tabela4[],4,FALSE)</f>
        <v>Alemanha</v>
      </c>
      <c r="G92" t="str">
        <f>IFERROR(VLOOKUP(Importacao[[#This Row],[País Corrigido]],'Conversor de países_Geral_UTF8_'!$A$2:$B$223,2,FALSE),"Não Informado")</f>
        <v>Europa</v>
      </c>
      <c r="H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3" spans="1:8" hidden="1">
      <c r="A93" s="3" t="s">
        <v>8</v>
      </c>
      <c r="B93">
        <v>2007</v>
      </c>
      <c r="C93">
        <v>234006</v>
      </c>
      <c r="D93">
        <v>647626</v>
      </c>
      <c r="E93">
        <v>2.7675615155166962</v>
      </c>
      <c r="F93" t="str">
        <f>VLOOKUP(Importacao[[#This Row],[País]],Tabela4[],4,FALSE)</f>
        <v>Alemanha</v>
      </c>
      <c r="G93" t="str">
        <f>IFERROR(VLOOKUP(Importacao[[#This Row],[País Corrigido]],'Conversor de países_Geral_UTF8_'!$A$2:$B$223,2,FALSE),"Não Informado")</f>
        <v>Europa</v>
      </c>
      <c r="H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4" spans="1:8" hidden="1">
      <c r="A94" s="3" t="s">
        <v>8</v>
      </c>
      <c r="B94">
        <v>2008</v>
      </c>
      <c r="C94">
        <v>293935</v>
      </c>
      <c r="D94">
        <v>1063825</v>
      </c>
      <c r="E94">
        <v>3.6192525558371749</v>
      </c>
      <c r="F94" t="str">
        <f>VLOOKUP(Importacao[[#This Row],[País]],Tabela4[],4,FALSE)</f>
        <v>Alemanha</v>
      </c>
      <c r="G94" t="str">
        <f>IFERROR(VLOOKUP(Importacao[[#This Row],[País Corrigido]],'Conversor de países_Geral_UTF8_'!$A$2:$B$223,2,FALSE),"Não Informado")</f>
        <v>Europa</v>
      </c>
      <c r="H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5" spans="1:8" hidden="1">
      <c r="A95" s="3" t="s">
        <v>8</v>
      </c>
      <c r="B95">
        <v>2009</v>
      </c>
      <c r="C95">
        <v>56075</v>
      </c>
      <c r="D95">
        <v>291876</v>
      </c>
      <c r="E95">
        <v>5.2051003120820329</v>
      </c>
      <c r="F95" t="str">
        <f>VLOOKUP(Importacao[[#This Row],[País]],Tabela4[],4,FALSE)</f>
        <v>Alemanha</v>
      </c>
      <c r="G95" t="str">
        <f>IFERROR(VLOOKUP(Importacao[[#This Row],[País Corrigido]],'Conversor de países_Geral_UTF8_'!$A$2:$B$223,2,FALSE),"Não Informado")</f>
        <v>Europa</v>
      </c>
      <c r="H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6" spans="1:8" hidden="1">
      <c r="A96" s="3" t="s">
        <v>8</v>
      </c>
      <c r="B96">
        <v>2010</v>
      </c>
      <c r="C96">
        <v>192661</v>
      </c>
      <c r="D96">
        <v>784674</v>
      </c>
      <c r="E96">
        <v>4.0728222110338885</v>
      </c>
      <c r="F96" t="str">
        <f>VLOOKUP(Importacao[[#This Row],[País]],Tabela4[],4,FALSE)</f>
        <v>Alemanha</v>
      </c>
      <c r="G96" t="str">
        <f>IFERROR(VLOOKUP(Importacao[[#This Row],[País Corrigido]],'Conversor de países_Geral_UTF8_'!$A$2:$B$223,2,FALSE),"Não Informado")</f>
        <v>Europa</v>
      </c>
      <c r="H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7" spans="1:8" hidden="1">
      <c r="A97" s="3" t="s">
        <v>8</v>
      </c>
      <c r="B97">
        <v>2011</v>
      </c>
      <c r="C97">
        <v>198025</v>
      </c>
      <c r="D97">
        <v>933545</v>
      </c>
      <c r="E97">
        <v>4.7142785001893701</v>
      </c>
      <c r="F97" t="str">
        <f>VLOOKUP(Importacao[[#This Row],[País]],Tabela4[],4,FALSE)</f>
        <v>Alemanha</v>
      </c>
      <c r="G97" t="str">
        <f>IFERROR(VLOOKUP(Importacao[[#This Row],[País Corrigido]],'Conversor de países_Geral_UTF8_'!$A$2:$B$223,2,FALSE),"Não Informado")</f>
        <v>Europa</v>
      </c>
      <c r="H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8" spans="1:8" hidden="1">
      <c r="A98" s="3" t="s">
        <v>8</v>
      </c>
      <c r="B98">
        <v>2012</v>
      </c>
      <c r="C98">
        <v>113243</v>
      </c>
      <c r="D98">
        <v>591167</v>
      </c>
      <c r="E98">
        <v>5.2203403300866276</v>
      </c>
      <c r="F98" t="str">
        <f>VLOOKUP(Importacao[[#This Row],[País]],Tabela4[],4,FALSE)</f>
        <v>Alemanha</v>
      </c>
      <c r="G98" t="str">
        <f>IFERROR(VLOOKUP(Importacao[[#This Row],[País Corrigido]],'Conversor de países_Geral_UTF8_'!$A$2:$B$223,2,FALSE),"Não Informado")</f>
        <v>Europa</v>
      </c>
      <c r="H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9" spans="1:8" hidden="1">
      <c r="A99" s="3" t="s">
        <v>8</v>
      </c>
      <c r="B99">
        <v>2013</v>
      </c>
      <c r="C99">
        <v>114866</v>
      </c>
      <c r="D99">
        <v>414070</v>
      </c>
      <c r="E99">
        <v>3.60480908188672</v>
      </c>
      <c r="F99" t="str">
        <f>VLOOKUP(Importacao[[#This Row],[País]],Tabela4[],4,FALSE)</f>
        <v>Alemanha</v>
      </c>
      <c r="G99" t="str">
        <f>IFERROR(VLOOKUP(Importacao[[#This Row],[País Corrigido]],'Conversor de países_Geral_UTF8_'!$A$2:$B$223,2,FALSE),"Não Informado")</f>
        <v>Europa</v>
      </c>
      <c r="H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0" spans="1:8" hidden="1">
      <c r="A100" s="3" t="s">
        <v>8</v>
      </c>
      <c r="B100">
        <v>2014</v>
      </c>
      <c r="C100">
        <v>115804</v>
      </c>
      <c r="D100">
        <v>483316</v>
      </c>
      <c r="E100">
        <v>4.173569134054091</v>
      </c>
      <c r="F100" t="str">
        <f>VLOOKUP(Importacao[[#This Row],[País]],Tabela4[],4,FALSE)</f>
        <v>Alemanha</v>
      </c>
      <c r="G100" t="str">
        <f>IFERROR(VLOOKUP(Importacao[[#This Row],[País Corrigido]],'Conversor de países_Geral_UTF8_'!$A$2:$B$223,2,FALSE),"Não Informado")</f>
        <v>Europa</v>
      </c>
      <c r="H1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1" spans="1:8" hidden="1">
      <c r="A101" s="3" t="s">
        <v>8</v>
      </c>
      <c r="B101">
        <v>2015</v>
      </c>
      <c r="C101">
        <v>95171</v>
      </c>
      <c r="D101">
        <v>358275</v>
      </c>
      <c r="E101">
        <v>3.7645396181609945</v>
      </c>
      <c r="F101" t="str">
        <f>VLOOKUP(Importacao[[#This Row],[País]],Tabela4[],4,FALSE)</f>
        <v>Alemanha</v>
      </c>
      <c r="G101" t="str">
        <f>IFERROR(VLOOKUP(Importacao[[#This Row],[País Corrigido]],'Conversor de países_Geral_UTF8_'!$A$2:$B$223,2,FALSE),"Não Informado")</f>
        <v>Europa</v>
      </c>
      <c r="H1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2" spans="1:8" hidden="1">
      <c r="A102" s="3" t="s">
        <v>8</v>
      </c>
      <c r="B102">
        <v>2016</v>
      </c>
      <c r="C102">
        <v>158386</v>
      </c>
      <c r="D102">
        <v>606333</v>
      </c>
      <c r="E102">
        <v>3.8281981993357999</v>
      </c>
      <c r="F102" t="str">
        <f>VLOOKUP(Importacao[[#This Row],[País]],Tabela4[],4,FALSE)</f>
        <v>Alemanha</v>
      </c>
      <c r="G102" t="str">
        <f>IFERROR(VLOOKUP(Importacao[[#This Row],[País Corrigido]],'Conversor de países_Geral_UTF8_'!$A$2:$B$223,2,FALSE),"Não Informado")</f>
        <v>Europa</v>
      </c>
      <c r="H1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3" spans="1:8" hidden="1">
      <c r="A103" s="3" t="s">
        <v>8</v>
      </c>
      <c r="B103">
        <v>2017</v>
      </c>
      <c r="C103">
        <v>83289</v>
      </c>
      <c r="D103">
        <v>315959</v>
      </c>
      <c r="E103">
        <v>3.7935261559149467</v>
      </c>
      <c r="F103" t="str">
        <f>VLOOKUP(Importacao[[#This Row],[País]],Tabela4[],4,FALSE)</f>
        <v>Alemanha</v>
      </c>
      <c r="G103" t="str">
        <f>IFERROR(VLOOKUP(Importacao[[#This Row],[País Corrigido]],'Conversor de países_Geral_UTF8_'!$A$2:$B$223,2,FALSE),"Não Informado")</f>
        <v>Europa</v>
      </c>
      <c r="H1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4" spans="1:8" hidden="1">
      <c r="A104" s="3" t="s">
        <v>8</v>
      </c>
      <c r="B104">
        <v>2018</v>
      </c>
      <c r="C104">
        <v>142971</v>
      </c>
      <c r="D104">
        <v>516975</v>
      </c>
      <c r="E104">
        <v>3.6159430933545962</v>
      </c>
      <c r="F104" t="str">
        <f>VLOOKUP(Importacao[[#This Row],[País]],Tabela4[],4,FALSE)</f>
        <v>Alemanha</v>
      </c>
      <c r="G104" t="str">
        <f>IFERROR(VLOOKUP(Importacao[[#This Row],[País Corrigido]],'Conversor de países_Geral_UTF8_'!$A$2:$B$223,2,FALSE),"Não Informado")</f>
        <v>Europa</v>
      </c>
      <c r="H1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5" spans="1:8" hidden="1">
      <c r="A105" s="3" t="s">
        <v>8</v>
      </c>
      <c r="B105">
        <v>2019</v>
      </c>
      <c r="C105">
        <v>101055</v>
      </c>
      <c r="D105">
        <v>412794</v>
      </c>
      <c r="E105">
        <v>4.0848448864479741</v>
      </c>
      <c r="F105" t="str">
        <f>VLOOKUP(Importacao[[#This Row],[País]],Tabela4[],4,FALSE)</f>
        <v>Alemanha</v>
      </c>
      <c r="G105" t="str">
        <f>IFERROR(VLOOKUP(Importacao[[#This Row],[País Corrigido]],'Conversor de países_Geral_UTF8_'!$A$2:$B$223,2,FALSE),"Não Informado")</f>
        <v>Europa</v>
      </c>
      <c r="H1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6" spans="1:8" hidden="1">
      <c r="A106" s="3" t="s">
        <v>8</v>
      </c>
      <c r="B106">
        <v>2020</v>
      </c>
      <c r="C106">
        <v>136992</v>
      </c>
      <c r="D106">
        <v>504168</v>
      </c>
      <c r="E106">
        <v>3.6802733006306938</v>
      </c>
      <c r="F106" t="str">
        <f>VLOOKUP(Importacao[[#This Row],[País]],Tabela4[],4,FALSE)</f>
        <v>Alemanha</v>
      </c>
      <c r="G106" t="str">
        <f>IFERROR(VLOOKUP(Importacao[[#This Row],[País Corrigido]],'Conversor de países_Geral_UTF8_'!$A$2:$B$223,2,FALSE),"Não Informado")</f>
        <v>Europa</v>
      </c>
      <c r="H1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7" spans="1:8" hidden="1">
      <c r="A107" s="3" t="s">
        <v>8</v>
      </c>
      <c r="B107">
        <v>2021</v>
      </c>
      <c r="C107">
        <v>106541</v>
      </c>
      <c r="D107">
        <v>546967</v>
      </c>
      <c r="E107">
        <v>5.1338639584760797</v>
      </c>
      <c r="F107" t="str">
        <f>VLOOKUP(Importacao[[#This Row],[País]],Tabela4[],4,FALSE)</f>
        <v>Alemanha</v>
      </c>
      <c r="G107" t="str">
        <f>IFERROR(VLOOKUP(Importacao[[#This Row],[País Corrigido]],'Conversor de países_Geral_UTF8_'!$A$2:$B$223,2,FALSE),"Não Informado")</f>
        <v>Europa</v>
      </c>
      <c r="H1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8" spans="1:8" hidden="1">
      <c r="A108" s="3" t="s">
        <v>8</v>
      </c>
      <c r="B108">
        <v>2022</v>
      </c>
      <c r="C108">
        <v>92600</v>
      </c>
      <c r="D108">
        <v>438595</v>
      </c>
      <c r="E108">
        <v>4.7364470842332613</v>
      </c>
      <c r="F108" t="str">
        <f>VLOOKUP(Importacao[[#This Row],[País]],Tabela4[],4,FALSE)</f>
        <v>Alemanha</v>
      </c>
      <c r="G108" t="str">
        <f>IFERROR(VLOOKUP(Importacao[[#This Row],[País Corrigido]],'Conversor de países_Geral_UTF8_'!$A$2:$B$223,2,FALSE),"Não Informado")</f>
        <v>Europa</v>
      </c>
      <c r="H1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9" spans="1:8" hidden="1">
      <c r="A109" s="3" t="s">
        <v>8</v>
      </c>
      <c r="B109">
        <v>2023</v>
      </c>
      <c r="C109">
        <v>102456</v>
      </c>
      <c r="D109">
        <v>557947</v>
      </c>
      <c r="E109">
        <v>5.4457230420863594</v>
      </c>
      <c r="F109" t="str">
        <f>VLOOKUP(Importacao[[#This Row],[País]],Tabela4[],4,FALSE)</f>
        <v>Alemanha</v>
      </c>
      <c r="G109" t="str">
        <f>IFERROR(VLOOKUP(Importacao[[#This Row],[País Corrigido]],'Conversor de países_Geral_UTF8_'!$A$2:$B$223,2,FALSE),"Não Informado")</f>
        <v>Europa</v>
      </c>
      <c r="H1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0" spans="1:8" hidden="1">
      <c r="A110" s="3" t="s">
        <v>16</v>
      </c>
      <c r="B110">
        <v>1970</v>
      </c>
      <c r="C110">
        <v>0</v>
      </c>
      <c r="D110">
        <v>0</v>
      </c>
      <c r="E110" t="e">
        <v>#NUM!</v>
      </c>
      <c r="F110" t="str">
        <f>VLOOKUP(Importacao[[#This Row],[País]],Tabela4[],4,FALSE)</f>
        <v>Argélia</v>
      </c>
      <c r="G110" t="str">
        <f>IFERROR(VLOOKUP(Importacao[[#This Row],[País Corrigido]],'Conversor de países_Geral_UTF8_'!$A$2:$B$223,2,FALSE),"Não Informado")</f>
        <v>África</v>
      </c>
      <c r="H1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" spans="1:8" hidden="1">
      <c r="A111" s="3" t="s">
        <v>16</v>
      </c>
      <c r="B111">
        <v>1971</v>
      </c>
      <c r="C111">
        <v>0</v>
      </c>
      <c r="D111">
        <v>0</v>
      </c>
      <c r="E111" t="e">
        <v>#NUM!</v>
      </c>
      <c r="F111" t="str">
        <f>VLOOKUP(Importacao[[#This Row],[País]],Tabela4[],4,FALSE)</f>
        <v>Argélia</v>
      </c>
      <c r="G111" t="str">
        <f>IFERROR(VLOOKUP(Importacao[[#This Row],[País Corrigido]],'Conversor de países_Geral_UTF8_'!$A$2:$B$223,2,FALSE),"Não Informado")</f>
        <v>África</v>
      </c>
      <c r="H1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2" spans="1:8" hidden="1">
      <c r="A112" s="3" t="s">
        <v>16</v>
      </c>
      <c r="B112">
        <v>1972</v>
      </c>
      <c r="C112">
        <v>0</v>
      </c>
      <c r="D112">
        <v>0</v>
      </c>
      <c r="E112" t="e">
        <v>#NUM!</v>
      </c>
      <c r="F112" t="str">
        <f>VLOOKUP(Importacao[[#This Row],[País]],Tabela4[],4,FALSE)</f>
        <v>Argélia</v>
      </c>
      <c r="G112" t="str">
        <f>IFERROR(VLOOKUP(Importacao[[#This Row],[País Corrigido]],'Conversor de países_Geral_UTF8_'!$A$2:$B$223,2,FALSE),"Não Informado")</f>
        <v>África</v>
      </c>
      <c r="H1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" spans="1:8" hidden="1">
      <c r="A113" s="3" t="s">
        <v>16</v>
      </c>
      <c r="B113">
        <v>1973</v>
      </c>
      <c r="C113">
        <v>0</v>
      </c>
      <c r="D113">
        <v>0</v>
      </c>
      <c r="E113" t="e">
        <v>#NUM!</v>
      </c>
      <c r="F113" t="str">
        <f>VLOOKUP(Importacao[[#This Row],[País]],Tabela4[],4,FALSE)</f>
        <v>Argélia</v>
      </c>
      <c r="G113" t="str">
        <f>IFERROR(VLOOKUP(Importacao[[#This Row],[País Corrigido]],'Conversor de países_Geral_UTF8_'!$A$2:$B$223,2,FALSE),"Não Informado")</f>
        <v>África</v>
      </c>
      <c r="H1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" spans="1:8" hidden="1">
      <c r="A114" s="3" t="s">
        <v>16</v>
      </c>
      <c r="B114">
        <v>1974</v>
      </c>
      <c r="C114">
        <v>0</v>
      </c>
      <c r="D114">
        <v>0</v>
      </c>
      <c r="E114" t="e">
        <v>#NUM!</v>
      </c>
      <c r="F114" t="str">
        <f>VLOOKUP(Importacao[[#This Row],[País]],Tabela4[],4,FALSE)</f>
        <v>Argélia</v>
      </c>
      <c r="G114" t="str">
        <f>IFERROR(VLOOKUP(Importacao[[#This Row],[País Corrigido]],'Conversor de países_Geral_UTF8_'!$A$2:$B$223,2,FALSE),"Não Informado")</f>
        <v>África</v>
      </c>
      <c r="H1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" spans="1:8" hidden="1">
      <c r="A115" s="3" t="s">
        <v>16</v>
      </c>
      <c r="B115">
        <v>1975</v>
      </c>
      <c r="C115">
        <v>0</v>
      </c>
      <c r="D115">
        <v>0</v>
      </c>
      <c r="E115" t="e">
        <v>#NUM!</v>
      </c>
      <c r="F115" t="str">
        <f>VLOOKUP(Importacao[[#This Row],[País]],Tabela4[],4,FALSE)</f>
        <v>Argélia</v>
      </c>
      <c r="G115" t="str">
        <f>IFERROR(VLOOKUP(Importacao[[#This Row],[País Corrigido]],'Conversor de países_Geral_UTF8_'!$A$2:$B$223,2,FALSE),"Não Informado")</f>
        <v>África</v>
      </c>
      <c r="H1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" spans="1:8" hidden="1">
      <c r="A116" s="3" t="s">
        <v>16</v>
      </c>
      <c r="B116">
        <v>1976</v>
      </c>
      <c r="C116">
        <v>0</v>
      </c>
      <c r="D116">
        <v>0</v>
      </c>
      <c r="E116" t="e">
        <v>#NUM!</v>
      </c>
      <c r="F116" t="str">
        <f>VLOOKUP(Importacao[[#This Row],[País]],Tabela4[],4,FALSE)</f>
        <v>Argélia</v>
      </c>
      <c r="G116" t="str">
        <f>IFERROR(VLOOKUP(Importacao[[#This Row],[País Corrigido]],'Conversor de países_Geral_UTF8_'!$A$2:$B$223,2,FALSE),"Não Informado")</f>
        <v>África</v>
      </c>
      <c r="H1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7" spans="1:8" hidden="1">
      <c r="A117" s="3" t="s">
        <v>16</v>
      </c>
      <c r="B117">
        <v>1977</v>
      </c>
      <c r="C117">
        <v>0</v>
      </c>
      <c r="D117">
        <v>0</v>
      </c>
      <c r="E117" t="e">
        <v>#NUM!</v>
      </c>
      <c r="F117" t="str">
        <f>VLOOKUP(Importacao[[#This Row],[País]],Tabela4[],4,FALSE)</f>
        <v>Argélia</v>
      </c>
      <c r="G117" t="str">
        <f>IFERROR(VLOOKUP(Importacao[[#This Row],[País Corrigido]],'Conversor de países_Geral_UTF8_'!$A$2:$B$223,2,FALSE),"Não Informado")</f>
        <v>África</v>
      </c>
      <c r="H1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8" spans="1:8" hidden="1">
      <c r="A118" s="3" t="s">
        <v>16</v>
      </c>
      <c r="B118">
        <v>1978</v>
      </c>
      <c r="C118">
        <v>0</v>
      </c>
      <c r="D118">
        <v>0</v>
      </c>
      <c r="E118" t="e">
        <v>#NUM!</v>
      </c>
      <c r="F118" t="str">
        <f>VLOOKUP(Importacao[[#This Row],[País]],Tabela4[],4,FALSE)</f>
        <v>Argélia</v>
      </c>
      <c r="G118" t="str">
        <f>IFERROR(VLOOKUP(Importacao[[#This Row],[País Corrigido]],'Conversor de países_Geral_UTF8_'!$A$2:$B$223,2,FALSE),"Não Informado")</f>
        <v>África</v>
      </c>
      <c r="H1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" spans="1:8" hidden="1">
      <c r="A119" s="3" t="s">
        <v>16</v>
      </c>
      <c r="B119">
        <v>1979</v>
      </c>
      <c r="C119">
        <v>0</v>
      </c>
      <c r="D119">
        <v>0</v>
      </c>
      <c r="E119" t="e">
        <v>#NUM!</v>
      </c>
      <c r="F119" t="str">
        <f>VLOOKUP(Importacao[[#This Row],[País]],Tabela4[],4,FALSE)</f>
        <v>Argélia</v>
      </c>
      <c r="G119" t="str">
        <f>IFERROR(VLOOKUP(Importacao[[#This Row],[País Corrigido]],'Conversor de países_Geral_UTF8_'!$A$2:$B$223,2,FALSE),"Não Informado")</f>
        <v>África</v>
      </c>
      <c r="H1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" spans="1:8" hidden="1">
      <c r="A120" s="3" t="s">
        <v>16</v>
      </c>
      <c r="B120">
        <v>1980</v>
      </c>
      <c r="C120">
        <v>0</v>
      </c>
      <c r="D120">
        <v>0</v>
      </c>
      <c r="E120" t="e">
        <v>#NUM!</v>
      </c>
      <c r="F120" t="str">
        <f>VLOOKUP(Importacao[[#This Row],[País]],Tabela4[],4,FALSE)</f>
        <v>Argélia</v>
      </c>
      <c r="G120" t="str">
        <f>IFERROR(VLOOKUP(Importacao[[#This Row],[País Corrigido]],'Conversor de países_Geral_UTF8_'!$A$2:$B$223,2,FALSE),"Não Informado")</f>
        <v>África</v>
      </c>
      <c r="H1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" spans="1:8" hidden="1">
      <c r="A121" s="3" t="s">
        <v>16</v>
      </c>
      <c r="B121">
        <v>1981</v>
      </c>
      <c r="C121">
        <v>0</v>
      </c>
      <c r="D121">
        <v>0</v>
      </c>
      <c r="E121" t="e">
        <v>#NUM!</v>
      </c>
      <c r="F121" t="str">
        <f>VLOOKUP(Importacao[[#This Row],[País]],Tabela4[],4,FALSE)</f>
        <v>Argélia</v>
      </c>
      <c r="G121" t="str">
        <f>IFERROR(VLOOKUP(Importacao[[#This Row],[País Corrigido]],'Conversor de países_Geral_UTF8_'!$A$2:$B$223,2,FALSE),"Não Informado")</f>
        <v>África</v>
      </c>
      <c r="H1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" spans="1:8" hidden="1">
      <c r="A122" s="3" t="s">
        <v>16</v>
      </c>
      <c r="B122">
        <v>1982</v>
      </c>
      <c r="C122">
        <v>0</v>
      </c>
      <c r="D122">
        <v>0</v>
      </c>
      <c r="E122" t="e">
        <v>#NUM!</v>
      </c>
      <c r="F122" t="str">
        <f>VLOOKUP(Importacao[[#This Row],[País]],Tabela4[],4,FALSE)</f>
        <v>Argélia</v>
      </c>
      <c r="G122" t="str">
        <f>IFERROR(VLOOKUP(Importacao[[#This Row],[País Corrigido]],'Conversor de países_Geral_UTF8_'!$A$2:$B$223,2,FALSE),"Não Informado")</f>
        <v>África</v>
      </c>
      <c r="H1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3" spans="1:8" hidden="1">
      <c r="A123" s="3" t="s">
        <v>16</v>
      </c>
      <c r="B123">
        <v>1983</v>
      </c>
      <c r="C123">
        <v>0</v>
      </c>
      <c r="D123">
        <v>0</v>
      </c>
      <c r="E123" t="e">
        <v>#NUM!</v>
      </c>
      <c r="F123" t="str">
        <f>VLOOKUP(Importacao[[#This Row],[País]],Tabela4[],4,FALSE)</f>
        <v>Argélia</v>
      </c>
      <c r="G123" t="str">
        <f>IFERROR(VLOOKUP(Importacao[[#This Row],[País Corrigido]],'Conversor de países_Geral_UTF8_'!$A$2:$B$223,2,FALSE),"Não Informado")</f>
        <v>África</v>
      </c>
      <c r="H1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4" spans="1:8" hidden="1">
      <c r="A124" s="3" t="s">
        <v>16</v>
      </c>
      <c r="B124">
        <v>1984</v>
      </c>
      <c r="C124">
        <v>0</v>
      </c>
      <c r="D124">
        <v>0</v>
      </c>
      <c r="E124" t="e">
        <v>#NUM!</v>
      </c>
      <c r="F124" t="str">
        <f>VLOOKUP(Importacao[[#This Row],[País]],Tabela4[],4,FALSE)</f>
        <v>Argélia</v>
      </c>
      <c r="G124" t="str">
        <f>IFERROR(VLOOKUP(Importacao[[#This Row],[País Corrigido]],'Conversor de países_Geral_UTF8_'!$A$2:$B$223,2,FALSE),"Não Informado")</f>
        <v>África</v>
      </c>
      <c r="H1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5" spans="1:8" hidden="1">
      <c r="A125" s="3" t="s">
        <v>16</v>
      </c>
      <c r="B125">
        <v>1985</v>
      </c>
      <c r="C125">
        <v>0</v>
      </c>
      <c r="D125">
        <v>0</v>
      </c>
      <c r="E125" t="e">
        <v>#NUM!</v>
      </c>
      <c r="F125" t="str">
        <f>VLOOKUP(Importacao[[#This Row],[País]],Tabela4[],4,FALSE)</f>
        <v>Argélia</v>
      </c>
      <c r="G125" t="str">
        <f>IFERROR(VLOOKUP(Importacao[[#This Row],[País Corrigido]],'Conversor de países_Geral_UTF8_'!$A$2:$B$223,2,FALSE),"Não Informado")</f>
        <v>África</v>
      </c>
      <c r="H1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6" spans="1:8" hidden="1">
      <c r="A126" s="3" t="s">
        <v>16</v>
      </c>
      <c r="B126">
        <v>1986</v>
      </c>
      <c r="C126">
        <v>0</v>
      </c>
      <c r="D126">
        <v>0</v>
      </c>
      <c r="E126" t="e">
        <v>#NUM!</v>
      </c>
      <c r="F126" t="str">
        <f>VLOOKUP(Importacao[[#This Row],[País]],Tabela4[],4,FALSE)</f>
        <v>Argélia</v>
      </c>
      <c r="G126" t="str">
        <f>IFERROR(VLOOKUP(Importacao[[#This Row],[País Corrigido]],'Conversor de países_Geral_UTF8_'!$A$2:$B$223,2,FALSE),"Não Informado")</f>
        <v>África</v>
      </c>
      <c r="H1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7" spans="1:8" hidden="1">
      <c r="A127" s="3" t="s">
        <v>16</v>
      </c>
      <c r="B127">
        <v>1987</v>
      </c>
      <c r="C127">
        <v>0</v>
      </c>
      <c r="D127">
        <v>0</v>
      </c>
      <c r="E127" t="e">
        <v>#NUM!</v>
      </c>
      <c r="F127" t="str">
        <f>VLOOKUP(Importacao[[#This Row],[País]],Tabela4[],4,FALSE)</f>
        <v>Argélia</v>
      </c>
      <c r="G127" t="str">
        <f>IFERROR(VLOOKUP(Importacao[[#This Row],[País Corrigido]],'Conversor de países_Geral_UTF8_'!$A$2:$B$223,2,FALSE),"Não Informado")</f>
        <v>África</v>
      </c>
      <c r="H1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8" spans="1:8" hidden="1">
      <c r="A128" s="3" t="s">
        <v>16</v>
      </c>
      <c r="B128">
        <v>1988</v>
      </c>
      <c r="C128">
        <v>0</v>
      </c>
      <c r="D128">
        <v>0</v>
      </c>
      <c r="E128" t="e">
        <v>#NUM!</v>
      </c>
      <c r="F128" t="str">
        <f>VLOOKUP(Importacao[[#This Row],[País]],Tabela4[],4,FALSE)</f>
        <v>Argélia</v>
      </c>
      <c r="G128" t="str">
        <f>IFERROR(VLOOKUP(Importacao[[#This Row],[País Corrigido]],'Conversor de países_Geral_UTF8_'!$A$2:$B$223,2,FALSE),"Não Informado")</f>
        <v>África</v>
      </c>
      <c r="H1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9" spans="1:8" hidden="1">
      <c r="A129" s="3" t="s">
        <v>16</v>
      </c>
      <c r="B129">
        <v>1989</v>
      </c>
      <c r="C129">
        <v>0</v>
      </c>
      <c r="D129">
        <v>0</v>
      </c>
      <c r="E129" t="e">
        <v>#NUM!</v>
      </c>
      <c r="F129" t="str">
        <f>VLOOKUP(Importacao[[#This Row],[País]],Tabela4[],4,FALSE)</f>
        <v>Argélia</v>
      </c>
      <c r="G129" t="str">
        <f>IFERROR(VLOOKUP(Importacao[[#This Row],[País Corrigido]],'Conversor de países_Geral_UTF8_'!$A$2:$B$223,2,FALSE),"Não Informado")</f>
        <v>África</v>
      </c>
      <c r="H1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0" spans="1:8" hidden="1">
      <c r="A130" s="3" t="s">
        <v>16</v>
      </c>
      <c r="B130">
        <v>1990</v>
      </c>
      <c r="C130">
        <v>0</v>
      </c>
      <c r="D130">
        <v>0</v>
      </c>
      <c r="E130" t="e">
        <v>#NUM!</v>
      </c>
      <c r="F130" t="str">
        <f>VLOOKUP(Importacao[[#This Row],[País]],Tabela4[],4,FALSE)</f>
        <v>Argélia</v>
      </c>
      <c r="G130" t="str">
        <f>IFERROR(VLOOKUP(Importacao[[#This Row],[País Corrigido]],'Conversor de países_Geral_UTF8_'!$A$2:$B$223,2,FALSE),"Não Informado")</f>
        <v>África</v>
      </c>
      <c r="H1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1" spans="1:8" hidden="1">
      <c r="A131" s="3" t="s">
        <v>16</v>
      </c>
      <c r="B131">
        <v>1991</v>
      </c>
      <c r="C131">
        <v>0</v>
      </c>
      <c r="D131">
        <v>0</v>
      </c>
      <c r="E131" t="e">
        <v>#NUM!</v>
      </c>
      <c r="F131" t="str">
        <f>VLOOKUP(Importacao[[#This Row],[País]],Tabela4[],4,FALSE)</f>
        <v>Argélia</v>
      </c>
      <c r="G131" t="str">
        <f>IFERROR(VLOOKUP(Importacao[[#This Row],[País Corrigido]],'Conversor de países_Geral_UTF8_'!$A$2:$B$223,2,FALSE),"Não Informado")</f>
        <v>África</v>
      </c>
      <c r="H1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2" spans="1:8" hidden="1">
      <c r="A132" s="3" t="s">
        <v>16</v>
      </c>
      <c r="B132">
        <v>1992</v>
      </c>
      <c r="C132">
        <v>0</v>
      </c>
      <c r="D132">
        <v>0</v>
      </c>
      <c r="E132" t="e">
        <v>#NUM!</v>
      </c>
      <c r="F132" t="str">
        <f>VLOOKUP(Importacao[[#This Row],[País]],Tabela4[],4,FALSE)</f>
        <v>Argélia</v>
      </c>
      <c r="G132" t="str">
        <f>IFERROR(VLOOKUP(Importacao[[#This Row],[País Corrigido]],'Conversor de países_Geral_UTF8_'!$A$2:$B$223,2,FALSE),"Não Informado")</f>
        <v>África</v>
      </c>
      <c r="H1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3" spans="1:8" hidden="1">
      <c r="A133" s="3" t="s">
        <v>16</v>
      </c>
      <c r="B133">
        <v>1993</v>
      </c>
      <c r="C133">
        <v>0</v>
      </c>
      <c r="D133">
        <v>0</v>
      </c>
      <c r="E133" t="e">
        <v>#NUM!</v>
      </c>
      <c r="F133" t="str">
        <f>VLOOKUP(Importacao[[#This Row],[País]],Tabela4[],4,FALSE)</f>
        <v>Argélia</v>
      </c>
      <c r="G133" t="str">
        <f>IFERROR(VLOOKUP(Importacao[[#This Row],[País Corrigido]],'Conversor de países_Geral_UTF8_'!$A$2:$B$223,2,FALSE),"Não Informado")</f>
        <v>África</v>
      </c>
      <c r="H1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4" spans="1:8" hidden="1">
      <c r="A134" s="3" t="s">
        <v>16</v>
      </c>
      <c r="B134">
        <v>1994</v>
      </c>
      <c r="C134">
        <v>0</v>
      </c>
      <c r="D134">
        <v>0</v>
      </c>
      <c r="E134" t="e">
        <v>#NUM!</v>
      </c>
      <c r="F134" t="str">
        <f>VLOOKUP(Importacao[[#This Row],[País]],Tabela4[],4,FALSE)</f>
        <v>Argélia</v>
      </c>
      <c r="G134" t="str">
        <f>IFERROR(VLOOKUP(Importacao[[#This Row],[País Corrigido]],'Conversor de países_Geral_UTF8_'!$A$2:$B$223,2,FALSE),"Não Informado")</f>
        <v>África</v>
      </c>
      <c r="H1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5" spans="1:8" hidden="1">
      <c r="A135" s="3" t="s">
        <v>16</v>
      </c>
      <c r="B135">
        <v>1995</v>
      </c>
      <c r="C135">
        <v>0</v>
      </c>
      <c r="D135">
        <v>0</v>
      </c>
      <c r="E135" t="e">
        <v>#NUM!</v>
      </c>
      <c r="F135" t="str">
        <f>VLOOKUP(Importacao[[#This Row],[País]],Tabela4[],4,FALSE)</f>
        <v>Argélia</v>
      </c>
      <c r="G135" t="str">
        <f>IFERROR(VLOOKUP(Importacao[[#This Row],[País Corrigido]],'Conversor de países_Geral_UTF8_'!$A$2:$B$223,2,FALSE),"Não Informado")</f>
        <v>África</v>
      </c>
      <c r="H1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6" spans="1:8" hidden="1">
      <c r="A136" s="3" t="s">
        <v>16</v>
      </c>
      <c r="B136">
        <v>1996</v>
      </c>
      <c r="C136">
        <v>0</v>
      </c>
      <c r="D136">
        <v>0</v>
      </c>
      <c r="E136" t="e">
        <v>#NUM!</v>
      </c>
      <c r="F136" t="str">
        <f>VLOOKUP(Importacao[[#This Row],[País]],Tabela4[],4,FALSE)</f>
        <v>Argélia</v>
      </c>
      <c r="G136" t="str">
        <f>IFERROR(VLOOKUP(Importacao[[#This Row],[País Corrigido]],'Conversor de países_Geral_UTF8_'!$A$2:$B$223,2,FALSE),"Não Informado")</f>
        <v>África</v>
      </c>
      <c r="H1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7" spans="1:8" hidden="1">
      <c r="A137" s="3" t="s">
        <v>16</v>
      </c>
      <c r="B137">
        <v>1997</v>
      </c>
      <c r="C137">
        <v>0</v>
      </c>
      <c r="D137">
        <v>0</v>
      </c>
      <c r="E137" t="e">
        <v>#NUM!</v>
      </c>
      <c r="F137" t="str">
        <f>VLOOKUP(Importacao[[#This Row],[País]],Tabela4[],4,FALSE)</f>
        <v>Argélia</v>
      </c>
      <c r="G137" t="str">
        <f>IFERROR(VLOOKUP(Importacao[[#This Row],[País Corrigido]],'Conversor de países_Geral_UTF8_'!$A$2:$B$223,2,FALSE),"Não Informado")</f>
        <v>África</v>
      </c>
      <c r="H1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8" spans="1:8" hidden="1">
      <c r="A138" s="3" t="s">
        <v>16</v>
      </c>
      <c r="B138">
        <v>1998</v>
      </c>
      <c r="C138">
        <v>0</v>
      </c>
      <c r="D138">
        <v>0</v>
      </c>
      <c r="E138" t="e">
        <v>#NUM!</v>
      </c>
      <c r="F138" t="str">
        <f>VLOOKUP(Importacao[[#This Row],[País]],Tabela4[],4,FALSE)</f>
        <v>Argélia</v>
      </c>
      <c r="G138" t="str">
        <f>IFERROR(VLOOKUP(Importacao[[#This Row],[País Corrigido]],'Conversor de países_Geral_UTF8_'!$A$2:$B$223,2,FALSE),"Não Informado")</f>
        <v>África</v>
      </c>
      <c r="H1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9" spans="1:8" hidden="1">
      <c r="A139" s="3" t="s">
        <v>16</v>
      </c>
      <c r="B139">
        <v>1999</v>
      </c>
      <c r="C139">
        <v>0</v>
      </c>
      <c r="D139">
        <v>0</v>
      </c>
      <c r="E139" t="e">
        <v>#NUM!</v>
      </c>
      <c r="F139" t="str">
        <f>VLOOKUP(Importacao[[#This Row],[País]],Tabela4[],4,FALSE)</f>
        <v>Argélia</v>
      </c>
      <c r="G139" t="str">
        <f>IFERROR(VLOOKUP(Importacao[[#This Row],[País Corrigido]],'Conversor de países_Geral_UTF8_'!$A$2:$B$223,2,FALSE),"Não Informado")</f>
        <v>África</v>
      </c>
      <c r="H1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0" spans="1:8" hidden="1">
      <c r="A140" s="3" t="s">
        <v>16</v>
      </c>
      <c r="B140">
        <v>2000</v>
      </c>
      <c r="C140">
        <v>0</v>
      </c>
      <c r="D140">
        <v>0</v>
      </c>
      <c r="E140" t="e">
        <v>#NUM!</v>
      </c>
      <c r="F140" t="str">
        <f>VLOOKUP(Importacao[[#This Row],[País]],Tabela4[],4,FALSE)</f>
        <v>Argélia</v>
      </c>
      <c r="G140" t="str">
        <f>IFERROR(VLOOKUP(Importacao[[#This Row],[País Corrigido]],'Conversor de países_Geral_UTF8_'!$A$2:$B$223,2,FALSE),"Não Informado")</f>
        <v>África</v>
      </c>
      <c r="H1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" spans="1:8" hidden="1">
      <c r="A141" s="3" t="s">
        <v>16</v>
      </c>
      <c r="B141">
        <v>2001</v>
      </c>
      <c r="C141">
        <v>0</v>
      </c>
      <c r="D141">
        <v>0</v>
      </c>
      <c r="E141" t="e">
        <v>#NUM!</v>
      </c>
      <c r="F141" t="str">
        <f>VLOOKUP(Importacao[[#This Row],[País]],Tabela4[],4,FALSE)</f>
        <v>Argélia</v>
      </c>
      <c r="G141" t="str">
        <f>IFERROR(VLOOKUP(Importacao[[#This Row],[País Corrigido]],'Conversor de países_Geral_UTF8_'!$A$2:$B$223,2,FALSE),"Não Informado")</f>
        <v>África</v>
      </c>
      <c r="H1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" spans="1:8" hidden="1">
      <c r="A142" s="3" t="s">
        <v>16</v>
      </c>
      <c r="B142">
        <v>2002</v>
      </c>
      <c r="C142">
        <v>0</v>
      </c>
      <c r="D142">
        <v>0</v>
      </c>
      <c r="E142" t="e">
        <v>#NUM!</v>
      </c>
      <c r="F142" t="str">
        <f>VLOOKUP(Importacao[[#This Row],[País]],Tabela4[],4,FALSE)</f>
        <v>Argélia</v>
      </c>
      <c r="G142" t="str">
        <f>IFERROR(VLOOKUP(Importacao[[#This Row],[País Corrigido]],'Conversor de países_Geral_UTF8_'!$A$2:$B$223,2,FALSE),"Não Informado")</f>
        <v>África</v>
      </c>
      <c r="H1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" spans="1:8" hidden="1">
      <c r="A143" s="3" t="s">
        <v>16</v>
      </c>
      <c r="B143">
        <v>2003</v>
      </c>
      <c r="C143">
        <v>0</v>
      </c>
      <c r="D143">
        <v>0</v>
      </c>
      <c r="E143" t="e">
        <v>#NUM!</v>
      </c>
      <c r="F143" t="str">
        <f>VLOOKUP(Importacao[[#This Row],[País]],Tabela4[],4,FALSE)</f>
        <v>Argélia</v>
      </c>
      <c r="G143" t="str">
        <f>IFERROR(VLOOKUP(Importacao[[#This Row],[País Corrigido]],'Conversor de países_Geral_UTF8_'!$A$2:$B$223,2,FALSE),"Não Informado")</f>
        <v>África</v>
      </c>
      <c r="H1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" spans="1:8" hidden="1">
      <c r="A144" s="3" t="s">
        <v>16</v>
      </c>
      <c r="B144">
        <v>2004</v>
      </c>
      <c r="C144">
        <v>0</v>
      </c>
      <c r="D144">
        <v>0</v>
      </c>
      <c r="E144" t="e">
        <v>#NUM!</v>
      </c>
      <c r="F144" t="str">
        <f>VLOOKUP(Importacao[[#This Row],[País]],Tabela4[],4,FALSE)</f>
        <v>Argélia</v>
      </c>
      <c r="G144" t="str">
        <f>IFERROR(VLOOKUP(Importacao[[#This Row],[País Corrigido]],'Conversor de países_Geral_UTF8_'!$A$2:$B$223,2,FALSE),"Não Informado")</f>
        <v>África</v>
      </c>
      <c r="H1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5" spans="1:8" hidden="1">
      <c r="A145" s="3" t="s">
        <v>16</v>
      </c>
      <c r="B145">
        <v>2005</v>
      </c>
      <c r="C145">
        <v>0</v>
      </c>
      <c r="D145">
        <v>0</v>
      </c>
      <c r="E145" t="e">
        <v>#NUM!</v>
      </c>
      <c r="F145" t="str">
        <f>VLOOKUP(Importacao[[#This Row],[País]],Tabela4[],4,FALSE)</f>
        <v>Argélia</v>
      </c>
      <c r="G145" t="str">
        <f>IFERROR(VLOOKUP(Importacao[[#This Row],[País Corrigido]],'Conversor de países_Geral_UTF8_'!$A$2:$B$223,2,FALSE),"Não Informado")</f>
        <v>África</v>
      </c>
      <c r="H1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" spans="1:8" hidden="1">
      <c r="A146" s="3" t="s">
        <v>16</v>
      </c>
      <c r="B146">
        <v>2006</v>
      </c>
      <c r="C146">
        <v>0</v>
      </c>
      <c r="D146">
        <v>0</v>
      </c>
      <c r="E146" t="e">
        <v>#NUM!</v>
      </c>
      <c r="F146" t="str">
        <f>VLOOKUP(Importacao[[#This Row],[País]],Tabela4[],4,FALSE)</f>
        <v>Argélia</v>
      </c>
      <c r="G146" t="str">
        <f>IFERROR(VLOOKUP(Importacao[[#This Row],[País Corrigido]],'Conversor de países_Geral_UTF8_'!$A$2:$B$223,2,FALSE),"Não Informado")</f>
        <v>África</v>
      </c>
      <c r="H1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" spans="1:8" hidden="1">
      <c r="A147" s="3" t="s">
        <v>16</v>
      </c>
      <c r="B147">
        <v>2007</v>
      </c>
      <c r="C147">
        <v>0</v>
      </c>
      <c r="D147">
        <v>0</v>
      </c>
      <c r="E147" t="e">
        <v>#NUM!</v>
      </c>
      <c r="F147" t="str">
        <f>VLOOKUP(Importacao[[#This Row],[País]],Tabela4[],4,FALSE)</f>
        <v>Argélia</v>
      </c>
      <c r="G147" t="str">
        <f>IFERROR(VLOOKUP(Importacao[[#This Row],[País Corrigido]],'Conversor de países_Geral_UTF8_'!$A$2:$B$223,2,FALSE),"Não Informado")</f>
        <v>África</v>
      </c>
      <c r="H1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" spans="1:8" hidden="1">
      <c r="A148" s="3" t="s">
        <v>16</v>
      </c>
      <c r="B148">
        <v>2008</v>
      </c>
      <c r="C148">
        <v>0</v>
      </c>
      <c r="D148">
        <v>0</v>
      </c>
      <c r="E148" t="e">
        <v>#NUM!</v>
      </c>
      <c r="F148" t="str">
        <f>VLOOKUP(Importacao[[#This Row],[País]],Tabela4[],4,FALSE)</f>
        <v>Argélia</v>
      </c>
      <c r="G148" t="str">
        <f>IFERROR(VLOOKUP(Importacao[[#This Row],[País Corrigido]],'Conversor de países_Geral_UTF8_'!$A$2:$B$223,2,FALSE),"Não Informado")</f>
        <v>África</v>
      </c>
      <c r="H1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" spans="1:8" hidden="1">
      <c r="A149" s="3" t="s">
        <v>16</v>
      </c>
      <c r="B149">
        <v>2009</v>
      </c>
      <c r="C149">
        <v>0</v>
      </c>
      <c r="D149">
        <v>0</v>
      </c>
      <c r="E149" t="e">
        <v>#NUM!</v>
      </c>
      <c r="F149" t="str">
        <f>VLOOKUP(Importacao[[#This Row],[País]],Tabela4[],4,FALSE)</f>
        <v>Argélia</v>
      </c>
      <c r="G149" t="str">
        <f>IFERROR(VLOOKUP(Importacao[[#This Row],[País Corrigido]],'Conversor de países_Geral_UTF8_'!$A$2:$B$223,2,FALSE),"Não Informado")</f>
        <v>África</v>
      </c>
      <c r="H1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" spans="1:8" hidden="1">
      <c r="A150" s="3" t="s">
        <v>16</v>
      </c>
      <c r="B150">
        <v>2010</v>
      </c>
      <c r="C150">
        <v>0</v>
      </c>
      <c r="D150">
        <v>0</v>
      </c>
      <c r="E150" t="e">
        <v>#NUM!</v>
      </c>
      <c r="F150" t="str">
        <f>VLOOKUP(Importacao[[#This Row],[País]],Tabela4[],4,FALSE)</f>
        <v>Argélia</v>
      </c>
      <c r="G150" t="str">
        <f>IFERROR(VLOOKUP(Importacao[[#This Row],[País Corrigido]],'Conversor de países_Geral_UTF8_'!$A$2:$B$223,2,FALSE),"Não Informado")</f>
        <v>África</v>
      </c>
      <c r="H1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1" spans="1:8" hidden="1">
      <c r="A151" s="3" t="s">
        <v>16</v>
      </c>
      <c r="B151">
        <v>2011</v>
      </c>
      <c r="C151">
        <v>0</v>
      </c>
      <c r="D151">
        <v>0</v>
      </c>
      <c r="E151" t="e">
        <v>#NUM!</v>
      </c>
      <c r="F151" t="str">
        <f>VLOOKUP(Importacao[[#This Row],[País]],Tabela4[],4,FALSE)</f>
        <v>Argélia</v>
      </c>
      <c r="G151" t="str">
        <f>IFERROR(VLOOKUP(Importacao[[#This Row],[País Corrigido]],'Conversor de países_Geral_UTF8_'!$A$2:$B$223,2,FALSE),"Não Informado")</f>
        <v>África</v>
      </c>
      <c r="H1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" spans="1:8" hidden="1">
      <c r="A152" s="3" t="s">
        <v>16</v>
      </c>
      <c r="B152">
        <v>2012</v>
      </c>
      <c r="C152">
        <v>0</v>
      </c>
      <c r="D152">
        <v>0</v>
      </c>
      <c r="E152" t="e">
        <v>#NUM!</v>
      </c>
      <c r="F152" t="str">
        <f>VLOOKUP(Importacao[[#This Row],[País]],Tabela4[],4,FALSE)</f>
        <v>Argélia</v>
      </c>
      <c r="G152" t="str">
        <f>IFERROR(VLOOKUP(Importacao[[#This Row],[País Corrigido]],'Conversor de países_Geral_UTF8_'!$A$2:$B$223,2,FALSE),"Não Informado")</f>
        <v>África</v>
      </c>
      <c r="H1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" spans="1:8" hidden="1">
      <c r="A153" s="3" t="s">
        <v>16</v>
      </c>
      <c r="B153">
        <v>2013</v>
      </c>
      <c r="C153">
        <v>0</v>
      </c>
      <c r="D153">
        <v>0</v>
      </c>
      <c r="E153" t="e">
        <v>#NUM!</v>
      </c>
      <c r="F153" t="str">
        <f>VLOOKUP(Importacao[[#This Row],[País]],Tabela4[],4,FALSE)</f>
        <v>Argélia</v>
      </c>
      <c r="G153" t="str">
        <f>IFERROR(VLOOKUP(Importacao[[#This Row],[País Corrigido]],'Conversor de países_Geral_UTF8_'!$A$2:$B$223,2,FALSE),"Não Informado")</f>
        <v>África</v>
      </c>
      <c r="H1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" spans="1:8" hidden="1">
      <c r="A154" s="3" t="s">
        <v>16</v>
      </c>
      <c r="B154">
        <v>2014</v>
      </c>
      <c r="C154">
        <v>0</v>
      </c>
      <c r="D154">
        <v>0</v>
      </c>
      <c r="E154" t="e">
        <v>#NUM!</v>
      </c>
      <c r="F154" t="str">
        <f>VLOOKUP(Importacao[[#This Row],[País]],Tabela4[],4,FALSE)</f>
        <v>Argélia</v>
      </c>
      <c r="G154" t="str">
        <f>IFERROR(VLOOKUP(Importacao[[#This Row],[País Corrigido]],'Conversor de países_Geral_UTF8_'!$A$2:$B$223,2,FALSE),"Não Informado")</f>
        <v>África</v>
      </c>
      <c r="H1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5" spans="1:8" hidden="1">
      <c r="A155" s="3" t="s">
        <v>16</v>
      </c>
      <c r="B155">
        <v>2015</v>
      </c>
      <c r="C155">
        <v>0</v>
      </c>
      <c r="D155">
        <v>0</v>
      </c>
      <c r="E155" t="e">
        <v>#NUM!</v>
      </c>
      <c r="F155" t="str">
        <f>VLOOKUP(Importacao[[#This Row],[País]],Tabela4[],4,FALSE)</f>
        <v>Argélia</v>
      </c>
      <c r="G155" t="str">
        <f>IFERROR(VLOOKUP(Importacao[[#This Row],[País Corrigido]],'Conversor de países_Geral_UTF8_'!$A$2:$B$223,2,FALSE),"Não Informado")</f>
        <v>África</v>
      </c>
      <c r="H1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6" spans="1:8" hidden="1">
      <c r="A156" s="3" t="s">
        <v>16</v>
      </c>
      <c r="B156">
        <v>2016</v>
      </c>
      <c r="C156">
        <v>0</v>
      </c>
      <c r="D156">
        <v>43</v>
      </c>
      <c r="E156" t="e">
        <v>#NUM!</v>
      </c>
      <c r="F156" t="str">
        <f>VLOOKUP(Importacao[[#This Row],[País]],Tabela4[],4,FALSE)</f>
        <v>Argélia</v>
      </c>
      <c r="G156" t="str">
        <f>IFERROR(VLOOKUP(Importacao[[#This Row],[País Corrigido]],'Conversor de países_Geral_UTF8_'!$A$2:$B$223,2,FALSE),"Não Informado")</f>
        <v>África</v>
      </c>
      <c r="H1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Interpolar 1</v>
      </c>
    </row>
    <row r="157" spans="1:8" hidden="1">
      <c r="A157" s="3" t="s">
        <v>16</v>
      </c>
      <c r="B157">
        <v>2017</v>
      </c>
      <c r="C157">
        <v>0</v>
      </c>
      <c r="D157">
        <v>0</v>
      </c>
      <c r="E157" t="e">
        <v>#NUM!</v>
      </c>
      <c r="F157" t="str">
        <f>VLOOKUP(Importacao[[#This Row],[País]],Tabela4[],4,FALSE)</f>
        <v>Argélia</v>
      </c>
      <c r="G157" t="str">
        <f>IFERROR(VLOOKUP(Importacao[[#This Row],[País Corrigido]],'Conversor de países_Geral_UTF8_'!$A$2:$B$223,2,FALSE),"Não Informado")</f>
        <v>África</v>
      </c>
      <c r="H1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" spans="1:8" hidden="1">
      <c r="A158" s="3" t="s">
        <v>16</v>
      </c>
      <c r="B158">
        <v>2018</v>
      </c>
      <c r="C158">
        <v>0</v>
      </c>
      <c r="D158">
        <v>0</v>
      </c>
      <c r="E158" t="e">
        <v>#NUM!</v>
      </c>
      <c r="F158" t="str">
        <f>VLOOKUP(Importacao[[#This Row],[País]],Tabela4[],4,FALSE)</f>
        <v>Argélia</v>
      </c>
      <c r="G158" t="str">
        <f>IFERROR(VLOOKUP(Importacao[[#This Row],[País Corrigido]],'Conversor de países_Geral_UTF8_'!$A$2:$B$223,2,FALSE),"Não Informado")</f>
        <v>África</v>
      </c>
      <c r="H1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" spans="1:8" hidden="1">
      <c r="A159" s="3" t="s">
        <v>16</v>
      </c>
      <c r="B159">
        <v>2019</v>
      </c>
      <c r="C159">
        <v>0</v>
      </c>
      <c r="D159">
        <v>0</v>
      </c>
      <c r="E159" t="e">
        <v>#NUM!</v>
      </c>
      <c r="F159" t="str">
        <f>VLOOKUP(Importacao[[#This Row],[País]],Tabela4[],4,FALSE)</f>
        <v>Argélia</v>
      </c>
      <c r="G159" t="str">
        <f>IFERROR(VLOOKUP(Importacao[[#This Row],[País Corrigido]],'Conversor de países_Geral_UTF8_'!$A$2:$B$223,2,FALSE),"Não Informado")</f>
        <v>África</v>
      </c>
      <c r="H1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" spans="1:8" hidden="1">
      <c r="A160" s="3" t="s">
        <v>16</v>
      </c>
      <c r="B160">
        <v>2020</v>
      </c>
      <c r="C160">
        <v>0</v>
      </c>
      <c r="D160">
        <v>0</v>
      </c>
      <c r="E160" t="e">
        <v>#NUM!</v>
      </c>
      <c r="F160" t="str">
        <f>VLOOKUP(Importacao[[#This Row],[País]],Tabela4[],4,FALSE)</f>
        <v>Argélia</v>
      </c>
      <c r="G160" t="str">
        <f>IFERROR(VLOOKUP(Importacao[[#This Row],[País Corrigido]],'Conversor de países_Geral_UTF8_'!$A$2:$B$223,2,FALSE),"Não Informado")</f>
        <v>África</v>
      </c>
      <c r="H1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" spans="1:8" hidden="1">
      <c r="A161" s="3" t="s">
        <v>16</v>
      </c>
      <c r="B161">
        <v>2021</v>
      </c>
      <c r="C161">
        <v>0</v>
      </c>
      <c r="D161">
        <v>0</v>
      </c>
      <c r="E161" t="e">
        <v>#NUM!</v>
      </c>
      <c r="F161" t="str">
        <f>VLOOKUP(Importacao[[#This Row],[País]],Tabela4[],4,FALSE)</f>
        <v>Argélia</v>
      </c>
      <c r="G161" t="str">
        <f>IFERROR(VLOOKUP(Importacao[[#This Row],[País Corrigido]],'Conversor de países_Geral_UTF8_'!$A$2:$B$223,2,FALSE),"Não Informado")</f>
        <v>África</v>
      </c>
      <c r="H1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" spans="1:8" hidden="1">
      <c r="A162" s="3" t="s">
        <v>16</v>
      </c>
      <c r="B162">
        <v>2022</v>
      </c>
      <c r="C162">
        <v>0</v>
      </c>
      <c r="D162">
        <v>0</v>
      </c>
      <c r="E162" t="e">
        <v>#NUM!</v>
      </c>
      <c r="F162" t="str">
        <f>VLOOKUP(Importacao[[#This Row],[País]],Tabela4[],4,FALSE)</f>
        <v>Argélia</v>
      </c>
      <c r="G162" t="str">
        <f>IFERROR(VLOOKUP(Importacao[[#This Row],[País Corrigido]],'Conversor de países_Geral_UTF8_'!$A$2:$B$223,2,FALSE),"Não Informado")</f>
        <v>África</v>
      </c>
      <c r="H1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" spans="1:8" hidden="1">
      <c r="A163" s="3" t="s">
        <v>16</v>
      </c>
      <c r="B163">
        <v>2023</v>
      </c>
      <c r="C163">
        <v>0</v>
      </c>
      <c r="D163">
        <v>0</v>
      </c>
      <c r="E163" t="e">
        <v>#NUM!</v>
      </c>
      <c r="F163" t="str">
        <f>VLOOKUP(Importacao[[#This Row],[País]],Tabela4[],4,FALSE)</f>
        <v>Argélia</v>
      </c>
      <c r="G163" t="str">
        <f>IFERROR(VLOOKUP(Importacao[[#This Row],[País Corrigido]],'Conversor de países_Geral_UTF8_'!$A$2:$B$223,2,FALSE),"Não Informado")</f>
        <v>África</v>
      </c>
      <c r="H1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" spans="1:8" hidden="1">
      <c r="A164" s="3" t="s">
        <v>15</v>
      </c>
      <c r="B164">
        <v>1970</v>
      </c>
      <c r="C164">
        <v>0</v>
      </c>
      <c r="D164">
        <v>0</v>
      </c>
      <c r="E164" t="e">
        <v>#NUM!</v>
      </c>
      <c r="F164" t="str">
        <f>VLOOKUP(Importacao[[#This Row],[País]],Tabela4[],4,FALSE)</f>
        <v>Arábia Saudita</v>
      </c>
      <c r="G164" t="str">
        <f>IFERROR(VLOOKUP(Importacao[[#This Row],[País Corrigido]],'Conversor de países_Geral_UTF8_'!$A$2:$B$223,2,FALSE),"Não Informado")</f>
        <v>Ásia</v>
      </c>
      <c r="H1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5" spans="1:8" hidden="1">
      <c r="A165" s="3" t="s">
        <v>15</v>
      </c>
      <c r="B165">
        <v>1971</v>
      </c>
      <c r="C165">
        <v>0</v>
      </c>
      <c r="D165">
        <v>0</v>
      </c>
      <c r="E165" t="e">
        <v>#NUM!</v>
      </c>
      <c r="F165" t="str">
        <f>VLOOKUP(Importacao[[#This Row],[País]],Tabela4[],4,FALSE)</f>
        <v>Arábia Saudita</v>
      </c>
      <c r="G165" t="str">
        <f>IFERROR(VLOOKUP(Importacao[[#This Row],[País Corrigido]],'Conversor de países_Geral_UTF8_'!$A$2:$B$223,2,FALSE),"Não Informado")</f>
        <v>Ásia</v>
      </c>
      <c r="H1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6" spans="1:8" hidden="1">
      <c r="A166" s="3" t="s">
        <v>15</v>
      </c>
      <c r="B166">
        <v>1972</v>
      </c>
      <c r="C166">
        <v>0</v>
      </c>
      <c r="D166">
        <v>0</v>
      </c>
      <c r="E166" t="e">
        <v>#NUM!</v>
      </c>
      <c r="F166" t="str">
        <f>VLOOKUP(Importacao[[#This Row],[País]],Tabela4[],4,FALSE)</f>
        <v>Arábia Saudita</v>
      </c>
      <c r="G166" t="str">
        <f>IFERROR(VLOOKUP(Importacao[[#This Row],[País Corrigido]],'Conversor de países_Geral_UTF8_'!$A$2:$B$223,2,FALSE),"Não Informado")</f>
        <v>Ásia</v>
      </c>
      <c r="H1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7" spans="1:8" hidden="1">
      <c r="A167" s="3" t="s">
        <v>15</v>
      </c>
      <c r="B167">
        <v>1973</v>
      </c>
      <c r="C167">
        <v>0</v>
      </c>
      <c r="D167">
        <v>0</v>
      </c>
      <c r="E167" t="e">
        <v>#NUM!</v>
      </c>
      <c r="F167" t="str">
        <f>VLOOKUP(Importacao[[#This Row],[País]],Tabela4[],4,FALSE)</f>
        <v>Arábia Saudita</v>
      </c>
      <c r="G167" t="str">
        <f>IFERROR(VLOOKUP(Importacao[[#This Row],[País Corrigido]],'Conversor de países_Geral_UTF8_'!$A$2:$B$223,2,FALSE),"Não Informado")</f>
        <v>Ásia</v>
      </c>
      <c r="H1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" spans="1:8" hidden="1">
      <c r="A168" s="3" t="s">
        <v>15</v>
      </c>
      <c r="B168">
        <v>1974</v>
      </c>
      <c r="C168">
        <v>0</v>
      </c>
      <c r="D168">
        <v>0</v>
      </c>
      <c r="E168" t="e">
        <v>#NUM!</v>
      </c>
      <c r="F168" t="str">
        <f>VLOOKUP(Importacao[[#This Row],[País]],Tabela4[],4,FALSE)</f>
        <v>Arábia Saudita</v>
      </c>
      <c r="G168" t="str">
        <f>IFERROR(VLOOKUP(Importacao[[#This Row],[País Corrigido]],'Conversor de países_Geral_UTF8_'!$A$2:$B$223,2,FALSE),"Não Informado")</f>
        <v>Ásia</v>
      </c>
      <c r="H1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" spans="1:8" hidden="1">
      <c r="A169" s="3" t="s">
        <v>15</v>
      </c>
      <c r="B169">
        <v>1975</v>
      </c>
      <c r="C169">
        <v>0</v>
      </c>
      <c r="D169">
        <v>0</v>
      </c>
      <c r="E169" t="e">
        <v>#NUM!</v>
      </c>
      <c r="F169" t="str">
        <f>VLOOKUP(Importacao[[#This Row],[País]],Tabela4[],4,FALSE)</f>
        <v>Arábia Saudita</v>
      </c>
      <c r="G169" t="str">
        <f>IFERROR(VLOOKUP(Importacao[[#This Row],[País Corrigido]],'Conversor de países_Geral_UTF8_'!$A$2:$B$223,2,FALSE),"Não Informado")</f>
        <v>Ásia</v>
      </c>
      <c r="H1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" spans="1:8" hidden="1">
      <c r="A170" s="3" t="s">
        <v>15</v>
      </c>
      <c r="B170">
        <v>1976</v>
      </c>
      <c r="C170">
        <v>0</v>
      </c>
      <c r="D170">
        <v>0</v>
      </c>
      <c r="E170" t="e">
        <v>#NUM!</v>
      </c>
      <c r="F170" t="str">
        <f>VLOOKUP(Importacao[[#This Row],[País]],Tabela4[],4,FALSE)</f>
        <v>Arábia Saudita</v>
      </c>
      <c r="G170" t="str">
        <f>IFERROR(VLOOKUP(Importacao[[#This Row],[País Corrigido]],'Conversor de países_Geral_UTF8_'!$A$2:$B$223,2,FALSE),"Não Informado")</f>
        <v>Ásia</v>
      </c>
      <c r="H1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" spans="1:8" hidden="1">
      <c r="A171" s="3" t="s">
        <v>15</v>
      </c>
      <c r="B171">
        <v>1977</v>
      </c>
      <c r="C171">
        <v>0</v>
      </c>
      <c r="D171">
        <v>0</v>
      </c>
      <c r="E171" t="e">
        <v>#NUM!</v>
      </c>
      <c r="F171" t="str">
        <f>VLOOKUP(Importacao[[#This Row],[País]],Tabela4[],4,FALSE)</f>
        <v>Arábia Saudita</v>
      </c>
      <c r="G171" t="str">
        <f>IFERROR(VLOOKUP(Importacao[[#This Row],[País Corrigido]],'Conversor de países_Geral_UTF8_'!$A$2:$B$223,2,FALSE),"Não Informado")</f>
        <v>Ásia</v>
      </c>
      <c r="H1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2" spans="1:8" hidden="1">
      <c r="A172" s="3" t="s">
        <v>15</v>
      </c>
      <c r="B172">
        <v>1978</v>
      </c>
      <c r="C172">
        <v>0</v>
      </c>
      <c r="D172">
        <v>0</v>
      </c>
      <c r="E172" t="e">
        <v>#NUM!</v>
      </c>
      <c r="F172" t="str">
        <f>VLOOKUP(Importacao[[#This Row],[País]],Tabela4[],4,FALSE)</f>
        <v>Arábia Saudita</v>
      </c>
      <c r="G172" t="str">
        <f>IFERROR(VLOOKUP(Importacao[[#This Row],[País Corrigido]],'Conversor de países_Geral_UTF8_'!$A$2:$B$223,2,FALSE),"Não Informado")</f>
        <v>Ásia</v>
      </c>
      <c r="H1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" spans="1:8" hidden="1">
      <c r="A173" s="3" t="s">
        <v>15</v>
      </c>
      <c r="B173">
        <v>1979</v>
      </c>
      <c r="C173">
        <v>0</v>
      </c>
      <c r="D173">
        <v>0</v>
      </c>
      <c r="E173" t="e">
        <v>#NUM!</v>
      </c>
      <c r="F173" t="str">
        <f>VLOOKUP(Importacao[[#This Row],[País]],Tabela4[],4,FALSE)</f>
        <v>Arábia Saudita</v>
      </c>
      <c r="G173" t="str">
        <f>IFERROR(VLOOKUP(Importacao[[#This Row],[País Corrigido]],'Conversor de países_Geral_UTF8_'!$A$2:$B$223,2,FALSE),"Não Informado")</f>
        <v>Ásia</v>
      </c>
      <c r="H1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" spans="1:8" hidden="1">
      <c r="A174" s="3" t="s">
        <v>15</v>
      </c>
      <c r="B174">
        <v>1980</v>
      </c>
      <c r="C174">
        <v>0</v>
      </c>
      <c r="D174">
        <v>0</v>
      </c>
      <c r="E174" t="e">
        <v>#NUM!</v>
      </c>
      <c r="F174" t="str">
        <f>VLOOKUP(Importacao[[#This Row],[País]],Tabela4[],4,FALSE)</f>
        <v>Arábia Saudita</v>
      </c>
      <c r="G174" t="str">
        <f>IFERROR(VLOOKUP(Importacao[[#This Row],[País Corrigido]],'Conversor de países_Geral_UTF8_'!$A$2:$B$223,2,FALSE),"Não Informado")</f>
        <v>Ásia</v>
      </c>
      <c r="H1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" spans="1:8" hidden="1">
      <c r="A175" s="3" t="s">
        <v>15</v>
      </c>
      <c r="B175">
        <v>1981</v>
      </c>
      <c r="C175">
        <v>0</v>
      </c>
      <c r="D175">
        <v>0</v>
      </c>
      <c r="E175" t="e">
        <v>#NUM!</v>
      </c>
      <c r="F175" t="str">
        <f>VLOOKUP(Importacao[[#This Row],[País]],Tabela4[],4,FALSE)</f>
        <v>Arábia Saudita</v>
      </c>
      <c r="G175" t="str">
        <f>IFERROR(VLOOKUP(Importacao[[#This Row],[País Corrigido]],'Conversor de países_Geral_UTF8_'!$A$2:$B$223,2,FALSE),"Não Informado")</f>
        <v>Ásia</v>
      </c>
      <c r="H1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" spans="1:8" hidden="1">
      <c r="A176" s="3" t="s">
        <v>15</v>
      </c>
      <c r="B176">
        <v>1982</v>
      </c>
      <c r="C176">
        <v>0</v>
      </c>
      <c r="D176">
        <v>0</v>
      </c>
      <c r="E176" t="e">
        <v>#NUM!</v>
      </c>
      <c r="F176" t="str">
        <f>VLOOKUP(Importacao[[#This Row],[País]],Tabela4[],4,FALSE)</f>
        <v>Arábia Saudita</v>
      </c>
      <c r="G176" t="str">
        <f>IFERROR(VLOOKUP(Importacao[[#This Row],[País Corrigido]],'Conversor de países_Geral_UTF8_'!$A$2:$B$223,2,FALSE),"Não Informado")</f>
        <v>Ásia</v>
      </c>
      <c r="H1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7" spans="1:8" hidden="1">
      <c r="A177" s="3" t="s">
        <v>15</v>
      </c>
      <c r="B177">
        <v>1983</v>
      </c>
      <c r="C177">
        <v>0</v>
      </c>
      <c r="D177">
        <v>0</v>
      </c>
      <c r="E177" t="e">
        <v>#NUM!</v>
      </c>
      <c r="F177" t="str">
        <f>VLOOKUP(Importacao[[#This Row],[País]],Tabela4[],4,FALSE)</f>
        <v>Arábia Saudita</v>
      </c>
      <c r="G177" t="str">
        <f>IFERROR(VLOOKUP(Importacao[[#This Row],[País Corrigido]],'Conversor de países_Geral_UTF8_'!$A$2:$B$223,2,FALSE),"Não Informado")</f>
        <v>Ásia</v>
      </c>
      <c r="H1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" spans="1:8" hidden="1">
      <c r="A178" s="3" t="s">
        <v>15</v>
      </c>
      <c r="B178">
        <v>1984</v>
      </c>
      <c r="C178">
        <v>0</v>
      </c>
      <c r="D178">
        <v>0</v>
      </c>
      <c r="E178" t="e">
        <v>#NUM!</v>
      </c>
      <c r="F178" t="str">
        <f>VLOOKUP(Importacao[[#This Row],[País]],Tabela4[],4,FALSE)</f>
        <v>Arábia Saudita</v>
      </c>
      <c r="G178" t="str">
        <f>IFERROR(VLOOKUP(Importacao[[#This Row],[País Corrigido]],'Conversor de países_Geral_UTF8_'!$A$2:$B$223,2,FALSE),"Não Informado")</f>
        <v>Ásia</v>
      </c>
      <c r="H1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" spans="1:8" hidden="1">
      <c r="A179" s="3" t="s">
        <v>15</v>
      </c>
      <c r="B179">
        <v>1985</v>
      </c>
      <c r="C179">
        <v>0</v>
      </c>
      <c r="D179">
        <v>0</v>
      </c>
      <c r="E179" t="e">
        <v>#NUM!</v>
      </c>
      <c r="F179" t="str">
        <f>VLOOKUP(Importacao[[#This Row],[País]],Tabela4[],4,FALSE)</f>
        <v>Arábia Saudita</v>
      </c>
      <c r="G179" t="str">
        <f>IFERROR(VLOOKUP(Importacao[[#This Row],[País Corrigido]],'Conversor de países_Geral_UTF8_'!$A$2:$B$223,2,FALSE),"Não Informado")</f>
        <v>Ásia</v>
      </c>
      <c r="H1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" spans="1:8" hidden="1">
      <c r="A180" s="3" t="s">
        <v>15</v>
      </c>
      <c r="B180">
        <v>1986</v>
      </c>
      <c r="C180">
        <v>0</v>
      </c>
      <c r="D180">
        <v>0</v>
      </c>
      <c r="E180" t="e">
        <v>#NUM!</v>
      </c>
      <c r="F180" t="str">
        <f>VLOOKUP(Importacao[[#This Row],[País]],Tabela4[],4,FALSE)</f>
        <v>Arábia Saudita</v>
      </c>
      <c r="G180" t="str">
        <f>IFERROR(VLOOKUP(Importacao[[#This Row],[País Corrigido]],'Conversor de países_Geral_UTF8_'!$A$2:$B$223,2,FALSE),"Não Informado")</f>
        <v>Ásia</v>
      </c>
      <c r="H1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" spans="1:8" hidden="1">
      <c r="A181" s="3" t="s">
        <v>15</v>
      </c>
      <c r="B181">
        <v>1987</v>
      </c>
      <c r="C181">
        <v>0</v>
      </c>
      <c r="D181">
        <v>0</v>
      </c>
      <c r="E181" t="e">
        <v>#NUM!</v>
      </c>
      <c r="F181" t="str">
        <f>VLOOKUP(Importacao[[#This Row],[País]],Tabela4[],4,FALSE)</f>
        <v>Arábia Saudita</v>
      </c>
      <c r="G181" t="str">
        <f>IFERROR(VLOOKUP(Importacao[[#This Row],[País Corrigido]],'Conversor de países_Geral_UTF8_'!$A$2:$B$223,2,FALSE),"Não Informado")</f>
        <v>Ásia</v>
      </c>
      <c r="H1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2" spans="1:8" hidden="1">
      <c r="A182" s="3" t="s">
        <v>15</v>
      </c>
      <c r="B182">
        <v>1988</v>
      </c>
      <c r="C182">
        <v>0</v>
      </c>
      <c r="D182">
        <v>0</v>
      </c>
      <c r="E182" t="e">
        <v>#NUM!</v>
      </c>
      <c r="F182" t="str">
        <f>VLOOKUP(Importacao[[#This Row],[País]],Tabela4[],4,FALSE)</f>
        <v>Arábia Saudita</v>
      </c>
      <c r="G182" t="str">
        <f>IFERROR(VLOOKUP(Importacao[[#This Row],[País Corrigido]],'Conversor de países_Geral_UTF8_'!$A$2:$B$223,2,FALSE),"Não Informado")</f>
        <v>Ásia</v>
      </c>
      <c r="H1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3" spans="1:8" hidden="1">
      <c r="A183" s="3" t="s">
        <v>15</v>
      </c>
      <c r="B183">
        <v>1989</v>
      </c>
      <c r="C183">
        <v>0</v>
      </c>
      <c r="D183">
        <v>0</v>
      </c>
      <c r="E183" t="e">
        <v>#NUM!</v>
      </c>
      <c r="F183" t="str">
        <f>VLOOKUP(Importacao[[#This Row],[País]],Tabela4[],4,FALSE)</f>
        <v>Arábia Saudita</v>
      </c>
      <c r="G183" t="str">
        <f>IFERROR(VLOOKUP(Importacao[[#This Row],[País Corrigido]],'Conversor de países_Geral_UTF8_'!$A$2:$B$223,2,FALSE),"Não Informado")</f>
        <v>Ásia</v>
      </c>
      <c r="H1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4" spans="1:8" hidden="1">
      <c r="A184" s="3" t="s">
        <v>15</v>
      </c>
      <c r="B184">
        <v>1990</v>
      </c>
      <c r="C184">
        <v>0</v>
      </c>
      <c r="D184">
        <v>0</v>
      </c>
      <c r="E184" t="e">
        <v>#NUM!</v>
      </c>
      <c r="F184" t="str">
        <f>VLOOKUP(Importacao[[#This Row],[País]],Tabela4[],4,FALSE)</f>
        <v>Arábia Saudita</v>
      </c>
      <c r="G184" t="str">
        <f>IFERROR(VLOOKUP(Importacao[[#This Row],[País Corrigido]],'Conversor de países_Geral_UTF8_'!$A$2:$B$223,2,FALSE),"Não Informado")</f>
        <v>Ásia</v>
      </c>
      <c r="H1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5" spans="1:8" hidden="1">
      <c r="A185" s="3" t="s">
        <v>15</v>
      </c>
      <c r="B185">
        <v>1991</v>
      </c>
      <c r="C185">
        <v>0</v>
      </c>
      <c r="D185">
        <v>0</v>
      </c>
      <c r="E185" t="e">
        <v>#NUM!</v>
      </c>
      <c r="F185" t="str">
        <f>VLOOKUP(Importacao[[#This Row],[País]],Tabela4[],4,FALSE)</f>
        <v>Arábia Saudita</v>
      </c>
      <c r="G185" t="str">
        <f>IFERROR(VLOOKUP(Importacao[[#This Row],[País Corrigido]],'Conversor de países_Geral_UTF8_'!$A$2:$B$223,2,FALSE),"Não Informado")</f>
        <v>Ásia</v>
      </c>
      <c r="H1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6" spans="1:8" hidden="1">
      <c r="A186" s="3" t="s">
        <v>15</v>
      </c>
      <c r="B186">
        <v>1992</v>
      </c>
      <c r="C186">
        <v>0</v>
      </c>
      <c r="D186">
        <v>0</v>
      </c>
      <c r="E186" t="e">
        <v>#NUM!</v>
      </c>
      <c r="F186" t="str">
        <f>VLOOKUP(Importacao[[#This Row],[País]],Tabela4[],4,FALSE)</f>
        <v>Arábia Saudita</v>
      </c>
      <c r="G186" t="str">
        <f>IFERROR(VLOOKUP(Importacao[[#This Row],[País Corrigido]],'Conversor de países_Geral_UTF8_'!$A$2:$B$223,2,FALSE),"Não Informado")</f>
        <v>Ásia</v>
      </c>
      <c r="H1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7" spans="1:8" hidden="1">
      <c r="A187" s="3" t="s">
        <v>15</v>
      </c>
      <c r="B187">
        <v>1993</v>
      </c>
      <c r="C187">
        <v>0</v>
      </c>
      <c r="D187">
        <v>0</v>
      </c>
      <c r="E187" t="e">
        <v>#NUM!</v>
      </c>
      <c r="F187" t="str">
        <f>VLOOKUP(Importacao[[#This Row],[País]],Tabela4[],4,FALSE)</f>
        <v>Arábia Saudita</v>
      </c>
      <c r="G187" t="str">
        <f>IFERROR(VLOOKUP(Importacao[[#This Row],[País Corrigido]],'Conversor de países_Geral_UTF8_'!$A$2:$B$223,2,FALSE),"Não Informado")</f>
        <v>Ásia</v>
      </c>
      <c r="H1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8" spans="1:8" hidden="1">
      <c r="A188" s="3" t="s">
        <v>15</v>
      </c>
      <c r="B188">
        <v>1994</v>
      </c>
      <c r="C188">
        <v>0</v>
      </c>
      <c r="D188">
        <v>0</v>
      </c>
      <c r="E188" t="e">
        <v>#NUM!</v>
      </c>
      <c r="F188" t="str">
        <f>VLOOKUP(Importacao[[#This Row],[País]],Tabela4[],4,FALSE)</f>
        <v>Arábia Saudita</v>
      </c>
      <c r="G188" t="str">
        <f>IFERROR(VLOOKUP(Importacao[[#This Row],[País Corrigido]],'Conversor de países_Geral_UTF8_'!$A$2:$B$223,2,FALSE),"Não Informado")</f>
        <v>Ásia</v>
      </c>
      <c r="H1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9" spans="1:8" hidden="1">
      <c r="A189" s="3" t="s">
        <v>15</v>
      </c>
      <c r="B189">
        <v>1995</v>
      </c>
      <c r="C189">
        <v>0</v>
      </c>
      <c r="D189">
        <v>0</v>
      </c>
      <c r="E189" t="e">
        <v>#NUM!</v>
      </c>
      <c r="F189" t="str">
        <f>VLOOKUP(Importacao[[#This Row],[País]],Tabela4[],4,FALSE)</f>
        <v>Arábia Saudita</v>
      </c>
      <c r="G189" t="str">
        <f>IFERROR(VLOOKUP(Importacao[[#This Row],[País Corrigido]],'Conversor de países_Geral_UTF8_'!$A$2:$B$223,2,FALSE),"Não Informado")</f>
        <v>Ásia</v>
      </c>
      <c r="H1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" spans="1:8" hidden="1">
      <c r="A190" s="3" t="s">
        <v>15</v>
      </c>
      <c r="B190">
        <v>1996</v>
      </c>
      <c r="C190">
        <v>0</v>
      </c>
      <c r="D190">
        <v>0</v>
      </c>
      <c r="E190" t="e">
        <v>#NUM!</v>
      </c>
      <c r="F190" t="str">
        <f>VLOOKUP(Importacao[[#This Row],[País]],Tabela4[],4,FALSE)</f>
        <v>Arábia Saudita</v>
      </c>
      <c r="G190" t="str">
        <f>IFERROR(VLOOKUP(Importacao[[#This Row],[País Corrigido]],'Conversor de países_Geral_UTF8_'!$A$2:$B$223,2,FALSE),"Não Informado")</f>
        <v>Ásia</v>
      </c>
      <c r="H1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" spans="1:8" hidden="1">
      <c r="A191" s="3" t="s">
        <v>15</v>
      </c>
      <c r="B191">
        <v>1997</v>
      </c>
      <c r="C191">
        <v>0</v>
      </c>
      <c r="D191">
        <v>0</v>
      </c>
      <c r="E191" t="e">
        <v>#NUM!</v>
      </c>
      <c r="F191" t="str">
        <f>VLOOKUP(Importacao[[#This Row],[País]],Tabela4[],4,FALSE)</f>
        <v>Arábia Saudita</v>
      </c>
      <c r="G191" t="str">
        <f>IFERROR(VLOOKUP(Importacao[[#This Row],[País Corrigido]],'Conversor de países_Geral_UTF8_'!$A$2:$B$223,2,FALSE),"Não Informado")</f>
        <v>Ásia</v>
      </c>
      <c r="H1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" spans="1:8" hidden="1">
      <c r="A192" s="3" t="s">
        <v>15</v>
      </c>
      <c r="B192">
        <v>1998</v>
      </c>
      <c r="C192">
        <v>0</v>
      </c>
      <c r="D192">
        <v>0</v>
      </c>
      <c r="E192" t="e">
        <v>#NUM!</v>
      </c>
      <c r="F192" t="str">
        <f>VLOOKUP(Importacao[[#This Row],[País]],Tabela4[],4,FALSE)</f>
        <v>Arábia Saudita</v>
      </c>
      <c r="G192" t="str">
        <f>IFERROR(VLOOKUP(Importacao[[#This Row],[País Corrigido]],'Conversor de países_Geral_UTF8_'!$A$2:$B$223,2,FALSE),"Não Informado")</f>
        <v>Ásia</v>
      </c>
      <c r="H1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" spans="1:8" hidden="1">
      <c r="A193" s="3" t="s">
        <v>15</v>
      </c>
      <c r="B193">
        <v>1999</v>
      </c>
      <c r="C193">
        <v>0</v>
      </c>
      <c r="D193">
        <v>0</v>
      </c>
      <c r="E193" t="e">
        <v>#NUM!</v>
      </c>
      <c r="F193" t="str">
        <f>VLOOKUP(Importacao[[#This Row],[País]],Tabela4[],4,FALSE)</f>
        <v>Arábia Saudita</v>
      </c>
      <c r="G193" t="str">
        <f>IFERROR(VLOOKUP(Importacao[[#This Row],[País Corrigido]],'Conversor de países_Geral_UTF8_'!$A$2:$B$223,2,FALSE),"Não Informado")</f>
        <v>Ásia</v>
      </c>
      <c r="H1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4" spans="1:8" hidden="1">
      <c r="A194" s="3" t="s">
        <v>15</v>
      </c>
      <c r="B194">
        <v>2000</v>
      </c>
      <c r="C194">
        <v>0</v>
      </c>
      <c r="D194">
        <v>0</v>
      </c>
      <c r="E194" t="e">
        <v>#NUM!</v>
      </c>
      <c r="F194" t="str">
        <f>VLOOKUP(Importacao[[#This Row],[País]],Tabela4[],4,FALSE)</f>
        <v>Arábia Saudita</v>
      </c>
      <c r="G194" t="str">
        <f>IFERROR(VLOOKUP(Importacao[[#This Row],[País Corrigido]],'Conversor de países_Geral_UTF8_'!$A$2:$B$223,2,FALSE),"Não Informado")</f>
        <v>Ásia</v>
      </c>
      <c r="H1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5" spans="1:8" hidden="1">
      <c r="A195" s="3" t="s">
        <v>15</v>
      </c>
      <c r="B195">
        <v>2001</v>
      </c>
      <c r="C195">
        <v>0</v>
      </c>
      <c r="D195">
        <v>0</v>
      </c>
      <c r="E195" t="e">
        <v>#NUM!</v>
      </c>
      <c r="F195" t="str">
        <f>VLOOKUP(Importacao[[#This Row],[País]],Tabela4[],4,FALSE)</f>
        <v>Arábia Saudita</v>
      </c>
      <c r="G195" t="str">
        <f>IFERROR(VLOOKUP(Importacao[[#This Row],[País Corrigido]],'Conversor de países_Geral_UTF8_'!$A$2:$B$223,2,FALSE),"Não Informado")</f>
        <v>Ásia</v>
      </c>
      <c r="H1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6" spans="1:8" hidden="1">
      <c r="A196" s="3" t="s">
        <v>15</v>
      </c>
      <c r="B196">
        <v>2002</v>
      </c>
      <c r="C196">
        <v>0</v>
      </c>
      <c r="D196">
        <v>0</v>
      </c>
      <c r="E196" t="e">
        <v>#NUM!</v>
      </c>
      <c r="F196" t="str">
        <f>VLOOKUP(Importacao[[#This Row],[País]],Tabela4[],4,FALSE)</f>
        <v>Arábia Saudita</v>
      </c>
      <c r="G196" t="str">
        <f>IFERROR(VLOOKUP(Importacao[[#This Row],[País Corrigido]],'Conversor de países_Geral_UTF8_'!$A$2:$B$223,2,FALSE),"Não Informado")</f>
        <v>Ásia</v>
      </c>
      <c r="H1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7" spans="1:8" hidden="1">
      <c r="A197" s="3" t="s">
        <v>15</v>
      </c>
      <c r="B197">
        <v>2003</v>
      </c>
      <c r="C197">
        <v>0</v>
      </c>
      <c r="D197">
        <v>0</v>
      </c>
      <c r="E197" t="e">
        <v>#NUM!</v>
      </c>
      <c r="F197" t="str">
        <f>VLOOKUP(Importacao[[#This Row],[País]],Tabela4[],4,FALSE)</f>
        <v>Arábia Saudita</v>
      </c>
      <c r="G197" t="str">
        <f>IFERROR(VLOOKUP(Importacao[[#This Row],[País Corrigido]],'Conversor de países_Geral_UTF8_'!$A$2:$B$223,2,FALSE),"Não Informado")</f>
        <v>Ásia</v>
      </c>
      <c r="H1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" spans="1:8" hidden="1">
      <c r="A198" s="3" t="s">
        <v>15</v>
      </c>
      <c r="B198">
        <v>2004</v>
      </c>
      <c r="C198">
        <v>0</v>
      </c>
      <c r="D198">
        <v>0</v>
      </c>
      <c r="E198" t="e">
        <v>#NUM!</v>
      </c>
      <c r="F198" t="str">
        <f>VLOOKUP(Importacao[[#This Row],[País]],Tabela4[],4,FALSE)</f>
        <v>Arábia Saudita</v>
      </c>
      <c r="G198" t="str">
        <f>IFERROR(VLOOKUP(Importacao[[#This Row],[País Corrigido]],'Conversor de países_Geral_UTF8_'!$A$2:$B$223,2,FALSE),"Não Informado")</f>
        <v>Ásia</v>
      </c>
      <c r="H1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" spans="1:8" hidden="1">
      <c r="A199" s="3" t="s">
        <v>15</v>
      </c>
      <c r="B199">
        <v>2005</v>
      </c>
      <c r="C199">
        <v>0</v>
      </c>
      <c r="D199">
        <v>0</v>
      </c>
      <c r="E199" t="e">
        <v>#NUM!</v>
      </c>
      <c r="F199" t="str">
        <f>VLOOKUP(Importacao[[#This Row],[País]],Tabela4[],4,FALSE)</f>
        <v>Arábia Saudita</v>
      </c>
      <c r="G199" t="str">
        <f>IFERROR(VLOOKUP(Importacao[[#This Row],[País Corrigido]],'Conversor de países_Geral_UTF8_'!$A$2:$B$223,2,FALSE),"Não Informado")</f>
        <v>Ásia</v>
      </c>
      <c r="H1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" spans="1:8" hidden="1">
      <c r="A200" s="3" t="s">
        <v>15</v>
      </c>
      <c r="B200">
        <v>2006</v>
      </c>
      <c r="C200">
        <v>0</v>
      </c>
      <c r="D200">
        <v>0</v>
      </c>
      <c r="E200" t="e">
        <v>#NUM!</v>
      </c>
      <c r="F200" t="str">
        <f>VLOOKUP(Importacao[[#This Row],[País]],Tabela4[],4,FALSE)</f>
        <v>Arábia Saudita</v>
      </c>
      <c r="G200" t="str">
        <f>IFERROR(VLOOKUP(Importacao[[#This Row],[País Corrigido]],'Conversor de países_Geral_UTF8_'!$A$2:$B$223,2,FALSE),"Não Informado")</f>
        <v>Ásia</v>
      </c>
      <c r="H2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" spans="1:8" hidden="1">
      <c r="A201" s="3" t="s">
        <v>15</v>
      </c>
      <c r="B201">
        <v>2007</v>
      </c>
      <c r="C201">
        <v>0</v>
      </c>
      <c r="D201">
        <v>0</v>
      </c>
      <c r="E201" t="e">
        <v>#NUM!</v>
      </c>
      <c r="F201" t="str">
        <f>VLOOKUP(Importacao[[#This Row],[País]],Tabela4[],4,FALSE)</f>
        <v>Arábia Saudita</v>
      </c>
      <c r="G201" t="str">
        <f>IFERROR(VLOOKUP(Importacao[[#This Row],[País Corrigido]],'Conversor de países_Geral_UTF8_'!$A$2:$B$223,2,FALSE),"Não Informado")</f>
        <v>Ásia</v>
      </c>
      <c r="H2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" spans="1:8" hidden="1">
      <c r="A202" s="3" t="s">
        <v>15</v>
      </c>
      <c r="B202">
        <v>2008</v>
      </c>
      <c r="C202">
        <v>0</v>
      </c>
      <c r="D202">
        <v>0</v>
      </c>
      <c r="E202" t="e">
        <v>#NUM!</v>
      </c>
      <c r="F202" t="str">
        <f>VLOOKUP(Importacao[[#This Row],[País]],Tabela4[],4,FALSE)</f>
        <v>Arábia Saudita</v>
      </c>
      <c r="G202" t="str">
        <f>IFERROR(VLOOKUP(Importacao[[#This Row],[País Corrigido]],'Conversor de países_Geral_UTF8_'!$A$2:$B$223,2,FALSE),"Não Informado")</f>
        <v>Ásia</v>
      </c>
      <c r="H2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3" spans="1:8" hidden="1">
      <c r="A203" s="3" t="s">
        <v>15</v>
      </c>
      <c r="B203">
        <v>2009</v>
      </c>
      <c r="C203">
        <v>0</v>
      </c>
      <c r="D203">
        <v>0</v>
      </c>
      <c r="E203" t="e">
        <v>#NUM!</v>
      </c>
      <c r="F203" t="str">
        <f>VLOOKUP(Importacao[[#This Row],[País]],Tabela4[],4,FALSE)</f>
        <v>Arábia Saudita</v>
      </c>
      <c r="G203" t="str">
        <f>IFERROR(VLOOKUP(Importacao[[#This Row],[País Corrigido]],'Conversor de países_Geral_UTF8_'!$A$2:$B$223,2,FALSE),"Não Informado")</f>
        <v>Ásia</v>
      </c>
      <c r="H2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4" spans="1:8" hidden="1">
      <c r="A204" s="3" t="s">
        <v>15</v>
      </c>
      <c r="B204">
        <v>2010</v>
      </c>
      <c r="C204">
        <v>0</v>
      </c>
      <c r="D204">
        <v>0</v>
      </c>
      <c r="E204" t="e">
        <v>#NUM!</v>
      </c>
      <c r="F204" t="str">
        <f>VLOOKUP(Importacao[[#This Row],[País]],Tabela4[],4,FALSE)</f>
        <v>Arábia Saudita</v>
      </c>
      <c r="G204" t="str">
        <f>IFERROR(VLOOKUP(Importacao[[#This Row],[País Corrigido]],'Conversor de países_Geral_UTF8_'!$A$2:$B$223,2,FALSE),"Não Informado")</f>
        <v>Ásia</v>
      </c>
      <c r="H2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5" spans="1:8" hidden="1">
      <c r="A205" s="3" t="s">
        <v>15</v>
      </c>
      <c r="B205">
        <v>2011</v>
      </c>
      <c r="C205">
        <v>0</v>
      </c>
      <c r="D205">
        <v>0</v>
      </c>
      <c r="E205" t="e">
        <v>#NUM!</v>
      </c>
      <c r="F205" t="str">
        <f>VLOOKUP(Importacao[[#This Row],[País]],Tabela4[],4,FALSE)</f>
        <v>Arábia Saudita</v>
      </c>
      <c r="G205" t="str">
        <f>IFERROR(VLOOKUP(Importacao[[#This Row],[País Corrigido]],'Conversor de países_Geral_UTF8_'!$A$2:$B$223,2,FALSE),"Não Informado")</f>
        <v>Ásia</v>
      </c>
      <c r="H2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" spans="1:8" hidden="1">
      <c r="A206" s="3" t="s">
        <v>15</v>
      </c>
      <c r="B206">
        <v>2012</v>
      </c>
      <c r="C206">
        <v>0</v>
      </c>
      <c r="D206">
        <v>0</v>
      </c>
      <c r="E206" t="e">
        <v>#NUM!</v>
      </c>
      <c r="F206" t="str">
        <f>VLOOKUP(Importacao[[#This Row],[País]],Tabela4[],4,FALSE)</f>
        <v>Arábia Saudita</v>
      </c>
      <c r="G206" t="str">
        <f>IFERROR(VLOOKUP(Importacao[[#This Row],[País Corrigido]],'Conversor de países_Geral_UTF8_'!$A$2:$B$223,2,FALSE),"Não Informado")</f>
        <v>Ásia</v>
      </c>
      <c r="H2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" spans="1:8" hidden="1">
      <c r="A207" s="3" t="s">
        <v>15</v>
      </c>
      <c r="B207">
        <v>2013</v>
      </c>
      <c r="C207">
        <v>0</v>
      </c>
      <c r="D207">
        <v>0</v>
      </c>
      <c r="E207" t="e">
        <v>#NUM!</v>
      </c>
      <c r="F207" t="str">
        <f>VLOOKUP(Importacao[[#This Row],[País]],Tabela4[],4,FALSE)</f>
        <v>Arábia Saudita</v>
      </c>
      <c r="G207" t="str">
        <f>IFERROR(VLOOKUP(Importacao[[#This Row],[País Corrigido]],'Conversor de países_Geral_UTF8_'!$A$2:$B$223,2,FALSE),"Não Informado")</f>
        <v>Ásia</v>
      </c>
      <c r="H2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" spans="1:8" hidden="1">
      <c r="A208" s="3" t="s">
        <v>15</v>
      </c>
      <c r="B208">
        <v>2014</v>
      </c>
      <c r="C208">
        <v>0</v>
      </c>
      <c r="D208">
        <v>0</v>
      </c>
      <c r="E208" t="e">
        <v>#NUM!</v>
      </c>
      <c r="F208" t="str">
        <f>VLOOKUP(Importacao[[#This Row],[País]],Tabela4[],4,FALSE)</f>
        <v>Arábia Saudita</v>
      </c>
      <c r="G208" t="str">
        <f>IFERROR(VLOOKUP(Importacao[[#This Row],[País Corrigido]],'Conversor de países_Geral_UTF8_'!$A$2:$B$223,2,FALSE),"Não Informado")</f>
        <v>Ásia</v>
      </c>
      <c r="H2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" spans="1:8" hidden="1">
      <c r="A209" s="3" t="s">
        <v>15</v>
      </c>
      <c r="B209">
        <v>2015</v>
      </c>
      <c r="C209">
        <v>0</v>
      </c>
      <c r="D209">
        <v>0</v>
      </c>
      <c r="E209" t="e">
        <v>#NUM!</v>
      </c>
      <c r="F209" t="str">
        <f>VLOOKUP(Importacao[[#This Row],[País]],Tabela4[],4,FALSE)</f>
        <v>Arábia Saudita</v>
      </c>
      <c r="G209" t="str">
        <f>IFERROR(VLOOKUP(Importacao[[#This Row],[País Corrigido]],'Conversor de países_Geral_UTF8_'!$A$2:$B$223,2,FALSE),"Não Informado")</f>
        <v>Ásia</v>
      </c>
      <c r="H2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0" spans="1:8" hidden="1">
      <c r="A210" s="3" t="s">
        <v>15</v>
      </c>
      <c r="B210">
        <v>2016</v>
      </c>
      <c r="C210">
        <v>0</v>
      </c>
      <c r="D210">
        <v>43</v>
      </c>
      <c r="E210" t="e">
        <v>#NUM!</v>
      </c>
      <c r="F210" t="str">
        <f>VLOOKUP(Importacao[[#This Row],[País]],Tabela4[],4,FALSE)</f>
        <v>Arábia Saudita</v>
      </c>
      <c r="G210" t="str">
        <f>IFERROR(VLOOKUP(Importacao[[#This Row],[País Corrigido]],'Conversor de países_Geral_UTF8_'!$A$2:$B$223,2,FALSE),"Não Informado")</f>
        <v>Ásia</v>
      </c>
      <c r="H2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Interpolar 1</v>
      </c>
    </row>
    <row r="211" spans="1:8" hidden="1">
      <c r="A211" s="3" t="s">
        <v>15</v>
      </c>
      <c r="B211">
        <v>2017</v>
      </c>
      <c r="C211">
        <v>0</v>
      </c>
      <c r="D211">
        <v>0</v>
      </c>
      <c r="E211" t="e">
        <v>#NUM!</v>
      </c>
      <c r="F211" t="str">
        <f>VLOOKUP(Importacao[[#This Row],[País]],Tabela4[],4,FALSE)</f>
        <v>Arábia Saudita</v>
      </c>
      <c r="G211" t="str">
        <f>IFERROR(VLOOKUP(Importacao[[#This Row],[País Corrigido]],'Conversor de países_Geral_UTF8_'!$A$2:$B$223,2,FALSE),"Não Informado")</f>
        <v>Ásia</v>
      </c>
      <c r="H2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" spans="1:8" hidden="1">
      <c r="A212" s="3" t="s">
        <v>15</v>
      </c>
      <c r="B212">
        <v>2018</v>
      </c>
      <c r="C212">
        <v>563</v>
      </c>
      <c r="D212">
        <v>3249</v>
      </c>
      <c r="E212">
        <v>5.7708703374777972</v>
      </c>
      <c r="F212" t="str">
        <f>VLOOKUP(Importacao[[#This Row],[País]],Tabela4[],4,FALSE)</f>
        <v>Arábia Saudita</v>
      </c>
      <c r="G212" t="str">
        <f>IFERROR(VLOOKUP(Importacao[[#This Row],[País Corrigido]],'Conversor de países_Geral_UTF8_'!$A$2:$B$223,2,FALSE),"Não Informado")</f>
        <v>Ásia</v>
      </c>
      <c r="H2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13" spans="1:8" hidden="1">
      <c r="A213" s="3" t="s">
        <v>15</v>
      </c>
      <c r="B213">
        <v>2019</v>
      </c>
      <c r="C213">
        <v>0</v>
      </c>
      <c r="D213">
        <v>0</v>
      </c>
      <c r="E213" t="e">
        <v>#NUM!</v>
      </c>
      <c r="F213" t="str">
        <f>VLOOKUP(Importacao[[#This Row],[País]],Tabela4[],4,FALSE)</f>
        <v>Arábia Saudita</v>
      </c>
      <c r="G213" t="str">
        <f>IFERROR(VLOOKUP(Importacao[[#This Row],[País Corrigido]],'Conversor de países_Geral_UTF8_'!$A$2:$B$223,2,FALSE),"Não Informado")</f>
        <v>Ásia</v>
      </c>
      <c r="H2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" spans="1:8" hidden="1">
      <c r="A214" s="3" t="s">
        <v>15</v>
      </c>
      <c r="B214">
        <v>2020</v>
      </c>
      <c r="C214">
        <v>0</v>
      </c>
      <c r="D214">
        <v>0</v>
      </c>
      <c r="E214" t="e">
        <v>#NUM!</v>
      </c>
      <c r="F214" t="str">
        <f>VLOOKUP(Importacao[[#This Row],[País]],Tabela4[],4,FALSE)</f>
        <v>Arábia Saudita</v>
      </c>
      <c r="G214" t="str">
        <f>IFERROR(VLOOKUP(Importacao[[#This Row],[País Corrigido]],'Conversor de países_Geral_UTF8_'!$A$2:$B$223,2,FALSE),"Não Informado")</f>
        <v>Ásia</v>
      </c>
      <c r="H2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5" spans="1:8" hidden="1">
      <c r="A215" s="3" t="s">
        <v>15</v>
      </c>
      <c r="B215">
        <v>2021</v>
      </c>
      <c r="C215">
        <v>2510</v>
      </c>
      <c r="D215">
        <v>8761</v>
      </c>
      <c r="E215">
        <v>3.4904382470119524</v>
      </c>
      <c r="F215" t="str">
        <f>VLOOKUP(Importacao[[#This Row],[País]],Tabela4[],4,FALSE)</f>
        <v>Arábia Saudita</v>
      </c>
      <c r="G215" t="str">
        <f>IFERROR(VLOOKUP(Importacao[[#This Row],[País Corrigido]],'Conversor de países_Geral_UTF8_'!$A$2:$B$223,2,FALSE),"Não Informado")</f>
        <v>Ásia</v>
      </c>
      <c r="H2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16" spans="1:8" hidden="1">
      <c r="A216" s="3" t="s">
        <v>15</v>
      </c>
      <c r="B216">
        <v>2022</v>
      </c>
      <c r="C216">
        <v>0</v>
      </c>
      <c r="D216">
        <v>0</v>
      </c>
      <c r="E216" t="e">
        <v>#NUM!</v>
      </c>
      <c r="F216" t="str">
        <f>VLOOKUP(Importacao[[#This Row],[País]],Tabela4[],4,FALSE)</f>
        <v>Arábia Saudita</v>
      </c>
      <c r="G216" t="str">
        <f>IFERROR(VLOOKUP(Importacao[[#This Row],[País Corrigido]],'Conversor de países_Geral_UTF8_'!$A$2:$B$223,2,FALSE),"Não Informado")</f>
        <v>Ásia</v>
      </c>
      <c r="H2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" spans="1:8" hidden="1">
      <c r="A217" s="3" t="s">
        <v>15</v>
      </c>
      <c r="B217">
        <v>2023</v>
      </c>
      <c r="C217">
        <v>8</v>
      </c>
      <c r="D217">
        <v>161</v>
      </c>
      <c r="E217">
        <v>20.125</v>
      </c>
      <c r="F217" t="str">
        <f>VLOOKUP(Importacao[[#This Row],[País]],Tabela4[],4,FALSE)</f>
        <v>Arábia Saudita</v>
      </c>
      <c r="G217" t="str">
        <f>IFERROR(VLOOKUP(Importacao[[#This Row],[País Corrigido]],'Conversor de países_Geral_UTF8_'!$A$2:$B$223,2,FALSE),"Não Informado")</f>
        <v>Ásia</v>
      </c>
      <c r="H2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18" spans="1:8">
      <c r="A218" s="3" t="s">
        <v>17</v>
      </c>
      <c r="B218">
        <v>1970</v>
      </c>
      <c r="C218">
        <v>19525</v>
      </c>
      <c r="D218">
        <v>12260</v>
      </c>
      <c r="E218">
        <v>0.62791293213828425</v>
      </c>
      <c r="F218" t="str">
        <f>VLOOKUP(Importacao[[#This Row],[País]],Tabela4[],4,FALSE)</f>
        <v>Argentina</v>
      </c>
      <c r="G218" t="str">
        <f>IFERROR(VLOOKUP(Importacao[[#This Row],[País Corrigido]],'Conversor de países_Geral_UTF8_'!$A$2:$B$223,2,FALSE),"Não Informado")</f>
        <v>América do Sul</v>
      </c>
      <c r="H2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19" spans="1:8">
      <c r="A219" s="3" t="s">
        <v>17</v>
      </c>
      <c r="B219">
        <v>1971</v>
      </c>
      <c r="C219">
        <v>24942</v>
      </c>
      <c r="D219">
        <v>15022</v>
      </c>
      <c r="E219">
        <v>0.60227728329724961</v>
      </c>
      <c r="F219" t="str">
        <f>VLOOKUP(Importacao[[#This Row],[País]],Tabela4[],4,FALSE)</f>
        <v>Argentina</v>
      </c>
      <c r="G219" t="str">
        <f>IFERROR(VLOOKUP(Importacao[[#This Row],[País Corrigido]],'Conversor de países_Geral_UTF8_'!$A$2:$B$223,2,FALSE),"Não Informado")</f>
        <v>América do Sul</v>
      </c>
      <c r="H2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0" spans="1:8">
      <c r="A220" s="3" t="s">
        <v>17</v>
      </c>
      <c r="B220">
        <v>1972</v>
      </c>
      <c r="C220">
        <v>104906</v>
      </c>
      <c r="D220">
        <v>58137</v>
      </c>
      <c r="E220">
        <v>0.554181838979658</v>
      </c>
      <c r="F220" t="str">
        <f>VLOOKUP(Importacao[[#This Row],[País]],Tabela4[],4,FALSE)</f>
        <v>Argentina</v>
      </c>
      <c r="G220" t="str">
        <f>IFERROR(VLOOKUP(Importacao[[#This Row],[País Corrigido]],'Conversor de países_Geral_UTF8_'!$A$2:$B$223,2,FALSE),"Não Informado")</f>
        <v>América do Sul</v>
      </c>
      <c r="H2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1" spans="1:8">
      <c r="A221" s="3" t="s">
        <v>17</v>
      </c>
      <c r="B221">
        <v>1973</v>
      </c>
      <c r="C221">
        <v>116887</v>
      </c>
      <c r="D221">
        <v>76121</v>
      </c>
      <c r="E221">
        <v>0.65123580894368061</v>
      </c>
      <c r="F221" t="str">
        <f>VLOOKUP(Importacao[[#This Row],[País]],Tabela4[],4,FALSE)</f>
        <v>Argentina</v>
      </c>
      <c r="G221" t="str">
        <f>IFERROR(VLOOKUP(Importacao[[#This Row],[País Corrigido]],'Conversor de países_Geral_UTF8_'!$A$2:$B$223,2,FALSE),"Não Informado")</f>
        <v>América do Sul</v>
      </c>
      <c r="H2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2" spans="1:8">
      <c r="A222" s="3" t="s">
        <v>17</v>
      </c>
      <c r="B222">
        <v>1974</v>
      </c>
      <c r="C222">
        <v>215930</v>
      </c>
      <c r="D222">
        <v>167473</v>
      </c>
      <c r="E222">
        <v>0.7755893113509007</v>
      </c>
      <c r="F222" t="str">
        <f>VLOOKUP(Importacao[[#This Row],[País]],Tabela4[],4,FALSE)</f>
        <v>Argentina</v>
      </c>
      <c r="G222" t="str">
        <f>IFERROR(VLOOKUP(Importacao[[#This Row],[País Corrigido]],'Conversor de países_Geral_UTF8_'!$A$2:$B$223,2,FALSE),"Não Informado")</f>
        <v>América do Sul</v>
      </c>
      <c r="H2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3" spans="1:8">
      <c r="A223" s="3" t="s">
        <v>17</v>
      </c>
      <c r="B223">
        <v>1975</v>
      </c>
      <c r="C223">
        <v>145823</v>
      </c>
      <c r="D223">
        <v>90855</v>
      </c>
      <c r="E223">
        <v>0.6230498618187803</v>
      </c>
      <c r="F223" t="str">
        <f>VLOOKUP(Importacao[[#This Row],[País]],Tabela4[],4,FALSE)</f>
        <v>Argentina</v>
      </c>
      <c r="G223" t="str">
        <f>IFERROR(VLOOKUP(Importacao[[#This Row],[País Corrigido]],'Conversor de países_Geral_UTF8_'!$A$2:$B$223,2,FALSE),"Não Informado")</f>
        <v>América do Sul</v>
      </c>
      <c r="H2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4" spans="1:8">
      <c r="A224" s="3" t="s">
        <v>17</v>
      </c>
      <c r="B224">
        <v>1976</v>
      </c>
      <c r="C224">
        <v>348653</v>
      </c>
      <c r="D224">
        <v>277507</v>
      </c>
      <c r="E224">
        <v>0.79594037624801739</v>
      </c>
      <c r="F224" t="str">
        <f>VLOOKUP(Importacao[[#This Row],[País]],Tabela4[],4,FALSE)</f>
        <v>Argentina</v>
      </c>
      <c r="G224" t="str">
        <f>IFERROR(VLOOKUP(Importacao[[#This Row],[País Corrigido]],'Conversor de países_Geral_UTF8_'!$A$2:$B$223,2,FALSE),"Não Informado")</f>
        <v>América do Sul</v>
      </c>
      <c r="H2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5" spans="1:8">
      <c r="A225" s="3" t="s">
        <v>17</v>
      </c>
      <c r="B225">
        <v>1977</v>
      </c>
      <c r="C225">
        <v>408399</v>
      </c>
      <c r="D225">
        <v>395615</v>
      </c>
      <c r="E225">
        <v>0.96869727888657908</v>
      </c>
      <c r="F225" t="str">
        <f>VLOOKUP(Importacao[[#This Row],[País]],Tabela4[],4,FALSE)</f>
        <v>Argentina</v>
      </c>
      <c r="G225" t="str">
        <f>IFERROR(VLOOKUP(Importacao[[#This Row],[País Corrigido]],'Conversor de países_Geral_UTF8_'!$A$2:$B$223,2,FALSE),"Não Informado")</f>
        <v>América do Sul</v>
      </c>
      <c r="H2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6" spans="1:8">
      <c r="A226" s="3" t="s">
        <v>17</v>
      </c>
      <c r="B226">
        <v>1978</v>
      </c>
      <c r="C226">
        <v>614134</v>
      </c>
      <c r="D226">
        <v>709813</v>
      </c>
      <c r="E226">
        <v>1.1557949893671413</v>
      </c>
      <c r="F226" t="str">
        <f>VLOOKUP(Importacao[[#This Row],[País]],Tabela4[],4,FALSE)</f>
        <v>Argentina</v>
      </c>
      <c r="G226" t="str">
        <f>IFERROR(VLOOKUP(Importacao[[#This Row],[País Corrigido]],'Conversor de países_Geral_UTF8_'!$A$2:$B$223,2,FALSE),"Não Informado")</f>
        <v>América do Sul</v>
      </c>
      <c r="H2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7" spans="1:8">
      <c r="A227" s="3" t="s">
        <v>17</v>
      </c>
      <c r="B227">
        <v>1979</v>
      </c>
      <c r="C227">
        <v>646978</v>
      </c>
      <c r="D227">
        <v>888941</v>
      </c>
      <c r="E227">
        <v>1.373989532874379</v>
      </c>
      <c r="F227" t="str">
        <f>VLOOKUP(Importacao[[#This Row],[País]],Tabela4[],4,FALSE)</f>
        <v>Argentina</v>
      </c>
      <c r="G227" t="str">
        <f>IFERROR(VLOOKUP(Importacao[[#This Row],[País Corrigido]],'Conversor de países_Geral_UTF8_'!$A$2:$B$223,2,FALSE),"Não Informado")</f>
        <v>América do Sul</v>
      </c>
      <c r="H2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8" spans="1:8">
      <c r="A228" s="3" t="s">
        <v>17</v>
      </c>
      <c r="B228">
        <v>1980</v>
      </c>
      <c r="C228">
        <v>298471</v>
      </c>
      <c r="D228">
        <v>479464</v>
      </c>
      <c r="E228">
        <v>1.6064006218359572</v>
      </c>
      <c r="F228" t="str">
        <f>VLOOKUP(Importacao[[#This Row],[País]],Tabela4[],4,FALSE)</f>
        <v>Argentina</v>
      </c>
      <c r="G228" t="str">
        <f>IFERROR(VLOOKUP(Importacao[[#This Row],[País Corrigido]],'Conversor de países_Geral_UTF8_'!$A$2:$B$223,2,FALSE),"Não Informado")</f>
        <v>América do Sul</v>
      </c>
      <c r="H2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9" spans="1:8">
      <c r="A229" s="3" t="s">
        <v>17</v>
      </c>
      <c r="B229">
        <v>1981</v>
      </c>
      <c r="C229">
        <v>131738</v>
      </c>
      <c r="D229">
        <v>209173</v>
      </c>
      <c r="E229">
        <v>1.5877954728324402</v>
      </c>
      <c r="F229" t="str">
        <f>VLOOKUP(Importacao[[#This Row],[País]],Tabela4[],4,FALSE)</f>
        <v>Argentina</v>
      </c>
      <c r="G229" t="str">
        <f>IFERROR(VLOOKUP(Importacao[[#This Row],[País Corrigido]],'Conversor de países_Geral_UTF8_'!$A$2:$B$223,2,FALSE),"Não Informado")</f>
        <v>América do Sul</v>
      </c>
      <c r="H2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0" spans="1:8">
      <c r="A230" s="3" t="s">
        <v>17</v>
      </c>
      <c r="B230">
        <v>1982</v>
      </c>
      <c r="C230">
        <v>191972</v>
      </c>
      <c r="D230">
        <v>264487</v>
      </c>
      <c r="E230">
        <v>1.3777373783676785</v>
      </c>
      <c r="F230" t="str">
        <f>VLOOKUP(Importacao[[#This Row],[País]],Tabela4[],4,FALSE)</f>
        <v>Argentina</v>
      </c>
      <c r="G230" t="str">
        <f>IFERROR(VLOOKUP(Importacao[[#This Row],[País Corrigido]],'Conversor de países_Geral_UTF8_'!$A$2:$B$223,2,FALSE),"Não Informado")</f>
        <v>América do Sul</v>
      </c>
      <c r="H2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1" spans="1:8">
      <c r="A231" s="3" t="s">
        <v>17</v>
      </c>
      <c r="B231">
        <v>1983</v>
      </c>
      <c r="C231">
        <v>132634</v>
      </c>
      <c r="D231">
        <v>188625</v>
      </c>
      <c r="E231">
        <v>1.422146659227649</v>
      </c>
      <c r="F231" t="str">
        <f>VLOOKUP(Importacao[[#This Row],[País]],Tabela4[],4,FALSE)</f>
        <v>Argentina</v>
      </c>
      <c r="G231" t="str">
        <f>IFERROR(VLOOKUP(Importacao[[#This Row],[País Corrigido]],'Conversor de países_Geral_UTF8_'!$A$2:$B$223,2,FALSE),"Não Informado")</f>
        <v>América do Sul</v>
      </c>
      <c r="H2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2" spans="1:8">
      <c r="A232" s="3" t="s">
        <v>17</v>
      </c>
      <c r="B232">
        <v>1984</v>
      </c>
      <c r="C232">
        <v>42438</v>
      </c>
      <c r="D232">
        <v>64603</v>
      </c>
      <c r="E232">
        <v>1.522291342664593</v>
      </c>
      <c r="F232" t="str">
        <f>VLOOKUP(Importacao[[#This Row],[País]],Tabela4[],4,FALSE)</f>
        <v>Argentina</v>
      </c>
      <c r="G232" t="str">
        <f>IFERROR(VLOOKUP(Importacao[[#This Row],[País Corrigido]],'Conversor de países_Geral_UTF8_'!$A$2:$B$223,2,FALSE),"Não Informado")</f>
        <v>América do Sul</v>
      </c>
      <c r="H2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3" spans="1:8">
      <c r="A233" s="3" t="s">
        <v>17</v>
      </c>
      <c r="B233">
        <v>1985</v>
      </c>
      <c r="C233">
        <v>114570</v>
      </c>
      <c r="D233">
        <v>164424</v>
      </c>
      <c r="E233">
        <v>1.4351400890285415</v>
      </c>
      <c r="F233" t="str">
        <f>VLOOKUP(Importacao[[#This Row],[País]],Tabela4[],4,FALSE)</f>
        <v>Argentina</v>
      </c>
      <c r="G233" t="str">
        <f>IFERROR(VLOOKUP(Importacao[[#This Row],[País Corrigido]],'Conversor de países_Geral_UTF8_'!$A$2:$B$223,2,FALSE),"Não Informado")</f>
        <v>América do Sul</v>
      </c>
      <c r="H2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4" spans="1:8">
      <c r="A234" s="3" t="s">
        <v>17</v>
      </c>
      <c r="B234">
        <v>1986</v>
      </c>
      <c r="C234">
        <v>170413</v>
      </c>
      <c r="D234">
        <v>242678</v>
      </c>
      <c r="E234">
        <v>1.4240580237423202</v>
      </c>
      <c r="F234" t="str">
        <f>VLOOKUP(Importacao[[#This Row],[País]],Tabela4[],4,FALSE)</f>
        <v>Argentina</v>
      </c>
      <c r="G234" t="str">
        <f>IFERROR(VLOOKUP(Importacao[[#This Row],[País Corrigido]],'Conversor de países_Geral_UTF8_'!$A$2:$B$223,2,FALSE),"Não Informado")</f>
        <v>América do Sul</v>
      </c>
      <c r="H2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5" spans="1:8">
      <c r="A235" s="3" t="s">
        <v>17</v>
      </c>
      <c r="B235">
        <v>1987</v>
      </c>
      <c r="C235">
        <v>98854</v>
      </c>
      <c r="D235">
        <v>136841</v>
      </c>
      <c r="E235">
        <v>1.3842737774900358</v>
      </c>
      <c r="F235" t="str">
        <f>VLOOKUP(Importacao[[#This Row],[País]],Tabela4[],4,FALSE)</f>
        <v>Argentina</v>
      </c>
      <c r="G235" t="str">
        <f>IFERROR(VLOOKUP(Importacao[[#This Row],[País Corrigido]],'Conversor de países_Geral_UTF8_'!$A$2:$B$223,2,FALSE),"Não Informado")</f>
        <v>América do Sul</v>
      </c>
      <c r="H2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6" spans="1:8">
      <c r="A236" s="3" t="s">
        <v>17</v>
      </c>
      <c r="B236">
        <v>1988</v>
      </c>
      <c r="C236">
        <v>414931</v>
      </c>
      <c r="D236">
        <v>590758</v>
      </c>
      <c r="E236">
        <v>1.4237499728870584</v>
      </c>
      <c r="F236" t="str">
        <f>VLOOKUP(Importacao[[#This Row],[País]],Tabela4[],4,FALSE)</f>
        <v>Argentina</v>
      </c>
      <c r="G236" t="str">
        <f>IFERROR(VLOOKUP(Importacao[[#This Row],[País Corrigido]],'Conversor de países_Geral_UTF8_'!$A$2:$B$223,2,FALSE),"Não Informado")</f>
        <v>América do Sul</v>
      </c>
      <c r="H2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7" spans="1:8">
      <c r="A237" s="3" t="s">
        <v>17</v>
      </c>
      <c r="B237">
        <v>1989</v>
      </c>
      <c r="C237">
        <v>716062</v>
      </c>
      <c r="D237">
        <v>1153585</v>
      </c>
      <c r="E237">
        <v>1.611012733534247</v>
      </c>
      <c r="F237" t="str">
        <f>VLOOKUP(Importacao[[#This Row],[País]],Tabela4[],4,FALSE)</f>
        <v>Argentina</v>
      </c>
      <c r="G237" t="str">
        <f>IFERROR(VLOOKUP(Importacao[[#This Row],[País Corrigido]],'Conversor de países_Geral_UTF8_'!$A$2:$B$223,2,FALSE),"Não Informado")</f>
        <v>América do Sul</v>
      </c>
      <c r="H2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8" spans="1:8">
      <c r="A238" s="3" t="s">
        <v>17</v>
      </c>
      <c r="B238">
        <v>1990</v>
      </c>
      <c r="C238">
        <v>455774</v>
      </c>
      <c r="D238">
        <v>721398</v>
      </c>
      <c r="E238">
        <v>1.5827976146072396</v>
      </c>
      <c r="F238" t="str">
        <f>VLOOKUP(Importacao[[#This Row],[País]],Tabela4[],4,FALSE)</f>
        <v>Argentina</v>
      </c>
      <c r="G238" t="str">
        <f>IFERROR(VLOOKUP(Importacao[[#This Row],[País Corrigido]],'Conversor de países_Geral_UTF8_'!$A$2:$B$223,2,FALSE),"Não Informado")</f>
        <v>América do Sul</v>
      </c>
      <c r="H2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9" spans="1:8">
      <c r="A239" s="3" t="s">
        <v>17</v>
      </c>
      <c r="B239">
        <v>1991</v>
      </c>
      <c r="C239">
        <v>852441</v>
      </c>
      <c r="D239">
        <v>1493649</v>
      </c>
      <c r="E239">
        <v>1.752202205196606</v>
      </c>
      <c r="F239" t="str">
        <f>VLOOKUP(Importacao[[#This Row],[País]],Tabela4[],4,FALSE)</f>
        <v>Argentina</v>
      </c>
      <c r="G239" t="str">
        <f>IFERROR(VLOOKUP(Importacao[[#This Row],[País Corrigido]],'Conversor de países_Geral_UTF8_'!$A$2:$B$223,2,FALSE),"Não Informado")</f>
        <v>América do Sul</v>
      </c>
      <c r="H2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0" spans="1:8">
      <c r="A240" s="3" t="s">
        <v>17</v>
      </c>
      <c r="B240">
        <v>1992</v>
      </c>
      <c r="C240">
        <v>444896</v>
      </c>
      <c r="D240">
        <v>815668</v>
      </c>
      <c r="E240">
        <v>1.8333902754801121</v>
      </c>
      <c r="F240" t="str">
        <f>VLOOKUP(Importacao[[#This Row],[País]],Tabela4[],4,FALSE)</f>
        <v>Argentina</v>
      </c>
      <c r="G240" t="str">
        <f>IFERROR(VLOOKUP(Importacao[[#This Row],[País Corrigido]],'Conversor de países_Geral_UTF8_'!$A$2:$B$223,2,FALSE),"Não Informado")</f>
        <v>América do Sul</v>
      </c>
      <c r="H2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1" spans="1:8">
      <c r="A241" s="3" t="s">
        <v>17</v>
      </c>
      <c r="B241">
        <v>1993</v>
      </c>
      <c r="C241">
        <v>359542</v>
      </c>
      <c r="D241">
        <v>795068</v>
      </c>
      <c r="E241">
        <v>2.2113355324273658</v>
      </c>
      <c r="F241" t="str">
        <f>VLOOKUP(Importacao[[#This Row],[País]],Tabela4[],4,FALSE)</f>
        <v>Argentina</v>
      </c>
      <c r="G241" t="str">
        <f>IFERROR(VLOOKUP(Importacao[[#This Row],[País Corrigido]],'Conversor de países_Geral_UTF8_'!$A$2:$B$223,2,FALSE),"Não Informado")</f>
        <v>América do Sul</v>
      </c>
      <c r="H2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2" spans="1:8">
      <c r="A242" s="3" t="s">
        <v>17</v>
      </c>
      <c r="B242">
        <v>1994</v>
      </c>
      <c r="C242">
        <v>446315</v>
      </c>
      <c r="D242">
        <v>730091</v>
      </c>
      <c r="E242">
        <v>1.635819992606119</v>
      </c>
      <c r="F242" t="str">
        <f>VLOOKUP(Importacao[[#This Row],[País]],Tabela4[],4,FALSE)</f>
        <v>Argentina</v>
      </c>
      <c r="G242" t="str">
        <f>IFERROR(VLOOKUP(Importacao[[#This Row],[País Corrigido]],'Conversor de países_Geral_UTF8_'!$A$2:$B$223,2,FALSE),"Não Informado")</f>
        <v>América do Sul</v>
      </c>
      <c r="H2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3" spans="1:8">
      <c r="A243" s="3" t="s">
        <v>17</v>
      </c>
      <c r="B243">
        <v>1995</v>
      </c>
      <c r="C243">
        <v>1397904</v>
      </c>
      <c r="D243">
        <v>1992083</v>
      </c>
      <c r="E243">
        <v>1.4250499318980416</v>
      </c>
      <c r="F243" t="str">
        <f>VLOOKUP(Importacao[[#This Row],[País]],Tabela4[],4,FALSE)</f>
        <v>Argentina</v>
      </c>
      <c r="G243" t="str">
        <f>IFERROR(VLOOKUP(Importacao[[#This Row],[País Corrigido]],'Conversor de países_Geral_UTF8_'!$A$2:$B$223,2,FALSE),"Não Informado")</f>
        <v>América do Sul</v>
      </c>
      <c r="H2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4" spans="1:8">
      <c r="A244" s="3" t="s">
        <v>17</v>
      </c>
      <c r="B244">
        <v>1996</v>
      </c>
      <c r="C244">
        <v>779008</v>
      </c>
      <c r="D244">
        <v>1438076</v>
      </c>
      <c r="E244">
        <v>1.8460349572790009</v>
      </c>
      <c r="F244" t="str">
        <f>VLOOKUP(Importacao[[#This Row],[País]],Tabela4[],4,FALSE)</f>
        <v>Argentina</v>
      </c>
      <c r="G244" t="str">
        <f>IFERROR(VLOOKUP(Importacao[[#This Row],[País Corrigido]],'Conversor de países_Geral_UTF8_'!$A$2:$B$223,2,FALSE),"Não Informado")</f>
        <v>América do Sul</v>
      </c>
      <c r="H2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5" spans="1:8">
      <c r="A245" s="3" t="s">
        <v>17</v>
      </c>
      <c r="B245">
        <v>1997</v>
      </c>
      <c r="C245">
        <v>1013306</v>
      </c>
      <c r="D245">
        <v>2089559</v>
      </c>
      <c r="E245">
        <v>2.0621204256167438</v>
      </c>
      <c r="F245" t="str">
        <f>VLOOKUP(Importacao[[#This Row],[País]],Tabela4[],4,FALSE)</f>
        <v>Argentina</v>
      </c>
      <c r="G245" t="str">
        <f>IFERROR(VLOOKUP(Importacao[[#This Row],[País Corrigido]],'Conversor de países_Geral_UTF8_'!$A$2:$B$223,2,FALSE),"Não Informado")</f>
        <v>América do Sul</v>
      </c>
      <c r="H2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6" spans="1:8">
      <c r="A246" s="3" t="s">
        <v>17</v>
      </c>
      <c r="B246">
        <v>1998</v>
      </c>
      <c r="C246">
        <v>1295190</v>
      </c>
      <c r="D246">
        <v>3073775</v>
      </c>
      <c r="E246">
        <v>2.3732232336568382</v>
      </c>
      <c r="F246" t="str">
        <f>VLOOKUP(Importacao[[#This Row],[País]],Tabela4[],4,FALSE)</f>
        <v>Argentina</v>
      </c>
      <c r="G246" t="str">
        <f>IFERROR(VLOOKUP(Importacao[[#This Row],[País Corrigido]],'Conversor de países_Geral_UTF8_'!$A$2:$B$223,2,FALSE),"Não Informado")</f>
        <v>América do Sul</v>
      </c>
      <c r="H2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" spans="1:8">
      <c r="A247" s="3" t="s">
        <v>17</v>
      </c>
      <c r="B247">
        <v>1999</v>
      </c>
      <c r="C247">
        <v>2475780</v>
      </c>
      <c r="D247">
        <v>5284871</v>
      </c>
      <c r="E247">
        <v>2.1346286826777825</v>
      </c>
      <c r="F247" t="str">
        <f>VLOOKUP(Importacao[[#This Row],[País]],Tabela4[],4,FALSE)</f>
        <v>Argentina</v>
      </c>
      <c r="G247" t="str">
        <f>IFERROR(VLOOKUP(Importacao[[#This Row],[País Corrigido]],'Conversor de países_Geral_UTF8_'!$A$2:$B$223,2,FALSE),"Não Informado")</f>
        <v>América do Sul</v>
      </c>
      <c r="H2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8" spans="1:8">
      <c r="A248" s="3" t="s">
        <v>17</v>
      </c>
      <c r="B248">
        <v>2000</v>
      </c>
      <c r="C248">
        <v>2724941</v>
      </c>
      <c r="D248">
        <v>6556544</v>
      </c>
      <c r="E248">
        <v>2.4061232885409263</v>
      </c>
      <c r="F248" t="str">
        <f>VLOOKUP(Importacao[[#This Row],[País]],Tabela4[],4,FALSE)</f>
        <v>Argentina</v>
      </c>
      <c r="G248" t="str">
        <f>IFERROR(VLOOKUP(Importacao[[#This Row],[País Corrigido]],'Conversor de países_Geral_UTF8_'!$A$2:$B$223,2,FALSE),"Não Informado")</f>
        <v>América do Sul</v>
      </c>
      <c r="H2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9" spans="1:8">
      <c r="A249" s="3" t="s">
        <v>17</v>
      </c>
      <c r="B249">
        <v>2001</v>
      </c>
      <c r="C249">
        <v>2585537</v>
      </c>
      <c r="D249">
        <v>6196286</v>
      </c>
      <c r="E249">
        <v>2.3965180154064707</v>
      </c>
      <c r="F249" t="str">
        <f>VLOOKUP(Importacao[[#This Row],[País]],Tabela4[],4,FALSE)</f>
        <v>Argentina</v>
      </c>
      <c r="G249" t="str">
        <f>IFERROR(VLOOKUP(Importacao[[#This Row],[País Corrigido]],'Conversor de países_Geral_UTF8_'!$A$2:$B$223,2,FALSE),"Não Informado")</f>
        <v>América do Sul</v>
      </c>
      <c r="H2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0" spans="1:8">
      <c r="A250" s="3" t="s">
        <v>17</v>
      </c>
      <c r="B250">
        <v>2002</v>
      </c>
      <c r="C250">
        <v>3867336</v>
      </c>
      <c r="D250">
        <v>6894469</v>
      </c>
      <c r="E250">
        <v>1.7827437284994114</v>
      </c>
      <c r="F250" t="str">
        <f>VLOOKUP(Importacao[[#This Row],[País]],Tabela4[],4,FALSE)</f>
        <v>Argentina</v>
      </c>
      <c r="G250" t="str">
        <f>IFERROR(VLOOKUP(Importacao[[#This Row],[País Corrigido]],'Conversor de países_Geral_UTF8_'!$A$2:$B$223,2,FALSE),"Não Informado")</f>
        <v>América do Sul</v>
      </c>
      <c r="H2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1" spans="1:8">
      <c r="A251" s="3" t="s">
        <v>17</v>
      </c>
      <c r="B251">
        <v>2003</v>
      </c>
      <c r="C251">
        <v>5720024</v>
      </c>
      <c r="D251">
        <v>9653634</v>
      </c>
      <c r="E251">
        <v>1.6876911705265571</v>
      </c>
      <c r="F251" t="str">
        <f>VLOOKUP(Importacao[[#This Row],[País]],Tabela4[],4,FALSE)</f>
        <v>Argentina</v>
      </c>
      <c r="G251" t="str">
        <f>IFERROR(VLOOKUP(Importacao[[#This Row],[País Corrigido]],'Conversor de países_Geral_UTF8_'!$A$2:$B$223,2,FALSE),"Não Informado")</f>
        <v>América do Sul</v>
      </c>
      <c r="H2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2" spans="1:8">
      <c r="A252" s="3" t="s">
        <v>17</v>
      </c>
      <c r="B252">
        <v>2004</v>
      </c>
      <c r="C252">
        <v>10202602</v>
      </c>
      <c r="D252">
        <v>17142493</v>
      </c>
      <c r="E252">
        <v>1.6802079508737084</v>
      </c>
      <c r="F252" t="str">
        <f>VLOOKUP(Importacao[[#This Row],[País]],Tabela4[],4,FALSE)</f>
        <v>Argentina</v>
      </c>
      <c r="G252" t="str">
        <f>IFERROR(VLOOKUP(Importacao[[#This Row],[País Corrigido]],'Conversor de países_Geral_UTF8_'!$A$2:$B$223,2,FALSE),"Não Informado")</f>
        <v>América do Sul</v>
      </c>
      <c r="H2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3" spans="1:8">
      <c r="A253" s="3" t="s">
        <v>17</v>
      </c>
      <c r="B253">
        <v>2005</v>
      </c>
      <c r="C253">
        <v>10845213</v>
      </c>
      <c r="D253">
        <v>21623751</v>
      </c>
      <c r="E253">
        <v>1.9938521262791242</v>
      </c>
      <c r="F253" t="str">
        <f>VLOOKUP(Importacao[[#This Row],[País]],Tabela4[],4,FALSE)</f>
        <v>Argentina</v>
      </c>
      <c r="G253" t="str">
        <f>IFERROR(VLOOKUP(Importacao[[#This Row],[País Corrigido]],'Conversor de países_Geral_UTF8_'!$A$2:$B$223,2,FALSE),"Não Informado")</f>
        <v>América do Sul</v>
      </c>
      <c r="H2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4" spans="1:8">
      <c r="A254" s="3" t="s">
        <v>17</v>
      </c>
      <c r="B254">
        <v>2006</v>
      </c>
      <c r="C254">
        <v>11939727</v>
      </c>
      <c r="D254">
        <v>25822840</v>
      </c>
      <c r="E254">
        <v>2.1627663681087514</v>
      </c>
      <c r="F254" t="str">
        <f>VLOOKUP(Importacao[[#This Row],[País]],Tabela4[],4,FALSE)</f>
        <v>Argentina</v>
      </c>
      <c r="G254" t="str">
        <f>IFERROR(VLOOKUP(Importacao[[#This Row],[País Corrigido]],'Conversor de países_Geral_UTF8_'!$A$2:$B$223,2,FALSE),"Não Informado")</f>
        <v>América do Sul</v>
      </c>
      <c r="H2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5" spans="1:8">
      <c r="A255" s="3" t="s">
        <v>17</v>
      </c>
      <c r="B255">
        <v>2007</v>
      </c>
      <c r="C255">
        <v>15621172</v>
      </c>
      <c r="D255">
        <v>36160548</v>
      </c>
      <c r="E255">
        <v>2.3148421898177678</v>
      </c>
      <c r="F255" t="str">
        <f>VLOOKUP(Importacao[[#This Row],[País]],Tabela4[],4,FALSE)</f>
        <v>Argentina</v>
      </c>
      <c r="G255" t="str">
        <f>IFERROR(VLOOKUP(Importacao[[#This Row],[País Corrigido]],'Conversor de países_Geral_UTF8_'!$A$2:$B$223,2,FALSE),"Não Informado")</f>
        <v>América do Sul</v>
      </c>
      <c r="H2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6" spans="1:8">
      <c r="A256" s="3" t="s">
        <v>17</v>
      </c>
      <c r="B256">
        <v>2008</v>
      </c>
      <c r="C256">
        <v>14417761</v>
      </c>
      <c r="D256">
        <v>37382581</v>
      </c>
      <c r="E256">
        <v>2.5928145847333717</v>
      </c>
      <c r="F256" t="str">
        <f>VLOOKUP(Importacao[[#This Row],[País]],Tabela4[],4,FALSE)</f>
        <v>Argentina</v>
      </c>
      <c r="G256" t="str">
        <f>IFERROR(VLOOKUP(Importacao[[#This Row],[País Corrigido]],'Conversor de países_Geral_UTF8_'!$A$2:$B$223,2,FALSE),"Não Informado")</f>
        <v>América do Sul</v>
      </c>
      <c r="H2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7" spans="1:8">
      <c r="A257" s="3" t="s">
        <v>17</v>
      </c>
      <c r="B257">
        <v>2009</v>
      </c>
      <c r="C257">
        <v>13902750</v>
      </c>
      <c r="D257">
        <v>38521731</v>
      </c>
      <c r="E257">
        <v>2.770799374224524</v>
      </c>
      <c r="F257" t="str">
        <f>VLOOKUP(Importacao[[#This Row],[País]],Tabela4[],4,FALSE)</f>
        <v>Argentina</v>
      </c>
      <c r="G257" t="str">
        <f>IFERROR(VLOOKUP(Importacao[[#This Row],[País Corrigido]],'Conversor de países_Geral_UTF8_'!$A$2:$B$223,2,FALSE),"Não Informado")</f>
        <v>América do Sul</v>
      </c>
      <c r="H2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8" spans="1:8">
      <c r="A258" s="3" t="s">
        <v>17</v>
      </c>
      <c r="B258">
        <v>2010</v>
      </c>
      <c r="C258">
        <v>16965266</v>
      </c>
      <c r="D258">
        <v>52126581</v>
      </c>
      <c r="E258">
        <v>3.0725472267867771</v>
      </c>
      <c r="F258" t="str">
        <f>VLOOKUP(Importacao[[#This Row],[País]],Tabela4[],4,FALSE)</f>
        <v>Argentina</v>
      </c>
      <c r="G258" t="str">
        <f>IFERROR(VLOOKUP(Importacao[[#This Row],[País Corrigido]],'Conversor de países_Geral_UTF8_'!$A$2:$B$223,2,FALSE),"Não Informado")</f>
        <v>América do Sul</v>
      </c>
      <c r="H2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9" spans="1:8">
      <c r="A259" s="3" t="s">
        <v>17</v>
      </c>
      <c r="B259">
        <v>2011</v>
      </c>
      <c r="C259">
        <v>16673491</v>
      </c>
      <c r="D259">
        <v>58806736</v>
      </c>
      <c r="E259">
        <v>3.526960010953915</v>
      </c>
      <c r="F259" t="str">
        <f>VLOOKUP(Importacao[[#This Row],[País]],Tabela4[],4,FALSE)</f>
        <v>Argentina</v>
      </c>
      <c r="G259" t="str">
        <f>IFERROR(VLOOKUP(Importacao[[#This Row],[País Corrigido]],'Conversor de países_Geral_UTF8_'!$A$2:$B$223,2,FALSE),"Não Informado")</f>
        <v>América do Sul</v>
      </c>
      <c r="H2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0" spans="1:8">
      <c r="A260" s="3" t="s">
        <v>17</v>
      </c>
      <c r="B260">
        <v>2012</v>
      </c>
      <c r="C260">
        <v>14613839</v>
      </c>
      <c r="D260">
        <v>55633562</v>
      </c>
      <c r="E260">
        <v>3.8069094643782515</v>
      </c>
      <c r="F260" t="str">
        <f>VLOOKUP(Importacao[[#This Row],[País]],Tabela4[],4,FALSE)</f>
        <v>Argentina</v>
      </c>
      <c r="G260" t="str">
        <f>IFERROR(VLOOKUP(Importacao[[#This Row],[País Corrigido]],'Conversor de países_Geral_UTF8_'!$A$2:$B$223,2,FALSE),"Não Informado")</f>
        <v>América do Sul</v>
      </c>
      <c r="H2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1" spans="1:8">
      <c r="A261" s="3" t="s">
        <v>17</v>
      </c>
      <c r="B261">
        <v>2013</v>
      </c>
      <c r="C261">
        <v>12732815</v>
      </c>
      <c r="D261">
        <v>49524694</v>
      </c>
      <c r="E261">
        <v>3.88953220477954</v>
      </c>
      <c r="F261" t="str">
        <f>VLOOKUP(Importacao[[#This Row],[País]],Tabela4[],4,FALSE)</f>
        <v>Argentina</v>
      </c>
      <c r="G261" t="str">
        <f>IFERROR(VLOOKUP(Importacao[[#This Row],[País Corrigido]],'Conversor de países_Geral_UTF8_'!$A$2:$B$223,2,FALSE),"Não Informado")</f>
        <v>América do Sul</v>
      </c>
      <c r="H2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2" spans="1:8">
      <c r="A262" s="3" t="s">
        <v>17</v>
      </c>
      <c r="B262">
        <v>2014</v>
      </c>
      <c r="C262">
        <v>13437321</v>
      </c>
      <c r="D262">
        <v>53815956</v>
      </c>
      <c r="E262">
        <v>4.0049617033038061</v>
      </c>
      <c r="F262" t="str">
        <f>VLOOKUP(Importacao[[#This Row],[País]],Tabela4[],4,FALSE)</f>
        <v>Argentina</v>
      </c>
      <c r="G262" t="str">
        <f>IFERROR(VLOOKUP(Importacao[[#This Row],[País Corrigido]],'Conversor de países_Geral_UTF8_'!$A$2:$B$223,2,FALSE),"Não Informado")</f>
        <v>América do Sul</v>
      </c>
      <c r="H2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3" spans="1:8">
      <c r="A263" s="3" t="s">
        <v>17</v>
      </c>
      <c r="B263">
        <v>2015</v>
      </c>
      <c r="C263">
        <v>12465041</v>
      </c>
      <c r="D263">
        <v>48043201</v>
      </c>
      <c r="E263">
        <v>3.8542352969396569</v>
      </c>
      <c r="F263" t="str">
        <f>VLOOKUP(Importacao[[#This Row],[País]],Tabela4[],4,FALSE)</f>
        <v>Argentina</v>
      </c>
      <c r="G263" t="str">
        <f>IFERROR(VLOOKUP(Importacao[[#This Row],[País Corrigido]],'Conversor de países_Geral_UTF8_'!$A$2:$B$223,2,FALSE),"Não Informado")</f>
        <v>América do Sul</v>
      </c>
      <c r="H2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4" spans="1:8">
      <c r="A264" s="3" t="s">
        <v>17</v>
      </c>
      <c r="B264">
        <v>2016</v>
      </c>
      <c r="C264">
        <v>14098009</v>
      </c>
      <c r="D264">
        <v>45214862</v>
      </c>
      <c r="E264">
        <v>3.2071806735263113</v>
      </c>
      <c r="F264" t="str">
        <f>VLOOKUP(Importacao[[#This Row],[País]],Tabela4[],4,FALSE)</f>
        <v>Argentina</v>
      </c>
      <c r="G264" t="str">
        <f>IFERROR(VLOOKUP(Importacao[[#This Row],[País Corrigido]],'Conversor de países_Geral_UTF8_'!$A$2:$B$223,2,FALSE),"Não Informado")</f>
        <v>América do Sul</v>
      </c>
      <c r="H2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5" spans="1:8">
      <c r="A265" s="3" t="s">
        <v>17</v>
      </c>
      <c r="B265">
        <v>2017</v>
      </c>
      <c r="C265">
        <v>15461740</v>
      </c>
      <c r="D265">
        <v>51770842</v>
      </c>
      <c r="E265">
        <v>3.3483192706642333</v>
      </c>
      <c r="F265" t="str">
        <f>VLOOKUP(Importacao[[#This Row],[País]],Tabela4[],4,FALSE)</f>
        <v>Argentina</v>
      </c>
      <c r="G265" t="str">
        <f>IFERROR(VLOOKUP(Importacao[[#This Row],[País Corrigido]],'Conversor de países_Geral_UTF8_'!$A$2:$B$223,2,FALSE),"Não Informado")</f>
        <v>América do Sul</v>
      </c>
      <c r="H2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6" spans="1:8">
      <c r="A266" s="3" t="s">
        <v>17</v>
      </c>
      <c r="B266">
        <v>2018</v>
      </c>
      <c r="C266">
        <v>15221318</v>
      </c>
      <c r="D266">
        <v>52817642</v>
      </c>
      <c r="E266">
        <v>3.4699782239619461</v>
      </c>
      <c r="F266" t="str">
        <f>VLOOKUP(Importacao[[#This Row],[País]],Tabela4[],4,FALSE)</f>
        <v>Argentina</v>
      </c>
      <c r="G266" t="str">
        <f>IFERROR(VLOOKUP(Importacao[[#This Row],[País Corrigido]],'Conversor de países_Geral_UTF8_'!$A$2:$B$223,2,FALSE),"Não Informado")</f>
        <v>América do Sul</v>
      </c>
      <c r="H2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7" spans="1:8">
      <c r="A267" s="3" t="s">
        <v>17</v>
      </c>
      <c r="B267">
        <v>2019</v>
      </c>
      <c r="C267">
        <v>16548931</v>
      </c>
      <c r="D267">
        <v>54527380</v>
      </c>
      <c r="E267">
        <v>3.2949185660390996</v>
      </c>
      <c r="F267" t="str">
        <f>VLOOKUP(Importacao[[#This Row],[País]],Tabela4[],4,FALSE)</f>
        <v>Argentina</v>
      </c>
      <c r="G267" t="str">
        <f>IFERROR(VLOOKUP(Importacao[[#This Row],[País Corrigido]],'Conversor de países_Geral_UTF8_'!$A$2:$B$223,2,FALSE),"Não Informado")</f>
        <v>América do Sul</v>
      </c>
      <c r="H2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8" spans="1:8">
      <c r="A268" s="3" t="s">
        <v>17</v>
      </c>
      <c r="B268">
        <v>2020</v>
      </c>
      <c r="C268">
        <v>22610267</v>
      </c>
      <c r="D268">
        <v>66322932</v>
      </c>
      <c r="E268">
        <v>2.933310429284183</v>
      </c>
      <c r="F268" t="str">
        <f>VLOOKUP(Importacao[[#This Row],[País]],Tabela4[],4,FALSE)</f>
        <v>Argentina</v>
      </c>
      <c r="G268" t="str">
        <f>IFERROR(VLOOKUP(Importacao[[#This Row],[País Corrigido]],'Conversor de países_Geral_UTF8_'!$A$2:$B$223,2,FALSE),"Não Informado")</f>
        <v>América do Sul</v>
      </c>
      <c r="H2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9" spans="1:8">
      <c r="A269" s="3" t="s">
        <v>17</v>
      </c>
      <c r="B269">
        <v>2021</v>
      </c>
      <c r="C269">
        <v>26869241</v>
      </c>
      <c r="D269">
        <v>79527959</v>
      </c>
      <c r="E269">
        <v>2.9598141235176683</v>
      </c>
      <c r="F269" t="str">
        <f>VLOOKUP(Importacao[[#This Row],[País]],Tabela4[],4,FALSE)</f>
        <v>Argentina</v>
      </c>
      <c r="G269" t="str">
        <f>IFERROR(VLOOKUP(Importacao[[#This Row],[País Corrigido]],'Conversor de países_Geral_UTF8_'!$A$2:$B$223,2,FALSE),"Não Informado")</f>
        <v>América do Sul</v>
      </c>
      <c r="H2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0" spans="1:8">
      <c r="A270" s="3" t="s">
        <v>17</v>
      </c>
      <c r="B270">
        <v>2022</v>
      </c>
      <c r="C270">
        <v>27980574</v>
      </c>
      <c r="D270">
        <v>87519642</v>
      </c>
      <c r="E270">
        <v>3.1278715726131994</v>
      </c>
      <c r="F270" t="str">
        <f>VLOOKUP(Importacao[[#This Row],[País]],Tabela4[],4,FALSE)</f>
        <v>Argentina</v>
      </c>
      <c r="G270" t="str">
        <f>IFERROR(VLOOKUP(Importacao[[#This Row],[País Corrigido]],'Conversor de países_Geral_UTF8_'!$A$2:$B$223,2,FALSE),"Não Informado")</f>
        <v>América do Sul</v>
      </c>
      <c r="H2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" spans="1:8">
      <c r="A271" s="3" t="s">
        <v>17</v>
      </c>
      <c r="B271">
        <v>2023</v>
      </c>
      <c r="C271">
        <v>25276991</v>
      </c>
      <c r="D271">
        <v>83918138</v>
      </c>
      <c r="E271">
        <v>3.3199417604729931</v>
      </c>
      <c r="F271" t="str">
        <f>VLOOKUP(Importacao[[#This Row],[País]],Tabela4[],4,FALSE)</f>
        <v>Argentina</v>
      </c>
      <c r="G271" t="str">
        <f>IFERROR(VLOOKUP(Importacao[[#This Row],[País Corrigido]],'Conversor de países_Geral_UTF8_'!$A$2:$B$223,2,FALSE),"Não Informado")</f>
        <v>América do Sul</v>
      </c>
      <c r="H2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" spans="1:8" hidden="1">
      <c r="A272" s="3" t="s">
        <v>19</v>
      </c>
      <c r="B272">
        <v>1970</v>
      </c>
      <c r="C272">
        <v>0</v>
      </c>
      <c r="D272">
        <v>0</v>
      </c>
      <c r="E272" t="e">
        <v>#NUM!</v>
      </c>
      <c r="F272" t="str">
        <f>VLOOKUP(Importacao[[#This Row],[País]],Tabela4[],4,FALSE)</f>
        <v>Armênia</v>
      </c>
      <c r="G272" t="str">
        <f>IFERROR(VLOOKUP(Importacao[[#This Row],[País Corrigido]],'Conversor de países_Geral_UTF8_'!$A$2:$B$223,2,FALSE),"Não Informado")</f>
        <v>Ásia</v>
      </c>
      <c r="H2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3" spans="1:8" hidden="1">
      <c r="A273" s="3" t="s">
        <v>19</v>
      </c>
      <c r="B273">
        <v>1971</v>
      </c>
      <c r="C273">
        <v>0</v>
      </c>
      <c r="D273">
        <v>0</v>
      </c>
      <c r="E273" t="e">
        <v>#NUM!</v>
      </c>
      <c r="F273" t="str">
        <f>VLOOKUP(Importacao[[#This Row],[País]],Tabela4[],4,FALSE)</f>
        <v>Armênia</v>
      </c>
      <c r="G273" t="str">
        <f>IFERROR(VLOOKUP(Importacao[[#This Row],[País Corrigido]],'Conversor de países_Geral_UTF8_'!$A$2:$B$223,2,FALSE),"Não Informado")</f>
        <v>Ásia</v>
      </c>
      <c r="H2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4" spans="1:8" hidden="1">
      <c r="A274" s="3" t="s">
        <v>19</v>
      </c>
      <c r="B274">
        <v>1972</v>
      </c>
      <c r="C274">
        <v>0</v>
      </c>
      <c r="D274">
        <v>0</v>
      </c>
      <c r="E274" t="e">
        <v>#NUM!</v>
      </c>
      <c r="F274" t="str">
        <f>VLOOKUP(Importacao[[#This Row],[País]],Tabela4[],4,FALSE)</f>
        <v>Armênia</v>
      </c>
      <c r="G274" t="str">
        <f>IFERROR(VLOOKUP(Importacao[[#This Row],[País Corrigido]],'Conversor de países_Geral_UTF8_'!$A$2:$B$223,2,FALSE),"Não Informado")</f>
        <v>Ásia</v>
      </c>
      <c r="H2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5" spans="1:8" hidden="1">
      <c r="A275" s="3" t="s">
        <v>19</v>
      </c>
      <c r="B275">
        <v>1973</v>
      </c>
      <c r="C275">
        <v>0</v>
      </c>
      <c r="D275">
        <v>0</v>
      </c>
      <c r="E275" t="e">
        <v>#NUM!</v>
      </c>
      <c r="F275" t="str">
        <f>VLOOKUP(Importacao[[#This Row],[País]],Tabela4[],4,FALSE)</f>
        <v>Armênia</v>
      </c>
      <c r="G275" t="str">
        <f>IFERROR(VLOOKUP(Importacao[[#This Row],[País Corrigido]],'Conversor de países_Geral_UTF8_'!$A$2:$B$223,2,FALSE),"Não Informado")</f>
        <v>Ásia</v>
      </c>
      <c r="H2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" spans="1:8" hidden="1">
      <c r="A276" s="3" t="s">
        <v>19</v>
      </c>
      <c r="B276">
        <v>1974</v>
      </c>
      <c r="C276">
        <v>0</v>
      </c>
      <c r="D276">
        <v>0</v>
      </c>
      <c r="E276" t="e">
        <v>#NUM!</v>
      </c>
      <c r="F276" t="str">
        <f>VLOOKUP(Importacao[[#This Row],[País]],Tabela4[],4,FALSE)</f>
        <v>Armênia</v>
      </c>
      <c r="G276" t="str">
        <f>IFERROR(VLOOKUP(Importacao[[#This Row],[País Corrigido]],'Conversor de países_Geral_UTF8_'!$A$2:$B$223,2,FALSE),"Não Informado")</f>
        <v>Ásia</v>
      </c>
      <c r="H2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" spans="1:8" hidden="1">
      <c r="A277" s="3" t="s">
        <v>19</v>
      </c>
      <c r="B277">
        <v>1975</v>
      </c>
      <c r="C277">
        <v>0</v>
      </c>
      <c r="D277">
        <v>0</v>
      </c>
      <c r="E277" t="e">
        <v>#NUM!</v>
      </c>
      <c r="F277" t="str">
        <f>VLOOKUP(Importacao[[#This Row],[País]],Tabela4[],4,FALSE)</f>
        <v>Armênia</v>
      </c>
      <c r="G277" t="str">
        <f>IFERROR(VLOOKUP(Importacao[[#This Row],[País Corrigido]],'Conversor de países_Geral_UTF8_'!$A$2:$B$223,2,FALSE),"Não Informado")</f>
        <v>Ásia</v>
      </c>
      <c r="H2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" spans="1:8" hidden="1">
      <c r="A278" s="3" t="s">
        <v>19</v>
      </c>
      <c r="B278">
        <v>1976</v>
      </c>
      <c r="C278">
        <v>0</v>
      </c>
      <c r="D278">
        <v>0</v>
      </c>
      <c r="E278" t="e">
        <v>#NUM!</v>
      </c>
      <c r="F278" t="str">
        <f>VLOOKUP(Importacao[[#This Row],[País]],Tabela4[],4,FALSE)</f>
        <v>Armênia</v>
      </c>
      <c r="G278" t="str">
        <f>IFERROR(VLOOKUP(Importacao[[#This Row],[País Corrigido]],'Conversor de países_Geral_UTF8_'!$A$2:$B$223,2,FALSE),"Não Informado")</f>
        <v>Ásia</v>
      </c>
      <c r="H2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9" spans="1:8" hidden="1">
      <c r="A279" s="3" t="s">
        <v>19</v>
      </c>
      <c r="B279">
        <v>1977</v>
      </c>
      <c r="C279">
        <v>0</v>
      </c>
      <c r="D279">
        <v>0</v>
      </c>
      <c r="E279" t="e">
        <v>#NUM!</v>
      </c>
      <c r="F279" t="str">
        <f>VLOOKUP(Importacao[[#This Row],[País]],Tabela4[],4,FALSE)</f>
        <v>Armênia</v>
      </c>
      <c r="G279" t="str">
        <f>IFERROR(VLOOKUP(Importacao[[#This Row],[País Corrigido]],'Conversor de países_Geral_UTF8_'!$A$2:$B$223,2,FALSE),"Não Informado")</f>
        <v>Ásia</v>
      </c>
      <c r="H2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0" spans="1:8" hidden="1">
      <c r="A280" s="3" t="s">
        <v>19</v>
      </c>
      <c r="B280">
        <v>1978</v>
      </c>
      <c r="C280">
        <v>0</v>
      </c>
      <c r="D280">
        <v>0</v>
      </c>
      <c r="E280" t="e">
        <v>#NUM!</v>
      </c>
      <c r="F280" t="str">
        <f>VLOOKUP(Importacao[[#This Row],[País]],Tabela4[],4,FALSE)</f>
        <v>Armênia</v>
      </c>
      <c r="G280" t="str">
        <f>IFERROR(VLOOKUP(Importacao[[#This Row],[País Corrigido]],'Conversor de países_Geral_UTF8_'!$A$2:$B$223,2,FALSE),"Não Informado")</f>
        <v>Ásia</v>
      </c>
      <c r="H2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" spans="1:8" hidden="1">
      <c r="A281" s="3" t="s">
        <v>19</v>
      </c>
      <c r="B281">
        <v>1979</v>
      </c>
      <c r="C281">
        <v>0</v>
      </c>
      <c r="D281">
        <v>0</v>
      </c>
      <c r="E281" t="e">
        <v>#NUM!</v>
      </c>
      <c r="F281" t="str">
        <f>VLOOKUP(Importacao[[#This Row],[País]],Tabela4[],4,FALSE)</f>
        <v>Armênia</v>
      </c>
      <c r="G281" t="str">
        <f>IFERROR(VLOOKUP(Importacao[[#This Row],[País Corrigido]],'Conversor de países_Geral_UTF8_'!$A$2:$B$223,2,FALSE),"Não Informado")</f>
        <v>Ásia</v>
      </c>
      <c r="H2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" spans="1:8" hidden="1">
      <c r="A282" s="3" t="s">
        <v>19</v>
      </c>
      <c r="B282">
        <v>1980</v>
      </c>
      <c r="C282">
        <v>0</v>
      </c>
      <c r="D282">
        <v>0</v>
      </c>
      <c r="E282" t="e">
        <v>#NUM!</v>
      </c>
      <c r="F282" t="str">
        <f>VLOOKUP(Importacao[[#This Row],[País]],Tabela4[],4,FALSE)</f>
        <v>Armênia</v>
      </c>
      <c r="G282" t="str">
        <f>IFERROR(VLOOKUP(Importacao[[#This Row],[País Corrigido]],'Conversor de países_Geral_UTF8_'!$A$2:$B$223,2,FALSE),"Não Informado")</f>
        <v>Ásia</v>
      </c>
      <c r="H2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" spans="1:8" hidden="1">
      <c r="A283" s="3" t="s">
        <v>19</v>
      </c>
      <c r="B283">
        <v>1981</v>
      </c>
      <c r="C283">
        <v>0</v>
      </c>
      <c r="D283">
        <v>0</v>
      </c>
      <c r="E283" t="e">
        <v>#NUM!</v>
      </c>
      <c r="F283" t="str">
        <f>VLOOKUP(Importacao[[#This Row],[País]],Tabela4[],4,FALSE)</f>
        <v>Armênia</v>
      </c>
      <c r="G283" t="str">
        <f>IFERROR(VLOOKUP(Importacao[[#This Row],[País Corrigido]],'Conversor de países_Geral_UTF8_'!$A$2:$B$223,2,FALSE),"Não Informado")</f>
        <v>Ásia</v>
      </c>
      <c r="H2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" spans="1:8" hidden="1">
      <c r="A284" s="3" t="s">
        <v>19</v>
      </c>
      <c r="B284">
        <v>1982</v>
      </c>
      <c r="C284">
        <v>0</v>
      </c>
      <c r="D284">
        <v>0</v>
      </c>
      <c r="E284" t="e">
        <v>#NUM!</v>
      </c>
      <c r="F284" t="str">
        <f>VLOOKUP(Importacao[[#This Row],[País]],Tabela4[],4,FALSE)</f>
        <v>Armênia</v>
      </c>
      <c r="G284" t="str">
        <f>IFERROR(VLOOKUP(Importacao[[#This Row],[País Corrigido]],'Conversor de países_Geral_UTF8_'!$A$2:$B$223,2,FALSE),"Não Informado")</f>
        <v>Ásia</v>
      </c>
      <c r="H2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5" spans="1:8" hidden="1">
      <c r="A285" s="3" t="s">
        <v>19</v>
      </c>
      <c r="B285">
        <v>1983</v>
      </c>
      <c r="C285">
        <v>0</v>
      </c>
      <c r="D285">
        <v>0</v>
      </c>
      <c r="E285" t="e">
        <v>#NUM!</v>
      </c>
      <c r="F285" t="str">
        <f>VLOOKUP(Importacao[[#This Row],[País]],Tabela4[],4,FALSE)</f>
        <v>Armênia</v>
      </c>
      <c r="G285" t="str">
        <f>IFERROR(VLOOKUP(Importacao[[#This Row],[País Corrigido]],'Conversor de países_Geral_UTF8_'!$A$2:$B$223,2,FALSE),"Não Informado")</f>
        <v>Ásia</v>
      </c>
      <c r="H2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" spans="1:8" hidden="1">
      <c r="A286" s="3" t="s">
        <v>19</v>
      </c>
      <c r="B286">
        <v>1984</v>
      </c>
      <c r="C286">
        <v>0</v>
      </c>
      <c r="D286">
        <v>0</v>
      </c>
      <c r="E286" t="e">
        <v>#NUM!</v>
      </c>
      <c r="F286" t="str">
        <f>VLOOKUP(Importacao[[#This Row],[País]],Tabela4[],4,FALSE)</f>
        <v>Armênia</v>
      </c>
      <c r="G286" t="str">
        <f>IFERROR(VLOOKUP(Importacao[[#This Row],[País Corrigido]],'Conversor de países_Geral_UTF8_'!$A$2:$B$223,2,FALSE),"Não Informado")</f>
        <v>Ásia</v>
      </c>
      <c r="H2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" spans="1:8" hidden="1">
      <c r="A287" s="3" t="s">
        <v>19</v>
      </c>
      <c r="B287">
        <v>1985</v>
      </c>
      <c r="C287">
        <v>0</v>
      </c>
      <c r="D287">
        <v>0</v>
      </c>
      <c r="E287" t="e">
        <v>#NUM!</v>
      </c>
      <c r="F287" t="str">
        <f>VLOOKUP(Importacao[[#This Row],[País]],Tabela4[],4,FALSE)</f>
        <v>Armênia</v>
      </c>
      <c r="G287" t="str">
        <f>IFERROR(VLOOKUP(Importacao[[#This Row],[País Corrigido]],'Conversor de países_Geral_UTF8_'!$A$2:$B$223,2,FALSE),"Não Informado")</f>
        <v>Ásia</v>
      </c>
      <c r="H2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" spans="1:8" hidden="1">
      <c r="A288" s="3" t="s">
        <v>19</v>
      </c>
      <c r="B288">
        <v>1986</v>
      </c>
      <c r="C288">
        <v>0</v>
      </c>
      <c r="D288">
        <v>0</v>
      </c>
      <c r="E288" t="e">
        <v>#NUM!</v>
      </c>
      <c r="F288" t="str">
        <f>VLOOKUP(Importacao[[#This Row],[País]],Tabela4[],4,FALSE)</f>
        <v>Armênia</v>
      </c>
      <c r="G288" t="str">
        <f>IFERROR(VLOOKUP(Importacao[[#This Row],[País Corrigido]],'Conversor de países_Geral_UTF8_'!$A$2:$B$223,2,FALSE),"Não Informado")</f>
        <v>Ásia</v>
      </c>
      <c r="H2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" spans="1:8" hidden="1">
      <c r="A289" s="3" t="s">
        <v>19</v>
      </c>
      <c r="B289">
        <v>1987</v>
      </c>
      <c r="C289">
        <v>0</v>
      </c>
      <c r="D289">
        <v>0</v>
      </c>
      <c r="E289" t="e">
        <v>#NUM!</v>
      </c>
      <c r="F289" t="str">
        <f>VLOOKUP(Importacao[[#This Row],[País]],Tabela4[],4,FALSE)</f>
        <v>Armênia</v>
      </c>
      <c r="G289" t="str">
        <f>IFERROR(VLOOKUP(Importacao[[#This Row],[País Corrigido]],'Conversor de países_Geral_UTF8_'!$A$2:$B$223,2,FALSE),"Não Informado")</f>
        <v>Ásia</v>
      </c>
      <c r="H2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0" spans="1:8" hidden="1">
      <c r="A290" s="3" t="s">
        <v>19</v>
      </c>
      <c r="B290">
        <v>1988</v>
      </c>
      <c r="C290">
        <v>0</v>
      </c>
      <c r="D290">
        <v>0</v>
      </c>
      <c r="E290" t="e">
        <v>#NUM!</v>
      </c>
      <c r="F290" t="str">
        <f>VLOOKUP(Importacao[[#This Row],[País]],Tabela4[],4,FALSE)</f>
        <v>Armênia</v>
      </c>
      <c r="G290" t="str">
        <f>IFERROR(VLOOKUP(Importacao[[#This Row],[País Corrigido]],'Conversor de países_Geral_UTF8_'!$A$2:$B$223,2,FALSE),"Não Informado")</f>
        <v>Ásia</v>
      </c>
      <c r="H2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1" spans="1:8" hidden="1">
      <c r="A291" s="3" t="s">
        <v>19</v>
      </c>
      <c r="B291">
        <v>1989</v>
      </c>
      <c r="C291">
        <v>0</v>
      </c>
      <c r="D291">
        <v>0</v>
      </c>
      <c r="E291" t="e">
        <v>#NUM!</v>
      </c>
      <c r="F291" t="str">
        <f>VLOOKUP(Importacao[[#This Row],[País]],Tabela4[],4,FALSE)</f>
        <v>Armênia</v>
      </c>
      <c r="G291" t="str">
        <f>IFERROR(VLOOKUP(Importacao[[#This Row],[País Corrigido]],'Conversor de países_Geral_UTF8_'!$A$2:$B$223,2,FALSE),"Não Informado")</f>
        <v>Ásia</v>
      </c>
      <c r="H2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" spans="1:8" hidden="1">
      <c r="A292" s="3" t="s">
        <v>19</v>
      </c>
      <c r="B292">
        <v>1990</v>
      </c>
      <c r="C292">
        <v>0</v>
      </c>
      <c r="D292">
        <v>0</v>
      </c>
      <c r="E292" t="e">
        <v>#NUM!</v>
      </c>
      <c r="F292" t="str">
        <f>VLOOKUP(Importacao[[#This Row],[País]],Tabela4[],4,FALSE)</f>
        <v>Armênia</v>
      </c>
      <c r="G292" t="str">
        <f>IFERROR(VLOOKUP(Importacao[[#This Row],[País Corrigido]],'Conversor de países_Geral_UTF8_'!$A$2:$B$223,2,FALSE),"Não Informado")</f>
        <v>Ásia</v>
      </c>
      <c r="H2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" spans="1:8" hidden="1">
      <c r="A293" s="3" t="s">
        <v>19</v>
      </c>
      <c r="B293">
        <v>1991</v>
      </c>
      <c r="C293">
        <v>0</v>
      </c>
      <c r="D293">
        <v>0</v>
      </c>
      <c r="E293" t="e">
        <v>#NUM!</v>
      </c>
      <c r="F293" t="str">
        <f>VLOOKUP(Importacao[[#This Row],[País]],Tabela4[],4,FALSE)</f>
        <v>Armênia</v>
      </c>
      <c r="G293" t="str">
        <f>IFERROR(VLOOKUP(Importacao[[#This Row],[País Corrigido]],'Conversor de países_Geral_UTF8_'!$A$2:$B$223,2,FALSE),"Não Informado")</f>
        <v>Ásia</v>
      </c>
      <c r="H2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" spans="1:8" hidden="1">
      <c r="A294" s="3" t="s">
        <v>19</v>
      </c>
      <c r="B294">
        <v>1992</v>
      </c>
      <c r="C294">
        <v>0</v>
      </c>
      <c r="D294">
        <v>0</v>
      </c>
      <c r="E294" t="e">
        <v>#NUM!</v>
      </c>
      <c r="F294" t="str">
        <f>VLOOKUP(Importacao[[#This Row],[País]],Tabela4[],4,FALSE)</f>
        <v>Armênia</v>
      </c>
      <c r="G294" t="str">
        <f>IFERROR(VLOOKUP(Importacao[[#This Row],[País Corrigido]],'Conversor de países_Geral_UTF8_'!$A$2:$B$223,2,FALSE),"Não Informado")</f>
        <v>Ásia</v>
      </c>
      <c r="H2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" spans="1:8" hidden="1">
      <c r="A295" s="3" t="s">
        <v>19</v>
      </c>
      <c r="B295">
        <v>1993</v>
      </c>
      <c r="C295">
        <v>0</v>
      </c>
      <c r="D295">
        <v>0</v>
      </c>
      <c r="E295" t="e">
        <v>#NUM!</v>
      </c>
      <c r="F295" t="str">
        <f>VLOOKUP(Importacao[[#This Row],[País]],Tabela4[],4,FALSE)</f>
        <v>Armênia</v>
      </c>
      <c r="G295" t="str">
        <f>IFERROR(VLOOKUP(Importacao[[#This Row],[País Corrigido]],'Conversor de países_Geral_UTF8_'!$A$2:$B$223,2,FALSE),"Não Informado")</f>
        <v>Ásia</v>
      </c>
      <c r="H2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6" spans="1:8" hidden="1">
      <c r="A296" s="3" t="s">
        <v>19</v>
      </c>
      <c r="B296">
        <v>1994</v>
      </c>
      <c r="C296">
        <v>0</v>
      </c>
      <c r="D296">
        <v>0</v>
      </c>
      <c r="E296" t="e">
        <v>#NUM!</v>
      </c>
      <c r="F296" t="str">
        <f>VLOOKUP(Importacao[[#This Row],[País]],Tabela4[],4,FALSE)</f>
        <v>Armênia</v>
      </c>
      <c r="G296" t="str">
        <f>IFERROR(VLOOKUP(Importacao[[#This Row],[País Corrigido]],'Conversor de países_Geral_UTF8_'!$A$2:$B$223,2,FALSE),"Não Informado")</f>
        <v>Ásia</v>
      </c>
      <c r="H2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" spans="1:8" hidden="1">
      <c r="A297" s="3" t="s">
        <v>19</v>
      </c>
      <c r="B297">
        <v>1995</v>
      </c>
      <c r="C297">
        <v>0</v>
      </c>
      <c r="D297">
        <v>0</v>
      </c>
      <c r="E297" t="e">
        <v>#NUM!</v>
      </c>
      <c r="F297" t="str">
        <f>VLOOKUP(Importacao[[#This Row],[País]],Tabela4[],4,FALSE)</f>
        <v>Armênia</v>
      </c>
      <c r="G297" t="str">
        <f>IFERROR(VLOOKUP(Importacao[[#This Row],[País Corrigido]],'Conversor de países_Geral_UTF8_'!$A$2:$B$223,2,FALSE),"Não Informado")</f>
        <v>Ásia</v>
      </c>
      <c r="H2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" spans="1:8" hidden="1">
      <c r="A298" s="3" t="s">
        <v>19</v>
      </c>
      <c r="B298">
        <v>1996</v>
      </c>
      <c r="C298">
        <v>0</v>
      </c>
      <c r="D298">
        <v>0</v>
      </c>
      <c r="E298" t="e">
        <v>#NUM!</v>
      </c>
      <c r="F298" t="str">
        <f>VLOOKUP(Importacao[[#This Row],[País]],Tabela4[],4,FALSE)</f>
        <v>Armênia</v>
      </c>
      <c r="G298" t="str">
        <f>IFERROR(VLOOKUP(Importacao[[#This Row],[País Corrigido]],'Conversor de países_Geral_UTF8_'!$A$2:$B$223,2,FALSE),"Não Informado")</f>
        <v>Ásia</v>
      </c>
      <c r="H2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" spans="1:8" hidden="1">
      <c r="A299" s="3" t="s">
        <v>19</v>
      </c>
      <c r="B299">
        <v>1997</v>
      </c>
      <c r="C299">
        <v>0</v>
      </c>
      <c r="D299">
        <v>0</v>
      </c>
      <c r="E299" t="e">
        <v>#NUM!</v>
      </c>
      <c r="F299" t="str">
        <f>VLOOKUP(Importacao[[#This Row],[País]],Tabela4[],4,FALSE)</f>
        <v>Armênia</v>
      </c>
      <c r="G299" t="str">
        <f>IFERROR(VLOOKUP(Importacao[[#This Row],[País Corrigido]],'Conversor de países_Geral_UTF8_'!$A$2:$B$223,2,FALSE),"Não Informado")</f>
        <v>Ásia</v>
      </c>
      <c r="H2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" spans="1:8" hidden="1">
      <c r="A300" s="3" t="s">
        <v>19</v>
      </c>
      <c r="B300">
        <v>1998</v>
      </c>
      <c r="C300">
        <v>0</v>
      </c>
      <c r="D300">
        <v>0</v>
      </c>
      <c r="E300" t="e">
        <v>#NUM!</v>
      </c>
      <c r="F300" t="str">
        <f>VLOOKUP(Importacao[[#This Row],[País]],Tabela4[],4,FALSE)</f>
        <v>Armênia</v>
      </c>
      <c r="G300" t="str">
        <f>IFERROR(VLOOKUP(Importacao[[#This Row],[País Corrigido]],'Conversor de países_Geral_UTF8_'!$A$2:$B$223,2,FALSE),"Não Informado")</f>
        <v>Ásia</v>
      </c>
      <c r="H3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" spans="1:8" hidden="1">
      <c r="A301" s="3" t="s">
        <v>19</v>
      </c>
      <c r="B301">
        <v>1999</v>
      </c>
      <c r="C301">
        <v>0</v>
      </c>
      <c r="D301">
        <v>0</v>
      </c>
      <c r="E301" t="e">
        <v>#NUM!</v>
      </c>
      <c r="F301" t="str">
        <f>VLOOKUP(Importacao[[#This Row],[País]],Tabela4[],4,FALSE)</f>
        <v>Armênia</v>
      </c>
      <c r="G301" t="str">
        <f>IFERROR(VLOOKUP(Importacao[[#This Row],[País Corrigido]],'Conversor de países_Geral_UTF8_'!$A$2:$B$223,2,FALSE),"Não Informado")</f>
        <v>Ásia</v>
      </c>
      <c r="H3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" spans="1:8" hidden="1">
      <c r="A302" s="3" t="s">
        <v>19</v>
      </c>
      <c r="B302">
        <v>2000</v>
      </c>
      <c r="C302">
        <v>0</v>
      </c>
      <c r="D302">
        <v>0</v>
      </c>
      <c r="E302" t="e">
        <v>#NUM!</v>
      </c>
      <c r="F302" t="str">
        <f>VLOOKUP(Importacao[[#This Row],[País]],Tabela4[],4,FALSE)</f>
        <v>Armênia</v>
      </c>
      <c r="G302" t="str">
        <f>IFERROR(VLOOKUP(Importacao[[#This Row],[País Corrigido]],'Conversor de países_Geral_UTF8_'!$A$2:$B$223,2,FALSE),"Não Informado")</f>
        <v>Ásia</v>
      </c>
      <c r="H3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" spans="1:8" hidden="1">
      <c r="A303" s="3" t="s">
        <v>19</v>
      </c>
      <c r="B303">
        <v>2001</v>
      </c>
      <c r="C303">
        <v>0</v>
      </c>
      <c r="D303">
        <v>0</v>
      </c>
      <c r="E303" t="e">
        <v>#NUM!</v>
      </c>
      <c r="F303" t="str">
        <f>VLOOKUP(Importacao[[#This Row],[País]],Tabela4[],4,FALSE)</f>
        <v>Armênia</v>
      </c>
      <c r="G303" t="str">
        <f>IFERROR(VLOOKUP(Importacao[[#This Row],[País Corrigido]],'Conversor de países_Geral_UTF8_'!$A$2:$B$223,2,FALSE),"Não Informado")</f>
        <v>Ásia</v>
      </c>
      <c r="H3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" spans="1:8" hidden="1">
      <c r="A304" s="3" t="s">
        <v>19</v>
      </c>
      <c r="B304">
        <v>2002</v>
      </c>
      <c r="C304">
        <v>0</v>
      </c>
      <c r="D304">
        <v>0</v>
      </c>
      <c r="E304" t="e">
        <v>#NUM!</v>
      </c>
      <c r="F304" t="str">
        <f>VLOOKUP(Importacao[[#This Row],[País]],Tabela4[],4,FALSE)</f>
        <v>Armênia</v>
      </c>
      <c r="G304" t="str">
        <f>IFERROR(VLOOKUP(Importacao[[#This Row],[País Corrigido]],'Conversor de países_Geral_UTF8_'!$A$2:$B$223,2,FALSE),"Não Informado")</f>
        <v>Ásia</v>
      </c>
      <c r="H3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" spans="1:8" hidden="1">
      <c r="A305" s="3" t="s">
        <v>19</v>
      </c>
      <c r="B305">
        <v>2003</v>
      </c>
      <c r="C305">
        <v>0</v>
      </c>
      <c r="D305">
        <v>0</v>
      </c>
      <c r="E305" t="e">
        <v>#NUM!</v>
      </c>
      <c r="F305" t="str">
        <f>VLOOKUP(Importacao[[#This Row],[País]],Tabela4[],4,FALSE)</f>
        <v>Armênia</v>
      </c>
      <c r="G305" t="str">
        <f>IFERROR(VLOOKUP(Importacao[[#This Row],[País Corrigido]],'Conversor de países_Geral_UTF8_'!$A$2:$B$223,2,FALSE),"Não Informado")</f>
        <v>Ásia</v>
      </c>
      <c r="H3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" spans="1:8" hidden="1">
      <c r="A306" s="3" t="s">
        <v>19</v>
      </c>
      <c r="B306">
        <v>2004</v>
      </c>
      <c r="C306">
        <v>0</v>
      </c>
      <c r="D306">
        <v>0</v>
      </c>
      <c r="E306" t="e">
        <v>#NUM!</v>
      </c>
      <c r="F306" t="str">
        <f>VLOOKUP(Importacao[[#This Row],[País]],Tabela4[],4,FALSE)</f>
        <v>Armênia</v>
      </c>
      <c r="G306" t="str">
        <f>IFERROR(VLOOKUP(Importacao[[#This Row],[País Corrigido]],'Conversor de países_Geral_UTF8_'!$A$2:$B$223,2,FALSE),"Não Informado")</f>
        <v>Ásia</v>
      </c>
      <c r="H3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" spans="1:8" hidden="1">
      <c r="A307" s="3" t="s">
        <v>19</v>
      </c>
      <c r="B307">
        <v>2005</v>
      </c>
      <c r="C307">
        <v>0</v>
      </c>
      <c r="D307">
        <v>0</v>
      </c>
      <c r="E307" t="e">
        <v>#NUM!</v>
      </c>
      <c r="F307" t="str">
        <f>VLOOKUP(Importacao[[#This Row],[País]],Tabela4[],4,FALSE)</f>
        <v>Armênia</v>
      </c>
      <c r="G307" t="str">
        <f>IFERROR(VLOOKUP(Importacao[[#This Row],[País Corrigido]],'Conversor de países_Geral_UTF8_'!$A$2:$B$223,2,FALSE),"Não Informado")</f>
        <v>Ásia</v>
      </c>
      <c r="H3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" spans="1:8" hidden="1">
      <c r="A308" s="3" t="s">
        <v>19</v>
      </c>
      <c r="B308">
        <v>2006</v>
      </c>
      <c r="C308">
        <v>0</v>
      </c>
      <c r="D308">
        <v>0</v>
      </c>
      <c r="E308" t="e">
        <v>#NUM!</v>
      </c>
      <c r="F308" t="str">
        <f>VLOOKUP(Importacao[[#This Row],[País]],Tabela4[],4,FALSE)</f>
        <v>Armênia</v>
      </c>
      <c r="G308" t="str">
        <f>IFERROR(VLOOKUP(Importacao[[#This Row],[País Corrigido]],'Conversor de países_Geral_UTF8_'!$A$2:$B$223,2,FALSE),"Não Informado")</f>
        <v>Ásia</v>
      </c>
      <c r="H3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" spans="1:8" hidden="1">
      <c r="A309" s="3" t="s">
        <v>19</v>
      </c>
      <c r="B309">
        <v>2007</v>
      </c>
      <c r="C309">
        <v>0</v>
      </c>
      <c r="D309">
        <v>0</v>
      </c>
      <c r="E309" t="e">
        <v>#NUM!</v>
      </c>
      <c r="F309" t="str">
        <f>VLOOKUP(Importacao[[#This Row],[País]],Tabela4[],4,FALSE)</f>
        <v>Armênia</v>
      </c>
      <c r="G309" t="str">
        <f>IFERROR(VLOOKUP(Importacao[[#This Row],[País Corrigido]],'Conversor de países_Geral_UTF8_'!$A$2:$B$223,2,FALSE),"Não Informado")</f>
        <v>Ásia</v>
      </c>
      <c r="H3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" spans="1:8" hidden="1">
      <c r="A310" s="3" t="s">
        <v>19</v>
      </c>
      <c r="B310">
        <v>2008</v>
      </c>
      <c r="C310">
        <v>0</v>
      </c>
      <c r="D310">
        <v>0</v>
      </c>
      <c r="E310" t="e">
        <v>#NUM!</v>
      </c>
      <c r="F310" t="str">
        <f>VLOOKUP(Importacao[[#This Row],[País]],Tabela4[],4,FALSE)</f>
        <v>Armênia</v>
      </c>
      <c r="G310" t="str">
        <f>IFERROR(VLOOKUP(Importacao[[#This Row],[País Corrigido]],'Conversor de países_Geral_UTF8_'!$A$2:$B$223,2,FALSE),"Não Informado")</f>
        <v>Ásia</v>
      </c>
      <c r="H3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" spans="1:8" hidden="1">
      <c r="A311" s="3" t="s">
        <v>19</v>
      </c>
      <c r="B311">
        <v>2009</v>
      </c>
      <c r="C311">
        <v>0</v>
      </c>
      <c r="D311">
        <v>0</v>
      </c>
      <c r="E311" t="e">
        <v>#NUM!</v>
      </c>
      <c r="F311" t="str">
        <f>VLOOKUP(Importacao[[#This Row],[País]],Tabela4[],4,FALSE)</f>
        <v>Armênia</v>
      </c>
      <c r="G311" t="str">
        <f>IFERROR(VLOOKUP(Importacao[[#This Row],[País Corrigido]],'Conversor de países_Geral_UTF8_'!$A$2:$B$223,2,FALSE),"Não Informado")</f>
        <v>Ásia</v>
      </c>
      <c r="H3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" spans="1:8" hidden="1">
      <c r="A312" s="3" t="s">
        <v>19</v>
      </c>
      <c r="B312">
        <v>2010</v>
      </c>
      <c r="C312">
        <v>0</v>
      </c>
      <c r="D312">
        <v>0</v>
      </c>
      <c r="E312" t="e">
        <v>#NUM!</v>
      </c>
      <c r="F312" t="str">
        <f>VLOOKUP(Importacao[[#This Row],[País]],Tabela4[],4,FALSE)</f>
        <v>Armênia</v>
      </c>
      <c r="G312" t="str">
        <f>IFERROR(VLOOKUP(Importacao[[#This Row],[País Corrigido]],'Conversor de países_Geral_UTF8_'!$A$2:$B$223,2,FALSE),"Não Informado")</f>
        <v>Ásia</v>
      </c>
      <c r="H3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3" spans="1:8" hidden="1">
      <c r="A313" s="3" t="s">
        <v>19</v>
      </c>
      <c r="B313">
        <v>2011</v>
      </c>
      <c r="C313">
        <v>0</v>
      </c>
      <c r="D313">
        <v>0</v>
      </c>
      <c r="E313" t="e">
        <v>#NUM!</v>
      </c>
      <c r="F313" t="str">
        <f>VLOOKUP(Importacao[[#This Row],[País]],Tabela4[],4,FALSE)</f>
        <v>Armênia</v>
      </c>
      <c r="G313" t="str">
        <f>IFERROR(VLOOKUP(Importacao[[#This Row],[País Corrigido]],'Conversor de países_Geral_UTF8_'!$A$2:$B$223,2,FALSE),"Não Informado")</f>
        <v>Ásia</v>
      </c>
      <c r="H3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" spans="1:8" hidden="1">
      <c r="A314" s="3" t="s">
        <v>19</v>
      </c>
      <c r="B314">
        <v>2012</v>
      </c>
      <c r="C314">
        <v>0</v>
      </c>
      <c r="D314">
        <v>0</v>
      </c>
      <c r="E314" t="e">
        <v>#NUM!</v>
      </c>
      <c r="F314" t="str">
        <f>VLOOKUP(Importacao[[#This Row],[País]],Tabela4[],4,FALSE)</f>
        <v>Armênia</v>
      </c>
      <c r="G314" t="str">
        <f>IFERROR(VLOOKUP(Importacao[[#This Row],[País Corrigido]],'Conversor de países_Geral_UTF8_'!$A$2:$B$223,2,FALSE),"Não Informado")</f>
        <v>Ásia</v>
      </c>
      <c r="H3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" spans="1:8" hidden="1">
      <c r="A315" s="3" t="s">
        <v>19</v>
      </c>
      <c r="B315">
        <v>2013</v>
      </c>
      <c r="C315">
        <v>0</v>
      </c>
      <c r="D315">
        <v>0</v>
      </c>
      <c r="E315" t="e">
        <v>#NUM!</v>
      </c>
      <c r="F315" t="str">
        <f>VLOOKUP(Importacao[[#This Row],[País]],Tabela4[],4,FALSE)</f>
        <v>Armênia</v>
      </c>
      <c r="G315" t="str">
        <f>IFERROR(VLOOKUP(Importacao[[#This Row],[País Corrigido]],'Conversor de países_Geral_UTF8_'!$A$2:$B$223,2,FALSE),"Não Informado")</f>
        <v>Ásia</v>
      </c>
      <c r="H3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" spans="1:8" hidden="1">
      <c r="A316" s="3" t="s">
        <v>19</v>
      </c>
      <c r="B316">
        <v>2014</v>
      </c>
      <c r="C316">
        <v>0</v>
      </c>
      <c r="D316">
        <v>0</v>
      </c>
      <c r="E316" t="e">
        <v>#NUM!</v>
      </c>
      <c r="F316" t="str">
        <f>VLOOKUP(Importacao[[#This Row],[País]],Tabela4[],4,FALSE)</f>
        <v>Armênia</v>
      </c>
      <c r="G316" t="str">
        <f>IFERROR(VLOOKUP(Importacao[[#This Row],[País Corrigido]],'Conversor de países_Geral_UTF8_'!$A$2:$B$223,2,FALSE),"Não Informado")</f>
        <v>Ásia</v>
      </c>
      <c r="H3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" spans="1:8" hidden="1">
      <c r="A317" s="3" t="s">
        <v>19</v>
      </c>
      <c r="B317">
        <v>2015</v>
      </c>
      <c r="C317">
        <v>0</v>
      </c>
      <c r="D317">
        <v>0</v>
      </c>
      <c r="E317" t="e">
        <v>#NUM!</v>
      </c>
      <c r="F317" t="str">
        <f>VLOOKUP(Importacao[[#This Row],[País]],Tabela4[],4,FALSE)</f>
        <v>Armênia</v>
      </c>
      <c r="G317" t="str">
        <f>IFERROR(VLOOKUP(Importacao[[#This Row],[País Corrigido]],'Conversor de países_Geral_UTF8_'!$A$2:$B$223,2,FALSE),"Não Informado")</f>
        <v>Ásia</v>
      </c>
      <c r="H3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" spans="1:8" hidden="1">
      <c r="A318" s="3" t="s">
        <v>19</v>
      </c>
      <c r="B318">
        <v>2016</v>
      </c>
      <c r="C318">
        <v>0</v>
      </c>
      <c r="D318">
        <v>0</v>
      </c>
      <c r="E318" t="e">
        <v>#NUM!</v>
      </c>
      <c r="F318" t="str">
        <f>VLOOKUP(Importacao[[#This Row],[País]],Tabela4[],4,FALSE)</f>
        <v>Armênia</v>
      </c>
      <c r="G318" t="str">
        <f>IFERROR(VLOOKUP(Importacao[[#This Row],[País Corrigido]],'Conversor de países_Geral_UTF8_'!$A$2:$B$223,2,FALSE),"Não Informado")</f>
        <v>Ásia</v>
      </c>
      <c r="H3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" spans="1:8" hidden="1">
      <c r="A319" s="3" t="s">
        <v>19</v>
      </c>
      <c r="B319">
        <v>2017</v>
      </c>
      <c r="C319">
        <v>0</v>
      </c>
      <c r="D319">
        <v>0</v>
      </c>
      <c r="E319" t="e">
        <v>#NUM!</v>
      </c>
      <c r="F319" t="str">
        <f>VLOOKUP(Importacao[[#This Row],[País]],Tabela4[],4,FALSE)</f>
        <v>Armênia</v>
      </c>
      <c r="G319" t="str">
        <f>IFERROR(VLOOKUP(Importacao[[#This Row],[País Corrigido]],'Conversor de países_Geral_UTF8_'!$A$2:$B$223,2,FALSE),"Não Informado")</f>
        <v>Ásia</v>
      </c>
      <c r="H3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" spans="1:8" hidden="1">
      <c r="A320" s="3" t="s">
        <v>19</v>
      </c>
      <c r="B320">
        <v>2018</v>
      </c>
      <c r="C320">
        <v>0</v>
      </c>
      <c r="D320">
        <v>0</v>
      </c>
      <c r="E320" t="e">
        <v>#NUM!</v>
      </c>
      <c r="F320" t="str">
        <f>VLOOKUP(Importacao[[#This Row],[País]],Tabela4[],4,FALSE)</f>
        <v>Armênia</v>
      </c>
      <c r="G320" t="str">
        <f>IFERROR(VLOOKUP(Importacao[[#This Row],[País Corrigido]],'Conversor de países_Geral_UTF8_'!$A$2:$B$223,2,FALSE),"Não Informado")</f>
        <v>Ásia</v>
      </c>
      <c r="H3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" spans="1:8" hidden="1">
      <c r="A321" s="3" t="s">
        <v>19</v>
      </c>
      <c r="B321">
        <v>2019</v>
      </c>
      <c r="C321">
        <v>0</v>
      </c>
      <c r="D321">
        <v>0</v>
      </c>
      <c r="E321" t="e">
        <v>#NUM!</v>
      </c>
      <c r="F321" t="str">
        <f>VLOOKUP(Importacao[[#This Row],[País]],Tabela4[],4,FALSE)</f>
        <v>Armênia</v>
      </c>
      <c r="G321" t="str">
        <f>IFERROR(VLOOKUP(Importacao[[#This Row],[País Corrigido]],'Conversor de países_Geral_UTF8_'!$A$2:$B$223,2,FALSE),"Não Informado")</f>
        <v>Ásia</v>
      </c>
      <c r="H3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2" spans="1:8" hidden="1">
      <c r="A322" s="3" t="s">
        <v>19</v>
      </c>
      <c r="B322">
        <v>2020</v>
      </c>
      <c r="C322">
        <v>0</v>
      </c>
      <c r="D322">
        <v>0</v>
      </c>
      <c r="E322" t="e">
        <v>#NUM!</v>
      </c>
      <c r="F322" t="str">
        <f>VLOOKUP(Importacao[[#This Row],[País]],Tabela4[],4,FALSE)</f>
        <v>Armênia</v>
      </c>
      <c r="G322" t="str">
        <f>IFERROR(VLOOKUP(Importacao[[#This Row],[País Corrigido]],'Conversor de países_Geral_UTF8_'!$A$2:$B$223,2,FALSE),"Não Informado")</f>
        <v>Ásia</v>
      </c>
      <c r="H3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3" spans="1:8" hidden="1">
      <c r="A323" s="3" t="s">
        <v>19</v>
      </c>
      <c r="B323">
        <v>2021</v>
      </c>
      <c r="C323">
        <v>0</v>
      </c>
      <c r="D323">
        <v>0</v>
      </c>
      <c r="E323" t="e">
        <v>#NUM!</v>
      </c>
      <c r="F323" t="str">
        <f>VLOOKUP(Importacao[[#This Row],[País]],Tabela4[],4,FALSE)</f>
        <v>Armênia</v>
      </c>
      <c r="G323" t="str">
        <f>IFERROR(VLOOKUP(Importacao[[#This Row],[País Corrigido]],'Conversor de países_Geral_UTF8_'!$A$2:$B$223,2,FALSE),"Não Informado")</f>
        <v>Ásia</v>
      </c>
      <c r="H3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4" spans="1:8" hidden="1">
      <c r="A324" s="3" t="s">
        <v>19</v>
      </c>
      <c r="B324">
        <v>2022</v>
      </c>
      <c r="C324">
        <v>2385</v>
      </c>
      <c r="D324">
        <v>13668</v>
      </c>
      <c r="E324">
        <v>5.7308176100628927</v>
      </c>
      <c r="F324" t="str">
        <f>VLOOKUP(Importacao[[#This Row],[País]],Tabela4[],4,FALSE)</f>
        <v>Armênia</v>
      </c>
      <c r="G324" t="str">
        <f>IFERROR(VLOOKUP(Importacao[[#This Row],[País Corrigido]],'Conversor de países_Geral_UTF8_'!$A$2:$B$223,2,FALSE),"Não Informado")</f>
        <v>Ásia</v>
      </c>
      <c r="H3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5" spans="1:8" hidden="1">
      <c r="A325" s="3" t="s">
        <v>19</v>
      </c>
      <c r="B325">
        <v>2023</v>
      </c>
      <c r="C325">
        <v>3542</v>
      </c>
      <c r="D325">
        <v>24336</v>
      </c>
      <c r="E325">
        <v>6.870694522868436</v>
      </c>
      <c r="F325" t="str">
        <f>VLOOKUP(Importacao[[#This Row],[País]],Tabela4[],4,FALSE)</f>
        <v>Armênia</v>
      </c>
      <c r="G325" t="str">
        <f>IFERROR(VLOOKUP(Importacao[[#This Row],[País Corrigido]],'Conversor de países_Geral_UTF8_'!$A$2:$B$223,2,FALSE),"Não Informado")</f>
        <v>Ásia</v>
      </c>
      <c r="H3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6" spans="1:8" hidden="1">
      <c r="A326" s="3" t="s">
        <v>21</v>
      </c>
      <c r="B326">
        <v>1970</v>
      </c>
      <c r="C326">
        <v>0</v>
      </c>
      <c r="D326">
        <v>0</v>
      </c>
      <c r="E326" t="e">
        <v>#NUM!</v>
      </c>
      <c r="F326" t="str">
        <f>VLOOKUP(Importacao[[#This Row],[País]],Tabela4[],4,FALSE)</f>
        <v>Austrália</v>
      </c>
      <c r="G326" t="str">
        <f>IFERROR(VLOOKUP(Importacao[[#This Row],[País Corrigido]],'Conversor de países_Geral_UTF8_'!$A$2:$B$223,2,FALSE),"Não Informado")</f>
        <v>Oceania</v>
      </c>
      <c r="H3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" spans="1:8" hidden="1">
      <c r="A327" s="3" t="s">
        <v>21</v>
      </c>
      <c r="B327">
        <v>1971</v>
      </c>
      <c r="C327">
        <v>0</v>
      </c>
      <c r="D327">
        <v>0</v>
      </c>
      <c r="E327" t="e">
        <v>#NUM!</v>
      </c>
      <c r="F327" t="str">
        <f>VLOOKUP(Importacao[[#This Row],[País]],Tabela4[],4,FALSE)</f>
        <v>Austrália</v>
      </c>
      <c r="G327" t="str">
        <f>IFERROR(VLOOKUP(Importacao[[#This Row],[País Corrigido]],'Conversor de países_Geral_UTF8_'!$A$2:$B$223,2,FALSE),"Não Informado")</f>
        <v>Oceania</v>
      </c>
      <c r="H3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" spans="1:8" hidden="1">
      <c r="A328" s="3" t="s">
        <v>21</v>
      </c>
      <c r="B328">
        <v>1972</v>
      </c>
      <c r="C328">
        <v>0</v>
      </c>
      <c r="D328">
        <v>0</v>
      </c>
      <c r="E328" t="e">
        <v>#NUM!</v>
      </c>
      <c r="F328" t="str">
        <f>VLOOKUP(Importacao[[#This Row],[País]],Tabela4[],4,FALSE)</f>
        <v>Austrália</v>
      </c>
      <c r="G328" t="str">
        <f>IFERROR(VLOOKUP(Importacao[[#This Row],[País Corrigido]],'Conversor de países_Geral_UTF8_'!$A$2:$B$223,2,FALSE),"Não Informado")</f>
        <v>Oceania</v>
      </c>
      <c r="H3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9" spans="1:8" hidden="1">
      <c r="A329" s="3" t="s">
        <v>21</v>
      </c>
      <c r="B329">
        <v>1973</v>
      </c>
      <c r="C329">
        <v>0</v>
      </c>
      <c r="D329">
        <v>0</v>
      </c>
      <c r="E329" t="e">
        <v>#NUM!</v>
      </c>
      <c r="F329" t="str">
        <f>VLOOKUP(Importacao[[#This Row],[País]],Tabela4[],4,FALSE)</f>
        <v>Austrália</v>
      </c>
      <c r="G329" t="str">
        <f>IFERROR(VLOOKUP(Importacao[[#This Row],[País Corrigido]],'Conversor de países_Geral_UTF8_'!$A$2:$B$223,2,FALSE),"Não Informado")</f>
        <v>Oceania</v>
      </c>
      <c r="H3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" spans="1:8" hidden="1">
      <c r="A330" s="3" t="s">
        <v>21</v>
      </c>
      <c r="B330">
        <v>1974</v>
      </c>
      <c r="C330">
        <v>0</v>
      </c>
      <c r="D330">
        <v>0</v>
      </c>
      <c r="E330" t="e">
        <v>#NUM!</v>
      </c>
      <c r="F330" t="str">
        <f>VLOOKUP(Importacao[[#This Row],[País]],Tabela4[],4,FALSE)</f>
        <v>Austrália</v>
      </c>
      <c r="G330" t="str">
        <f>IFERROR(VLOOKUP(Importacao[[#This Row],[País Corrigido]],'Conversor de países_Geral_UTF8_'!$A$2:$B$223,2,FALSE),"Não Informado")</f>
        <v>Oceania</v>
      </c>
      <c r="H3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" spans="1:8" hidden="1">
      <c r="A331" s="3" t="s">
        <v>21</v>
      </c>
      <c r="B331">
        <v>1975</v>
      </c>
      <c r="C331">
        <v>0</v>
      </c>
      <c r="D331">
        <v>0</v>
      </c>
      <c r="E331" t="e">
        <v>#NUM!</v>
      </c>
      <c r="F331" t="str">
        <f>VLOOKUP(Importacao[[#This Row],[País]],Tabela4[],4,FALSE)</f>
        <v>Austrália</v>
      </c>
      <c r="G331" t="str">
        <f>IFERROR(VLOOKUP(Importacao[[#This Row],[País Corrigido]],'Conversor de países_Geral_UTF8_'!$A$2:$B$223,2,FALSE),"Não Informado")</f>
        <v>Oceania</v>
      </c>
      <c r="H3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" spans="1:8" hidden="1">
      <c r="A332" s="3" t="s">
        <v>21</v>
      </c>
      <c r="B332">
        <v>1976</v>
      </c>
      <c r="C332">
        <v>0</v>
      </c>
      <c r="D332">
        <v>0</v>
      </c>
      <c r="E332" t="e">
        <v>#NUM!</v>
      </c>
      <c r="F332" t="str">
        <f>VLOOKUP(Importacao[[#This Row],[País]],Tabela4[],4,FALSE)</f>
        <v>Austrália</v>
      </c>
      <c r="G332" t="str">
        <f>IFERROR(VLOOKUP(Importacao[[#This Row],[País Corrigido]],'Conversor de países_Geral_UTF8_'!$A$2:$B$223,2,FALSE),"Não Informado")</f>
        <v>Oceania</v>
      </c>
      <c r="H3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3" spans="1:8" hidden="1">
      <c r="A333" s="3" t="s">
        <v>21</v>
      </c>
      <c r="B333">
        <v>1977</v>
      </c>
      <c r="C333">
        <v>0</v>
      </c>
      <c r="D333">
        <v>0</v>
      </c>
      <c r="E333" t="e">
        <v>#NUM!</v>
      </c>
      <c r="F333" t="str">
        <f>VLOOKUP(Importacao[[#This Row],[País]],Tabela4[],4,FALSE)</f>
        <v>Austrália</v>
      </c>
      <c r="G333" t="str">
        <f>IFERROR(VLOOKUP(Importacao[[#This Row],[País Corrigido]],'Conversor de países_Geral_UTF8_'!$A$2:$B$223,2,FALSE),"Não Informado")</f>
        <v>Oceania</v>
      </c>
      <c r="H3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" spans="1:8" hidden="1">
      <c r="A334" s="3" t="s">
        <v>21</v>
      </c>
      <c r="B334">
        <v>1978</v>
      </c>
      <c r="C334">
        <v>0</v>
      </c>
      <c r="D334">
        <v>0</v>
      </c>
      <c r="E334" t="e">
        <v>#NUM!</v>
      </c>
      <c r="F334" t="str">
        <f>VLOOKUP(Importacao[[#This Row],[País]],Tabela4[],4,FALSE)</f>
        <v>Austrália</v>
      </c>
      <c r="G334" t="str">
        <f>IFERROR(VLOOKUP(Importacao[[#This Row],[País Corrigido]],'Conversor de países_Geral_UTF8_'!$A$2:$B$223,2,FALSE),"Não Informado")</f>
        <v>Oceania</v>
      </c>
      <c r="H3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" spans="1:8" hidden="1">
      <c r="A335" s="3" t="s">
        <v>21</v>
      </c>
      <c r="B335">
        <v>1979</v>
      </c>
      <c r="C335">
        <v>0</v>
      </c>
      <c r="D335">
        <v>0</v>
      </c>
      <c r="E335" t="e">
        <v>#NUM!</v>
      </c>
      <c r="F335" t="str">
        <f>VLOOKUP(Importacao[[#This Row],[País]],Tabela4[],4,FALSE)</f>
        <v>Austrália</v>
      </c>
      <c r="G335" t="str">
        <f>IFERROR(VLOOKUP(Importacao[[#This Row],[País Corrigido]],'Conversor de países_Geral_UTF8_'!$A$2:$B$223,2,FALSE),"Não Informado")</f>
        <v>Oceania</v>
      </c>
      <c r="H3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" spans="1:8" hidden="1">
      <c r="A336" s="3" t="s">
        <v>21</v>
      </c>
      <c r="B336">
        <v>1980</v>
      </c>
      <c r="C336">
        <v>0</v>
      </c>
      <c r="D336">
        <v>0</v>
      </c>
      <c r="E336" t="e">
        <v>#NUM!</v>
      </c>
      <c r="F336" t="str">
        <f>VLOOKUP(Importacao[[#This Row],[País]],Tabela4[],4,FALSE)</f>
        <v>Austrália</v>
      </c>
      <c r="G336" t="str">
        <f>IFERROR(VLOOKUP(Importacao[[#This Row],[País Corrigido]],'Conversor de países_Geral_UTF8_'!$A$2:$B$223,2,FALSE),"Não Informado")</f>
        <v>Oceania</v>
      </c>
      <c r="H3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" spans="1:8" hidden="1">
      <c r="A337" s="3" t="s">
        <v>21</v>
      </c>
      <c r="B337">
        <v>1981</v>
      </c>
      <c r="C337">
        <v>0</v>
      </c>
      <c r="D337">
        <v>0</v>
      </c>
      <c r="E337" t="e">
        <v>#NUM!</v>
      </c>
      <c r="F337" t="str">
        <f>VLOOKUP(Importacao[[#This Row],[País]],Tabela4[],4,FALSE)</f>
        <v>Austrália</v>
      </c>
      <c r="G337" t="str">
        <f>IFERROR(VLOOKUP(Importacao[[#This Row],[País Corrigido]],'Conversor de países_Geral_UTF8_'!$A$2:$B$223,2,FALSE),"Não Informado")</f>
        <v>Oceania</v>
      </c>
      <c r="H3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" spans="1:8" hidden="1">
      <c r="A338" s="3" t="s">
        <v>21</v>
      </c>
      <c r="B338">
        <v>1982</v>
      </c>
      <c r="C338">
        <v>0</v>
      </c>
      <c r="D338">
        <v>0</v>
      </c>
      <c r="E338" t="e">
        <v>#NUM!</v>
      </c>
      <c r="F338" t="str">
        <f>VLOOKUP(Importacao[[#This Row],[País]],Tabela4[],4,FALSE)</f>
        <v>Austrália</v>
      </c>
      <c r="G338" t="str">
        <f>IFERROR(VLOOKUP(Importacao[[#This Row],[País Corrigido]],'Conversor de países_Geral_UTF8_'!$A$2:$B$223,2,FALSE),"Não Informado")</f>
        <v>Oceania</v>
      </c>
      <c r="H3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9" spans="1:8" hidden="1">
      <c r="A339" s="3" t="s">
        <v>21</v>
      </c>
      <c r="B339">
        <v>1983</v>
      </c>
      <c r="C339">
        <v>0</v>
      </c>
      <c r="D339">
        <v>0</v>
      </c>
      <c r="E339" t="e">
        <v>#NUM!</v>
      </c>
      <c r="F339" t="str">
        <f>VLOOKUP(Importacao[[#This Row],[País]],Tabela4[],4,FALSE)</f>
        <v>Austrália</v>
      </c>
      <c r="G339" t="str">
        <f>IFERROR(VLOOKUP(Importacao[[#This Row],[País Corrigido]],'Conversor de países_Geral_UTF8_'!$A$2:$B$223,2,FALSE),"Não Informado")</f>
        <v>Oceania</v>
      </c>
      <c r="H3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0" spans="1:8" hidden="1">
      <c r="A340" s="3" t="s">
        <v>21</v>
      </c>
      <c r="B340">
        <v>1984</v>
      </c>
      <c r="C340">
        <v>0</v>
      </c>
      <c r="D340">
        <v>0</v>
      </c>
      <c r="E340" t="e">
        <v>#NUM!</v>
      </c>
      <c r="F340" t="str">
        <f>VLOOKUP(Importacao[[#This Row],[País]],Tabela4[],4,FALSE)</f>
        <v>Austrália</v>
      </c>
      <c r="G340" t="str">
        <f>IFERROR(VLOOKUP(Importacao[[#This Row],[País Corrigido]],'Conversor de países_Geral_UTF8_'!$A$2:$B$223,2,FALSE),"Não Informado")</f>
        <v>Oceania</v>
      </c>
      <c r="H3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" spans="1:8" hidden="1">
      <c r="A341" s="3" t="s">
        <v>21</v>
      </c>
      <c r="B341">
        <v>1985</v>
      </c>
      <c r="C341">
        <v>0</v>
      </c>
      <c r="D341">
        <v>0</v>
      </c>
      <c r="E341" t="e">
        <v>#NUM!</v>
      </c>
      <c r="F341" t="str">
        <f>VLOOKUP(Importacao[[#This Row],[País]],Tabela4[],4,FALSE)</f>
        <v>Austrália</v>
      </c>
      <c r="G341" t="str">
        <f>IFERROR(VLOOKUP(Importacao[[#This Row],[País Corrigido]],'Conversor de países_Geral_UTF8_'!$A$2:$B$223,2,FALSE),"Não Informado")</f>
        <v>Oceania</v>
      </c>
      <c r="H3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" spans="1:8" hidden="1">
      <c r="A342" s="3" t="s">
        <v>21</v>
      </c>
      <c r="B342">
        <v>1986</v>
      </c>
      <c r="C342">
        <v>0</v>
      </c>
      <c r="D342">
        <v>0</v>
      </c>
      <c r="E342" t="e">
        <v>#NUM!</v>
      </c>
      <c r="F342" t="str">
        <f>VLOOKUP(Importacao[[#This Row],[País]],Tabela4[],4,FALSE)</f>
        <v>Austrália</v>
      </c>
      <c r="G342" t="str">
        <f>IFERROR(VLOOKUP(Importacao[[#This Row],[País Corrigido]],'Conversor de países_Geral_UTF8_'!$A$2:$B$223,2,FALSE),"Não Informado")</f>
        <v>Oceania</v>
      </c>
      <c r="H3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" spans="1:8" hidden="1">
      <c r="A343" s="3" t="s">
        <v>21</v>
      </c>
      <c r="B343">
        <v>1987</v>
      </c>
      <c r="C343">
        <v>0</v>
      </c>
      <c r="D343">
        <v>0</v>
      </c>
      <c r="E343" t="e">
        <v>#NUM!</v>
      </c>
      <c r="F343" t="str">
        <f>VLOOKUP(Importacao[[#This Row],[País]],Tabela4[],4,FALSE)</f>
        <v>Austrália</v>
      </c>
      <c r="G343" t="str">
        <f>IFERROR(VLOOKUP(Importacao[[#This Row],[País Corrigido]],'Conversor de países_Geral_UTF8_'!$A$2:$B$223,2,FALSE),"Não Informado")</f>
        <v>Oceania</v>
      </c>
      <c r="H3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" spans="1:8" hidden="1">
      <c r="A344" s="3" t="s">
        <v>21</v>
      </c>
      <c r="B344">
        <v>1988</v>
      </c>
      <c r="C344">
        <v>0</v>
      </c>
      <c r="D344">
        <v>0</v>
      </c>
      <c r="E344" t="e">
        <v>#NUM!</v>
      </c>
      <c r="F344" t="str">
        <f>VLOOKUP(Importacao[[#This Row],[País]],Tabela4[],4,FALSE)</f>
        <v>Austrália</v>
      </c>
      <c r="G344" t="str">
        <f>IFERROR(VLOOKUP(Importacao[[#This Row],[País Corrigido]],'Conversor de países_Geral_UTF8_'!$A$2:$B$223,2,FALSE),"Não Informado")</f>
        <v>Oceania</v>
      </c>
      <c r="H3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5" spans="1:8" hidden="1">
      <c r="A345" s="3" t="s">
        <v>21</v>
      </c>
      <c r="B345">
        <v>1989</v>
      </c>
      <c r="C345">
        <v>0</v>
      </c>
      <c r="D345">
        <v>0</v>
      </c>
      <c r="E345" t="e">
        <v>#NUM!</v>
      </c>
      <c r="F345" t="str">
        <f>VLOOKUP(Importacao[[#This Row],[País]],Tabela4[],4,FALSE)</f>
        <v>Austrália</v>
      </c>
      <c r="G345" t="str">
        <f>IFERROR(VLOOKUP(Importacao[[#This Row],[País Corrigido]],'Conversor de países_Geral_UTF8_'!$A$2:$B$223,2,FALSE),"Não Informado")</f>
        <v>Oceania</v>
      </c>
      <c r="H3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6" spans="1:8" hidden="1">
      <c r="A346" s="3" t="s">
        <v>21</v>
      </c>
      <c r="B346">
        <v>1990</v>
      </c>
      <c r="C346">
        <v>0</v>
      </c>
      <c r="D346">
        <v>0</v>
      </c>
      <c r="E346" t="e">
        <v>#NUM!</v>
      </c>
      <c r="F346" t="str">
        <f>VLOOKUP(Importacao[[#This Row],[País]],Tabela4[],4,FALSE)</f>
        <v>Austrália</v>
      </c>
      <c r="G346" t="str">
        <f>IFERROR(VLOOKUP(Importacao[[#This Row],[País Corrigido]],'Conversor de países_Geral_UTF8_'!$A$2:$B$223,2,FALSE),"Não Informado")</f>
        <v>Oceania</v>
      </c>
      <c r="H3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" spans="1:8" hidden="1">
      <c r="A347" s="3" t="s">
        <v>21</v>
      </c>
      <c r="B347">
        <v>1991</v>
      </c>
      <c r="C347">
        <v>0</v>
      </c>
      <c r="D347">
        <v>0</v>
      </c>
      <c r="E347" t="e">
        <v>#NUM!</v>
      </c>
      <c r="F347" t="str">
        <f>VLOOKUP(Importacao[[#This Row],[País]],Tabela4[],4,FALSE)</f>
        <v>Austrália</v>
      </c>
      <c r="G347" t="str">
        <f>IFERROR(VLOOKUP(Importacao[[#This Row],[País Corrigido]],'Conversor de países_Geral_UTF8_'!$A$2:$B$223,2,FALSE),"Não Informado")</f>
        <v>Oceania</v>
      </c>
      <c r="H3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8" spans="1:8" hidden="1">
      <c r="A348" s="3" t="s">
        <v>21</v>
      </c>
      <c r="B348">
        <v>1992</v>
      </c>
      <c r="C348">
        <v>0</v>
      </c>
      <c r="D348">
        <v>0</v>
      </c>
      <c r="E348" t="e">
        <v>#NUM!</v>
      </c>
      <c r="F348" t="str">
        <f>VLOOKUP(Importacao[[#This Row],[País]],Tabela4[],4,FALSE)</f>
        <v>Austrália</v>
      </c>
      <c r="G348" t="str">
        <f>IFERROR(VLOOKUP(Importacao[[#This Row],[País Corrigido]],'Conversor de países_Geral_UTF8_'!$A$2:$B$223,2,FALSE),"Não Informado")</f>
        <v>Oceania</v>
      </c>
      <c r="H3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9" spans="1:8" hidden="1">
      <c r="A349" s="3" t="s">
        <v>21</v>
      </c>
      <c r="B349">
        <v>1993</v>
      </c>
      <c r="C349">
        <v>0</v>
      </c>
      <c r="D349">
        <v>0</v>
      </c>
      <c r="E349" t="e">
        <v>#NUM!</v>
      </c>
      <c r="F349" t="str">
        <f>VLOOKUP(Importacao[[#This Row],[País]],Tabela4[],4,FALSE)</f>
        <v>Austrália</v>
      </c>
      <c r="G349" t="str">
        <f>IFERROR(VLOOKUP(Importacao[[#This Row],[País Corrigido]],'Conversor de países_Geral_UTF8_'!$A$2:$B$223,2,FALSE),"Não Informado")</f>
        <v>Oceania</v>
      </c>
      <c r="H3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0" spans="1:8" hidden="1">
      <c r="A350" s="3" t="s">
        <v>21</v>
      </c>
      <c r="B350">
        <v>1994</v>
      </c>
      <c r="C350">
        <v>0</v>
      </c>
      <c r="D350">
        <v>0</v>
      </c>
      <c r="E350" t="e">
        <v>#NUM!</v>
      </c>
      <c r="F350" t="str">
        <f>VLOOKUP(Importacao[[#This Row],[País]],Tabela4[],4,FALSE)</f>
        <v>Austrália</v>
      </c>
      <c r="G350" t="str">
        <f>IFERROR(VLOOKUP(Importacao[[#This Row],[País Corrigido]],'Conversor de países_Geral_UTF8_'!$A$2:$B$223,2,FALSE),"Não Informado")</f>
        <v>Oceania</v>
      </c>
      <c r="H3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1" spans="1:8" hidden="1">
      <c r="A351" s="3" t="s">
        <v>21</v>
      </c>
      <c r="B351">
        <v>1995</v>
      </c>
      <c r="C351">
        <v>0</v>
      </c>
      <c r="D351">
        <v>0</v>
      </c>
      <c r="E351" t="e">
        <v>#NUM!</v>
      </c>
      <c r="F351" t="str">
        <f>VLOOKUP(Importacao[[#This Row],[País]],Tabela4[],4,FALSE)</f>
        <v>Austrália</v>
      </c>
      <c r="G351" t="str">
        <f>IFERROR(VLOOKUP(Importacao[[#This Row],[País Corrigido]],'Conversor de países_Geral_UTF8_'!$A$2:$B$223,2,FALSE),"Não Informado")</f>
        <v>Oceania</v>
      </c>
      <c r="H3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" spans="1:8" hidden="1">
      <c r="A352" s="3" t="s">
        <v>21</v>
      </c>
      <c r="B352">
        <v>1996</v>
      </c>
      <c r="C352">
        <v>0</v>
      </c>
      <c r="D352">
        <v>0</v>
      </c>
      <c r="E352" t="e">
        <v>#NUM!</v>
      </c>
      <c r="F352" t="str">
        <f>VLOOKUP(Importacao[[#This Row],[País]],Tabela4[],4,FALSE)</f>
        <v>Austrália</v>
      </c>
      <c r="G352" t="str">
        <f>IFERROR(VLOOKUP(Importacao[[#This Row],[País Corrigido]],'Conversor de países_Geral_UTF8_'!$A$2:$B$223,2,FALSE),"Não Informado")</f>
        <v>Oceania</v>
      </c>
      <c r="H3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" spans="1:8" hidden="1">
      <c r="A353" s="3" t="s">
        <v>21</v>
      </c>
      <c r="B353">
        <v>1997</v>
      </c>
      <c r="C353">
        <v>0</v>
      </c>
      <c r="D353">
        <v>0</v>
      </c>
      <c r="E353" t="e">
        <v>#NUM!</v>
      </c>
      <c r="F353" t="str">
        <f>VLOOKUP(Importacao[[#This Row],[País]],Tabela4[],4,FALSE)</f>
        <v>Austrália</v>
      </c>
      <c r="G353" t="str">
        <f>IFERROR(VLOOKUP(Importacao[[#This Row],[País Corrigido]],'Conversor de países_Geral_UTF8_'!$A$2:$B$223,2,FALSE),"Não Informado")</f>
        <v>Oceania</v>
      </c>
      <c r="H3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" spans="1:8" hidden="1">
      <c r="A354" s="3" t="s">
        <v>21</v>
      </c>
      <c r="B354">
        <v>1998</v>
      </c>
      <c r="C354">
        <v>0</v>
      </c>
      <c r="D354">
        <v>0</v>
      </c>
      <c r="E354" t="e">
        <v>#NUM!</v>
      </c>
      <c r="F354" t="str">
        <f>VLOOKUP(Importacao[[#This Row],[País]],Tabela4[],4,FALSE)</f>
        <v>Austrália</v>
      </c>
      <c r="G354" t="str">
        <f>IFERROR(VLOOKUP(Importacao[[#This Row],[País Corrigido]],'Conversor de países_Geral_UTF8_'!$A$2:$B$223,2,FALSE),"Não Informado")</f>
        <v>Oceania</v>
      </c>
      <c r="H3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" spans="1:8" hidden="1">
      <c r="A355" s="3" t="s">
        <v>21</v>
      </c>
      <c r="B355">
        <v>1999</v>
      </c>
      <c r="C355">
        <v>0</v>
      </c>
      <c r="D355">
        <v>0</v>
      </c>
      <c r="E355" t="e">
        <v>#NUM!</v>
      </c>
      <c r="F355" t="str">
        <f>VLOOKUP(Importacao[[#This Row],[País]],Tabela4[],4,FALSE)</f>
        <v>Austrália</v>
      </c>
      <c r="G355" t="str">
        <f>IFERROR(VLOOKUP(Importacao[[#This Row],[País Corrigido]],'Conversor de países_Geral_UTF8_'!$A$2:$B$223,2,FALSE),"Não Informado")</f>
        <v>Oceania</v>
      </c>
      <c r="H3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" spans="1:8" hidden="1">
      <c r="A356" s="3" t="s">
        <v>21</v>
      </c>
      <c r="B356">
        <v>2000</v>
      </c>
      <c r="C356">
        <v>130097</v>
      </c>
      <c r="D356">
        <v>446892</v>
      </c>
      <c r="E356">
        <v>3.4350676802693374</v>
      </c>
      <c r="F356" t="str">
        <f>VLOOKUP(Importacao[[#This Row],[País]],Tabela4[],4,FALSE)</f>
        <v>Austrália</v>
      </c>
      <c r="G356" t="str">
        <f>IFERROR(VLOOKUP(Importacao[[#This Row],[País Corrigido]],'Conversor de países_Geral_UTF8_'!$A$2:$B$223,2,FALSE),"Não Informado")</f>
        <v>Oceania</v>
      </c>
      <c r="H3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7" spans="1:8" hidden="1">
      <c r="A357" s="3" t="s">
        <v>21</v>
      </c>
      <c r="B357">
        <v>2001</v>
      </c>
      <c r="C357">
        <v>179310</v>
      </c>
      <c r="D357">
        <v>636740</v>
      </c>
      <c r="E357">
        <v>3.5510568289554403</v>
      </c>
      <c r="F357" t="str">
        <f>VLOOKUP(Importacao[[#This Row],[País]],Tabela4[],4,FALSE)</f>
        <v>Austrália</v>
      </c>
      <c r="G357" t="str">
        <f>IFERROR(VLOOKUP(Importacao[[#This Row],[País Corrigido]],'Conversor de países_Geral_UTF8_'!$A$2:$B$223,2,FALSE),"Não Informado")</f>
        <v>Oceania</v>
      </c>
      <c r="H3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8" spans="1:8" hidden="1">
      <c r="A358" s="3" t="s">
        <v>21</v>
      </c>
      <c r="B358">
        <v>2002</v>
      </c>
      <c r="C358">
        <v>148916</v>
      </c>
      <c r="D358">
        <v>446693</v>
      </c>
      <c r="E358">
        <v>2.9996306642671038</v>
      </c>
      <c r="F358" t="str">
        <f>VLOOKUP(Importacao[[#This Row],[País]],Tabela4[],4,FALSE)</f>
        <v>Austrália</v>
      </c>
      <c r="G358" t="str">
        <f>IFERROR(VLOOKUP(Importacao[[#This Row],[País Corrigido]],'Conversor de países_Geral_UTF8_'!$A$2:$B$223,2,FALSE),"Não Informado")</f>
        <v>Oceania</v>
      </c>
      <c r="H3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9" spans="1:8" hidden="1">
      <c r="A359" s="3" t="s">
        <v>21</v>
      </c>
      <c r="B359">
        <v>2003</v>
      </c>
      <c r="C359">
        <v>126441</v>
      </c>
      <c r="D359">
        <v>344316</v>
      </c>
      <c r="E359">
        <v>2.7231356917455574</v>
      </c>
      <c r="F359" t="str">
        <f>VLOOKUP(Importacao[[#This Row],[País]],Tabela4[],4,FALSE)</f>
        <v>Austrália</v>
      </c>
      <c r="G359" t="str">
        <f>IFERROR(VLOOKUP(Importacao[[#This Row],[País Corrigido]],'Conversor de países_Geral_UTF8_'!$A$2:$B$223,2,FALSE),"Não Informado")</f>
        <v>Oceania</v>
      </c>
      <c r="H3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0" spans="1:8" hidden="1">
      <c r="A360" s="3" t="s">
        <v>21</v>
      </c>
      <c r="B360">
        <v>2004</v>
      </c>
      <c r="C360">
        <v>192539</v>
      </c>
      <c r="D360">
        <v>561291</v>
      </c>
      <c r="E360">
        <v>2.9152067892738613</v>
      </c>
      <c r="F360" t="str">
        <f>VLOOKUP(Importacao[[#This Row],[País]],Tabela4[],4,FALSE)</f>
        <v>Austrália</v>
      </c>
      <c r="G360" t="str">
        <f>IFERROR(VLOOKUP(Importacao[[#This Row],[País Corrigido]],'Conversor de países_Geral_UTF8_'!$A$2:$B$223,2,FALSE),"Não Informado")</f>
        <v>Oceania</v>
      </c>
      <c r="H3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1" spans="1:8" hidden="1">
      <c r="A361" s="3" t="s">
        <v>21</v>
      </c>
      <c r="B361">
        <v>2005</v>
      </c>
      <c r="C361">
        <v>324162</v>
      </c>
      <c r="D361">
        <v>901226</v>
      </c>
      <c r="E361">
        <v>2.7801716425737748</v>
      </c>
      <c r="F361" t="str">
        <f>VLOOKUP(Importacao[[#This Row],[País]],Tabela4[],4,FALSE)</f>
        <v>Austrália</v>
      </c>
      <c r="G361" t="str">
        <f>IFERROR(VLOOKUP(Importacao[[#This Row],[País Corrigido]],'Conversor de países_Geral_UTF8_'!$A$2:$B$223,2,FALSE),"Não Informado")</f>
        <v>Oceania</v>
      </c>
      <c r="H3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" spans="1:8" hidden="1">
      <c r="A362" s="3" t="s">
        <v>21</v>
      </c>
      <c r="B362">
        <v>2006</v>
      </c>
      <c r="C362">
        <v>254407</v>
      </c>
      <c r="D362">
        <v>1059677</v>
      </c>
      <c r="E362">
        <v>4.1652824018207042</v>
      </c>
      <c r="F362" t="str">
        <f>VLOOKUP(Importacao[[#This Row],[País]],Tabela4[],4,FALSE)</f>
        <v>Austrália</v>
      </c>
      <c r="G362" t="str">
        <f>IFERROR(VLOOKUP(Importacao[[#This Row],[País Corrigido]],'Conversor de países_Geral_UTF8_'!$A$2:$B$223,2,FALSE),"Não Informado")</f>
        <v>Oceania</v>
      </c>
      <c r="H3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" spans="1:8" hidden="1">
      <c r="A363" s="3" t="s">
        <v>21</v>
      </c>
      <c r="B363">
        <v>2007</v>
      </c>
      <c r="C363">
        <v>363611</v>
      </c>
      <c r="D363">
        <v>1583361</v>
      </c>
      <c r="E363">
        <v>4.3545464796169533</v>
      </c>
      <c r="F363" t="str">
        <f>VLOOKUP(Importacao[[#This Row],[País]],Tabela4[],4,FALSE)</f>
        <v>Austrália</v>
      </c>
      <c r="G363" t="str">
        <f>IFERROR(VLOOKUP(Importacao[[#This Row],[País Corrigido]],'Conversor de países_Geral_UTF8_'!$A$2:$B$223,2,FALSE),"Não Informado")</f>
        <v>Oceania</v>
      </c>
      <c r="H3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" spans="1:8" hidden="1">
      <c r="A364" s="3" t="s">
        <v>21</v>
      </c>
      <c r="B364">
        <v>2008</v>
      </c>
      <c r="C364">
        <v>215135</v>
      </c>
      <c r="D364">
        <v>1248671</v>
      </c>
      <c r="E364">
        <v>5.8041276407836939</v>
      </c>
      <c r="F364" t="str">
        <f>VLOOKUP(Importacao[[#This Row],[País]],Tabela4[],4,FALSE)</f>
        <v>Austrália</v>
      </c>
      <c r="G364" t="str">
        <f>IFERROR(VLOOKUP(Importacao[[#This Row],[País Corrigido]],'Conversor de países_Geral_UTF8_'!$A$2:$B$223,2,FALSE),"Não Informado")</f>
        <v>Oceania</v>
      </c>
      <c r="H3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5" spans="1:8" hidden="1">
      <c r="A365" s="3" t="s">
        <v>21</v>
      </c>
      <c r="B365">
        <v>2009</v>
      </c>
      <c r="C365">
        <v>270908</v>
      </c>
      <c r="D365">
        <v>998680</v>
      </c>
      <c r="E365">
        <v>3.6864175291981041</v>
      </c>
      <c r="F365" t="str">
        <f>VLOOKUP(Importacao[[#This Row],[País]],Tabela4[],4,FALSE)</f>
        <v>Austrália</v>
      </c>
      <c r="G365" t="str">
        <f>IFERROR(VLOOKUP(Importacao[[#This Row],[País Corrigido]],'Conversor de países_Geral_UTF8_'!$A$2:$B$223,2,FALSE),"Não Informado")</f>
        <v>Oceania</v>
      </c>
      <c r="H3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6" spans="1:8" hidden="1">
      <c r="A366" s="3" t="s">
        <v>21</v>
      </c>
      <c r="B366">
        <v>2010</v>
      </c>
      <c r="C366">
        <v>405271</v>
      </c>
      <c r="D366">
        <v>1864846</v>
      </c>
      <c r="E366">
        <v>4.6014790103412286</v>
      </c>
      <c r="F366" t="str">
        <f>VLOOKUP(Importacao[[#This Row],[País]],Tabela4[],4,FALSE)</f>
        <v>Austrália</v>
      </c>
      <c r="G366" t="str">
        <f>IFERROR(VLOOKUP(Importacao[[#This Row],[País Corrigido]],'Conversor de países_Geral_UTF8_'!$A$2:$B$223,2,FALSE),"Não Informado")</f>
        <v>Oceania</v>
      </c>
      <c r="H3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7" spans="1:8" hidden="1">
      <c r="A367" s="3" t="s">
        <v>21</v>
      </c>
      <c r="B367">
        <v>2011</v>
      </c>
      <c r="C367">
        <v>824440</v>
      </c>
      <c r="D367">
        <v>2811273</v>
      </c>
      <c r="E367">
        <v>3.4099182475377225</v>
      </c>
      <c r="F367" t="str">
        <f>VLOOKUP(Importacao[[#This Row],[País]],Tabela4[],4,FALSE)</f>
        <v>Austrália</v>
      </c>
      <c r="G367" t="str">
        <f>IFERROR(VLOOKUP(Importacao[[#This Row],[País Corrigido]],'Conversor de países_Geral_UTF8_'!$A$2:$B$223,2,FALSE),"Não Informado")</f>
        <v>Oceania</v>
      </c>
      <c r="H3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8" spans="1:8" hidden="1">
      <c r="A368" s="3" t="s">
        <v>21</v>
      </c>
      <c r="B368">
        <v>2012</v>
      </c>
      <c r="C368">
        <v>615334</v>
      </c>
      <c r="D368">
        <v>2474783</v>
      </c>
      <c r="E368">
        <v>4.0218531724234321</v>
      </c>
      <c r="F368" t="str">
        <f>VLOOKUP(Importacao[[#This Row],[País]],Tabela4[],4,FALSE)</f>
        <v>Austrália</v>
      </c>
      <c r="G368" t="str">
        <f>IFERROR(VLOOKUP(Importacao[[#This Row],[País Corrigido]],'Conversor de países_Geral_UTF8_'!$A$2:$B$223,2,FALSE),"Não Informado")</f>
        <v>Oceania</v>
      </c>
      <c r="H3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9" spans="1:8" hidden="1">
      <c r="A369" s="3" t="s">
        <v>21</v>
      </c>
      <c r="B369">
        <v>2013</v>
      </c>
      <c r="C369">
        <v>553190</v>
      </c>
      <c r="D369">
        <v>1703815</v>
      </c>
      <c r="E369">
        <v>3.0799815614888195</v>
      </c>
      <c r="F369" t="str">
        <f>VLOOKUP(Importacao[[#This Row],[País]],Tabela4[],4,FALSE)</f>
        <v>Austrália</v>
      </c>
      <c r="G369" t="str">
        <f>IFERROR(VLOOKUP(Importacao[[#This Row],[País Corrigido]],'Conversor de países_Geral_UTF8_'!$A$2:$B$223,2,FALSE),"Não Informado")</f>
        <v>Oceania</v>
      </c>
      <c r="H3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0" spans="1:8" hidden="1">
      <c r="A370" s="3" t="s">
        <v>21</v>
      </c>
      <c r="B370">
        <v>2014</v>
      </c>
      <c r="C370">
        <v>236742</v>
      </c>
      <c r="D370">
        <v>1008851</v>
      </c>
      <c r="E370">
        <v>4.2613942604185144</v>
      </c>
      <c r="F370" t="str">
        <f>VLOOKUP(Importacao[[#This Row],[País]],Tabela4[],4,FALSE)</f>
        <v>Austrália</v>
      </c>
      <c r="G370" t="str">
        <f>IFERROR(VLOOKUP(Importacao[[#This Row],[País Corrigido]],'Conversor de países_Geral_UTF8_'!$A$2:$B$223,2,FALSE),"Não Informado")</f>
        <v>Oceania</v>
      </c>
      <c r="H3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1" spans="1:8" hidden="1">
      <c r="A371" s="3" t="s">
        <v>21</v>
      </c>
      <c r="B371">
        <v>2015</v>
      </c>
      <c r="C371">
        <v>395030</v>
      </c>
      <c r="D371">
        <v>1261810</v>
      </c>
      <c r="E371">
        <v>3.1942130977394121</v>
      </c>
      <c r="F371" t="str">
        <f>VLOOKUP(Importacao[[#This Row],[País]],Tabela4[],4,FALSE)</f>
        <v>Austrália</v>
      </c>
      <c r="G371" t="str">
        <f>IFERROR(VLOOKUP(Importacao[[#This Row],[País Corrigido]],'Conversor de países_Geral_UTF8_'!$A$2:$B$223,2,FALSE),"Não Informado")</f>
        <v>Oceania</v>
      </c>
      <c r="H3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2" spans="1:8" hidden="1">
      <c r="A372" s="3" t="s">
        <v>21</v>
      </c>
      <c r="B372">
        <v>2016</v>
      </c>
      <c r="C372">
        <v>498515</v>
      </c>
      <c r="D372">
        <v>1537834</v>
      </c>
      <c r="E372">
        <v>3.0848299449364611</v>
      </c>
      <c r="F372" t="str">
        <f>VLOOKUP(Importacao[[#This Row],[País]],Tabela4[],4,FALSE)</f>
        <v>Austrália</v>
      </c>
      <c r="G372" t="str">
        <f>IFERROR(VLOOKUP(Importacao[[#This Row],[País Corrigido]],'Conversor de países_Geral_UTF8_'!$A$2:$B$223,2,FALSE),"Não Informado")</f>
        <v>Oceania</v>
      </c>
      <c r="H3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3" spans="1:8" hidden="1">
      <c r="A373" s="3" t="s">
        <v>21</v>
      </c>
      <c r="B373">
        <v>2017</v>
      </c>
      <c r="C373">
        <v>354641</v>
      </c>
      <c r="D373">
        <v>1246545</v>
      </c>
      <c r="E373">
        <v>3.5149489201756143</v>
      </c>
      <c r="F373" t="str">
        <f>VLOOKUP(Importacao[[#This Row],[País]],Tabela4[],4,FALSE)</f>
        <v>Austrália</v>
      </c>
      <c r="G373" t="str">
        <f>IFERROR(VLOOKUP(Importacao[[#This Row],[País Corrigido]],'Conversor de países_Geral_UTF8_'!$A$2:$B$223,2,FALSE),"Não Informado")</f>
        <v>Oceania</v>
      </c>
      <c r="H3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4" spans="1:8" hidden="1">
      <c r="A374" s="3" t="s">
        <v>21</v>
      </c>
      <c r="B374">
        <v>2018</v>
      </c>
      <c r="C374">
        <v>3518</v>
      </c>
      <c r="D374">
        <v>21664</v>
      </c>
      <c r="E374">
        <v>6.1580443433769183</v>
      </c>
      <c r="F374" t="str">
        <f>VLOOKUP(Importacao[[#This Row],[País]],Tabela4[],4,FALSE)</f>
        <v>Austrália</v>
      </c>
      <c r="G374" t="str">
        <f>IFERROR(VLOOKUP(Importacao[[#This Row],[País Corrigido]],'Conversor de países_Geral_UTF8_'!$A$2:$B$223,2,FALSE),"Não Informado")</f>
        <v>Oceania</v>
      </c>
      <c r="H3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5" spans="1:8" hidden="1">
      <c r="A375" s="3" t="s">
        <v>21</v>
      </c>
      <c r="B375">
        <v>2019</v>
      </c>
      <c r="C375">
        <v>16292</v>
      </c>
      <c r="D375">
        <v>1214643</v>
      </c>
      <c r="E375">
        <v>74.554566658482685</v>
      </c>
      <c r="F375" t="str">
        <f>VLOOKUP(Importacao[[#This Row],[País]],Tabela4[],4,FALSE)</f>
        <v>Austrália</v>
      </c>
      <c r="G375" t="str">
        <f>IFERROR(VLOOKUP(Importacao[[#This Row],[País Corrigido]],'Conversor de países_Geral_UTF8_'!$A$2:$B$223,2,FALSE),"Não Informado")</f>
        <v>Oceania</v>
      </c>
      <c r="H3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6" spans="1:8" hidden="1">
      <c r="A376" s="3" t="s">
        <v>21</v>
      </c>
      <c r="B376">
        <v>2020</v>
      </c>
      <c r="C376">
        <v>212595</v>
      </c>
      <c r="D376">
        <v>792051</v>
      </c>
      <c r="E376">
        <v>3.725633246313413</v>
      </c>
      <c r="F376" t="str">
        <f>VLOOKUP(Importacao[[#This Row],[País]],Tabela4[],4,FALSE)</f>
        <v>Austrália</v>
      </c>
      <c r="G376" t="str">
        <f>IFERROR(VLOOKUP(Importacao[[#This Row],[País Corrigido]],'Conversor de países_Geral_UTF8_'!$A$2:$B$223,2,FALSE),"Não Informado")</f>
        <v>Oceania</v>
      </c>
      <c r="H3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7" spans="1:8" hidden="1">
      <c r="A377" s="3" t="s">
        <v>21</v>
      </c>
      <c r="B377">
        <v>2021</v>
      </c>
      <c r="C377">
        <v>366875</v>
      </c>
      <c r="D377">
        <v>1383093</v>
      </c>
      <c r="E377">
        <v>3.7699298126064735</v>
      </c>
      <c r="F377" t="str">
        <f>VLOOKUP(Importacao[[#This Row],[País]],Tabela4[],4,FALSE)</f>
        <v>Austrália</v>
      </c>
      <c r="G377" t="str">
        <f>IFERROR(VLOOKUP(Importacao[[#This Row],[País Corrigido]],'Conversor de países_Geral_UTF8_'!$A$2:$B$223,2,FALSE),"Não Informado")</f>
        <v>Oceania</v>
      </c>
      <c r="H3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8" spans="1:8" hidden="1">
      <c r="A378" s="3" t="s">
        <v>21</v>
      </c>
      <c r="B378">
        <v>2022</v>
      </c>
      <c r="C378">
        <v>579279</v>
      </c>
      <c r="D378">
        <v>1590059</v>
      </c>
      <c r="E378">
        <v>2.7448932207105732</v>
      </c>
      <c r="F378" t="str">
        <f>VLOOKUP(Importacao[[#This Row],[País]],Tabela4[],4,FALSE)</f>
        <v>Austrália</v>
      </c>
      <c r="G378" t="str">
        <f>IFERROR(VLOOKUP(Importacao[[#This Row],[País Corrigido]],'Conversor de países_Geral_UTF8_'!$A$2:$B$223,2,FALSE),"Não Informado")</f>
        <v>Oceania</v>
      </c>
      <c r="H3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79" spans="1:8" hidden="1">
      <c r="A379" s="3" t="s">
        <v>21</v>
      </c>
      <c r="B379">
        <v>2023</v>
      </c>
      <c r="C379">
        <v>432829</v>
      </c>
      <c r="D379">
        <v>1568550</v>
      </c>
      <c r="E379">
        <v>3.6239484877399621</v>
      </c>
      <c r="F379" t="str">
        <f>VLOOKUP(Importacao[[#This Row],[País]],Tabela4[],4,FALSE)</f>
        <v>Austrália</v>
      </c>
      <c r="G379" t="str">
        <f>IFERROR(VLOOKUP(Importacao[[#This Row],[País Corrigido]],'Conversor de países_Geral_UTF8_'!$A$2:$B$223,2,FALSE),"Não Informado")</f>
        <v>Oceania</v>
      </c>
      <c r="H3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80" spans="1:8" hidden="1">
      <c r="A380" s="3" t="s">
        <v>23</v>
      </c>
      <c r="B380">
        <v>1970</v>
      </c>
      <c r="C380">
        <v>1328</v>
      </c>
      <c r="D380">
        <v>707</v>
      </c>
      <c r="E380">
        <v>0.53237951807228912</v>
      </c>
      <c r="F380" t="str">
        <f>VLOOKUP(Importacao[[#This Row],[País]],Tabela4[],4,FALSE)</f>
        <v>Áustria</v>
      </c>
      <c r="G380" t="str">
        <f>IFERROR(VLOOKUP(Importacao[[#This Row],[País Corrigido]],'Conversor de países_Geral_UTF8_'!$A$2:$B$223,2,FALSE),"Não Informado")</f>
        <v>Europa</v>
      </c>
      <c r="H3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81" spans="1:8" hidden="1">
      <c r="A381" s="3" t="s">
        <v>23</v>
      </c>
      <c r="B381">
        <v>1971</v>
      </c>
      <c r="C381">
        <v>0</v>
      </c>
      <c r="D381">
        <v>0</v>
      </c>
      <c r="E381" t="e">
        <v>#NUM!</v>
      </c>
      <c r="F381" t="str">
        <f>VLOOKUP(Importacao[[#This Row],[País]],Tabela4[],4,FALSE)</f>
        <v>Áustria</v>
      </c>
      <c r="G381" t="str">
        <f>IFERROR(VLOOKUP(Importacao[[#This Row],[País Corrigido]],'Conversor de países_Geral_UTF8_'!$A$2:$B$223,2,FALSE),"Não Informado")</f>
        <v>Europa</v>
      </c>
      <c r="H3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82" spans="1:8" hidden="1">
      <c r="A382" s="3" t="s">
        <v>23</v>
      </c>
      <c r="B382">
        <v>1972</v>
      </c>
      <c r="C382">
        <v>353</v>
      </c>
      <c r="D382">
        <v>520</v>
      </c>
      <c r="E382">
        <v>1.4730878186968839</v>
      </c>
      <c r="F382" t="str">
        <f>VLOOKUP(Importacao[[#This Row],[País]],Tabela4[],4,FALSE)</f>
        <v>Áustria</v>
      </c>
      <c r="G382" t="str">
        <f>IFERROR(VLOOKUP(Importacao[[#This Row],[País Corrigido]],'Conversor de países_Geral_UTF8_'!$A$2:$B$223,2,FALSE),"Não Informado")</f>
        <v>Europa</v>
      </c>
      <c r="H3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83" spans="1:8" hidden="1">
      <c r="A383" s="3" t="s">
        <v>23</v>
      </c>
      <c r="B383">
        <v>1973</v>
      </c>
      <c r="C383">
        <v>2310</v>
      </c>
      <c r="D383">
        <v>2081</v>
      </c>
      <c r="E383">
        <v>0.90086580086580081</v>
      </c>
      <c r="F383" t="str">
        <f>VLOOKUP(Importacao[[#This Row],[País]],Tabela4[],4,FALSE)</f>
        <v>Áustria</v>
      </c>
      <c r="G383" t="str">
        <f>IFERROR(VLOOKUP(Importacao[[#This Row],[País Corrigido]],'Conversor de países_Geral_UTF8_'!$A$2:$B$223,2,FALSE),"Não Informado")</f>
        <v>Europa</v>
      </c>
      <c r="H3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84" spans="1:8" hidden="1">
      <c r="A384" s="3" t="s">
        <v>23</v>
      </c>
      <c r="B384">
        <v>1974</v>
      </c>
      <c r="C384">
        <v>5301</v>
      </c>
      <c r="D384">
        <v>7394</v>
      </c>
      <c r="E384">
        <v>1.3948311639313338</v>
      </c>
      <c r="F384" t="str">
        <f>VLOOKUP(Importacao[[#This Row],[País]],Tabela4[],4,FALSE)</f>
        <v>Áustria</v>
      </c>
      <c r="G384" t="str">
        <f>IFERROR(VLOOKUP(Importacao[[#This Row],[País Corrigido]],'Conversor de países_Geral_UTF8_'!$A$2:$B$223,2,FALSE),"Não Informado")</f>
        <v>Europa</v>
      </c>
      <c r="H3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85" spans="1:8" hidden="1">
      <c r="A385" s="3" t="s">
        <v>23</v>
      </c>
      <c r="B385">
        <v>1975</v>
      </c>
      <c r="C385">
        <v>8835</v>
      </c>
      <c r="D385">
        <v>5560</v>
      </c>
      <c r="E385">
        <v>0.62931522354272784</v>
      </c>
      <c r="F385" t="str">
        <f>VLOOKUP(Importacao[[#This Row],[País]],Tabela4[],4,FALSE)</f>
        <v>Áustria</v>
      </c>
      <c r="G385" t="str">
        <f>IFERROR(VLOOKUP(Importacao[[#This Row],[País Corrigido]],'Conversor de países_Geral_UTF8_'!$A$2:$B$223,2,FALSE),"Não Informado")</f>
        <v>Europa</v>
      </c>
      <c r="H3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86" spans="1:8" hidden="1">
      <c r="A386" s="3" t="s">
        <v>23</v>
      </c>
      <c r="B386">
        <v>1976</v>
      </c>
      <c r="C386">
        <v>0</v>
      </c>
      <c r="D386">
        <v>0</v>
      </c>
      <c r="E386" t="e">
        <v>#NUM!</v>
      </c>
      <c r="F386" t="str">
        <f>VLOOKUP(Importacao[[#This Row],[País]],Tabela4[],4,FALSE)</f>
        <v>Áustria</v>
      </c>
      <c r="G386" t="str">
        <f>IFERROR(VLOOKUP(Importacao[[#This Row],[País Corrigido]],'Conversor de países_Geral_UTF8_'!$A$2:$B$223,2,FALSE),"Não Informado")</f>
        <v>Europa</v>
      </c>
      <c r="H3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87" spans="1:8" hidden="1">
      <c r="A387" s="3" t="s">
        <v>23</v>
      </c>
      <c r="B387">
        <v>1977</v>
      </c>
      <c r="C387">
        <v>0</v>
      </c>
      <c r="D387">
        <v>0</v>
      </c>
      <c r="E387" t="e">
        <v>#NUM!</v>
      </c>
      <c r="F387" t="str">
        <f>VLOOKUP(Importacao[[#This Row],[País]],Tabela4[],4,FALSE)</f>
        <v>Áustria</v>
      </c>
      <c r="G387" t="str">
        <f>IFERROR(VLOOKUP(Importacao[[#This Row],[País Corrigido]],'Conversor de países_Geral_UTF8_'!$A$2:$B$223,2,FALSE),"Não Informado")</f>
        <v>Europa</v>
      </c>
      <c r="H3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88" spans="1:8" hidden="1">
      <c r="A388" s="3" t="s">
        <v>23</v>
      </c>
      <c r="B388">
        <v>1978</v>
      </c>
      <c r="C388">
        <v>600</v>
      </c>
      <c r="D388">
        <v>386</v>
      </c>
      <c r="E388">
        <v>0.64333333333333331</v>
      </c>
      <c r="F388" t="str">
        <f>VLOOKUP(Importacao[[#This Row],[País]],Tabela4[],4,FALSE)</f>
        <v>Áustria</v>
      </c>
      <c r="G388" t="str">
        <f>IFERROR(VLOOKUP(Importacao[[#This Row],[País Corrigido]],'Conversor de países_Geral_UTF8_'!$A$2:$B$223,2,FALSE),"Não Informado")</f>
        <v>Europa</v>
      </c>
      <c r="H3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89" spans="1:8" hidden="1">
      <c r="A389" s="3" t="s">
        <v>23</v>
      </c>
      <c r="B389">
        <v>1979</v>
      </c>
      <c r="C389">
        <v>4250</v>
      </c>
      <c r="D389">
        <v>3756</v>
      </c>
      <c r="E389">
        <v>0.8837647058823529</v>
      </c>
      <c r="F389" t="str">
        <f>VLOOKUP(Importacao[[#This Row],[País]],Tabela4[],4,FALSE)</f>
        <v>Áustria</v>
      </c>
      <c r="G389" t="str">
        <f>IFERROR(VLOOKUP(Importacao[[#This Row],[País Corrigido]],'Conversor de países_Geral_UTF8_'!$A$2:$B$223,2,FALSE),"Não Informado")</f>
        <v>Europa</v>
      </c>
      <c r="H3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90" spans="1:8" hidden="1">
      <c r="A390" s="3" t="s">
        <v>23</v>
      </c>
      <c r="B390">
        <v>1980</v>
      </c>
      <c r="C390">
        <v>2385</v>
      </c>
      <c r="D390">
        <v>5878</v>
      </c>
      <c r="E390">
        <v>2.4645702306079666</v>
      </c>
      <c r="F390" t="str">
        <f>VLOOKUP(Importacao[[#This Row],[País]],Tabela4[],4,FALSE)</f>
        <v>Áustria</v>
      </c>
      <c r="G390" t="str">
        <f>IFERROR(VLOOKUP(Importacao[[#This Row],[País Corrigido]],'Conversor de países_Geral_UTF8_'!$A$2:$B$223,2,FALSE),"Não Informado")</f>
        <v>Europa</v>
      </c>
      <c r="H3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91" spans="1:8" hidden="1">
      <c r="A391" s="3" t="s">
        <v>23</v>
      </c>
      <c r="B391">
        <v>1981</v>
      </c>
      <c r="C391">
        <v>0</v>
      </c>
      <c r="D391">
        <v>0</v>
      </c>
      <c r="E391" t="e">
        <v>#NUM!</v>
      </c>
      <c r="F391" t="str">
        <f>VLOOKUP(Importacao[[#This Row],[País]],Tabela4[],4,FALSE)</f>
        <v>Áustria</v>
      </c>
      <c r="G391" t="str">
        <f>IFERROR(VLOOKUP(Importacao[[#This Row],[País Corrigido]],'Conversor de países_Geral_UTF8_'!$A$2:$B$223,2,FALSE),"Não Informado")</f>
        <v>Europa</v>
      </c>
      <c r="H3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92" spans="1:8" hidden="1">
      <c r="A392" s="3" t="s">
        <v>23</v>
      </c>
      <c r="B392">
        <v>1982</v>
      </c>
      <c r="C392">
        <v>0</v>
      </c>
      <c r="D392">
        <v>0</v>
      </c>
      <c r="E392" t="e">
        <v>#NUM!</v>
      </c>
      <c r="F392" t="str">
        <f>VLOOKUP(Importacao[[#This Row],[País]],Tabela4[],4,FALSE)</f>
        <v>Áustria</v>
      </c>
      <c r="G392" t="str">
        <f>IFERROR(VLOOKUP(Importacao[[#This Row],[País Corrigido]],'Conversor de países_Geral_UTF8_'!$A$2:$B$223,2,FALSE),"Não Informado")</f>
        <v>Europa</v>
      </c>
      <c r="H3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93" spans="1:8" hidden="1">
      <c r="A393" s="3" t="s">
        <v>23</v>
      </c>
      <c r="B393">
        <v>1983</v>
      </c>
      <c r="C393">
        <v>8400</v>
      </c>
      <c r="D393">
        <v>7581</v>
      </c>
      <c r="E393">
        <v>0.90249999999999997</v>
      </c>
      <c r="F393" t="str">
        <f>VLOOKUP(Importacao[[#This Row],[País]],Tabela4[],4,FALSE)</f>
        <v>Áustria</v>
      </c>
      <c r="G393" t="str">
        <f>IFERROR(VLOOKUP(Importacao[[#This Row],[País Corrigido]],'Conversor de países_Geral_UTF8_'!$A$2:$B$223,2,FALSE),"Não Informado")</f>
        <v>Europa</v>
      </c>
      <c r="H3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94" spans="1:8" hidden="1">
      <c r="A394" s="3" t="s">
        <v>23</v>
      </c>
      <c r="B394">
        <v>1984</v>
      </c>
      <c r="C394">
        <v>0</v>
      </c>
      <c r="D394">
        <v>0</v>
      </c>
      <c r="E394" t="e">
        <v>#NUM!</v>
      </c>
      <c r="F394" t="str">
        <f>VLOOKUP(Importacao[[#This Row],[País]],Tabela4[],4,FALSE)</f>
        <v>Áustria</v>
      </c>
      <c r="G394" t="str">
        <f>IFERROR(VLOOKUP(Importacao[[#This Row],[País Corrigido]],'Conversor de países_Geral_UTF8_'!$A$2:$B$223,2,FALSE),"Não Informado")</f>
        <v>Europa</v>
      </c>
      <c r="H3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95" spans="1:8" hidden="1">
      <c r="A395" s="3" t="s">
        <v>23</v>
      </c>
      <c r="B395">
        <v>1985</v>
      </c>
      <c r="C395">
        <v>11830</v>
      </c>
      <c r="D395">
        <v>5016</v>
      </c>
      <c r="E395">
        <v>0.42400676246830094</v>
      </c>
      <c r="F395" t="str">
        <f>VLOOKUP(Importacao[[#This Row],[País]],Tabela4[],4,FALSE)</f>
        <v>Áustria</v>
      </c>
      <c r="G395" t="str">
        <f>IFERROR(VLOOKUP(Importacao[[#This Row],[País Corrigido]],'Conversor de países_Geral_UTF8_'!$A$2:$B$223,2,FALSE),"Não Informado")</f>
        <v>Europa</v>
      </c>
      <c r="H3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96" spans="1:8" hidden="1">
      <c r="A396" s="3" t="s">
        <v>23</v>
      </c>
      <c r="B396">
        <v>1986</v>
      </c>
      <c r="C396">
        <v>1740</v>
      </c>
      <c r="D396">
        <v>3508</v>
      </c>
      <c r="E396">
        <v>2.0160919540229885</v>
      </c>
      <c r="F396" t="str">
        <f>VLOOKUP(Importacao[[#This Row],[País]],Tabela4[],4,FALSE)</f>
        <v>Áustria</v>
      </c>
      <c r="G396" t="str">
        <f>IFERROR(VLOOKUP(Importacao[[#This Row],[País Corrigido]],'Conversor de países_Geral_UTF8_'!$A$2:$B$223,2,FALSE),"Não Informado")</f>
        <v>Europa</v>
      </c>
      <c r="H3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97" spans="1:8" hidden="1">
      <c r="A397" s="3" t="s">
        <v>23</v>
      </c>
      <c r="B397">
        <v>1987</v>
      </c>
      <c r="C397">
        <v>2520</v>
      </c>
      <c r="D397">
        <v>7650</v>
      </c>
      <c r="E397">
        <v>3.0357142857142856</v>
      </c>
      <c r="F397" t="str">
        <f>VLOOKUP(Importacao[[#This Row],[País]],Tabela4[],4,FALSE)</f>
        <v>Áustria</v>
      </c>
      <c r="G397" t="str">
        <f>IFERROR(VLOOKUP(Importacao[[#This Row],[País Corrigido]],'Conversor de países_Geral_UTF8_'!$A$2:$B$223,2,FALSE),"Não Informado")</f>
        <v>Europa</v>
      </c>
      <c r="H3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98" spans="1:8" hidden="1">
      <c r="A398" s="3" t="s">
        <v>23</v>
      </c>
      <c r="B398">
        <v>1988</v>
      </c>
      <c r="C398">
        <v>1800</v>
      </c>
      <c r="D398">
        <v>7045</v>
      </c>
      <c r="E398">
        <v>3.9138888888888888</v>
      </c>
      <c r="F398" t="str">
        <f>VLOOKUP(Importacao[[#This Row],[País]],Tabela4[],4,FALSE)</f>
        <v>Áustria</v>
      </c>
      <c r="G398" t="str">
        <f>IFERROR(VLOOKUP(Importacao[[#This Row],[País Corrigido]],'Conversor de países_Geral_UTF8_'!$A$2:$B$223,2,FALSE),"Não Informado")</f>
        <v>Europa</v>
      </c>
      <c r="H3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99" spans="1:8" hidden="1">
      <c r="A399" s="3" t="s">
        <v>23</v>
      </c>
      <c r="B399">
        <v>1989</v>
      </c>
      <c r="C399">
        <v>0</v>
      </c>
      <c r="D399">
        <v>0</v>
      </c>
      <c r="E399" t="e">
        <v>#NUM!</v>
      </c>
      <c r="F399" t="str">
        <f>VLOOKUP(Importacao[[#This Row],[País]],Tabela4[],4,FALSE)</f>
        <v>Áustria</v>
      </c>
      <c r="G399" t="str">
        <f>IFERROR(VLOOKUP(Importacao[[#This Row],[País Corrigido]],'Conversor de países_Geral_UTF8_'!$A$2:$B$223,2,FALSE),"Não Informado")</f>
        <v>Europa</v>
      </c>
      <c r="H3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00" spans="1:8" hidden="1">
      <c r="A400" s="3" t="s">
        <v>23</v>
      </c>
      <c r="B400">
        <v>1990</v>
      </c>
      <c r="C400">
        <v>0</v>
      </c>
      <c r="D400">
        <v>0</v>
      </c>
      <c r="E400" t="e">
        <v>#NUM!</v>
      </c>
      <c r="F400" t="str">
        <f>VLOOKUP(Importacao[[#This Row],[País]],Tabela4[],4,FALSE)</f>
        <v>Áustria</v>
      </c>
      <c r="G400" t="str">
        <f>IFERROR(VLOOKUP(Importacao[[#This Row],[País Corrigido]],'Conversor de países_Geral_UTF8_'!$A$2:$B$223,2,FALSE),"Não Informado")</f>
        <v>Europa</v>
      </c>
      <c r="H4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01" spans="1:8" hidden="1">
      <c r="A401" s="3" t="s">
        <v>23</v>
      </c>
      <c r="B401">
        <v>1991</v>
      </c>
      <c r="C401">
        <v>6180</v>
      </c>
      <c r="D401">
        <v>21658</v>
      </c>
      <c r="E401">
        <v>3.5045307443365696</v>
      </c>
      <c r="F401" t="str">
        <f>VLOOKUP(Importacao[[#This Row],[País]],Tabela4[],4,FALSE)</f>
        <v>Áustria</v>
      </c>
      <c r="G401" t="str">
        <f>IFERROR(VLOOKUP(Importacao[[#This Row],[País Corrigido]],'Conversor de países_Geral_UTF8_'!$A$2:$B$223,2,FALSE),"Não Informado")</f>
        <v>Europa</v>
      </c>
      <c r="H4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02" spans="1:8" hidden="1">
      <c r="A402" s="3" t="s">
        <v>23</v>
      </c>
      <c r="B402">
        <v>1992</v>
      </c>
      <c r="C402">
        <v>0</v>
      </c>
      <c r="D402">
        <v>0</v>
      </c>
      <c r="E402" t="e">
        <v>#NUM!</v>
      </c>
      <c r="F402" t="str">
        <f>VLOOKUP(Importacao[[#This Row],[País]],Tabela4[],4,FALSE)</f>
        <v>Áustria</v>
      </c>
      <c r="G402" t="str">
        <f>IFERROR(VLOOKUP(Importacao[[#This Row],[País Corrigido]],'Conversor de países_Geral_UTF8_'!$A$2:$B$223,2,FALSE),"Não Informado")</f>
        <v>Europa</v>
      </c>
      <c r="H4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03" spans="1:8" hidden="1">
      <c r="A403" s="3" t="s">
        <v>23</v>
      </c>
      <c r="B403">
        <v>1993</v>
      </c>
      <c r="C403">
        <v>3580</v>
      </c>
      <c r="D403">
        <v>5128</v>
      </c>
      <c r="E403">
        <v>1.4324022346368714</v>
      </c>
      <c r="F403" t="str">
        <f>VLOOKUP(Importacao[[#This Row],[País]],Tabela4[],4,FALSE)</f>
        <v>Áustria</v>
      </c>
      <c r="G403" t="str">
        <f>IFERROR(VLOOKUP(Importacao[[#This Row],[País Corrigido]],'Conversor de países_Geral_UTF8_'!$A$2:$B$223,2,FALSE),"Não Informado")</f>
        <v>Europa</v>
      </c>
      <c r="H4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04" spans="1:8" hidden="1">
      <c r="A404" s="3" t="s">
        <v>23</v>
      </c>
      <c r="B404">
        <v>1994</v>
      </c>
      <c r="C404">
        <v>910</v>
      </c>
      <c r="D404">
        <v>5612</v>
      </c>
      <c r="E404">
        <v>6.1670329670329673</v>
      </c>
      <c r="F404" t="str">
        <f>VLOOKUP(Importacao[[#This Row],[País]],Tabela4[],4,FALSE)</f>
        <v>Áustria</v>
      </c>
      <c r="G404" t="str">
        <f>IFERROR(VLOOKUP(Importacao[[#This Row],[País Corrigido]],'Conversor de países_Geral_UTF8_'!$A$2:$B$223,2,FALSE),"Não Informado")</f>
        <v>Europa</v>
      </c>
      <c r="H4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05" spans="1:8" hidden="1">
      <c r="A405" s="3" t="s">
        <v>23</v>
      </c>
      <c r="B405">
        <v>1995</v>
      </c>
      <c r="C405">
        <v>1080</v>
      </c>
      <c r="D405">
        <v>6205</v>
      </c>
      <c r="E405">
        <v>5.7453703703703702</v>
      </c>
      <c r="F405" t="str">
        <f>VLOOKUP(Importacao[[#This Row],[País]],Tabela4[],4,FALSE)</f>
        <v>Áustria</v>
      </c>
      <c r="G405" t="str">
        <f>IFERROR(VLOOKUP(Importacao[[#This Row],[País Corrigido]],'Conversor de países_Geral_UTF8_'!$A$2:$B$223,2,FALSE),"Não Informado")</f>
        <v>Europa</v>
      </c>
      <c r="H4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06" spans="1:8" hidden="1">
      <c r="A406" s="3" t="s">
        <v>23</v>
      </c>
      <c r="B406">
        <v>1996</v>
      </c>
      <c r="C406">
        <v>0</v>
      </c>
      <c r="D406">
        <v>0</v>
      </c>
      <c r="E406" t="e">
        <v>#NUM!</v>
      </c>
      <c r="F406" t="str">
        <f>VLOOKUP(Importacao[[#This Row],[País]],Tabela4[],4,FALSE)</f>
        <v>Áustria</v>
      </c>
      <c r="G406" t="str">
        <f>IFERROR(VLOOKUP(Importacao[[#This Row],[País Corrigido]],'Conversor de países_Geral_UTF8_'!$A$2:$B$223,2,FALSE),"Não Informado")</f>
        <v>Europa</v>
      </c>
      <c r="H4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07" spans="1:8" hidden="1">
      <c r="A407" s="3" t="s">
        <v>23</v>
      </c>
      <c r="B407">
        <v>1997</v>
      </c>
      <c r="C407">
        <v>4404</v>
      </c>
      <c r="D407">
        <v>10594</v>
      </c>
      <c r="E407">
        <v>2.4055404178019981</v>
      </c>
      <c r="F407" t="str">
        <f>VLOOKUP(Importacao[[#This Row],[País]],Tabela4[],4,FALSE)</f>
        <v>Áustria</v>
      </c>
      <c r="G407" t="str">
        <f>IFERROR(VLOOKUP(Importacao[[#This Row],[País Corrigido]],'Conversor de países_Geral_UTF8_'!$A$2:$B$223,2,FALSE),"Não Informado")</f>
        <v>Europa</v>
      </c>
      <c r="H4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08" spans="1:8" hidden="1">
      <c r="A408" s="3" t="s">
        <v>23</v>
      </c>
      <c r="B408">
        <v>1998</v>
      </c>
      <c r="C408">
        <v>8926</v>
      </c>
      <c r="D408">
        <v>59378</v>
      </c>
      <c r="E408">
        <v>6.6522518485323774</v>
      </c>
      <c r="F408" t="str">
        <f>VLOOKUP(Importacao[[#This Row],[País]],Tabela4[],4,FALSE)</f>
        <v>Áustria</v>
      </c>
      <c r="G408" t="str">
        <f>IFERROR(VLOOKUP(Importacao[[#This Row],[País Corrigido]],'Conversor de países_Geral_UTF8_'!$A$2:$B$223,2,FALSE),"Não Informado")</f>
        <v>Europa</v>
      </c>
      <c r="H4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09" spans="1:8" hidden="1">
      <c r="A409" s="3" t="s">
        <v>23</v>
      </c>
      <c r="B409">
        <v>1999</v>
      </c>
      <c r="C409">
        <v>83930</v>
      </c>
      <c r="D409">
        <v>661104</v>
      </c>
      <c r="E409">
        <v>7.8768497557488386</v>
      </c>
      <c r="F409" t="str">
        <f>VLOOKUP(Importacao[[#This Row],[País]],Tabela4[],4,FALSE)</f>
        <v>Áustria</v>
      </c>
      <c r="G409" t="str">
        <f>IFERROR(VLOOKUP(Importacao[[#This Row],[País Corrigido]],'Conversor de países_Geral_UTF8_'!$A$2:$B$223,2,FALSE),"Não Informado")</f>
        <v>Europa</v>
      </c>
      <c r="H4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10" spans="1:8" hidden="1">
      <c r="A410" s="3" t="s">
        <v>23</v>
      </c>
      <c r="B410">
        <v>2000</v>
      </c>
      <c r="C410">
        <v>0</v>
      </c>
      <c r="D410">
        <v>0</v>
      </c>
      <c r="E410" t="e">
        <v>#NUM!</v>
      </c>
      <c r="F410" t="str">
        <f>VLOOKUP(Importacao[[#This Row],[País]],Tabela4[],4,FALSE)</f>
        <v>Áustria</v>
      </c>
      <c r="G410" t="str">
        <f>IFERROR(VLOOKUP(Importacao[[#This Row],[País Corrigido]],'Conversor de países_Geral_UTF8_'!$A$2:$B$223,2,FALSE),"Não Informado")</f>
        <v>Europa</v>
      </c>
      <c r="H4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11" spans="1:8" hidden="1">
      <c r="A411" s="3" t="s">
        <v>23</v>
      </c>
      <c r="B411">
        <v>2001</v>
      </c>
      <c r="C411">
        <v>770</v>
      </c>
      <c r="D411" s="5">
        <f>ROUND(Interpolações!D33,0)</f>
        <v>6332</v>
      </c>
      <c r="E411" s="5">
        <f>Interpolações!I33</f>
        <v>8.2227881333132515</v>
      </c>
      <c r="F411" t="str">
        <f>VLOOKUP(Importacao[[#This Row],[País]],Tabela4[],4,FALSE)</f>
        <v>Áustria</v>
      </c>
      <c r="G411" t="str">
        <f>IFERROR(VLOOKUP(Importacao[[#This Row],[País Corrigido]],'Conversor de países_Geral_UTF8_'!$A$2:$B$223,2,FALSE),"Não Informado")</f>
        <v>Europa</v>
      </c>
      <c r="H4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12" spans="1:8" hidden="1">
      <c r="A412" s="3" t="s">
        <v>23</v>
      </c>
      <c r="B412">
        <v>2002</v>
      </c>
      <c r="C412">
        <v>0</v>
      </c>
      <c r="D412">
        <v>0</v>
      </c>
      <c r="E412" t="e">
        <v>#NUM!</v>
      </c>
      <c r="F412" t="str">
        <f>VLOOKUP(Importacao[[#This Row],[País]],Tabela4[],4,FALSE)</f>
        <v>Áustria</v>
      </c>
      <c r="G412" t="str">
        <f>IFERROR(VLOOKUP(Importacao[[#This Row],[País Corrigido]],'Conversor de países_Geral_UTF8_'!$A$2:$B$223,2,FALSE),"Não Informado")</f>
        <v>Europa</v>
      </c>
      <c r="H4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13" spans="1:8" hidden="1">
      <c r="A413" s="3" t="s">
        <v>23</v>
      </c>
      <c r="B413">
        <v>2003</v>
      </c>
      <c r="C413">
        <v>0</v>
      </c>
      <c r="D413">
        <v>0</v>
      </c>
      <c r="E413" t="e">
        <v>#NUM!</v>
      </c>
      <c r="F413" t="str">
        <f>VLOOKUP(Importacao[[#This Row],[País]],Tabela4[],4,FALSE)</f>
        <v>Áustria</v>
      </c>
      <c r="G413" t="str">
        <f>IFERROR(VLOOKUP(Importacao[[#This Row],[País Corrigido]],'Conversor de países_Geral_UTF8_'!$A$2:$B$223,2,FALSE),"Não Informado")</f>
        <v>Europa</v>
      </c>
      <c r="H4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14" spans="1:8" hidden="1">
      <c r="A414" s="3" t="s">
        <v>23</v>
      </c>
      <c r="B414">
        <v>2004</v>
      </c>
      <c r="C414">
        <v>1170</v>
      </c>
      <c r="D414">
        <v>24677</v>
      </c>
      <c r="E414">
        <v>21.091452991452993</v>
      </c>
      <c r="F414" t="str">
        <f>VLOOKUP(Importacao[[#This Row],[País]],Tabela4[],4,FALSE)</f>
        <v>Áustria</v>
      </c>
      <c r="G414" t="str">
        <f>IFERROR(VLOOKUP(Importacao[[#This Row],[País Corrigido]],'Conversor de países_Geral_UTF8_'!$A$2:$B$223,2,FALSE),"Não Informado")</f>
        <v>Europa</v>
      </c>
      <c r="H4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15" spans="1:8" hidden="1">
      <c r="A415" s="3" t="s">
        <v>23</v>
      </c>
      <c r="B415">
        <v>2005</v>
      </c>
      <c r="C415">
        <v>1688</v>
      </c>
      <c r="D415">
        <v>17321</v>
      </c>
      <c r="E415">
        <v>10.261255924170616</v>
      </c>
      <c r="F415" t="str">
        <f>VLOOKUP(Importacao[[#This Row],[País]],Tabela4[],4,FALSE)</f>
        <v>Áustria</v>
      </c>
      <c r="G415" t="str">
        <f>IFERROR(VLOOKUP(Importacao[[#This Row],[País Corrigido]],'Conversor de países_Geral_UTF8_'!$A$2:$B$223,2,FALSE),"Não Informado")</f>
        <v>Europa</v>
      </c>
      <c r="H4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16" spans="1:8" hidden="1">
      <c r="A416" s="3" t="s">
        <v>23</v>
      </c>
      <c r="B416">
        <v>2006</v>
      </c>
      <c r="C416">
        <v>1351</v>
      </c>
      <c r="D416">
        <v>8359</v>
      </c>
      <c r="E416">
        <v>6.1872686898593638</v>
      </c>
      <c r="F416" t="str">
        <f>VLOOKUP(Importacao[[#This Row],[País]],Tabela4[],4,FALSE)</f>
        <v>Áustria</v>
      </c>
      <c r="G416" t="str">
        <f>IFERROR(VLOOKUP(Importacao[[#This Row],[País Corrigido]],'Conversor de países_Geral_UTF8_'!$A$2:$B$223,2,FALSE),"Não Informado")</f>
        <v>Europa</v>
      </c>
      <c r="H4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17" spans="1:8" hidden="1">
      <c r="A417" s="3" t="s">
        <v>23</v>
      </c>
      <c r="B417">
        <v>2007</v>
      </c>
      <c r="C417">
        <v>1688</v>
      </c>
      <c r="D417">
        <v>35247</v>
      </c>
      <c r="E417">
        <v>20.880924170616115</v>
      </c>
      <c r="F417" t="str">
        <f>VLOOKUP(Importacao[[#This Row],[País]],Tabela4[],4,FALSE)</f>
        <v>Áustria</v>
      </c>
      <c r="G417" t="str">
        <f>IFERROR(VLOOKUP(Importacao[[#This Row],[País Corrigido]],'Conversor de países_Geral_UTF8_'!$A$2:$B$223,2,FALSE),"Não Informado")</f>
        <v>Europa</v>
      </c>
      <c r="H4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18" spans="1:8" hidden="1">
      <c r="A418" s="3" t="s">
        <v>23</v>
      </c>
      <c r="B418">
        <v>2008</v>
      </c>
      <c r="C418">
        <v>11388</v>
      </c>
      <c r="D418">
        <v>73348</v>
      </c>
      <c r="E418">
        <v>6.4408148928696871</v>
      </c>
      <c r="F418" t="str">
        <f>VLOOKUP(Importacao[[#This Row],[País]],Tabela4[],4,FALSE)</f>
        <v>Áustria</v>
      </c>
      <c r="G418" t="str">
        <f>IFERROR(VLOOKUP(Importacao[[#This Row],[País Corrigido]],'Conversor de países_Geral_UTF8_'!$A$2:$B$223,2,FALSE),"Não Informado")</f>
        <v>Europa</v>
      </c>
      <c r="H4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19" spans="1:8" hidden="1">
      <c r="A419" s="3" t="s">
        <v>23</v>
      </c>
      <c r="B419">
        <v>2009</v>
      </c>
      <c r="C419">
        <v>1895</v>
      </c>
      <c r="D419">
        <v>12073</v>
      </c>
      <c r="E419">
        <v>6.3709762532981529</v>
      </c>
      <c r="F419" t="str">
        <f>VLOOKUP(Importacao[[#This Row],[País]],Tabela4[],4,FALSE)</f>
        <v>Áustria</v>
      </c>
      <c r="G419" t="str">
        <f>IFERROR(VLOOKUP(Importacao[[#This Row],[País Corrigido]],'Conversor de países_Geral_UTF8_'!$A$2:$B$223,2,FALSE),"Não Informado")</f>
        <v>Europa</v>
      </c>
      <c r="H4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0" spans="1:8" hidden="1">
      <c r="A420" s="3" t="s">
        <v>23</v>
      </c>
      <c r="B420">
        <v>2010</v>
      </c>
      <c r="C420">
        <v>2329</v>
      </c>
      <c r="D420">
        <v>30075</v>
      </c>
      <c r="E420">
        <v>12.913267496779733</v>
      </c>
      <c r="F420" t="str">
        <f>VLOOKUP(Importacao[[#This Row],[País]],Tabela4[],4,FALSE)</f>
        <v>Áustria</v>
      </c>
      <c r="G420" t="str">
        <f>IFERROR(VLOOKUP(Importacao[[#This Row],[País Corrigido]],'Conversor de países_Geral_UTF8_'!$A$2:$B$223,2,FALSE),"Não Informado")</f>
        <v>Europa</v>
      </c>
      <c r="H4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1" spans="1:8" hidden="1">
      <c r="A421" s="3" t="s">
        <v>23</v>
      </c>
      <c r="B421">
        <v>2011</v>
      </c>
      <c r="C421">
        <v>6357</v>
      </c>
      <c r="D421">
        <v>56227</v>
      </c>
      <c r="E421">
        <v>8.8448953909076611</v>
      </c>
      <c r="F421" t="str">
        <f>VLOOKUP(Importacao[[#This Row],[País]],Tabela4[],4,FALSE)</f>
        <v>Áustria</v>
      </c>
      <c r="G421" t="str">
        <f>IFERROR(VLOOKUP(Importacao[[#This Row],[País Corrigido]],'Conversor de países_Geral_UTF8_'!$A$2:$B$223,2,FALSE),"Não Informado")</f>
        <v>Europa</v>
      </c>
      <c r="H4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2" spans="1:8" hidden="1">
      <c r="A422" s="3" t="s">
        <v>23</v>
      </c>
      <c r="B422">
        <v>2012</v>
      </c>
      <c r="C422">
        <v>8098</v>
      </c>
      <c r="D422">
        <v>85116</v>
      </c>
      <c r="E422">
        <v>10.510743393430477</v>
      </c>
      <c r="F422" t="str">
        <f>VLOOKUP(Importacao[[#This Row],[País]],Tabela4[],4,FALSE)</f>
        <v>Áustria</v>
      </c>
      <c r="G422" t="str">
        <f>IFERROR(VLOOKUP(Importacao[[#This Row],[País Corrigido]],'Conversor de países_Geral_UTF8_'!$A$2:$B$223,2,FALSE),"Não Informado")</f>
        <v>Europa</v>
      </c>
      <c r="H4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3" spans="1:8" hidden="1">
      <c r="A423" s="3" t="s">
        <v>23</v>
      </c>
      <c r="B423">
        <v>2013</v>
      </c>
      <c r="C423">
        <v>56849</v>
      </c>
      <c r="D423">
        <v>227204</v>
      </c>
      <c r="E423">
        <v>3.996622631884466</v>
      </c>
      <c r="F423" t="str">
        <f>VLOOKUP(Importacao[[#This Row],[País]],Tabela4[],4,FALSE)</f>
        <v>Áustria</v>
      </c>
      <c r="G423" t="str">
        <f>IFERROR(VLOOKUP(Importacao[[#This Row],[País Corrigido]],'Conversor de países_Geral_UTF8_'!$A$2:$B$223,2,FALSE),"Não Informado")</f>
        <v>Europa</v>
      </c>
      <c r="H4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4" spans="1:8" hidden="1">
      <c r="A424" s="3" t="s">
        <v>23</v>
      </c>
      <c r="B424">
        <v>2014</v>
      </c>
      <c r="C424">
        <v>2770</v>
      </c>
      <c r="D424">
        <v>32116</v>
      </c>
      <c r="E424">
        <v>11.594223826714801</v>
      </c>
      <c r="F424" t="str">
        <f>VLOOKUP(Importacao[[#This Row],[País]],Tabela4[],4,FALSE)</f>
        <v>Áustria</v>
      </c>
      <c r="G424" t="str">
        <f>IFERROR(VLOOKUP(Importacao[[#This Row],[País Corrigido]],'Conversor de países_Geral_UTF8_'!$A$2:$B$223,2,FALSE),"Não Informado")</f>
        <v>Europa</v>
      </c>
      <c r="H4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5" spans="1:8" hidden="1">
      <c r="A425" s="3" t="s">
        <v>23</v>
      </c>
      <c r="B425">
        <v>2015</v>
      </c>
      <c r="C425">
        <v>360</v>
      </c>
      <c r="D425">
        <v>3891</v>
      </c>
      <c r="E425">
        <v>10.808333333333334</v>
      </c>
      <c r="F425" t="str">
        <f>VLOOKUP(Importacao[[#This Row],[País]],Tabela4[],4,FALSE)</f>
        <v>Áustria</v>
      </c>
      <c r="G425" t="str">
        <f>IFERROR(VLOOKUP(Importacao[[#This Row],[País Corrigido]],'Conversor de países_Geral_UTF8_'!$A$2:$B$223,2,FALSE),"Não Informado")</f>
        <v>Europa</v>
      </c>
      <c r="H4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6" spans="1:8" hidden="1">
      <c r="A426" s="3" t="s">
        <v>23</v>
      </c>
      <c r="B426">
        <v>2016</v>
      </c>
      <c r="C426">
        <v>1485</v>
      </c>
      <c r="D426">
        <v>7551</v>
      </c>
      <c r="E426">
        <v>5.084848484848485</v>
      </c>
      <c r="F426" t="str">
        <f>VLOOKUP(Importacao[[#This Row],[País]],Tabela4[],4,FALSE)</f>
        <v>Áustria</v>
      </c>
      <c r="G426" t="str">
        <f>IFERROR(VLOOKUP(Importacao[[#This Row],[País Corrigido]],'Conversor de países_Geral_UTF8_'!$A$2:$B$223,2,FALSE),"Não Informado")</f>
        <v>Europa</v>
      </c>
      <c r="H4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7" spans="1:8" hidden="1">
      <c r="A427" s="3" t="s">
        <v>23</v>
      </c>
      <c r="B427">
        <v>2017</v>
      </c>
      <c r="C427">
        <v>2655</v>
      </c>
      <c r="D427">
        <v>24629</v>
      </c>
      <c r="E427">
        <v>9.2764595103578156</v>
      </c>
      <c r="F427" t="str">
        <f>VLOOKUP(Importacao[[#This Row],[País]],Tabela4[],4,FALSE)</f>
        <v>Áustria</v>
      </c>
      <c r="G427" t="str">
        <f>IFERROR(VLOOKUP(Importacao[[#This Row],[País Corrigido]],'Conversor de países_Geral_UTF8_'!$A$2:$B$223,2,FALSE),"Não Informado")</f>
        <v>Europa</v>
      </c>
      <c r="H4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8" spans="1:8" hidden="1">
      <c r="A428" s="3" t="s">
        <v>23</v>
      </c>
      <c r="B428">
        <v>2018</v>
      </c>
      <c r="C428">
        <v>513995</v>
      </c>
      <c r="D428">
        <v>1567866</v>
      </c>
      <c r="E428">
        <v>3.0503526298893959</v>
      </c>
      <c r="F428" t="str">
        <f>VLOOKUP(Importacao[[#This Row],[País]],Tabela4[],4,FALSE)</f>
        <v>Áustria</v>
      </c>
      <c r="G428" t="str">
        <f>IFERROR(VLOOKUP(Importacao[[#This Row],[País Corrigido]],'Conversor de países_Geral_UTF8_'!$A$2:$B$223,2,FALSE),"Não Informado")</f>
        <v>Europa</v>
      </c>
      <c r="H4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29" spans="1:8" hidden="1">
      <c r="A429" s="3" t="s">
        <v>23</v>
      </c>
      <c r="B429">
        <v>2019</v>
      </c>
      <c r="C429">
        <v>348289</v>
      </c>
      <c r="D429">
        <v>128379</v>
      </c>
      <c r="E429">
        <v>0.368599065718412</v>
      </c>
      <c r="F429" t="str">
        <f>VLOOKUP(Importacao[[#This Row],[País]],Tabela4[],4,FALSE)</f>
        <v>Áustria</v>
      </c>
      <c r="G429" t="str">
        <f>IFERROR(VLOOKUP(Importacao[[#This Row],[País Corrigido]],'Conversor de países_Geral_UTF8_'!$A$2:$B$223,2,FALSE),"Não Informado")</f>
        <v>Europa</v>
      </c>
      <c r="H4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30" spans="1:8" hidden="1">
      <c r="A430" s="3" t="s">
        <v>23</v>
      </c>
      <c r="B430">
        <v>2020</v>
      </c>
      <c r="C430">
        <v>6540</v>
      </c>
      <c r="D430">
        <v>52348</v>
      </c>
      <c r="E430">
        <v>8.0042813455657491</v>
      </c>
      <c r="F430" t="str">
        <f>VLOOKUP(Importacao[[#This Row],[País]],Tabela4[],4,FALSE)</f>
        <v>Áustria</v>
      </c>
      <c r="G430" t="str">
        <f>IFERROR(VLOOKUP(Importacao[[#This Row],[País Corrigido]],'Conversor de países_Geral_UTF8_'!$A$2:$B$223,2,FALSE),"Não Informado")</f>
        <v>Europa</v>
      </c>
      <c r="H4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31" spans="1:8" hidden="1">
      <c r="A431" s="3" t="s">
        <v>23</v>
      </c>
      <c r="B431">
        <v>2021</v>
      </c>
      <c r="C431">
        <v>13427</v>
      </c>
      <c r="D431">
        <v>141822</v>
      </c>
      <c r="E431">
        <v>10.562448797199671</v>
      </c>
      <c r="F431" t="str">
        <f>VLOOKUP(Importacao[[#This Row],[País]],Tabela4[],4,FALSE)</f>
        <v>Áustria</v>
      </c>
      <c r="G431" t="str">
        <f>IFERROR(VLOOKUP(Importacao[[#This Row],[País Corrigido]],'Conversor de países_Geral_UTF8_'!$A$2:$B$223,2,FALSE),"Não Informado")</f>
        <v>Europa</v>
      </c>
      <c r="H4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32" spans="1:8" hidden="1">
      <c r="A432" s="3" t="s">
        <v>23</v>
      </c>
      <c r="B432">
        <v>2022</v>
      </c>
      <c r="C432">
        <v>7403</v>
      </c>
      <c r="D432">
        <v>53974</v>
      </c>
      <c r="E432">
        <v>7.2908280426853977</v>
      </c>
      <c r="F432" t="str">
        <f>VLOOKUP(Importacao[[#This Row],[País]],Tabela4[],4,FALSE)</f>
        <v>Áustria</v>
      </c>
      <c r="G432" t="str">
        <f>IFERROR(VLOOKUP(Importacao[[#This Row],[País Corrigido]],'Conversor de países_Geral_UTF8_'!$A$2:$B$223,2,FALSE),"Não Informado")</f>
        <v>Europa</v>
      </c>
      <c r="H4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33" spans="1:8" hidden="1">
      <c r="A433" s="3" t="s">
        <v>23</v>
      </c>
      <c r="B433">
        <v>2023</v>
      </c>
      <c r="C433">
        <v>16832</v>
      </c>
      <c r="D433">
        <v>145475</v>
      </c>
      <c r="E433">
        <v>8.6427637832699613</v>
      </c>
      <c r="F433" t="str">
        <f>VLOOKUP(Importacao[[#This Row],[País]],Tabela4[],4,FALSE)</f>
        <v>Áustria</v>
      </c>
      <c r="G433" t="str">
        <f>IFERROR(VLOOKUP(Importacao[[#This Row],[País Corrigido]],'Conversor de países_Geral_UTF8_'!$A$2:$B$223,2,FALSE),"Não Informado")</f>
        <v>Europa</v>
      </c>
      <c r="H4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34" spans="1:8" hidden="1">
      <c r="A434" s="3" t="s">
        <v>33</v>
      </c>
      <c r="B434">
        <v>1970</v>
      </c>
      <c r="C434">
        <v>0</v>
      </c>
      <c r="F434" t="str">
        <f>VLOOKUP(Importacao[[#This Row],[País]],Tabela4[],4,FALSE)</f>
        <v>Bermudas</v>
      </c>
      <c r="G434" t="str">
        <f>IFERROR(VLOOKUP(Importacao[[#This Row],[País Corrigido]],'Conversor de países_Geral_UTF8_'!$A$2:$B$223,2,FALSE),"Não Informado")</f>
        <v>América Central e Caribe</v>
      </c>
      <c r="H4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35" spans="1:8" hidden="1">
      <c r="A435" s="3" t="s">
        <v>33</v>
      </c>
      <c r="B435">
        <v>1971</v>
      </c>
      <c r="C435">
        <v>0</v>
      </c>
      <c r="D435">
        <v>0</v>
      </c>
      <c r="E435" t="e">
        <v>#NUM!</v>
      </c>
      <c r="F435" t="str">
        <f>VLOOKUP(Importacao[[#This Row],[País]],Tabela4[],4,FALSE)</f>
        <v>Bermudas</v>
      </c>
      <c r="G435" t="str">
        <f>IFERROR(VLOOKUP(Importacao[[#This Row],[País Corrigido]],'Conversor de países_Geral_UTF8_'!$A$2:$B$223,2,FALSE),"Não Informado")</f>
        <v>América Central e Caribe</v>
      </c>
      <c r="H4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36" spans="1:8" hidden="1">
      <c r="A436" s="3" t="s">
        <v>33</v>
      </c>
      <c r="B436">
        <v>1972</v>
      </c>
      <c r="C436">
        <v>0</v>
      </c>
      <c r="D436">
        <v>0</v>
      </c>
      <c r="E436" t="e">
        <v>#NUM!</v>
      </c>
      <c r="F436" t="str">
        <f>VLOOKUP(Importacao[[#This Row],[País]],Tabela4[],4,FALSE)</f>
        <v>Bermudas</v>
      </c>
      <c r="G436" t="str">
        <f>IFERROR(VLOOKUP(Importacao[[#This Row],[País Corrigido]],'Conversor de países_Geral_UTF8_'!$A$2:$B$223,2,FALSE),"Não Informado")</f>
        <v>América Central e Caribe</v>
      </c>
      <c r="H4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37" spans="1:8" hidden="1">
      <c r="A437" s="3" t="s">
        <v>33</v>
      </c>
      <c r="B437">
        <v>1973</v>
      </c>
      <c r="C437">
        <v>0</v>
      </c>
      <c r="D437">
        <v>0</v>
      </c>
      <c r="E437" t="e">
        <v>#NUM!</v>
      </c>
      <c r="F437" t="str">
        <f>VLOOKUP(Importacao[[#This Row],[País]],Tabela4[],4,FALSE)</f>
        <v>Bermudas</v>
      </c>
      <c r="G437" t="str">
        <f>IFERROR(VLOOKUP(Importacao[[#This Row],[País Corrigido]],'Conversor de países_Geral_UTF8_'!$A$2:$B$223,2,FALSE),"Não Informado")</f>
        <v>América Central e Caribe</v>
      </c>
      <c r="H4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38" spans="1:8" hidden="1">
      <c r="A438" s="3" t="s">
        <v>33</v>
      </c>
      <c r="B438">
        <v>1974</v>
      </c>
      <c r="C438">
        <v>0</v>
      </c>
      <c r="D438">
        <v>0</v>
      </c>
      <c r="E438" t="e">
        <v>#NUM!</v>
      </c>
      <c r="F438" t="str">
        <f>VLOOKUP(Importacao[[#This Row],[País]],Tabela4[],4,FALSE)</f>
        <v>Bermudas</v>
      </c>
      <c r="G438" t="str">
        <f>IFERROR(VLOOKUP(Importacao[[#This Row],[País Corrigido]],'Conversor de países_Geral_UTF8_'!$A$2:$B$223,2,FALSE),"Não Informado")</f>
        <v>América Central e Caribe</v>
      </c>
      <c r="H4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39" spans="1:8" hidden="1">
      <c r="A439" s="3" t="s">
        <v>33</v>
      </c>
      <c r="B439">
        <v>1975</v>
      </c>
      <c r="C439">
        <v>0</v>
      </c>
      <c r="D439">
        <v>0</v>
      </c>
      <c r="E439" t="e">
        <v>#NUM!</v>
      </c>
      <c r="F439" t="str">
        <f>VLOOKUP(Importacao[[#This Row],[País]],Tabela4[],4,FALSE)</f>
        <v>Bermudas</v>
      </c>
      <c r="G439" t="str">
        <f>IFERROR(VLOOKUP(Importacao[[#This Row],[País Corrigido]],'Conversor de países_Geral_UTF8_'!$A$2:$B$223,2,FALSE),"Não Informado")</f>
        <v>América Central e Caribe</v>
      </c>
      <c r="H4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0" spans="1:8" hidden="1">
      <c r="A440" s="3" t="s">
        <v>33</v>
      </c>
      <c r="B440">
        <v>1976</v>
      </c>
      <c r="C440">
        <v>0</v>
      </c>
      <c r="D440">
        <v>0</v>
      </c>
      <c r="E440" t="e">
        <v>#NUM!</v>
      </c>
      <c r="F440" t="str">
        <f>VLOOKUP(Importacao[[#This Row],[País]],Tabela4[],4,FALSE)</f>
        <v>Bermudas</v>
      </c>
      <c r="G440" t="str">
        <f>IFERROR(VLOOKUP(Importacao[[#This Row],[País Corrigido]],'Conversor de países_Geral_UTF8_'!$A$2:$B$223,2,FALSE),"Não Informado")</f>
        <v>América Central e Caribe</v>
      </c>
      <c r="H4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1" spans="1:8" hidden="1">
      <c r="A441" s="3" t="s">
        <v>33</v>
      </c>
      <c r="B441">
        <v>1977</v>
      </c>
      <c r="C441">
        <v>0</v>
      </c>
      <c r="D441">
        <v>0</v>
      </c>
      <c r="E441" t="e">
        <v>#NUM!</v>
      </c>
      <c r="F441" t="str">
        <f>VLOOKUP(Importacao[[#This Row],[País]],Tabela4[],4,FALSE)</f>
        <v>Bermudas</v>
      </c>
      <c r="G441" t="str">
        <f>IFERROR(VLOOKUP(Importacao[[#This Row],[País Corrigido]],'Conversor de países_Geral_UTF8_'!$A$2:$B$223,2,FALSE),"Não Informado")</f>
        <v>América Central e Caribe</v>
      </c>
      <c r="H4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2" spans="1:8" hidden="1">
      <c r="A442" s="3" t="s">
        <v>33</v>
      </c>
      <c r="B442">
        <v>1978</v>
      </c>
      <c r="C442">
        <v>0</v>
      </c>
      <c r="D442">
        <v>0</v>
      </c>
      <c r="E442" t="e">
        <v>#NUM!</v>
      </c>
      <c r="F442" t="str">
        <f>VLOOKUP(Importacao[[#This Row],[País]],Tabela4[],4,FALSE)</f>
        <v>Bermudas</v>
      </c>
      <c r="G442" t="str">
        <f>IFERROR(VLOOKUP(Importacao[[#This Row],[País Corrigido]],'Conversor de países_Geral_UTF8_'!$A$2:$B$223,2,FALSE),"Não Informado")</f>
        <v>América Central e Caribe</v>
      </c>
      <c r="H4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3" spans="1:8" hidden="1">
      <c r="A443" s="3" t="s">
        <v>33</v>
      </c>
      <c r="B443">
        <v>1979</v>
      </c>
      <c r="C443">
        <v>0</v>
      </c>
      <c r="D443">
        <v>0</v>
      </c>
      <c r="E443" t="e">
        <v>#NUM!</v>
      </c>
      <c r="F443" t="str">
        <f>VLOOKUP(Importacao[[#This Row],[País]],Tabela4[],4,FALSE)</f>
        <v>Bermudas</v>
      </c>
      <c r="G443" t="str">
        <f>IFERROR(VLOOKUP(Importacao[[#This Row],[País Corrigido]],'Conversor de países_Geral_UTF8_'!$A$2:$B$223,2,FALSE),"Não Informado")</f>
        <v>América Central e Caribe</v>
      </c>
      <c r="H4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4" spans="1:8" hidden="1">
      <c r="A444" s="3" t="s">
        <v>33</v>
      </c>
      <c r="B444">
        <v>1980</v>
      </c>
      <c r="C444">
        <v>0</v>
      </c>
      <c r="D444">
        <v>0</v>
      </c>
      <c r="E444" t="e">
        <v>#NUM!</v>
      </c>
      <c r="F444" t="str">
        <f>VLOOKUP(Importacao[[#This Row],[País]],Tabela4[],4,FALSE)</f>
        <v>Bermudas</v>
      </c>
      <c r="G444" t="str">
        <f>IFERROR(VLOOKUP(Importacao[[#This Row],[País Corrigido]],'Conversor de países_Geral_UTF8_'!$A$2:$B$223,2,FALSE),"Não Informado")</f>
        <v>América Central e Caribe</v>
      </c>
      <c r="H4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5" spans="1:8" hidden="1">
      <c r="A445" s="3" t="s">
        <v>33</v>
      </c>
      <c r="B445">
        <v>1981</v>
      </c>
      <c r="C445">
        <v>0</v>
      </c>
      <c r="D445">
        <v>0</v>
      </c>
      <c r="E445" t="e">
        <v>#NUM!</v>
      </c>
      <c r="F445" t="str">
        <f>VLOOKUP(Importacao[[#This Row],[País]],Tabela4[],4,FALSE)</f>
        <v>Bermudas</v>
      </c>
      <c r="G445" t="str">
        <f>IFERROR(VLOOKUP(Importacao[[#This Row],[País Corrigido]],'Conversor de países_Geral_UTF8_'!$A$2:$B$223,2,FALSE),"Não Informado")</f>
        <v>América Central e Caribe</v>
      </c>
      <c r="H4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6" spans="1:8" hidden="1">
      <c r="A446" s="3" t="s">
        <v>33</v>
      </c>
      <c r="B446">
        <v>1982</v>
      </c>
      <c r="C446">
        <v>0</v>
      </c>
      <c r="D446">
        <v>0</v>
      </c>
      <c r="E446" t="e">
        <v>#NUM!</v>
      </c>
      <c r="F446" t="str">
        <f>VLOOKUP(Importacao[[#This Row],[País]],Tabela4[],4,FALSE)</f>
        <v>Bermudas</v>
      </c>
      <c r="G446" t="str">
        <f>IFERROR(VLOOKUP(Importacao[[#This Row],[País Corrigido]],'Conversor de países_Geral_UTF8_'!$A$2:$B$223,2,FALSE),"Não Informado")</f>
        <v>América Central e Caribe</v>
      </c>
      <c r="H4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7" spans="1:8" hidden="1">
      <c r="A447" s="3" t="s">
        <v>33</v>
      </c>
      <c r="B447">
        <v>1983</v>
      </c>
      <c r="C447">
        <v>0</v>
      </c>
      <c r="D447">
        <v>0</v>
      </c>
      <c r="E447" t="e">
        <v>#NUM!</v>
      </c>
      <c r="F447" t="str">
        <f>VLOOKUP(Importacao[[#This Row],[País]],Tabela4[],4,FALSE)</f>
        <v>Bermudas</v>
      </c>
      <c r="G447" t="str">
        <f>IFERROR(VLOOKUP(Importacao[[#This Row],[País Corrigido]],'Conversor de países_Geral_UTF8_'!$A$2:$B$223,2,FALSE),"Não Informado")</f>
        <v>América Central e Caribe</v>
      </c>
      <c r="H4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8" spans="1:8" hidden="1">
      <c r="A448" s="3" t="s">
        <v>33</v>
      </c>
      <c r="B448">
        <v>1984</v>
      </c>
      <c r="C448">
        <v>0</v>
      </c>
      <c r="D448">
        <v>0</v>
      </c>
      <c r="E448" t="e">
        <v>#NUM!</v>
      </c>
      <c r="F448" t="str">
        <f>VLOOKUP(Importacao[[#This Row],[País]],Tabela4[],4,FALSE)</f>
        <v>Bermudas</v>
      </c>
      <c r="G448" t="str">
        <f>IFERROR(VLOOKUP(Importacao[[#This Row],[País Corrigido]],'Conversor de países_Geral_UTF8_'!$A$2:$B$223,2,FALSE),"Não Informado")</f>
        <v>América Central e Caribe</v>
      </c>
      <c r="H4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49" spans="1:8" hidden="1">
      <c r="A449" s="3" t="s">
        <v>33</v>
      </c>
      <c r="B449">
        <v>1985</v>
      </c>
      <c r="C449">
        <v>0</v>
      </c>
      <c r="D449">
        <v>0</v>
      </c>
      <c r="E449" t="e">
        <v>#NUM!</v>
      </c>
      <c r="F449" t="str">
        <f>VLOOKUP(Importacao[[#This Row],[País]],Tabela4[],4,FALSE)</f>
        <v>Bermudas</v>
      </c>
      <c r="G449" t="str">
        <f>IFERROR(VLOOKUP(Importacao[[#This Row],[País Corrigido]],'Conversor de países_Geral_UTF8_'!$A$2:$B$223,2,FALSE),"Não Informado")</f>
        <v>América Central e Caribe</v>
      </c>
      <c r="H4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0" spans="1:8" hidden="1">
      <c r="A450" s="3" t="s">
        <v>33</v>
      </c>
      <c r="B450">
        <v>1986</v>
      </c>
      <c r="C450">
        <v>0</v>
      </c>
      <c r="D450">
        <v>0</v>
      </c>
      <c r="E450" t="e">
        <v>#NUM!</v>
      </c>
      <c r="F450" t="str">
        <f>VLOOKUP(Importacao[[#This Row],[País]],Tabela4[],4,FALSE)</f>
        <v>Bermudas</v>
      </c>
      <c r="G450" t="str">
        <f>IFERROR(VLOOKUP(Importacao[[#This Row],[País Corrigido]],'Conversor de países_Geral_UTF8_'!$A$2:$B$223,2,FALSE),"Não Informado")</f>
        <v>América Central e Caribe</v>
      </c>
      <c r="H4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1" spans="1:8" hidden="1">
      <c r="A451" s="3" t="s">
        <v>33</v>
      </c>
      <c r="B451">
        <v>1987</v>
      </c>
      <c r="C451">
        <v>0</v>
      </c>
      <c r="D451">
        <v>0</v>
      </c>
      <c r="E451" t="e">
        <v>#NUM!</v>
      </c>
      <c r="F451" t="str">
        <f>VLOOKUP(Importacao[[#This Row],[País]],Tabela4[],4,FALSE)</f>
        <v>Bermudas</v>
      </c>
      <c r="G451" t="str">
        <f>IFERROR(VLOOKUP(Importacao[[#This Row],[País Corrigido]],'Conversor de países_Geral_UTF8_'!$A$2:$B$223,2,FALSE),"Não Informado")</f>
        <v>América Central e Caribe</v>
      </c>
      <c r="H4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2" spans="1:8" hidden="1">
      <c r="A452" s="3" t="s">
        <v>33</v>
      </c>
      <c r="B452">
        <v>1988</v>
      </c>
      <c r="C452">
        <v>0</v>
      </c>
      <c r="D452">
        <v>0</v>
      </c>
      <c r="E452" t="e">
        <v>#NUM!</v>
      </c>
      <c r="F452" t="str">
        <f>VLOOKUP(Importacao[[#This Row],[País]],Tabela4[],4,FALSE)</f>
        <v>Bermudas</v>
      </c>
      <c r="G452" t="str">
        <f>IFERROR(VLOOKUP(Importacao[[#This Row],[País Corrigido]],'Conversor de países_Geral_UTF8_'!$A$2:$B$223,2,FALSE),"Não Informado")</f>
        <v>América Central e Caribe</v>
      </c>
      <c r="H4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3" spans="1:8" hidden="1">
      <c r="A453" s="3" t="s">
        <v>33</v>
      </c>
      <c r="B453">
        <v>1989</v>
      </c>
      <c r="C453">
        <v>0</v>
      </c>
      <c r="D453">
        <v>0</v>
      </c>
      <c r="E453" t="e">
        <v>#NUM!</v>
      </c>
      <c r="F453" t="str">
        <f>VLOOKUP(Importacao[[#This Row],[País]],Tabela4[],4,FALSE)</f>
        <v>Bermudas</v>
      </c>
      <c r="G453" t="str">
        <f>IFERROR(VLOOKUP(Importacao[[#This Row],[País Corrigido]],'Conversor de países_Geral_UTF8_'!$A$2:$B$223,2,FALSE),"Não Informado")</f>
        <v>América Central e Caribe</v>
      </c>
      <c r="H4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4" spans="1:8" hidden="1">
      <c r="A454" s="3" t="s">
        <v>33</v>
      </c>
      <c r="B454">
        <v>1990</v>
      </c>
      <c r="C454">
        <v>0</v>
      </c>
      <c r="D454">
        <v>0</v>
      </c>
      <c r="E454" t="e">
        <v>#NUM!</v>
      </c>
      <c r="F454" t="str">
        <f>VLOOKUP(Importacao[[#This Row],[País]],Tabela4[],4,FALSE)</f>
        <v>Bermudas</v>
      </c>
      <c r="G454" t="str">
        <f>IFERROR(VLOOKUP(Importacao[[#This Row],[País Corrigido]],'Conversor de países_Geral_UTF8_'!$A$2:$B$223,2,FALSE),"Não Informado")</f>
        <v>América Central e Caribe</v>
      </c>
      <c r="H4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5" spans="1:8" hidden="1">
      <c r="A455" s="3" t="s">
        <v>33</v>
      </c>
      <c r="B455">
        <v>1991</v>
      </c>
      <c r="C455">
        <v>0</v>
      </c>
      <c r="D455">
        <v>0</v>
      </c>
      <c r="E455" t="e">
        <v>#NUM!</v>
      </c>
      <c r="F455" t="str">
        <f>VLOOKUP(Importacao[[#This Row],[País]],Tabela4[],4,FALSE)</f>
        <v>Bermudas</v>
      </c>
      <c r="G455" t="str">
        <f>IFERROR(VLOOKUP(Importacao[[#This Row],[País Corrigido]],'Conversor de países_Geral_UTF8_'!$A$2:$B$223,2,FALSE),"Não Informado")</f>
        <v>América Central e Caribe</v>
      </c>
      <c r="H4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6" spans="1:8" hidden="1">
      <c r="A456" s="3" t="s">
        <v>33</v>
      </c>
      <c r="B456">
        <v>1992</v>
      </c>
      <c r="C456">
        <v>0</v>
      </c>
      <c r="D456">
        <v>0</v>
      </c>
      <c r="E456" t="e">
        <v>#NUM!</v>
      </c>
      <c r="F456" t="str">
        <f>VLOOKUP(Importacao[[#This Row],[País]],Tabela4[],4,FALSE)</f>
        <v>Bermudas</v>
      </c>
      <c r="G456" t="str">
        <f>IFERROR(VLOOKUP(Importacao[[#This Row],[País Corrigido]],'Conversor de países_Geral_UTF8_'!$A$2:$B$223,2,FALSE),"Não Informado")</f>
        <v>América Central e Caribe</v>
      </c>
      <c r="H4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7" spans="1:8" hidden="1">
      <c r="A457" s="3" t="s">
        <v>33</v>
      </c>
      <c r="B457">
        <v>1993</v>
      </c>
      <c r="C457">
        <v>0</v>
      </c>
      <c r="D457">
        <v>0</v>
      </c>
      <c r="E457" t="e">
        <v>#NUM!</v>
      </c>
      <c r="F457" t="str">
        <f>VLOOKUP(Importacao[[#This Row],[País]],Tabela4[],4,FALSE)</f>
        <v>Bermudas</v>
      </c>
      <c r="G457" t="str">
        <f>IFERROR(VLOOKUP(Importacao[[#This Row],[País Corrigido]],'Conversor de países_Geral_UTF8_'!$A$2:$B$223,2,FALSE),"Não Informado")</f>
        <v>América Central e Caribe</v>
      </c>
      <c r="H4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8" spans="1:8" hidden="1">
      <c r="A458" s="3" t="s">
        <v>33</v>
      </c>
      <c r="B458">
        <v>1994</v>
      </c>
      <c r="C458">
        <v>0</v>
      </c>
      <c r="D458">
        <v>0</v>
      </c>
      <c r="E458" t="e">
        <v>#NUM!</v>
      </c>
      <c r="F458" t="str">
        <f>VLOOKUP(Importacao[[#This Row],[País]],Tabela4[],4,FALSE)</f>
        <v>Bermudas</v>
      </c>
      <c r="G458" t="str">
        <f>IFERROR(VLOOKUP(Importacao[[#This Row],[País Corrigido]],'Conversor de países_Geral_UTF8_'!$A$2:$B$223,2,FALSE),"Não Informado")</f>
        <v>América Central e Caribe</v>
      </c>
      <c r="H4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59" spans="1:8" hidden="1">
      <c r="A459" s="3" t="s">
        <v>33</v>
      </c>
      <c r="B459">
        <v>1995</v>
      </c>
      <c r="C459">
        <v>0</v>
      </c>
      <c r="D459">
        <v>0</v>
      </c>
      <c r="E459" t="e">
        <v>#NUM!</v>
      </c>
      <c r="F459" t="str">
        <f>VLOOKUP(Importacao[[#This Row],[País]],Tabela4[],4,FALSE)</f>
        <v>Bermudas</v>
      </c>
      <c r="G459" t="str">
        <f>IFERROR(VLOOKUP(Importacao[[#This Row],[País Corrigido]],'Conversor de países_Geral_UTF8_'!$A$2:$B$223,2,FALSE),"Não Informado")</f>
        <v>América Central e Caribe</v>
      </c>
      <c r="H4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0" spans="1:8" hidden="1">
      <c r="A460" s="3" t="s">
        <v>33</v>
      </c>
      <c r="B460">
        <v>1996</v>
      </c>
      <c r="C460">
        <v>0</v>
      </c>
      <c r="D460">
        <v>0</v>
      </c>
      <c r="E460" t="e">
        <v>#NUM!</v>
      </c>
      <c r="F460" t="str">
        <f>VLOOKUP(Importacao[[#This Row],[País]],Tabela4[],4,FALSE)</f>
        <v>Bermudas</v>
      </c>
      <c r="G460" t="str">
        <f>IFERROR(VLOOKUP(Importacao[[#This Row],[País Corrigido]],'Conversor de países_Geral_UTF8_'!$A$2:$B$223,2,FALSE),"Não Informado")</f>
        <v>América Central e Caribe</v>
      </c>
      <c r="H4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1" spans="1:8" hidden="1">
      <c r="A461" s="3" t="s">
        <v>33</v>
      </c>
      <c r="B461">
        <v>1997</v>
      </c>
      <c r="C461">
        <v>0</v>
      </c>
      <c r="D461">
        <v>0</v>
      </c>
      <c r="E461" t="e">
        <v>#NUM!</v>
      </c>
      <c r="F461" t="str">
        <f>VLOOKUP(Importacao[[#This Row],[País]],Tabela4[],4,FALSE)</f>
        <v>Bermudas</v>
      </c>
      <c r="G461" t="str">
        <f>IFERROR(VLOOKUP(Importacao[[#This Row],[País Corrigido]],'Conversor de países_Geral_UTF8_'!$A$2:$B$223,2,FALSE),"Não Informado")</f>
        <v>América Central e Caribe</v>
      </c>
      <c r="H4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2" spans="1:8" hidden="1">
      <c r="A462" s="3" t="s">
        <v>33</v>
      </c>
      <c r="B462">
        <v>1998</v>
      </c>
      <c r="C462">
        <v>0</v>
      </c>
      <c r="D462">
        <v>0</v>
      </c>
      <c r="E462" t="e">
        <v>#NUM!</v>
      </c>
      <c r="F462" t="str">
        <f>VLOOKUP(Importacao[[#This Row],[País]],Tabela4[],4,FALSE)</f>
        <v>Bermudas</v>
      </c>
      <c r="G462" t="str">
        <f>IFERROR(VLOOKUP(Importacao[[#This Row],[País Corrigido]],'Conversor de países_Geral_UTF8_'!$A$2:$B$223,2,FALSE),"Não Informado")</f>
        <v>América Central e Caribe</v>
      </c>
      <c r="H4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3" spans="1:8" hidden="1">
      <c r="A463" s="3" t="s">
        <v>33</v>
      </c>
      <c r="B463">
        <v>1999</v>
      </c>
      <c r="C463">
        <v>0</v>
      </c>
      <c r="D463">
        <v>0</v>
      </c>
      <c r="E463" t="e">
        <v>#NUM!</v>
      </c>
      <c r="F463" t="str">
        <f>VLOOKUP(Importacao[[#This Row],[País]],Tabela4[],4,FALSE)</f>
        <v>Bermudas</v>
      </c>
      <c r="G463" t="str">
        <f>IFERROR(VLOOKUP(Importacao[[#This Row],[País Corrigido]],'Conversor de países_Geral_UTF8_'!$A$2:$B$223,2,FALSE),"Não Informado")</f>
        <v>América Central e Caribe</v>
      </c>
      <c r="H4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4" spans="1:8" hidden="1">
      <c r="A464" s="3" t="s">
        <v>33</v>
      </c>
      <c r="B464">
        <v>2000</v>
      </c>
      <c r="C464">
        <v>0</v>
      </c>
      <c r="D464">
        <v>0</v>
      </c>
      <c r="E464" t="e">
        <v>#NUM!</v>
      </c>
      <c r="F464" t="str">
        <f>VLOOKUP(Importacao[[#This Row],[País]],Tabela4[],4,FALSE)</f>
        <v>Bermudas</v>
      </c>
      <c r="G464" t="str">
        <f>IFERROR(VLOOKUP(Importacao[[#This Row],[País Corrigido]],'Conversor de países_Geral_UTF8_'!$A$2:$B$223,2,FALSE),"Não Informado")</f>
        <v>América Central e Caribe</v>
      </c>
      <c r="H4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5" spans="1:8" hidden="1">
      <c r="A465" s="3" t="s">
        <v>33</v>
      </c>
      <c r="B465">
        <v>2001</v>
      </c>
      <c r="C465">
        <v>0</v>
      </c>
      <c r="D465">
        <v>0</v>
      </c>
      <c r="E465" t="e">
        <v>#NUM!</v>
      </c>
      <c r="F465" t="str">
        <f>VLOOKUP(Importacao[[#This Row],[País]],Tabela4[],4,FALSE)</f>
        <v>Bermudas</v>
      </c>
      <c r="G465" t="str">
        <f>IFERROR(VLOOKUP(Importacao[[#This Row],[País Corrigido]],'Conversor de países_Geral_UTF8_'!$A$2:$B$223,2,FALSE),"Não Informado")</f>
        <v>América Central e Caribe</v>
      </c>
      <c r="H4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6" spans="1:8" hidden="1">
      <c r="A466" s="3" t="s">
        <v>33</v>
      </c>
      <c r="B466">
        <v>2002</v>
      </c>
      <c r="C466">
        <v>0</v>
      </c>
      <c r="D466">
        <v>0</v>
      </c>
      <c r="E466" t="e">
        <v>#NUM!</v>
      </c>
      <c r="F466" t="str">
        <f>VLOOKUP(Importacao[[#This Row],[País]],Tabela4[],4,FALSE)</f>
        <v>Bermudas</v>
      </c>
      <c r="G466" t="str">
        <f>IFERROR(VLOOKUP(Importacao[[#This Row],[País Corrigido]],'Conversor de países_Geral_UTF8_'!$A$2:$B$223,2,FALSE),"Não Informado")</f>
        <v>América Central e Caribe</v>
      </c>
      <c r="H4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7" spans="1:8" hidden="1">
      <c r="A467" s="3" t="s">
        <v>33</v>
      </c>
      <c r="B467">
        <v>2003</v>
      </c>
      <c r="C467">
        <v>0</v>
      </c>
      <c r="D467">
        <v>0</v>
      </c>
      <c r="E467" t="e">
        <v>#NUM!</v>
      </c>
      <c r="F467" t="str">
        <f>VLOOKUP(Importacao[[#This Row],[País]],Tabela4[],4,FALSE)</f>
        <v>Bermudas</v>
      </c>
      <c r="G467" t="str">
        <f>IFERROR(VLOOKUP(Importacao[[#This Row],[País Corrigido]],'Conversor de países_Geral_UTF8_'!$A$2:$B$223,2,FALSE),"Não Informado")</f>
        <v>América Central e Caribe</v>
      </c>
      <c r="H4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8" spans="1:8" hidden="1">
      <c r="A468" s="3" t="s">
        <v>33</v>
      </c>
      <c r="B468">
        <v>2004</v>
      </c>
      <c r="C468">
        <v>0</v>
      </c>
      <c r="D468">
        <v>0</v>
      </c>
      <c r="E468" t="e">
        <v>#NUM!</v>
      </c>
      <c r="F468" t="str">
        <f>VLOOKUP(Importacao[[#This Row],[País]],Tabela4[],4,FALSE)</f>
        <v>Bermudas</v>
      </c>
      <c r="G468" t="str">
        <f>IFERROR(VLOOKUP(Importacao[[#This Row],[País Corrigido]],'Conversor de países_Geral_UTF8_'!$A$2:$B$223,2,FALSE),"Não Informado")</f>
        <v>América Central e Caribe</v>
      </c>
      <c r="H4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69" spans="1:8" hidden="1">
      <c r="A469" s="3" t="s">
        <v>33</v>
      </c>
      <c r="B469">
        <v>2005</v>
      </c>
      <c r="C469">
        <v>0</v>
      </c>
      <c r="D469">
        <v>0</v>
      </c>
      <c r="E469" t="e">
        <v>#NUM!</v>
      </c>
      <c r="F469" t="str">
        <f>VLOOKUP(Importacao[[#This Row],[País]],Tabela4[],4,FALSE)</f>
        <v>Bermudas</v>
      </c>
      <c r="G469" t="str">
        <f>IFERROR(VLOOKUP(Importacao[[#This Row],[País Corrigido]],'Conversor de países_Geral_UTF8_'!$A$2:$B$223,2,FALSE),"Não Informado")</f>
        <v>América Central e Caribe</v>
      </c>
      <c r="H4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0" spans="1:8" hidden="1">
      <c r="A470" s="3" t="s">
        <v>33</v>
      </c>
      <c r="B470">
        <v>2006</v>
      </c>
      <c r="C470">
        <v>0</v>
      </c>
      <c r="D470">
        <v>0</v>
      </c>
      <c r="E470" t="e">
        <v>#NUM!</v>
      </c>
      <c r="F470" t="str">
        <f>VLOOKUP(Importacao[[#This Row],[País]],Tabela4[],4,FALSE)</f>
        <v>Bermudas</v>
      </c>
      <c r="G470" t="str">
        <f>IFERROR(VLOOKUP(Importacao[[#This Row],[País Corrigido]],'Conversor de países_Geral_UTF8_'!$A$2:$B$223,2,FALSE),"Não Informado")</f>
        <v>América Central e Caribe</v>
      </c>
      <c r="H4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1" spans="1:8" hidden="1">
      <c r="A471" s="3" t="s">
        <v>33</v>
      </c>
      <c r="B471">
        <v>2007</v>
      </c>
      <c r="C471">
        <v>0</v>
      </c>
      <c r="D471">
        <v>0</v>
      </c>
      <c r="E471" t="e">
        <v>#NUM!</v>
      </c>
      <c r="F471" t="str">
        <f>VLOOKUP(Importacao[[#This Row],[País]],Tabela4[],4,FALSE)</f>
        <v>Bermudas</v>
      </c>
      <c r="G471" t="str">
        <f>IFERROR(VLOOKUP(Importacao[[#This Row],[País Corrigido]],'Conversor de países_Geral_UTF8_'!$A$2:$B$223,2,FALSE),"Não Informado")</f>
        <v>América Central e Caribe</v>
      </c>
      <c r="H4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2" spans="1:8" hidden="1">
      <c r="A472" s="3" t="s">
        <v>33</v>
      </c>
      <c r="B472">
        <v>2008</v>
      </c>
      <c r="C472">
        <v>0</v>
      </c>
      <c r="D472">
        <v>0</v>
      </c>
      <c r="E472" t="e">
        <v>#NUM!</v>
      </c>
      <c r="F472" t="str">
        <f>VLOOKUP(Importacao[[#This Row],[País]],Tabela4[],4,FALSE)</f>
        <v>Bermudas</v>
      </c>
      <c r="G472" t="str">
        <f>IFERROR(VLOOKUP(Importacao[[#This Row],[País Corrigido]],'Conversor de países_Geral_UTF8_'!$A$2:$B$223,2,FALSE),"Não Informado")</f>
        <v>América Central e Caribe</v>
      </c>
      <c r="H4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3" spans="1:8" hidden="1">
      <c r="A473" s="3" t="s">
        <v>33</v>
      </c>
      <c r="B473">
        <v>2009</v>
      </c>
      <c r="C473">
        <v>0</v>
      </c>
      <c r="D473">
        <v>0</v>
      </c>
      <c r="E473" t="e">
        <v>#NUM!</v>
      </c>
      <c r="F473" t="str">
        <f>VLOOKUP(Importacao[[#This Row],[País]],Tabela4[],4,FALSE)</f>
        <v>Bermudas</v>
      </c>
      <c r="G473" t="str">
        <f>IFERROR(VLOOKUP(Importacao[[#This Row],[País Corrigido]],'Conversor de países_Geral_UTF8_'!$A$2:$B$223,2,FALSE),"Não Informado")</f>
        <v>América Central e Caribe</v>
      </c>
      <c r="H4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4" spans="1:8" hidden="1">
      <c r="A474" s="3" t="s">
        <v>33</v>
      </c>
      <c r="B474">
        <v>2010</v>
      </c>
      <c r="C474">
        <v>0</v>
      </c>
      <c r="D474">
        <v>0</v>
      </c>
      <c r="E474" t="e">
        <v>#NUM!</v>
      </c>
      <c r="F474" t="str">
        <f>VLOOKUP(Importacao[[#This Row],[País]],Tabela4[],4,FALSE)</f>
        <v>Bermudas</v>
      </c>
      <c r="G474" t="str">
        <f>IFERROR(VLOOKUP(Importacao[[#This Row],[País Corrigido]],'Conversor de países_Geral_UTF8_'!$A$2:$B$223,2,FALSE),"Não Informado")</f>
        <v>América Central e Caribe</v>
      </c>
      <c r="H4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5" spans="1:8" hidden="1">
      <c r="A475" s="3" t="s">
        <v>33</v>
      </c>
      <c r="B475">
        <v>2011</v>
      </c>
      <c r="C475">
        <v>0</v>
      </c>
      <c r="D475">
        <v>0</v>
      </c>
      <c r="E475" t="e">
        <v>#NUM!</v>
      </c>
      <c r="F475" t="str">
        <f>VLOOKUP(Importacao[[#This Row],[País]],Tabela4[],4,FALSE)</f>
        <v>Bermudas</v>
      </c>
      <c r="G475" t="str">
        <f>IFERROR(VLOOKUP(Importacao[[#This Row],[País Corrigido]],'Conversor de países_Geral_UTF8_'!$A$2:$B$223,2,FALSE),"Não Informado")</f>
        <v>América Central e Caribe</v>
      </c>
      <c r="H4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6" spans="1:8" hidden="1">
      <c r="A476" s="3" t="s">
        <v>33</v>
      </c>
      <c r="B476">
        <v>2012</v>
      </c>
      <c r="C476">
        <v>0</v>
      </c>
      <c r="D476">
        <v>0</v>
      </c>
      <c r="E476" t="e">
        <v>#NUM!</v>
      </c>
      <c r="F476" t="str">
        <f>VLOOKUP(Importacao[[#This Row],[País]],Tabela4[],4,FALSE)</f>
        <v>Bermudas</v>
      </c>
      <c r="G476" t="str">
        <f>IFERROR(VLOOKUP(Importacao[[#This Row],[País Corrigido]],'Conversor de países_Geral_UTF8_'!$A$2:$B$223,2,FALSE),"Não Informado")</f>
        <v>América Central e Caribe</v>
      </c>
      <c r="H4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7" spans="1:8" hidden="1">
      <c r="A477" s="3" t="s">
        <v>33</v>
      </c>
      <c r="B477">
        <v>2013</v>
      </c>
      <c r="C477">
        <v>0</v>
      </c>
      <c r="D477">
        <v>0</v>
      </c>
      <c r="E477" t="e">
        <v>#NUM!</v>
      </c>
      <c r="F477" t="str">
        <f>VLOOKUP(Importacao[[#This Row],[País]],Tabela4[],4,FALSE)</f>
        <v>Bermudas</v>
      </c>
      <c r="G477" t="str">
        <f>IFERROR(VLOOKUP(Importacao[[#This Row],[País Corrigido]],'Conversor de países_Geral_UTF8_'!$A$2:$B$223,2,FALSE),"Não Informado")</f>
        <v>América Central e Caribe</v>
      </c>
      <c r="H4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8" spans="1:8" hidden="1">
      <c r="A478" s="3" t="s">
        <v>33</v>
      </c>
      <c r="B478">
        <v>2014</v>
      </c>
      <c r="C478">
        <v>0</v>
      </c>
      <c r="D478">
        <v>0</v>
      </c>
      <c r="E478" t="e">
        <v>#NUM!</v>
      </c>
      <c r="F478" t="str">
        <f>VLOOKUP(Importacao[[#This Row],[País]],Tabela4[],4,FALSE)</f>
        <v>Bermudas</v>
      </c>
      <c r="G478" t="str">
        <f>IFERROR(VLOOKUP(Importacao[[#This Row],[País Corrigido]],'Conversor de países_Geral_UTF8_'!$A$2:$B$223,2,FALSE),"Não Informado")</f>
        <v>América Central e Caribe</v>
      </c>
      <c r="H4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79" spans="1:8" hidden="1">
      <c r="A479" s="3" t="s">
        <v>33</v>
      </c>
      <c r="B479">
        <v>2015</v>
      </c>
      <c r="C479">
        <v>0</v>
      </c>
      <c r="D479">
        <v>0</v>
      </c>
      <c r="E479" t="e">
        <v>#NUM!</v>
      </c>
      <c r="F479" t="str">
        <f>VLOOKUP(Importacao[[#This Row],[País]],Tabela4[],4,FALSE)</f>
        <v>Bermudas</v>
      </c>
      <c r="G479" t="str">
        <f>IFERROR(VLOOKUP(Importacao[[#This Row],[País Corrigido]],'Conversor de países_Geral_UTF8_'!$A$2:$B$223,2,FALSE),"Não Informado")</f>
        <v>América Central e Caribe</v>
      </c>
      <c r="H4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80" spans="1:8" hidden="1">
      <c r="A480" s="3" t="s">
        <v>33</v>
      </c>
      <c r="B480">
        <v>2016</v>
      </c>
      <c r="C480">
        <v>0</v>
      </c>
      <c r="D480">
        <v>0</v>
      </c>
      <c r="E480" t="e">
        <v>#NUM!</v>
      </c>
      <c r="F480" t="str">
        <f>VLOOKUP(Importacao[[#This Row],[País]],Tabela4[],4,FALSE)</f>
        <v>Bermudas</v>
      </c>
      <c r="G480" t="str">
        <f>IFERROR(VLOOKUP(Importacao[[#This Row],[País Corrigido]],'Conversor de países_Geral_UTF8_'!$A$2:$B$223,2,FALSE),"Não Informado")</f>
        <v>América Central e Caribe</v>
      </c>
      <c r="H4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81" spans="1:8" hidden="1">
      <c r="A481" s="3" t="s">
        <v>33</v>
      </c>
      <c r="B481">
        <v>2017</v>
      </c>
      <c r="C481">
        <v>0</v>
      </c>
      <c r="D481">
        <v>0</v>
      </c>
      <c r="E481" t="e">
        <v>#NUM!</v>
      </c>
      <c r="F481" t="str">
        <f>VLOOKUP(Importacao[[#This Row],[País]],Tabela4[],4,FALSE)</f>
        <v>Bermudas</v>
      </c>
      <c r="G481" t="str">
        <f>IFERROR(VLOOKUP(Importacao[[#This Row],[País Corrigido]],'Conversor de países_Geral_UTF8_'!$A$2:$B$223,2,FALSE),"Não Informado")</f>
        <v>América Central e Caribe</v>
      </c>
      <c r="H4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82" spans="1:8" hidden="1">
      <c r="A482" s="3" t="s">
        <v>33</v>
      </c>
      <c r="B482">
        <v>2018</v>
      </c>
      <c r="C482">
        <v>0</v>
      </c>
      <c r="D482">
        <v>0</v>
      </c>
      <c r="E482" t="e">
        <v>#NUM!</v>
      </c>
      <c r="F482" t="str">
        <f>VLOOKUP(Importacao[[#This Row],[País]],Tabela4[],4,FALSE)</f>
        <v>Bermudas</v>
      </c>
      <c r="G482" t="str">
        <f>IFERROR(VLOOKUP(Importacao[[#This Row],[País Corrigido]],'Conversor de países_Geral_UTF8_'!$A$2:$B$223,2,FALSE),"Não Informado")</f>
        <v>América Central e Caribe</v>
      </c>
      <c r="H4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83" spans="1:8" hidden="1">
      <c r="A483" s="3" t="s">
        <v>33</v>
      </c>
      <c r="B483">
        <v>2019</v>
      </c>
      <c r="C483">
        <v>0</v>
      </c>
      <c r="D483">
        <v>0</v>
      </c>
      <c r="E483" t="e">
        <v>#NUM!</v>
      </c>
      <c r="F483" t="str">
        <f>VLOOKUP(Importacao[[#This Row],[País]],Tabela4[],4,FALSE)</f>
        <v>Bermudas</v>
      </c>
      <c r="G483" t="str">
        <f>IFERROR(VLOOKUP(Importacao[[#This Row],[País Corrigido]],'Conversor de países_Geral_UTF8_'!$A$2:$B$223,2,FALSE),"Não Informado")</f>
        <v>América Central e Caribe</v>
      </c>
      <c r="H4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84" spans="1:8" hidden="1">
      <c r="A484" s="3" t="s">
        <v>33</v>
      </c>
      <c r="B484">
        <v>2020</v>
      </c>
      <c r="C484">
        <v>0</v>
      </c>
      <c r="D484">
        <v>0</v>
      </c>
      <c r="E484" t="e">
        <v>#NUM!</v>
      </c>
      <c r="F484" t="str">
        <f>VLOOKUP(Importacao[[#This Row],[País]],Tabela4[],4,FALSE)</f>
        <v>Bermudas</v>
      </c>
      <c r="G484" t="str">
        <f>IFERROR(VLOOKUP(Importacao[[#This Row],[País Corrigido]],'Conversor de países_Geral_UTF8_'!$A$2:$B$223,2,FALSE),"Não Informado")</f>
        <v>América Central e Caribe</v>
      </c>
      <c r="H4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85" spans="1:8" hidden="1">
      <c r="A485" s="3" t="s">
        <v>33</v>
      </c>
      <c r="B485">
        <v>2021</v>
      </c>
      <c r="C485">
        <v>10</v>
      </c>
      <c r="D485">
        <v>141</v>
      </c>
      <c r="E485">
        <v>14.1</v>
      </c>
      <c r="F485" t="str">
        <f>VLOOKUP(Importacao[[#This Row],[País]],Tabela4[],4,FALSE)</f>
        <v>Bermudas</v>
      </c>
      <c r="G485" t="str">
        <f>IFERROR(VLOOKUP(Importacao[[#This Row],[País Corrigido]],'Conversor de países_Geral_UTF8_'!$A$2:$B$223,2,FALSE),"Não Informado")</f>
        <v>América Central e Caribe</v>
      </c>
      <c r="H4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86" spans="1:8" hidden="1">
      <c r="A486" s="3" t="s">
        <v>33</v>
      </c>
      <c r="B486">
        <v>2022</v>
      </c>
      <c r="C486">
        <v>1</v>
      </c>
      <c r="D486">
        <v>4</v>
      </c>
      <c r="E486">
        <v>4</v>
      </c>
      <c r="F486" t="str">
        <f>VLOOKUP(Importacao[[#This Row],[País]],Tabela4[],4,FALSE)</f>
        <v>Bermudas</v>
      </c>
      <c r="G486" t="str">
        <f>IFERROR(VLOOKUP(Importacao[[#This Row],[País Corrigido]],'Conversor de países_Geral_UTF8_'!$A$2:$B$223,2,FALSE),"Não Informado")</f>
        <v>América Central e Caribe</v>
      </c>
      <c r="H4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87" spans="1:8" hidden="1">
      <c r="A487" s="3" t="s">
        <v>33</v>
      </c>
      <c r="B487">
        <v>2023</v>
      </c>
      <c r="C487">
        <v>6</v>
      </c>
      <c r="D487">
        <v>879</v>
      </c>
      <c r="E487">
        <v>146.5</v>
      </c>
      <c r="F487" t="str">
        <f>VLOOKUP(Importacao[[#This Row],[País]],Tabela4[],4,FALSE)</f>
        <v>Bermudas</v>
      </c>
      <c r="G487" t="str">
        <f>IFERROR(VLOOKUP(Importacao[[#This Row],[País Corrigido]],'Conversor de países_Geral_UTF8_'!$A$2:$B$223,2,FALSE),"Não Informado")</f>
        <v>América Central e Caribe</v>
      </c>
      <c r="H4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488" spans="1:8" hidden="1">
      <c r="A488" s="3" t="s">
        <v>29</v>
      </c>
      <c r="B488">
        <v>1970</v>
      </c>
      <c r="C488">
        <v>0</v>
      </c>
      <c r="D488">
        <v>0</v>
      </c>
      <c r="E488" t="e">
        <v>#NUM!</v>
      </c>
      <c r="F488" t="str">
        <f>VLOOKUP(Importacao[[#This Row],[País]],Tabela4[],4,FALSE)</f>
        <v>Bélgica</v>
      </c>
      <c r="G488" t="str">
        <f>IFERROR(VLOOKUP(Importacao[[#This Row],[País Corrigido]],'Conversor de países_Geral_UTF8_'!$A$2:$B$223,2,FALSE),"Não Informado")</f>
        <v>Europa</v>
      </c>
      <c r="H4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89" spans="1:8" hidden="1">
      <c r="A489" s="3" t="s">
        <v>29</v>
      </c>
      <c r="B489">
        <v>1971</v>
      </c>
      <c r="C489">
        <v>0</v>
      </c>
      <c r="D489">
        <v>0</v>
      </c>
      <c r="E489" t="e">
        <v>#NUM!</v>
      </c>
      <c r="F489" t="str">
        <f>VLOOKUP(Importacao[[#This Row],[País]],Tabela4[],4,FALSE)</f>
        <v>Bélgica</v>
      </c>
      <c r="G489" t="str">
        <f>IFERROR(VLOOKUP(Importacao[[#This Row],[País Corrigido]],'Conversor de países_Geral_UTF8_'!$A$2:$B$223,2,FALSE),"Não Informado")</f>
        <v>Europa</v>
      </c>
      <c r="H4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0" spans="1:8" hidden="1">
      <c r="A490" s="3" t="s">
        <v>29</v>
      </c>
      <c r="B490">
        <v>1972</v>
      </c>
      <c r="C490">
        <v>0</v>
      </c>
      <c r="D490">
        <v>0</v>
      </c>
      <c r="E490" t="e">
        <v>#NUM!</v>
      </c>
      <c r="F490" t="str">
        <f>VLOOKUP(Importacao[[#This Row],[País]],Tabela4[],4,FALSE)</f>
        <v>Bélgica</v>
      </c>
      <c r="G490" t="str">
        <f>IFERROR(VLOOKUP(Importacao[[#This Row],[País Corrigido]],'Conversor de países_Geral_UTF8_'!$A$2:$B$223,2,FALSE),"Não Informado")</f>
        <v>Europa</v>
      </c>
      <c r="H4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1" spans="1:8" hidden="1">
      <c r="A491" s="3" t="s">
        <v>29</v>
      </c>
      <c r="B491">
        <v>1973</v>
      </c>
      <c r="C491">
        <v>0</v>
      </c>
      <c r="D491">
        <v>0</v>
      </c>
      <c r="E491" t="e">
        <v>#NUM!</v>
      </c>
      <c r="F491" t="str">
        <f>VLOOKUP(Importacao[[#This Row],[País]],Tabela4[],4,FALSE)</f>
        <v>Bélgica</v>
      </c>
      <c r="G491" t="str">
        <f>IFERROR(VLOOKUP(Importacao[[#This Row],[País Corrigido]],'Conversor de países_Geral_UTF8_'!$A$2:$B$223,2,FALSE),"Não Informado")</f>
        <v>Europa</v>
      </c>
      <c r="H4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2" spans="1:8" hidden="1">
      <c r="A492" s="3" t="s">
        <v>29</v>
      </c>
      <c r="B492">
        <v>1974</v>
      </c>
      <c r="C492">
        <v>0</v>
      </c>
      <c r="D492">
        <v>0</v>
      </c>
      <c r="E492" t="e">
        <v>#NUM!</v>
      </c>
      <c r="F492" t="str">
        <f>VLOOKUP(Importacao[[#This Row],[País]],Tabela4[],4,FALSE)</f>
        <v>Bélgica</v>
      </c>
      <c r="G492" t="str">
        <f>IFERROR(VLOOKUP(Importacao[[#This Row],[País Corrigido]],'Conversor de países_Geral_UTF8_'!$A$2:$B$223,2,FALSE),"Não Informado")</f>
        <v>Europa</v>
      </c>
      <c r="H4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3" spans="1:8" hidden="1">
      <c r="A493" s="3" t="s">
        <v>29</v>
      </c>
      <c r="B493">
        <v>1975</v>
      </c>
      <c r="C493">
        <v>0</v>
      </c>
      <c r="D493">
        <v>0</v>
      </c>
      <c r="E493" t="e">
        <v>#NUM!</v>
      </c>
      <c r="F493" t="str">
        <f>VLOOKUP(Importacao[[#This Row],[País]],Tabela4[],4,FALSE)</f>
        <v>Bélgica</v>
      </c>
      <c r="G493" t="str">
        <f>IFERROR(VLOOKUP(Importacao[[#This Row],[País Corrigido]],'Conversor de países_Geral_UTF8_'!$A$2:$B$223,2,FALSE),"Não Informado")</f>
        <v>Europa</v>
      </c>
      <c r="H4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4" spans="1:8" hidden="1">
      <c r="A494" s="3" t="s">
        <v>29</v>
      </c>
      <c r="B494">
        <v>1976</v>
      </c>
      <c r="C494">
        <v>0</v>
      </c>
      <c r="D494">
        <v>0</v>
      </c>
      <c r="E494" t="e">
        <v>#NUM!</v>
      </c>
      <c r="F494" t="str">
        <f>VLOOKUP(Importacao[[#This Row],[País]],Tabela4[],4,FALSE)</f>
        <v>Bélgica</v>
      </c>
      <c r="G494" t="str">
        <f>IFERROR(VLOOKUP(Importacao[[#This Row],[País Corrigido]],'Conversor de países_Geral_UTF8_'!$A$2:$B$223,2,FALSE),"Não Informado")</f>
        <v>Europa</v>
      </c>
      <c r="H4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5" spans="1:8" hidden="1">
      <c r="A495" s="3" t="s">
        <v>29</v>
      </c>
      <c r="B495">
        <v>1977</v>
      </c>
      <c r="C495">
        <v>0</v>
      </c>
      <c r="D495">
        <v>0</v>
      </c>
      <c r="E495" t="e">
        <v>#NUM!</v>
      </c>
      <c r="F495" t="str">
        <f>VLOOKUP(Importacao[[#This Row],[País]],Tabela4[],4,FALSE)</f>
        <v>Bélgica</v>
      </c>
      <c r="G495" t="str">
        <f>IFERROR(VLOOKUP(Importacao[[#This Row],[País Corrigido]],'Conversor de países_Geral_UTF8_'!$A$2:$B$223,2,FALSE),"Não Informado")</f>
        <v>Europa</v>
      </c>
      <c r="H4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6" spans="1:8" hidden="1">
      <c r="A496" s="3" t="s">
        <v>29</v>
      </c>
      <c r="B496">
        <v>1978</v>
      </c>
      <c r="C496">
        <v>0</v>
      </c>
      <c r="D496">
        <v>0</v>
      </c>
      <c r="E496" t="e">
        <v>#NUM!</v>
      </c>
      <c r="F496" t="str">
        <f>VLOOKUP(Importacao[[#This Row],[País]],Tabela4[],4,FALSE)</f>
        <v>Bélgica</v>
      </c>
      <c r="G496" t="str">
        <f>IFERROR(VLOOKUP(Importacao[[#This Row],[País Corrigido]],'Conversor de países_Geral_UTF8_'!$A$2:$B$223,2,FALSE),"Não Informado")</f>
        <v>Europa</v>
      </c>
      <c r="H4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7" spans="1:8" hidden="1">
      <c r="A497" s="3" t="s">
        <v>29</v>
      </c>
      <c r="B497">
        <v>1979</v>
      </c>
      <c r="C497">
        <v>0</v>
      </c>
      <c r="D497">
        <v>0</v>
      </c>
      <c r="E497" t="e">
        <v>#NUM!</v>
      </c>
      <c r="F497" t="str">
        <f>VLOOKUP(Importacao[[#This Row],[País]],Tabela4[],4,FALSE)</f>
        <v>Bélgica</v>
      </c>
      <c r="G497" t="str">
        <f>IFERROR(VLOOKUP(Importacao[[#This Row],[País Corrigido]],'Conversor de países_Geral_UTF8_'!$A$2:$B$223,2,FALSE),"Não Informado")</f>
        <v>Europa</v>
      </c>
      <c r="H4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8" spans="1:8" hidden="1">
      <c r="A498" s="3" t="s">
        <v>29</v>
      </c>
      <c r="B498">
        <v>1980</v>
      </c>
      <c r="C498">
        <v>0</v>
      </c>
      <c r="D498">
        <v>0</v>
      </c>
      <c r="E498" t="e">
        <v>#NUM!</v>
      </c>
      <c r="F498" t="str">
        <f>VLOOKUP(Importacao[[#This Row],[País]],Tabela4[],4,FALSE)</f>
        <v>Bélgica</v>
      </c>
      <c r="G498" t="str">
        <f>IFERROR(VLOOKUP(Importacao[[#This Row],[País Corrigido]],'Conversor de países_Geral_UTF8_'!$A$2:$B$223,2,FALSE),"Não Informado")</f>
        <v>Europa</v>
      </c>
      <c r="H4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499" spans="1:8" hidden="1">
      <c r="A499" s="3" t="s">
        <v>29</v>
      </c>
      <c r="B499">
        <v>1981</v>
      </c>
      <c r="C499">
        <v>0</v>
      </c>
      <c r="D499">
        <v>0</v>
      </c>
      <c r="E499" t="e">
        <v>#NUM!</v>
      </c>
      <c r="F499" t="str">
        <f>VLOOKUP(Importacao[[#This Row],[País]],Tabela4[],4,FALSE)</f>
        <v>Bélgica</v>
      </c>
      <c r="G499" t="str">
        <f>IFERROR(VLOOKUP(Importacao[[#This Row],[País Corrigido]],'Conversor de países_Geral_UTF8_'!$A$2:$B$223,2,FALSE),"Não Informado")</f>
        <v>Europa</v>
      </c>
      <c r="H4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0" spans="1:8" hidden="1">
      <c r="A500" s="3" t="s">
        <v>29</v>
      </c>
      <c r="B500">
        <v>1982</v>
      </c>
      <c r="C500">
        <v>0</v>
      </c>
      <c r="D500">
        <v>0</v>
      </c>
      <c r="E500" t="e">
        <v>#NUM!</v>
      </c>
      <c r="F500" t="str">
        <f>VLOOKUP(Importacao[[#This Row],[País]],Tabela4[],4,FALSE)</f>
        <v>Bélgica</v>
      </c>
      <c r="G500" t="str">
        <f>IFERROR(VLOOKUP(Importacao[[#This Row],[País Corrigido]],'Conversor de países_Geral_UTF8_'!$A$2:$B$223,2,FALSE),"Não Informado")</f>
        <v>Europa</v>
      </c>
      <c r="H5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1" spans="1:8" hidden="1">
      <c r="A501" s="3" t="s">
        <v>29</v>
      </c>
      <c r="B501">
        <v>1983</v>
      </c>
      <c r="C501">
        <v>0</v>
      </c>
      <c r="D501">
        <v>0</v>
      </c>
      <c r="E501" t="e">
        <v>#NUM!</v>
      </c>
      <c r="F501" t="str">
        <f>VLOOKUP(Importacao[[#This Row],[País]],Tabela4[],4,FALSE)</f>
        <v>Bélgica</v>
      </c>
      <c r="G501" t="str">
        <f>IFERROR(VLOOKUP(Importacao[[#This Row],[País Corrigido]],'Conversor de países_Geral_UTF8_'!$A$2:$B$223,2,FALSE),"Não Informado")</f>
        <v>Europa</v>
      </c>
      <c r="H5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2" spans="1:8" hidden="1">
      <c r="A502" s="3" t="s">
        <v>29</v>
      </c>
      <c r="B502">
        <v>1984</v>
      </c>
      <c r="C502">
        <v>0</v>
      </c>
      <c r="D502">
        <v>0</v>
      </c>
      <c r="E502" t="e">
        <v>#NUM!</v>
      </c>
      <c r="F502" t="str">
        <f>VLOOKUP(Importacao[[#This Row],[País]],Tabela4[],4,FALSE)</f>
        <v>Bélgica</v>
      </c>
      <c r="G502" t="str">
        <f>IFERROR(VLOOKUP(Importacao[[#This Row],[País Corrigido]],'Conversor de países_Geral_UTF8_'!$A$2:$B$223,2,FALSE),"Não Informado")</f>
        <v>Europa</v>
      </c>
      <c r="H5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3" spans="1:8" hidden="1">
      <c r="A503" s="3" t="s">
        <v>29</v>
      </c>
      <c r="B503">
        <v>1985</v>
      </c>
      <c r="C503">
        <v>0</v>
      </c>
      <c r="D503">
        <v>0</v>
      </c>
      <c r="E503" t="e">
        <v>#NUM!</v>
      </c>
      <c r="F503" t="str">
        <f>VLOOKUP(Importacao[[#This Row],[País]],Tabela4[],4,FALSE)</f>
        <v>Bélgica</v>
      </c>
      <c r="G503" t="str">
        <f>IFERROR(VLOOKUP(Importacao[[#This Row],[País Corrigido]],'Conversor de países_Geral_UTF8_'!$A$2:$B$223,2,FALSE),"Não Informado")</f>
        <v>Europa</v>
      </c>
      <c r="H5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4" spans="1:8" hidden="1">
      <c r="A504" s="3" t="s">
        <v>29</v>
      </c>
      <c r="B504">
        <v>1986</v>
      </c>
      <c r="C504">
        <v>0</v>
      </c>
      <c r="D504">
        <v>0</v>
      </c>
      <c r="E504" t="e">
        <v>#NUM!</v>
      </c>
      <c r="F504" t="str">
        <f>VLOOKUP(Importacao[[#This Row],[País]],Tabela4[],4,FALSE)</f>
        <v>Bélgica</v>
      </c>
      <c r="G504" t="str">
        <f>IFERROR(VLOOKUP(Importacao[[#This Row],[País Corrigido]],'Conversor de países_Geral_UTF8_'!$A$2:$B$223,2,FALSE),"Não Informado")</f>
        <v>Europa</v>
      </c>
      <c r="H5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5" spans="1:8" hidden="1">
      <c r="A505" s="3" t="s">
        <v>29</v>
      </c>
      <c r="B505">
        <v>1987</v>
      </c>
      <c r="C505">
        <v>0</v>
      </c>
      <c r="D505">
        <v>0</v>
      </c>
      <c r="E505" t="e">
        <v>#NUM!</v>
      </c>
      <c r="F505" t="str">
        <f>VLOOKUP(Importacao[[#This Row],[País]],Tabela4[],4,FALSE)</f>
        <v>Bélgica</v>
      </c>
      <c r="G505" t="str">
        <f>IFERROR(VLOOKUP(Importacao[[#This Row],[País Corrigido]],'Conversor de países_Geral_UTF8_'!$A$2:$B$223,2,FALSE),"Não Informado")</f>
        <v>Europa</v>
      </c>
      <c r="H5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6" spans="1:8" hidden="1">
      <c r="A506" s="3" t="s">
        <v>29</v>
      </c>
      <c r="B506">
        <v>1988</v>
      </c>
      <c r="C506">
        <v>0</v>
      </c>
      <c r="D506">
        <v>0</v>
      </c>
      <c r="E506" t="e">
        <v>#NUM!</v>
      </c>
      <c r="F506" t="str">
        <f>VLOOKUP(Importacao[[#This Row],[País]],Tabela4[],4,FALSE)</f>
        <v>Bélgica</v>
      </c>
      <c r="G506" t="str">
        <f>IFERROR(VLOOKUP(Importacao[[#This Row],[País Corrigido]],'Conversor de países_Geral_UTF8_'!$A$2:$B$223,2,FALSE),"Não Informado")</f>
        <v>Europa</v>
      </c>
      <c r="H5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7" spans="1:8" hidden="1">
      <c r="A507" s="3" t="s">
        <v>29</v>
      </c>
      <c r="B507">
        <v>1989</v>
      </c>
      <c r="C507">
        <v>0</v>
      </c>
      <c r="D507">
        <v>0</v>
      </c>
      <c r="E507" t="e">
        <v>#NUM!</v>
      </c>
      <c r="F507" t="str">
        <f>VLOOKUP(Importacao[[#This Row],[País]],Tabela4[],4,FALSE)</f>
        <v>Bélgica</v>
      </c>
      <c r="G507" t="str">
        <f>IFERROR(VLOOKUP(Importacao[[#This Row],[País Corrigido]],'Conversor de países_Geral_UTF8_'!$A$2:$B$223,2,FALSE),"Não Informado")</f>
        <v>Europa</v>
      </c>
      <c r="H5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8" spans="1:8" hidden="1">
      <c r="A508" s="3" t="s">
        <v>29</v>
      </c>
      <c r="B508">
        <v>1990</v>
      </c>
      <c r="C508">
        <v>0</v>
      </c>
      <c r="D508">
        <v>0</v>
      </c>
      <c r="E508" t="e">
        <v>#NUM!</v>
      </c>
      <c r="F508" t="str">
        <f>VLOOKUP(Importacao[[#This Row],[País]],Tabela4[],4,FALSE)</f>
        <v>Bélgica</v>
      </c>
      <c r="G508" t="str">
        <f>IFERROR(VLOOKUP(Importacao[[#This Row],[País Corrigido]],'Conversor de países_Geral_UTF8_'!$A$2:$B$223,2,FALSE),"Não Informado")</f>
        <v>Europa</v>
      </c>
      <c r="H5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09" spans="1:8" hidden="1">
      <c r="A509" s="3" t="s">
        <v>29</v>
      </c>
      <c r="B509">
        <v>1991</v>
      </c>
      <c r="C509">
        <v>0</v>
      </c>
      <c r="D509">
        <v>0</v>
      </c>
      <c r="E509" t="e">
        <v>#NUM!</v>
      </c>
      <c r="F509" t="str">
        <f>VLOOKUP(Importacao[[#This Row],[País]],Tabela4[],4,FALSE)</f>
        <v>Bélgica</v>
      </c>
      <c r="G509" t="str">
        <f>IFERROR(VLOOKUP(Importacao[[#This Row],[País Corrigido]],'Conversor de países_Geral_UTF8_'!$A$2:$B$223,2,FALSE),"Não Informado")</f>
        <v>Europa</v>
      </c>
      <c r="H5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10" spans="1:8" hidden="1">
      <c r="A510" s="3" t="s">
        <v>29</v>
      </c>
      <c r="B510">
        <v>1992</v>
      </c>
      <c r="C510">
        <v>20700</v>
      </c>
      <c r="D510">
        <v>30575</v>
      </c>
      <c r="E510">
        <v>1.4770531400966183</v>
      </c>
      <c r="F510" t="str">
        <f>VLOOKUP(Importacao[[#This Row],[País]],Tabela4[],4,FALSE)</f>
        <v>Bélgica</v>
      </c>
      <c r="G510" t="str">
        <f>IFERROR(VLOOKUP(Importacao[[#This Row],[País Corrigido]],'Conversor de países_Geral_UTF8_'!$A$2:$B$223,2,FALSE),"Não Informado")</f>
        <v>Europa</v>
      </c>
      <c r="H5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11" spans="1:8" hidden="1">
      <c r="A511" s="3" t="s">
        <v>29</v>
      </c>
      <c r="B511">
        <v>1993</v>
      </c>
      <c r="C511">
        <v>882</v>
      </c>
      <c r="D511">
        <v>1391</v>
      </c>
      <c r="E511">
        <v>1.5770975056689343</v>
      </c>
      <c r="F511" t="str">
        <f>VLOOKUP(Importacao[[#This Row],[País]],Tabela4[],4,FALSE)</f>
        <v>Bélgica</v>
      </c>
      <c r="G511" t="str">
        <f>IFERROR(VLOOKUP(Importacao[[#This Row],[País Corrigido]],'Conversor de países_Geral_UTF8_'!$A$2:$B$223,2,FALSE),"Não Informado")</f>
        <v>Europa</v>
      </c>
      <c r="H5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12" spans="1:8" hidden="1">
      <c r="A512" s="3" t="s">
        <v>29</v>
      </c>
      <c r="B512">
        <v>1994</v>
      </c>
      <c r="C512">
        <v>0</v>
      </c>
      <c r="D512">
        <v>0</v>
      </c>
      <c r="E512" t="e">
        <v>#NUM!</v>
      </c>
      <c r="F512" t="str">
        <f>VLOOKUP(Importacao[[#This Row],[País]],Tabela4[],4,FALSE)</f>
        <v>Bélgica</v>
      </c>
      <c r="G512" t="str">
        <f>IFERROR(VLOOKUP(Importacao[[#This Row],[País Corrigido]],'Conversor de países_Geral_UTF8_'!$A$2:$B$223,2,FALSE),"Não Informado")</f>
        <v>Europa</v>
      </c>
      <c r="H5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13" spans="1:8" hidden="1">
      <c r="A513" s="3" t="s">
        <v>29</v>
      </c>
      <c r="B513">
        <v>1995</v>
      </c>
      <c r="C513">
        <v>0</v>
      </c>
      <c r="D513">
        <v>0</v>
      </c>
      <c r="E513" t="e">
        <v>#NUM!</v>
      </c>
      <c r="F513" t="str">
        <f>VLOOKUP(Importacao[[#This Row],[País]],Tabela4[],4,FALSE)</f>
        <v>Bélgica</v>
      </c>
      <c r="G513" t="str">
        <f>IFERROR(VLOOKUP(Importacao[[#This Row],[País Corrigido]],'Conversor de países_Geral_UTF8_'!$A$2:$B$223,2,FALSE),"Não Informado")</f>
        <v>Europa</v>
      </c>
      <c r="H5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14" spans="1:8" hidden="1">
      <c r="A514" s="3" t="s">
        <v>29</v>
      </c>
      <c r="B514">
        <v>1996</v>
      </c>
      <c r="C514">
        <v>0</v>
      </c>
      <c r="D514">
        <v>0</v>
      </c>
      <c r="E514" t="e">
        <v>#NUM!</v>
      </c>
      <c r="F514" t="str">
        <f>VLOOKUP(Importacao[[#This Row],[País]],Tabela4[],4,FALSE)</f>
        <v>Bélgica</v>
      </c>
      <c r="G514" t="str">
        <f>IFERROR(VLOOKUP(Importacao[[#This Row],[País Corrigido]],'Conversor de países_Geral_UTF8_'!$A$2:$B$223,2,FALSE),"Não Informado")</f>
        <v>Europa</v>
      </c>
      <c r="H5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15" spans="1:8" hidden="1">
      <c r="A515" s="3" t="s">
        <v>29</v>
      </c>
      <c r="B515">
        <v>1997</v>
      </c>
      <c r="C515">
        <v>13791</v>
      </c>
      <c r="D515">
        <v>95375</v>
      </c>
      <c r="E515">
        <v>6.9157421506779784</v>
      </c>
      <c r="F515" t="str">
        <f>VLOOKUP(Importacao[[#This Row],[País]],Tabela4[],4,FALSE)</f>
        <v>Bélgica</v>
      </c>
      <c r="G515" t="str">
        <f>IFERROR(VLOOKUP(Importacao[[#This Row],[País Corrigido]],'Conversor de países_Geral_UTF8_'!$A$2:$B$223,2,FALSE),"Não Informado")</f>
        <v>Europa</v>
      </c>
      <c r="H5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16" spans="1:8" hidden="1">
      <c r="A516" s="3" t="s">
        <v>29</v>
      </c>
      <c r="B516">
        <v>1998</v>
      </c>
      <c r="C516">
        <v>9363</v>
      </c>
      <c r="D516">
        <v>40899</v>
      </c>
      <c r="E516">
        <v>4.3681512335789812</v>
      </c>
      <c r="F516" t="str">
        <f>VLOOKUP(Importacao[[#This Row],[País]],Tabela4[],4,FALSE)</f>
        <v>Bélgica</v>
      </c>
      <c r="G516" t="str">
        <f>IFERROR(VLOOKUP(Importacao[[#This Row],[País Corrigido]],'Conversor de países_Geral_UTF8_'!$A$2:$B$223,2,FALSE),"Não Informado")</f>
        <v>Europa</v>
      </c>
      <c r="H5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17" spans="1:8" hidden="1">
      <c r="A517" s="3" t="s">
        <v>29</v>
      </c>
      <c r="B517">
        <v>1999</v>
      </c>
      <c r="C517">
        <v>5550</v>
      </c>
      <c r="D517">
        <v>23433</v>
      </c>
      <c r="E517">
        <v>4.2221621621621619</v>
      </c>
      <c r="F517" t="str">
        <f>VLOOKUP(Importacao[[#This Row],[País]],Tabela4[],4,FALSE)</f>
        <v>Bélgica</v>
      </c>
      <c r="G517" t="str">
        <f>IFERROR(VLOOKUP(Importacao[[#This Row],[País Corrigido]],'Conversor de países_Geral_UTF8_'!$A$2:$B$223,2,FALSE),"Não Informado")</f>
        <v>Europa</v>
      </c>
      <c r="H5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18" spans="1:8" hidden="1">
      <c r="A518" s="3" t="s">
        <v>29</v>
      </c>
      <c r="B518">
        <v>2000</v>
      </c>
      <c r="C518">
        <v>0</v>
      </c>
      <c r="D518">
        <v>0</v>
      </c>
      <c r="E518" t="e">
        <v>#NUM!</v>
      </c>
      <c r="F518" t="str">
        <f>VLOOKUP(Importacao[[#This Row],[País]],Tabela4[],4,FALSE)</f>
        <v>Bélgica</v>
      </c>
      <c r="G518" t="str">
        <f>IFERROR(VLOOKUP(Importacao[[#This Row],[País Corrigido]],'Conversor de países_Geral_UTF8_'!$A$2:$B$223,2,FALSE),"Não Informado")</f>
        <v>Europa</v>
      </c>
      <c r="H5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19" spans="1:8" hidden="1">
      <c r="A519" s="3" t="s">
        <v>29</v>
      </c>
      <c r="B519">
        <v>2001</v>
      </c>
      <c r="C519">
        <v>0</v>
      </c>
      <c r="D519">
        <v>0</v>
      </c>
      <c r="E519" t="e">
        <v>#NUM!</v>
      </c>
      <c r="F519" t="str">
        <f>VLOOKUP(Importacao[[#This Row],[País]],Tabela4[],4,FALSE)</f>
        <v>Bélgica</v>
      </c>
      <c r="G519" t="str">
        <f>IFERROR(VLOOKUP(Importacao[[#This Row],[País Corrigido]],'Conversor de países_Geral_UTF8_'!$A$2:$B$223,2,FALSE),"Não Informado")</f>
        <v>Europa</v>
      </c>
      <c r="H5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0" spans="1:8" hidden="1">
      <c r="A520" s="3" t="s">
        <v>29</v>
      </c>
      <c r="B520">
        <v>2002</v>
      </c>
      <c r="C520">
        <v>0</v>
      </c>
      <c r="D520">
        <v>0</v>
      </c>
      <c r="E520" t="e">
        <v>#NUM!</v>
      </c>
      <c r="F520" t="str">
        <f>VLOOKUP(Importacao[[#This Row],[País]],Tabela4[],4,FALSE)</f>
        <v>Bélgica</v>
      </c>
      <c r="G520" t="str">
        <f>IFERROR(VLOOKUP(Importacao[[#This Row],[País Corrigido]],'Conversor de países_Geral_UTF8_'!$A$2:$B$223,2,FALSE),"Não Informado")</f>
        <v>Europa</v>
      </c>
      <c r="H5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1" spans="1:8" hidden="1">
      <c r="A521" s="3" t="s">
        <v>29</v>
      </c>
      <c r="B521">
        <v>2003</v>
      </c>
      <c r="C521">
        <v>0</v>
      </c>
      <c r="D521">
        <v>0</v>
      </c>
      <c r="E521" t="e">
        <v>#NUM!</v>
      </c>
      <c r="F521" t="str">
        <f>VLOOKUP(Importacao[[#This Row],[País]],Tabela4[],4,FALSE)</f>
        <v>Bélgica</v>
      </c>
      <c r="G521" t="str">
        <f>IFERROR(VLOOKUP(Importacao[[#This Row],[País Corrigido]],'Conversor de países_Geral_UTF8_'!$A$2:$B$223,2,FALSE),"Não Informado")</f>
        <v>Europa</v>
      </c>
      <c r="H5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2" spans="1:8" hidden="1">
      <c r="A522" s="3" t="s">
        <v>29</v>
      </c>
      <c r="B522">
        <v>2004</v>
      </c>
      <c r="C522">
        <v>0</v>
      </c>
      <c r="D522">
        <v>0</v>
      </c>
      <c r="E522" t="e">
        <v>#NUM!</v>
      </c>
      <c r="F522" t="str">
        <f>VLOOKUP(Importacao[[#This Row],[País]],Tabela4[],4,FALSE)</f>
        <v>Bélgica</v>
      </c>
      <c r="G522" t="str">
        <f>IFERROR(VLOOKUP(Importacao[[#This Row],[País Corrigido]],'Conversor de países_Geral_UTF8_'!$A$2:$B$223,2,FALSE),"Não Informado")</f>
        <v>Europa</v>
      </c>
      <c r="H5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3" spans="1:8" hidden="1">
      <c r="A523" s="3" t="s">
        <v>29</v>
      </c>
      <c r="B523">
        <v>2005</v>
      </c>
      <c r="C523">
        <v>0</v>
      </c>
      <c r="D523">
        <v>0</v>
      </c>
      <c r="E523" t="e">
        <v>#NUM!</v>
      </c>
      <c r="F523" t="str">
        <f>VLOOKUP(Importacao[[#This Row],[País]],Tabela4[],4,FALSE)</f>
        <v>Bélgica</v>
      </c>
      <c r="G523" t="str">
        <f>IFERROR(VLOOKUP(Importacao[[#This Row],[País Corrigido]],'Conversor de países_Geral_UTF8_'!$A$2:$B$223,2,FALSE),"Não Informado")</f>
        <v>Europa</v>
      </c>
      <c r="H5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4" spans="1:8" hidden="1">
      <c r="A524" s="3" t="s">
        <v>29</v>
      </c>
      <c r="B524">
        <v>2006</v>
      </c>
      <c r="C524">
        <v>0</v>
      </c>
      <c r="D524">
        <v>0</v>
      </c>
      <c r="E524" t="e">
        <v>#NUM!</v>
      </c>
      <c r="F524" t="str">
        <f>VLOOKUP(Importacao[[#This Row],[País]],Tabela4[],4,FALSE)</f>
        <v>Bélgica</v>
      </c>
      <c r="G524" t="str">
        <f>IFERROR(VLOOKUP(Importacao[[#This Row],[País Corrigido]],'Conversor de países_Geral_UTF8_'!$A$2:$B$223,2,FALSE),"Não Informado")</f>
        <v>Europa</v>
      </c>
      <c r="H5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5" spans="1:8" hidden="1">
      <c r="A525" s="3" t="s">
        <v>29</v>
      </c>
      <c r="B525">
        <v>2007</v>
      </c>
      <c r="C525">
        <v>0</v>
      </c>
      <c r="D525">
        <v>0</v>
      </c>
      <c r="E525" t="e">
        <v>#NUM!</v>
      </c>
      <c r="F525" t="str">
        <f>VLOOKUP(Importacao[[#This Row],[País]],Tabela4[],4,FALSE)</f>
        <v>Bélgica</v>
      </c>
      <c r="G525" t="str">
        <f>IFERROR(VLOOKUP(Importacao[[#This Row],[País Corrigido]],'Conversor de países_Geral_UTF8_'!$A$2:$B$223,2,FALSE),"Não Informado")</f>
        <v>Europa</v>
      </c>
      <c r="H5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6" spans="1:8" hidden="1">
      <c r="A526" s="3" t="s">
        <v>29</v>
      </c>
      <c r="B526">
        <v>2008</v>
      </c>
      <c r="C526">
        <v>0</v>
      </c>
      <c r="D526">
        <v>0</v>
      </c>
      <c r="E526" t="e">
        <v>#NUM!</v>
      </c>
      <c r="F526" t="str">
        <f>VLOOKUP(Importacao[[#This Row],[País]],Tabela4[],4,FALSE)</f>
        <v>Bélgica</v>
      </c>
      <c r="G526" t="str">
        <f>IFERROR(VLOOKUP(Importacao[[#This Row],[País Corrigido]],'Conversor de países_Geral_UTF8_'!$A$2:$B$223,2,FALSE),"Não Informado")</f>
        <v>Europa</v>
      </c>
      <c r="H5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7" spans="1:8" hidden="1">
      <c r="A527" s="3" t="s">
        <v>29</v>
      </c>
      <c r="B527">
        <v>2009</v>
      </c>
      <c r="C527">
        <v>0</v>
      </c>
      <c r="D527">
        <v>0</v>
      </c>
      <c r="E527" t="e">
        <v>#NUM!</v>
      </c>
      <c r="F527" t="str">
        <f>VLOOKUP(Importacao[[#This Row],[País]],Tabela4[],4,FALSE)</f>
        <v>Bélgica</v>
      </c>
      <c r="G527" t="str">
        <f>IFERROR(VLOOKUP(Importacao[[#This Row],[País Corrigido]],'Conversor de países_Geral_UTF8_'!$A$2:$B$223,2,FALSE),"Não Informado")</f>
        <v>Europa</v>
      </c>
      <c r="H5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8" spans="1:8" hidden="1">
      <c r="A528" s="3" t="s">
        <v>29</v>
      </c>
      <c r="B528">
        <v>2010</v>
      </c>
      <c r="C528">
        <v>0</v>
      </c>
      <c r="D528">
        <v>0</v>
      </c>
      <c r="E528" t="e">
        <v>#NUM!</v>
      </c>
      <c r="F528" t="str">
        <f>VLOOKUP(Importacao[[#This Row],[País]],Tabela4[],4,FALSE)</f>
        <v>Bélgica</v>
      </c>
      <c r="G528" t="str">
        <f>IFERROR(VLOOKUP(Importacao[[#This Row],[País Corrigido]],'Conversor de países_Geral_UTF8_'!$A$2:$B$223,2,FALSE),"Não Informado")</f>
        <v>Europa</v>
      </c>
      <c r="H5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29" spans="1:8" hidden="1">
      <c r="A529" s="3" t="s">
        <v>29</v>
      </c>
      <c r="B529">
        <v>2011</v>
      </c>
      <c r="C529">
        <v>0</v>
      </c>
      <c r="D529">
        <v>0</v>
      </c>
      <c r="E529" t="e">
        <v>#NUM!</v>
      </c>
      <c r="F529" t="str">
        <f>VLOOKUP(Importacao[[#This Row],[País]],Tabela4[],4,FALSE)</f>
        <v>Bélgica</v>
      </c>
      <c r="G529" t="str">
        <f>IFERROR(VLOOKUP(Importacao[[#This Row],[País Corrigido]],'Conversor de países_Geral_UTF8_'!$A$2:$B$223,2,FALSE),"Não Informado")</f>
        <v>Europa</v>
      </c>
      <c r="H5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30" spans="1:8" hidden="1">
      <c r="A530" s="3" t="s">
        <v>29</v>
      </c>
      <c r="B530">
        <v>2012</v>
      </c>
      <c r="C530">
        <v>0</v>
      </c>
      <c r="D530">
        <v>0</v>
      </c>
      <c r="E530" t="e">
        <v>#NUM!</v>
      </c>
      <c r="F530" t="str">
        <f>VLOOKUP(Importacao[[#This Row],[País]],Tabela4[],4,FALSE)</f>
        <v>Bélgica</v>
      </c>
      <c r="G530" t="str">
        <f>IFERROR(VLOOKUP(Importacao[[#This Row],[País Corrigido]],'Conversor de países_Geral_UTF8_'!$A$2:$B$223,2,FALSE),"Não Informado")</f>
        <v>Europa</v>
      </c>
      <c r="H5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31" spans="1:8" hidden="1">
      <c r="A531" s="3" t="s">
        <v>29</v>
      </c>
      <c r="B531">
        <v>2013</v>
      </c>
      <c r="C531">
        <v>0</v>
      </c>
      <c r="D531">
        <v>0</v>
      </c>
      <c r="E531" t="e">
        <v>#NUM!</v>
      </c>
      <c r="F531" t="str">
        <f>VLOOKUP(Importacao[[#This Row],[País]],Tabela4[],4,FALSE)</f>
        <v>Bélgica</v>
      </c>
      <c r="G531" t="str">
        <f>IFERROR(VLOOKUP(Importacao[[#This Row],[País Corrigido]],'Conversor de países_Geral_UTF8_'!$A$2:$B$223,2,FALSE),"Não Informado")</f>
        <v>Europa</v>
      </c>
      <c r="H5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32" spans="1:8" hidden="1">
      <c r="A532" s="3" t="s">
        <v>29</v>
      </c>
      <c r="B532">
        <v>2014</v>
      </c>
      <c r="C532">
        <v>0</v>
      </c>
      <c r="D532">
        <v>0</v>
      </c>
      <c r="E532" t="e">
        <v>#NUM!</v>
      </c>
      <c r="F532" t="str">
        <f>VLOOKUP(Importacao[[#This Row],[País]],Tabela4[],4,FALSE)</f>
        <v>Bélgica</v>
      </c>
      <c r="G532" t="str">
        <f>IFERROR(VLOOKUP(Importacao[[#This Row],[País Corrigido]],'Conversor de países_Geral_UTF8_'!$A$2:$B$223,2,FALSE),"Não Informado")</f>
        <v>Europa</v>
      </c>
      <c r="H5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33" spans="1:8" hidden="1">
      <c r="A533" s="3" t="s">
        <v>29</v>
      </c>
      <c r="B533">
        <v>2015</v>
      </c>
      <c r="C533">
        <v>0</v>
      </c>
      <c r="D533">
        <v>0</v>
      </c>
      <c r="E533" t="e">
        <v>#NUM!</v>
      </c>
      <c r="F533" t="str">
        <f>VLOOKUP(Importacao[[#This Row],[País]],Tabela4[],4,FALSE)</f>
        <v>Bélgica</v>
      </c>
      <c r="G533" t="str">
        <f>IFERROR(VLOOKUP(Importacao[[#This Row],[País Corrigido]],'Conversor de países_Geral_UTF8_'!$A$2:$B$223,2,FALSE),"Não Informado")</f>
        <v>Europa</v>
      </c>
      <c r="H5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34" spans="1:8" hidden="1">
      <c r="A534" s="3" t="s">
        <v>29</v>
      </c>
      <c r="B534">
        <v>2016</v>
      </c>
      <c r="C534">
        <v>7</v>
      </c>
      <c r="D534">
        <v>1090</v>
      </c>
      <c r="E534">
        <v>155.71428571428572</v>
      </c>
      <c r="F534" t="str">
        <f>VLOOKUP(Importacao[[#This Row],[País]],Tabela4[],4,FALSE)</f>
        <v>Bélgica</v>
      </c>
      <c r="G534" t="str">
        <f>IFERROR(VLOOKUP(Importacao[[#This Row],[País Corrigido]],'Conversor de países_Geral_UTF8_'!$A$2:$B$223,2,FALSE),"Não Informado")</f>
        <v>Europa</v>
      </c>
      <c r="H5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35" spans="1:8" hidden="1">
      <c r="A535" s="3" t="s">
        <v>29</v>
      </c>
      <c r="B535">
        <v>2017</v>
      </c>
      <c r="C535">
        <v>4376</v>
      </c>
      <c r="D535">
        <v>45221</v>
      </c>
      <c r="E535">
        <v>10.333866544789762</v>
      </c>
      <c r="F535" t="str">
        <f>VLOOKUP(Importacao[[#This Row],[País]],Tabela4[],4,FALSE)</f>
        <v>Bélgica</v>
      </c>
      <c r="G535" t="str">
        <f>IFERROR(VLOOKUP(Importacao[[#This Row],[País Corrigido]],'Conversor de países_Geral_UTF8_'!$A$2:$B$223,2,FALSE),"Não Informado")</f>
        <v>Europa</v>
      </c>
      <c r="H5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36" spans="1:8" hidden="1">
      <c r="A536" s="3" t="s">
        <v>29</v>
      </c>
      <c r="B536">
        <v>2018</v>
      </c>
      <c r="C536">
        <v>163</v>
      </c>
      <c r="D536">
        <v>1201</v>
      </c>
      <c r="E536">
        <v>7.3680981595092021</v>
      </c>
      <c r="F536" t="str">
        <f>VLOOKUP(Importacao[[#This Row],[País]],Tabela4[],4,FALSE)</f>
        <v>Bélgica</v>
      </c>
      <c r="G536" t="str">
        <f>IFERROR(VLOOKUP(Importacao[[#This Row],[País Corrigido]],'Conversor de países_Geral_UTF8_'!$A$2:$B$223,2,FALSE),"Não Informado")</f>
        <v>Europa</v>
      </c>
      <c r="H5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37" spans="1:8" hidden="1">
      <c r="A537" s="3" t="s">
        <v>29</v>
      </c>
      <c r="B537">
        <v>2019</v>
      </c>
      <c r="C537">
        <v>7</v>
      </c>
      <c r="D537">
        <v>30</v>
      </c>
      <c r="E537">
        <v>4.2857142857142856</v>
      </c>
      <c r="F537" t="str">
        <f>VLOOKUP(Importacao[[#This Row],[País]],Tabela4[],4,FALSE)</f>
        <v>Bélgica</v>
      </c>
      <c r="G537" t="str">
        <f>IFERROR(VLOOKUP(Importacao[[#This Row],[País Corrigido]],'Conversor de países_Geral_UTF8_'!$A$2:$B$223,2,FALSE),"Não Informado")</f>
        <v>Europa</v>
      </c>
      <c r="H5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38" spans="1:8" hidden="1">
      <c r="A538" s="3" t="s">
        <v>29</v>
      </c>
      <c r="B538">
        <v>2020</v>
      </c>
      <c r="C538">
        <v>0</v>
      </c>
      <c r="D538">
        <v>0</v>
      </c>
      <c r="E538" t="e">
        <v>#NUM!</v>
      </c>
      <c r="F538" t="str">
        <f>VLOOKUP(Importacao[[#This Row],[País]],Tabela4[],4,FALSE)</f>
        <v>Bélgica</v>
      </c>
      <c r="G538" t="str">
        <f>IFERROR(VLOOKUP(Importacao[[#This Row],[País Corrigido]],'Conversor de países_Geral_UTF8_'!$A$2:$B$223,2,FALSE),"Não Informado")</f>
        <v>Europa</v>
      </c>
      <c r="H5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39" spans="1:8" hidden="1">
      <c r="A539" s="3" t="s">
        <v>29</v>
      </c>
      <c r="B539">
        <v>2021</v>
      </c>
      <c r="C539">
        <v>0</v>
      </c>
      <c r="D539">
        <v>0</v>
      </c>
      <c r="E539" t="e">
        <v>#NUM!</v>
      </c>
      <c r="F539" t="str">
        <f>VLOOKUP(Importacao[[#This Row],[País]],Tabela4[],4,FALSE)</f>
        <v>Bélgica</v>
      </c>
      <c r="G539" t="str">
        <f>IFERROR(VLOOKUP(Importacao[[#This Row],[País Corrigido]],'Conversor de países_Geral_UTF8_'!$A$2:$B$223,2,FALSE),"Não Informado")</f>
        <v>Europa</v>
      </c>
      <c r="H5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0" spans="1:8" hidden="1">
      <c r="A540" s="3" t="s">
        <v>29</v>
      </c>
      <c r="B540">
        <v>2022</v>
      </c>
      <c r="C540">
        <v>0</v>
      </c>
      <c r="D540">
        <v>0</v>
      </c>
      <c r="E540" t="e">
        <v>#NUM!</v>
      </c>
      <c r="F540" t="str">
        <f>VLOOKUP(Importacao[[#This Row],[País]],Tabela4[],4,FALSE)</f>
        <v>Bélgica</v>
      </c>
      <c r="G540" t="str">
        <f>IFERROR(VLOOKUP(Importacao[[#This Row],[País Corrigido]],'Conversor de países_Geral_UTF8_'!$A$2:$B$223,2,FALSE),"Não Informado")</f>
        <v>Europa</v>
      </c>
      <c r="H5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1" spans="1:8" hidden="1">
      <c r="A541" s="3" t="s">
        <v>29</v>
      </c>
      <c r="B541">
        <v>2023</v>
      </c>
      <c r="C541">
        <v>0</v>
      </c>
      <c r="D541">
        <v>0</v>
      </c>
      <c r="E541" t="e">
        <v>#NUM!</v>
      </c>
      <c r="F541" t="str">
        <f>VLOOKUP(Importacao[[#This Row],[País]],Tabela4[],4,FALSE)</f>
        <v>Bélgica</v>
      </c>
      <c r="G541" t="str">
        <f>IFERROR(VLOOKUP(Importacao[[#This Row],[País Corrigido]],'Conversor de países_Geral_UTF8_'!$A$2:$B$223,2,FALSE),"Não Informado")</f>
        <v>Europa</v>
      </c>
      <c r="H5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2" spans="1:8">
      <c r="A542" s="3" t="s">
        <v>35</v>
      </c>
      <c r="B542">
        <v>1970</v>
      </c>
      <c r="C542">
        <v>0</v>
      </c>
      <c r="D542">
        <v>0</v>
      </c>
      <c r="E542" t="e">
        <v>#NUM!</v>
      </c>
      <c r="F542" t="str">
        <f>VLOOKUP(Importacao[[#This Row],[País]],Tabela4[],4,FALSE)</f>
        <v>Bolívia</v>
      </c>
      <c r="G542" t="str">
        <f>IFERROR(VLOOKUP(Importacao[[#This Row],[País Corrigido]],'Conversor de países_Geral_UTF8_'!$A$2:$B$223,2,FALSE),"Não Informado")</f>
        <v>América do Sul</v>
      </c>
      <c r="H5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3" spans="1:8">
      <c r="A543" s="3" t="s">
        <v>35</v>
      </c>
      <c r="B543">
        <v>1971</v>
      </c>
      <c r="C543">
        <v>0</v>
      </c>
      <c r="D543">
        <v>0</v>
      </c>
      <c r="E543" t="e">
        <v>#NUM!</v>
      </c>
      <c r="F543" t="str">
        <f>VLOOKUP(Importacao[[#This Row],[País]],Tabela4[],4,FALSE)</f>
        <v>Bolívia</v>
      </c>
      <c r="G543" t="str">
        <f>IFERROR(VLOOKUP(Importacao[[#This Row],[País Corrigido]],'Conversor de países_Geral_UTF8_'!$A$2:$B$223,2,FALSE),"Não Informado")</f>
        <v>América do Sul</v>
      </c>
      <c r="H5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4" spans="1:8">
      <c r="A544" s="3" t="s">
        <v>35</v>
      </c>
      <c r="B544">
        <v>1972</v>
      </c>
      <c r="C544">
        <v>0</v>
      </c>
      <c r="D544">
        <v>0</v>
      </c>
      <c r="E544" t="e">
        <v>#NUM!</v>
      </c>
      <c r="F544" t="str">
        <f>VLOOKUP(Importacao[[#This Row],[País]],Tabela4[],4,FALSE)</f>
        <v>Bolívia</v>
      </c>
      <c r="G544" t="str">
        <f>IFERROR(VLOOKUP(Importacao[[#This Row],[País Corrigido]],'Conversor de países_Geral_UTF8_'!$A$2:$B$223,2,FALSE),"Não Informado")</f>
        <v>América do Sul</v>
      </c>
      <c r="H5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5" spans="1:8">
      <c r="A545" s="3" t="s">
        <v>35</v>
      </c>
      <c r="B545">
        <v>1973</v>
      </c>
      <c r="C545">
        <v>0</v>
      </c>
      <c r="D545">
        <v>0</v>
      </c>
      <c r="E545" t="e">
        <v>#NUM!</v>
      </c>
      <c r="F545" t="str">
        <f>VLOOKUP(Importacao[[#This Row],[País]],Tabela4[],4,FALSE)</f>
        <v>Bolívia</v>
      </c>
      <c r="G545" t="str">
        <f>IFERROR(VLOOKUP(Importacao[[#This Row],[País Corrigido]],'Conversor de países_Geral_UTF8_'!$A$2:$B$223,2,FALSE),"Não Informado")</f>
        <v>América do Sul</v>
      </c>
      <c r="H5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6" spans="1:8">
      <c r="A546" s="3" t="s">
        <v>35</v>
      </c>
      <c r="B546">
        <v>1974</v>
      </c>
      <c r="C546">
        <v>0</v>
      </c>
      <c r="D546">
        <v>0</v>
      </c>
      <c r="E546" t="e">
        <v>#NUM!</v>
      </c>
      <c r="F546" t="str">
        <f>VLOOKUP(Importacao[[#This Row],[País]],Tabela4[],4,FALSE)</f>
        <v>Bolívia</v>
      </c>
      <c r="G546" t="str">
        <f>IFERROR(VLOOKUP(Importacao[[#This Row],[País Corrigido]],'Conversor de países_Geral_UTF8_'!$A$2:$B$223,2,FALSE),"Não Informado")</f>
        <v>América do Sul</v>
      </c>
      <c r="H5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7" spans="1:8">
      <c r="A547" s="3" t="s">
        <v>35</v>
      </c>
      <c r="B547">
        <v>1975</v>
      </c>
      <c r="C547">
        <v>0</v>
      </c>
      <c r="D547">
        <v>0</v>
      </c>
      <c r="E547" t="e">
        <v>#NUM!</v>
      </c>
      <c r="F547" t="str">
        <f>VLOOKUP(Importacao[[#This Row],[País]],Tabela4[],4,FALSE)</f>
        <v>Bolívia</v>
      </c>
      <c r="G547" t="str">
        <f>IFERROR(VLOOKUP(Importacao[[#This Row],[País Corrigido]],'Conversor de países_Geral_UTF8_'!$A$2:$B$223,2,FALSE),"Não Informado")</f>
        <v>América do Sul</v>
      </c>
      <c r="H5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8" spans="1:8">
      <c r="A548" s="3" t="s">
        <v>35</v>
      </c>
      <c r="B548">
        <v>1976</v>
      </c>
      <c r="C548">
        <v>0</v>
      </c>
      <c r="D548">
        <v>0</v>
      </c>
      <c r="E548" t="e">
        <v>#NUM!</v>
      </c>
      <c r="F548" t="str">
        <f>VLOOKUP(Importacao[[#This Row],[País]],Tabela4[],4,FALSE)</f>
        <v>Bolívia</v>
      </c>
      <c r="G548" t="str">
        <f>IFERROR(VLOOKUP(Importacao[[#This Row],[País Corrigido]],'Conversor de países_Geral_UTF8_'!$A$2:$B$223,2,FALSE),"Não Informado")</f>
        <v>América do Sul</v>
      </c>
      <c r="H5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49" spans="1:8">
      <c r="A549" s="3" t="s">
        <v>35</v>
      </c>
      <c r="B549">
        <v>1977</v>
      </c>
      <c r="C549">
        <v>0</v>
      </c>
      <c r="D549">
        <v>0</v>
      </c>
      <c r="E549" t="e">
        <v>#NUM!</v>
      </c>
      <c r="F549" t="str">
        <f>VLOOKUP(Importacao[[#This Row],[País]],Tabela4[],4,FALSE)</f>
        <v>Bolívia</v>
      </c>
      <c r="G549" t="str">
        <f>IFERROR(VLOOKUP(Importacao[[#This Row],[País Corrigido]],'Conversor de países_Geral_UTF8_'!$A$2:$B$223,2,FALSE),"Não Informado")</f>
        <v>América do Sul</v>
      </c>
      <c r="H5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0" spans="1:8">
      <c r="A550" s="3" t="s">
        <v>35</v>
      </c>
      <c r="B550">
        <v>1978</v>
      </c>
      <c r="C550">
        <v>0</v>
      </c>
      <c r="D550">
        <v>0</v>
      </c>
      <c r="E550" t="e">
        <v>#NUM!</v>
      </c>
      <c r="F550" t="str">
        <f>VLOOKUP(Importacao[[#This Row],[País]],Tabela4[],4,FALSE)</f>
        <v>Bolívia</v>
      </c>
      <c r="G550" t="str">
        <f>IFERROR(VLOOKUP(Importacao[[#This Row],[País Corrigido]],'Conversor de países_Geral_UTF8_'!$A$2:$B$223,2,FALSE),"Não Informado")</f>
        <v>América do Sul</v>
      </c>
      <c r="H5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1" spans="1:8">
      <c r="A551" s="3" t="s">
        <v>35</v>
      </c>
      <c r="B551">
        <v>1979</v>
      </c>
      <c r="C551">
        <v>0</v>
      </c>
      <c r="D551">
        <v>0</v>
      </c>
      <c r="E551" t="e">
        <v>#NUM!</v>
      </c>
      <c r="F551" t="str">
        <f>VLOOKUP(Importacao[[#This Row],[País]],Tabela4[],4,FALSE)</f>
        <v>Bolívia</v>
      </c>
      <c r="G551" t="str">
        <f>IFERROR(VLOOKUP(Importacao[[#This Row],[País Corrigido]],'Conversor de países_Geral_UTF8_'!$A$2:$B$223,2,FALSE),"Não Informado")</f>
        <v>América do Sul</v>
      </c>
      <c r="H5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2" spans="1:8">
      <c r="A552" s="3" t="s">
        <v>35</v>
      </c>
      <c r="B552">
        <v>1980</v>
      </c>
      <c r="C552">
        <v>0</v>
      </c>
      <c r="D552">
        <v>0</v>
      </c>
      <c r="E552" t="e">
        <v>#NUM!</v>
      </c>
      <c r="F552" t="str">
        <f>VLOOKUP(Importacao[[#This Row],[País]],Tabela4[],4,FALSE)</f>
        <v>Bolívia</v>
      </c>
      <c r="G552" t="str">
        <f>IFERROR(VLOOKUP(Importacao[[#This Row],[País Corrigido]],'Conversor de países_Geral_UTF8_'!$A$2:$B$223,2,FALSE),"Não Informado")</f>
        <v>América do Sul</v>
      </c>
      <c r="H5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3" spans="1:8">
      <c r="A553" s="3" t="s">
        <v>35</v>
      </c>
      <c r="B553">
        <v>1981</v>
      </c>
      <c r="C553">
        <v>0</v>
      </c>
      <c r="D553">
        <v>0</v>
      </c>
      <c r="E553" t="e">
        <v>#NUM!</v>
      </c>
      <c r="F553" t="str">
        <f>VLOOKUP(Importacao[[#This Row],[País]],Tabela4[],4,FALSE)</f>
        <v>Bolívia</v>
      </c>
      <c r="G553" t="str">
        <f>IFERROR(VLOOKUP(Importacao[[#This Row],[País Corrigido]],'Conversor de países_Geral_UTF8_'!$A$2:$B$223,2,FALSE),"Não Informado")</f>
        <v>América do Sul</v>
      </c>
      <c r="H5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4" spans="1:8">
      <c r="A554" s="3" t="s">
        <v>35</v>
      </c>
      <c r="B554">
        <v>1982</v>
      </c>
      <c r="C554">
        <v>0</v>
      </c>
      <c r="D554">
        <v>0</v>
      </c>
      <c r="E554" t="e">
        <v>#NUM!</v>
      </c>
      <c r="F554" t="str">
        <f>VLOOKUP(Importacao[[#This Row],[País]],Tabela4[],4,FALSE)</f>
        <v>Bolívia</v>
      </c>
      <c r="G554" t="str">
        <f>IFERROR(VLOOKUP(Importacao[[#This Row],[País Corrigido]],'Conversor de países_Geral_UTF8_'!$A$2:$B$223,2,FALSE),"Não Informado")</f>
        <v>América do Sul</v>
      </c>
      <c r="H5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5" spans="1:8">
      <c r="A555" s="3" t="s">
        <v>35</v>
      </c>
      <c r="B555">
        <v>1983</v>
      </c>
      <c r="C555">
        <v>0</v>
      </c>
      <c r="D555">
        <v>0</v>
      </c>
      <c r="E555" t="e">
        <v>#NUM!</v>
      </c>
      <c r="F555" t="str">
        <f>VLOOKUP(Importacao[[#This Row],[País]],Tabela4[],4,FALSE)</f>
        <v>Bolívia</v>
      </c>
      <c r="G555" t="str">
        <f>IFERROR(VLOOKUP(Importacao[[#This Row],[País Corrigido]],'Conversor de países_Geral_UTF8_'!$A$2:$B$223,2,FALSE),"Não Informado")</f>
        <v>América do Sul</v>
      </c>
      <c r="H5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6" spans="1:8">
      <c r="A556" s="3" t="s">
        <v>35</v>
      </c>
      <c r="B556">
        <v>1984</v>
      </c>
      <c r="C556">
        <v>0</v>
      </c>
      <c r="D556">
        <v>0</v>
      </c>
      <c r="E556" t="e">
        <v>#NUM!</v>
      </c>
      <c r="F556" t="str">
        <f>VLOOKUP(Importacao[[#This Row],[País]],Tabela4[],4,FALSE)</f>
        <v>Bolívia</v>
      </c>
      <c r="G556" t="str">
        <f>IFERROR(VLOOKUP(Importacao[[#This Row],[País Corrigido]],'Conversor de países_Geral_UTF8_'!$A$2:$B$223,2,FALSE),"Não Informado")</f>
        <v>América do Sul</v>
      </c>
      <c r="H5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7" spans="1:8">
      <c r="A557" s="3" t="s">
        <v>35</v>
      </c>
      <c r="B557">
        <v>1985</v>
      </c>
      <c r="C557">
        <v>0</v>
      </c>
      <c r="D557">
        <v>0</v>
      </c>
      <c r="E557" t="e">
        <v>#NUM!</v>
      </c>
      <c r="F557" t="str">
        <f>VLOOKUP(Importacao[[#This Row],[País]],Tabela4[],4,FALSE)</f>
        <v>Bolívia</v>
      </c>
      <c r="G557" t="str">
        <f>IFERROR(VLOOKUP(Importacao[[#This Row],[País Corrigido]],'Conversor de países_Geral_UTF8_'!$A$2:$B$223,2,FALSE),"Não Informado")</f>
        <v>América do Sul</v>
      </c>
      <c r="H5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8" spans="1:8">
      <c r="A558" s="3" t="s">
        <v>35</v>
      </c>
      <c r="B558">
        <v>1986</v>
      </c>
      <c r="C558">
        <v>0</v>
      </c>
      <c r="D558">
        <v>0</v>
      </c>
      <c r="E558" t="e">
        <v>#NUM!</v>
      </c>
      <c r="F558" t="str">
        <f>VLOOKUP(Importacao[[#This Row],[País]],Tabela4[],4,FALSE)</f>
        <v>Bolívia</v>
      </c>
      <c r="G558" t="str">
        <f>IFERROR(VLOOKUP(Importacao[[#This Row],[País Corrigido]],'Conversor de países_Geral_UTF8_'!$A$2:$B$223,2,FALSE),"Não Informado")</f>
        <v>América do Sul</v>
      </c>
      <c r="H5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59" spans="1:8">
      <c r="A559" s="3" t="s">
        <v>35</v>
      </c>
      <c r="B559">
        <v>1987</v>
      </c>
      <c r="C559">
        <v>0</v>
      </c>
      <c r="D559">
        <v>0</v>
      </c>
      <c r="E559" t="e">
        <v>#NUM!</v>
      </c>
      <c r="F559" t="str">
        <f>VLOOKUP(Importacao[[#This Row],[País]],Tabela4[],4,FALSE)</f>
        <v>Bolívia</v>
      </c>
      <c r="G559" t="str">
        <f>IFERROR(VLOOKUP(Importacao[[#This Row],[País Corrigido]],'Conversor de países_Geral_UTF8_'!$A$2:$B$223,2,FALSE),"Não Informado")</f>
        <v>América do Sul</v>
      </c>
      <c r="H5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0" spans="1:8">
      <c r="A560" s="3" t="s">
        <v>35</v>
      </c>
      <c r="B560">
        <v>1988</v>
      </c>
      <c r="C560">
        <v>0</v>
      </c>
      <c r="D560">
        <v>0</v>
      </c>
      <c r="E560" t="e">
        <v>#NUM!</v>
      </c>
      <c r="F560" t="str">
        <f>VLOOKUP(Importacao[[#This Row],[País]],Tabela4[],4,FALSE)</f>
        <v>Bolívia</v>
      </c>
      <c r="G560" t="str">
        <f>IFERROR(VLOOKUP(Importacao[[#This Row],[País Corrigido]],'Conversor de países_Geral_UTF8_'!$A$2:$B$223,2,FALSE),"Não Informado")</f>
        <v>América do Sul</v>
      </c>
      <c r="H5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1" spans="1:8">
      <c r="A561" s="3" t="s">
        <v>35</v>
      </c>
      <c r="B561">
        <v>1989</v>
      </c>
      <c r="C561">
        <v>0</v>
      </c>
      <c r="D561">
        <v>0</v>
      </c>
      <c r="E561" t="e">
        <v>#NUM!</v>
      </c>
      <c r="F561" t="str">
        <f>VLOOKUP(Importacao[[#This Row],[País]],Tabela4[],4,FALSE)</f>
        <v>Bolívia</v>
      </c>
      <c r="G561" t="str">
        <f>IFERROR(VLOOKUP(Importacao[[#This Row],[País Corrigido]],'Conversor de países_Geral_UTF8_'!$A$2:$B$223,2,FALSE),"Não Informado")</f>
        <v>América do Sul</v>
      </c>
      <c r="H5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2" spans="1:8">
      <c r="A562" s="3" t="s">
        <v>35</v>
      </c>
      <c r="B562">
        <v>1990</v>
      </c>
      <c r="C562">
        <v>0</v>
      </c>
      <c r="D562">
        <v>0</v>
      </c>
      <c r="E562" t="e">
        <v>#NUM!</v>
      </c>
      <c r="F562" t="str">
        <f>VLOOKUP(Importacao[[#This Row],[País]],Tabela4[],4,FALSE)</f>
        <v>Bolívia</v>
      </c>
      <c r="G562" t="str">
        <f>IFERROR(VLOOKUP(Importacao[[#This Row],[País Corrigido]],'Conversor de países_Geral_UTF8_'!$A$2:$B$223,2,FALSE),"Não Informado")</f>
        <v>América do Sul</v>
      </c>
      <c r="H5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3" spans="1:8">
      <c r="A563" s="3" t="s">
        <v>35</v>
      </c>
      <c r="B563">
        <v>1991</v>
      </c>
      <c r="C563">
        <v>0</v>
      </c>
      <c r="D563">
        <v>0</v>
      </c>
      <c r="E563" t="e">
        <v>#NUM!</v>
      </c>
      <c r="F563" t="str">
        <f>VLOOKUP(Importacao[[#This Row],[País]],Tabela4[],4,FALSE)</f>
        <v>Bolívia</v>
      </c>
      <c r="G563" t="str">
        <f>IFERROR(VLOOKUP(Importacao[[#This Row],[País Corrigido]],'Conversor de países_Geral_UTF8_'!$A$2:$B$223,2,FALSE),"Não Informado")</f>
        <v>América do Sul</v>
      </c>
      <c r="H5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4" spans="1:8">
      <c r="A564" s="3" t="s">
        <v>35</v>
      </c>
      <c r="B564">
        <v>1992</v>
      </c>
      <c r="C564">
        <v>0</v>
      </c>
      <c r="D564">
        <v>0</v>
      </c>
      <c r="E564" t="e">
        <v>#NUM!</v>
      </c>
      <c r="F564" t="str">
        <f>VLOOKUP(Importacao[[#This Row],[País]],Tabela4[],4,FALSE)</f>
        <v>Bolívia</v>
      </c>
      <c r="G564" t="str">
        <f>IFERROR(VLOOKUP(Importacao[[#This Row],[País Corrigido]],'Conversor de países_Geral_UTF8_'!$A$2:$B$223,2,FALSE),"Não Informado")</f>
        <v>América do Sul</v>
      </c>
      <c r="H5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5" spans="1:8">
      <c r="A565" s="3" t="s">
        <v>35</v>
      </c>
      <c r="B565">
        <v>1993</v>
      </c>
      <c r="C565">
        <v>0</v>
      </c>
      <c r="D565">
        <v>0</v>
      </c>
      <c r="E565" t="e">
        <v>#NUM!</v>
      </c>
      <c r="F565" t="str">
        <f>VLOOKUP(Importacao[[#This Row],[País]],Tabela4[],4,FALSE)</f>
        <v>Bolívia</v>
      </c>
      <c r="G565" t="str">
        <f>IFERROR(VLOOKUP(Importacao[[#This Row],[País Corrigido]],'Conversor de países_Geral_UTF8_'!$A$2:$B$223,2,FALSE),"Não Informado")</f>
        <v>América do Sul</v>
      </c>
      <c r="H5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6" spans="1:8">
      <c r="A566" s="3" t="s">
        <v>35</v>
      </c>
      <c r="B566">
        <v>1994</v>
      </c>
      <c r="C566">
        <v>0</v>
      </c>
      <c r="D566">
        <v>0</v>
      </c>
      <c r="E566" t="e">
        <v>#NUM!</v>
      </c>
      <c r="F566" t="str">
        <f>VLOOKUP(Importacao[[#This Row],[País]],Tabela4[],4,FALSE)</f>
        <v>Bolívia</v>
      </c>
      <c r="G566" t="str">
        <f>IFERROR(VLOOKUP(Importacao[[#This Row],[País Corrigido]],'Conversor de países_Geral_UTF8_'!$A$2:$B$223,2,FALSE),"Não Informado")</f>
        <v>América do Sul</v>
      </c>
      <c r="H5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7" spans="1:8">
      <c r="A567" s="3" t="s">
        <v>35</v>
      </c>
      <c r="B567">
        <v>1995</v>
      </c>
      <c r="C567">
        <v>0</v>
      </c>
      <c r="D567">
        <v>0</v>
      </c>
      <c r="E567" t="e">
        <v>#NUM!</v>
      </c>
      <c r="F567" t="str">
        <f>VLOOKUP(Importacao[[#This Row],[País]],Tabela4[],4,FALSE)</f>
        <v>Bolívia</v>
      </c>
      <c r="G567" t="str">
        <f>IFERROR(VLOOKUP(Importacao[[#This Row],[País Corrigido]],'Conversor de países_Geral_UTF8_'!$A$2:$B$223,2,FALSE),"Não Informado")</f>
        <v>América do Sul</v>
      </c>
      <c r="H5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8" spans="1:8">
      <c r="A568" s="3" t="s">
        <v>35</v>
      </c>
      <c r="B568">
        <v>1996</v>
      </c>
      <c r="C568">
        <v>0</v>
      </c>
      <c r="D568">
        <v>0</v>
      </c>
      <c r="E568" t="e">
        <v>#NUM!</v>
      </c>
      <c r="F568" t="str">
        <f>VLOOKUP(Importacao[[#This Row],[País]],Tabela4[],4,FALSE)</f>
        <v>Bolívia</v>
      </c>
      <c r="G568" t="str">
        <f>IFERROR(VLOOKUP(Importacao[[#This Row],[País Corrigido]],'Conversor de países_Geral_UTF8_'!$A$2:$B$223,2,FALSE),"Não Informado")</f>
        <v>América do Sul</v>
      </c>
      <c r="H5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69" spans="1:8">
      <c r="A569" s="3" t="s">
        <v>35</v>
      </c>
      <c r="B569">
        <v>1997</v>
      </c>
      <c r="C569">
        <v>0</v>
      </c>
      <c r="D569">
        <v>0</v>
      </c>
      <c r="E569" t="e">
        <v>#NUM!</v>
      </c>
      <c r="F569" t="str">
        <f>VLOOKUP(Importacao[[#This Row],[País]],Tabela4[],4,FALSE)</f>
        <v>Bolívia</v>
      </c>
      <c r="G569" t="str">
        <f>IFERROR(VLOOKUP(Importacao[[#This Row],[País Corrigido]],'Conversor de países_Geral_UTF8_'!$A$2:$B$223,2,FALSE),"Não Informado")</f>
        <v>América do Sul</v>
      </c>
      <c r="H5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0" spans="1:8">
      <c r="A570" s="3" t="s">
        <v>35</v>
      </c>
      <c r="B570">
        <v>1998</v>
      </c>
      <c r="C570">
        <v>0</v>
      </c>
      <c r="D570">
        <v>0</v>
      </c>
      <c r="E570" t="e">
        <v>#NUM!</v>
      </c>
      <c r="F570" t="str">
        <f>VLOOKUP(Importacao[[#This Row],[País]],Tabela4[],4,FALSE)</f>
        <v>Bolívia</v>
      </c>
      <c r="G570" t="str">
        <f>IFERROR(VLOOKUP(Importacao[[#This Row],[País Corrigido]],'Conversor de países_Geral_UTF8_'!$A$2:$B$223,2,FALSE),"Não Informado")</f>
        <v>América do Sul</v>
      </c>
      <c r="H5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1" spans="1:8">
      <c r="A571" s="3" t="s">
        <v>35</v>
      </c>
      <c r="B571">
        <v>1999</v>
      </c>
      <c r="C571">
        <v>0</v>
      </c>
      <c r="D571">
        <v>0</v>
      </c>
      <c r="E571" t="e">
        <v>#NUM!</v>
      </c>
      <c r="F571" t="str">
        <f>VLOOKUP(Importacao[[#This Row],[País]],Tabela4[],4,FALSE)</f>
        <v>Bolívia</v>
      </c>
      <c r="G571" t="str">
        <f>IFERROR(VLOOKUP(Importacao[[#This Row],[País Corrigido]],'Conversor de países_Geral_UTF8_'!$A$2:$B$223,2,FALSE),"Não Informado")</f>
        <v>América do Sul</v>
      </c>
      <c r="H5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2" spans="1:8">
      <c r="A572" s="3" t="s">
        <v>35</v>
      </c>
      <c r="B572">
        <v>2000</v>
      </c>
      <c r="C572">
        <v>0</v>
      </c>
      <c r="D572">
        <v>0</v>
      </c>
      <c r="E572" t="e">
        <v>#NUM!</v>
      </c>
      <c r="F572" t="str">
        <f>VLOOKUP(Importacao[[#This Row],[País]],Tabela4[],4,FALSE)</f>
        <v>Bolívia</v>
      </c>
      <c r="G572" t="str">
        <f>IFERROR(VLOOKUP(Importacao[[#This Row],[País Corrigido]],'Conversor de países_Geral_UTF8_'!$A$2:$B$223,2,FALSE),"Não Informado")</f>
        <v>América do Sul</v>
      </c>
      <c r="H5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3" spans="1:8">
      <c r="A573" s="3" t="s">
        <v>35</v>
      </c>
      <c r="B573">
        <v>2001</v>
      </c>
      <c r="C573">
        <v>0</v>
      </c>
      <c r="D573">
        <v>0</v>
      </c>
      <c r="E573" t="e">
        <v>#NUM!</v>
      </c>
      <c r="F573" t="str">
        <f>VLOOKUP(Importacao[[#This Row],[País]],Tabela4[],4,FALSE)</f>
        <v>Bolívia</v>
      </c>
      <c r="G573" t="str">
        <f>IFERROR(VLOOKUP(Importacao[[#This Row],[País Corrigido]],'Conversor de países_Geral_UTF8_'!$A$2:$B$223,2,FALSE),"Não Informado")</f>
        <v>América do Sul</v>
      </c>
      <c r="H5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4" spans="1:8">
      <c r="A574" s="3" t="s">
        <v>35</v>
      </c>
      <c r="B574">
        <v>2002</v>
      </c>
      <c r="C574">
        <v>0</v>
      </c>
      <c r="D574">
        <v>0</v>
      </c>
      <c r="E574" t="e">
        <v>#NUM!</v>
      </c>
      <c r="F574" t="str">
        <f>VLOOKUP(Importacao[[#This Row],[País]],Tabela4[],4,FALSE)</f>
        <v>Bolívia</v>
      </c>
      <c r="G574" t="str">
        <f>IFERROR(VLOOKUP(Importacao[[#This Row],[País Corrigido]],'Conversor de países_Geral_UTF8_'!$A$2:$B$223,2,FALSE),"Não Informado")</f>
        <v>América do Sul</v>
      </c>
      <c r="H5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5" spans="1:8">
      <c r="A575" s="3" t="s">
        <v>35</v>
      </c>
      <c r="B575">
        <v>2003</v>
      </c>
      <c r="C575">
        <v>0</v>
      </c>
      <c r="D575">
        <v>0</v>
      </c>
      <c r="E575" t="e">
        <v>#NUM!</v>
      </c>
      <c r="F575" t="str">
        <f>VLOOKUP(Importacao[[#This Row],[País]],Tabela4[],4,FALSE)</f>
        <v>Bolívia</v>
      </c>
      <c r="G575" t="str">
        <f>IFERROR(VLOOKUP(Importacao[[#This Row],[País Corrigido]],'Conversor de países_Geral_UTF8_'!$A$2:$B$223,2,FALSE),"Não Informado")</f>
        <v>América do Sul</v>
      </c>
      <c r="H5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6" spans="1:8">
      <c r="A576" s="3" t="s">
        <v>35</v>
      </c>
      <c r="B576">
        <v>2004</v>
      </c>
      <c r="C576">
        <v>0</v>
      </c>
      <c r="D576">
        <v>0</v>
      </c>
      <c r="E576" t="e">
        <v>#NUM!</v>
      </c>
      <c r="F576" t="str">
        <f>VLOOKUP(Importacao[[#This Row],[País]],Tabela4[],4,FALSE)</f>
        <v>Bolívia</v>
      </c>
      <c r="G576" t="str">
        <f>IFERROR(VLOOKUP(Importacao[[#This Row],[País Corrigido]],'Conversor de países_Geral_UTF8_'!$A$2:$B$223,2,FALSE),"Não Informado")</f>
        <v>América do Sul</v>
      </c>
      <c r="H5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7" spans="1:8">
      <c r="A577" s="3" t="s">
        <v>35</v>
      </c>
      <c r="B577">
        <v>2005</v>
      </c>
      <c r="C577">
        <v>0</v>
      </c>
      <c r="D577">
        <v>0</v>
      </c>
      <c r="E577" t="e">
        <v>#NUM!</v>
      </c>
      <c r="F577" t="str">
        <f>VLOOKUP(Importacao[[#This Row],[País]],Tabela4[],4,FALSE)</f>
        <v>Bolívia</v>
      </c>
      <c r="G577" t="str">
        <f>IFERROR(VLOOKUP(Importacao[[#This Row],[País Corrigido]],'Conversor de países_Geral_UTF8_'!$A$2:$B$223,2,FALSE),"Não Informado")</f>
        <v>América do Sul</v>
      </c>
      <c r="H5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8" spans="1:8">
      <c r="A578" s="3" t="s">
        <v>35</v>
      </c>
      <c r="B578">
        <v>2006</v>
      </c>
      <c r="C578">
        <v>0</v>
      </c>
      <c r="D578">
        <v>0</v>
      </c>
      <c r="E578" t="e">
        <v>#NUM!</v>
      </c>
      <c r="F578" t="str">
        <f>VLOOKUP(Importacao[[#This Row],[País]],Tabela4[],4,FALSE)</f>
        <v>Bolívia</v>
      </c>
      <c r="G578" t="str">
        <f>IFERROR(VLOOKUP(Importacao[[#This Row],[País Corrigido]],'Conversor de países_Geral_UTF8_'!$A$2:$B$223,2,FALSE),"Não Informado")</f>
        <v>América do Sul</v>
      </c>
      <c r="H5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79" spans="1:8">
      <c r="A579" s="3" t="s">
        <v>35</v>
      </c>
      <c r="B579">
        <v>2007</v>
      </c>
      <c r="C579">
        <v>540</v>
      </c>
      <c r="D579">
        <v>1348</v>
      </c>
      <c r="E579">
        <v>2.4962962962962965</v>
      </c>
      <c r="F579" t="str">
        <f>VLOOKUP(Importacao[[#This Row],[País]],Tabela4[],4,FALSE)</f>
        <v>Bolívia</v>
      </c>
      <c r="G579" t="str">
        <f>IFERROR(VLOOKUP(Importacao[[#This Row],[País Corrigido]],'Conversor de países_Geral_UTF8_'!$A$2:$B$223,2,FALSE),"Não Informado")</f>
        <v>América do Sul</v>
      </c>
      <c r="H5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80" spans="1:8">
      <c r="A580" s="3" t="s">
        <v>35</v>
      </c>
      <c r="B580">
        <v>2008</v>
      </c>
      <c r="C580">
        <v>0</v>
      </c>
      <c r="D580">
        <v>0</v>
      </c>
      <c r="E580" t="e">
        <v>#NUM!</v>
      </c>
      <c r="F580" t="str">
        <f>VLOOKUP(Importacao[[#This Row],[País]],Tabela4[],4,FALSE)</f>
        <v>Bolívia</v>
      </c>
      <c r="G580" t="str">
        <f>IFERROR(VLOOKUP(Importacao[[#This Row],[País Corrigido]],'Conversor de países_Geral_UTF8_'!$A$2:$B$223,2,FALSE),"Não Informado")</f>
        <v>América do Sul</v>
      </c>
      <c r="H5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81" spans="1:8">
      <c r="A581" s="3" t="s">
        <v>35</v>
      </c>
      <c r="B581">
        <v>2009</v>
      </c>
      <c r="C581">
        <v>0</v>
      </c>
      <c r="D581">
        <v>0</v>
      </c>
      <c r="E581" t="e">
        <v>#NUM!</v>
      </c>
      <c r="F581" t="str">
        <f>VLOOKUP(Importacao[[#This Row],[País]],Tabela4[],4,FALSE)</f>
        <v>Bolívia</v>
      </c>
      <c r="G581" t="str">
        <f>IFERROR(VLOOKUP(Importacao[[#This Row],[País Corrigido]],'Conversor de países_Geral_UTF8_'!$A$2:$B$223,2,FALSE),"Não Informado")</f>
        <v>América do Sul</v>
      </c>
      <c r="H5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82" spans="1:8">
      <c r="A582" s="3" t="s">
        <v>35</v>
      </c>
      <c r="B582">
        <v>2010</v>
      </c>
      <c r="C582">
        <v>0</v>
      </c>
      <c r="D582">
        <v>0</v>
      </c>
      <c r="E582" t="e">
        <v>#NUM!</v>
      </c>
      <c r="F582" t="str">
        <f>VLOOKUP(Importacao[[#This Row],[País]],Tabela4[],4,FALSE)</f>
        <v>Bolívia</v>
      </c>
      <c r="G582" t="str">
        <f>IFERROR(VLOOKUP(Importacao[[#This Row],[País Corrigido]],'Conversor de países_Geral_UTF8_'!$A$2:$B$223,2,FALSE),"Não Informado")</f>
        <v>América do Sul</v>
      </c>
      <c r="H5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83" spans="1:8">
      <c r="A583" s="3" t="s">
        <v>35</v>
      </c>
      <c r="B583">
        <v>2011</v>
      </c>
      <c r="C583">
        <v>0</v>
      </c>
      <c r="D583">
        <v>0</v>
      </c>
      <c r="E583" t="e">
        <v>#NUM!</v>
      </c>
      <c r="F583" t="str">
        <f>VLOOKUP(Importacao[[#This Row],[País]],Tabela4[],4,FALSE)</f>
        <v>Bolívia</v>
      </c>
      <c r="G583" t="str">
        <f>IFERROR(VLOOKUP(Importacao[[#This Row],[País Corrigido]],'Conversor de países_Geral_UTF8_'!$A$2:$B$223,2,FALSE),"Não Informado")</f>
        <v>América do Sul</v>
      </c>
      <c r="H5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84" spans="1:8">
      <c r="A584" s="3" t="s">
        <v>35</v>
      </c>
      <c r="B584">
        <v>2012</v>
      </c>
      <c r="C584">
        <v>0</v>
      </c>
      <c r="D584">
        <v>0</v>
      </c>
      <c r="E584" t="e">
        <v>#NUM!</v>
      </c>
      <c r="F584" t="str">
        <f>VLOOKUP(Importacao[[#This Row],[País]],Tabela4[],4,FALSE)</f>
        <v>Bolívia</v>
      </c>
      <c r="G584" t="str">
        <f>IFERROR(VLOOKUP(Importacao[[#This Row],[País Corrigido]],'Conversor de países_Geral_UTF8_'!$A$2:$B$223,2,FALSE),"Não Informado")</f>
        <v>América do Sul</v>
      </c>
      <c r="H5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85" spans="1:8">
      <c r="A585" s="3" t="s">
        <v>35</v>
      </c>
      <c r="B585">
        <v>2013</v>
      </c>
      <c r="C585">
        <v>0</v>
      </c>
      <c r="D585">
        <v>0</v>
      </c>
      <c r="E585" t="e">
        <v>#NUM!</v>
      </c>
      <c r="F585" t="str">
        <f>VLOOKUP(Importacao[[#This Row],[País]],Tabela4[],4,FALSE)</f>
        <v>Bolívia</v>
      </c>
      <c r="G585" t="str">
        <f>IFERROR(VLOOKUP(Importacao[[#This Row],[País Corrigido]],'Conversor de países_Geral_UTF8_'!$A$2:$B$223,2,FALSE),"Não Informado")</f>
        <v>América do Sul</v>
      </c>
      <c r="H5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86" spans="1:8">
      <c r="A586" s="3" t="s">
        <v>35</v>
      </c>
      <c r="B586">
        <v>2014</v>
      </c>
      <c r="C586">
        <v>0</v>
      </c>
      <c r="D586">
        <v>0</v>
      </c>
      <c r="E586" t="e">
        <v>#NUM!</v>
      </c>
      <c r="F586" t="str">
        <f>VLOOKUP(Importacao[[#This Row],[País]],Tabela4[],4,FALSE)</f>
        <v>Bolívia</v>
      </c>
      <c r="G586" t="str">
        <f>IFERROR(VLOOKUP(Importacao[[#This Row],[País Corrigido]],'Conversor de países_Geral_UTF8_'!$A$2:$B$223,2,FALSE),"Não Informado")</f>
        <v>América do Sul</v>
      </c>
      <c r="H5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87" spans="1:8">
      <c r="A587" s="3" t="s">
        <v>35</v>
      </c>
      <c r="B587">
        <v>2015</v>
      </c>
      <c r="C587">
        <v>0</v>
      </c>
      <c r="D587">
        <v>0</v>
      </c>
      <c r="E587" t="e">
        <v>#NUM!</v>
      </c>
      <c r="F587" t="str">
        <f>VLOOKUP(Importacao[[#This Row],[País]],Tabela4[],4,FALSE)</f>
        <v>Bolívia</v>
      </c>
      <c r="G587" t="str">
        <f>IFERROR(VLOOKUP(Importacao[[#This Row],[País Corrigido]],'Conversor de países_Geral_UTF8_'!$A$2:$B$223,2,FALSE),"Não Informado")</f>
        <v>América do Sul</v>
      </c>
      <c r="H5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88" spans="1:8">
      <c r="A588" s="3" t="s">
        <v>35</v>
      </c>
      <c r="B588">
        <v>2016</v>
      </c>
      <c r="C588">
        <v>0</v>
      </c>
      <c r="D588">
        <v>0</v>
      </c>
      <c r="E588" t="e">
        <v>#NUM!</v>
      </c>
      <c r="F588" t="str">
        <f>VLOOKUP(Importacao[[#This Row],[País]],Tabela4[],4,FALSE)</f>
        <v>Bolívia</v>
      </c>
      <c r="G588" t="str">
        <f>IFERROR(VLOOKUP(Importacao[[#This Row],[País Corrigido]],'Conversor de países_Geral_UTF8_'!$A$2:$B$223,2,FALSE),"Não Informado")</f>
        <v>América do Sul</v>
      </c>
      <c r="H5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89" spans="1:8">
      <c r="A589" s="3" t="s">
        <v>35</v>
      </c>
      <c r="B589">
        <v>2017</v>
      </c>
      <c r="C589">
        <v>0</v>
      </c>
      <c r="D589">
        <v>0</v>
      </c>
      <c r="E589" t="e">
        <v>#NUM!</v>
      </c>
      <c r="F589" t="str">
        <f>VLOOKUP(Importacao[[#This Row],[País]],Tabela4[],4,FALSE)</f>
        <v>Bolívia</v>
      </c>
      <c r="G589" t="str">
        <f>IFERROR(VLOOKUP(Importacao[[#This Row],[País Corrigido]],'Conversor de países_Geral_UTF8_'!$A$2:$B$223,2,FALSE),"Não Informado")</f>
        <v>América do Sul</v>
      </c>
      <c r="H5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90" spans="1:8">
      <c r="A590" s="3" t="s">
        <v>35</v>
      </c>
      <c r="B590">
        <v>2018</v>
      </c>
      <c r="C590">
        <v>0</v>
      </c>
      <c r="D590">
        <v>0</v>
      </c>
      <c r="E590" t="e">
        <v>#NUM!</v>
      </c>
      <c r="F590" t="str">
        <f>VLOOKUP(Importacao[[#This Row],[País]],Tabela4[],4,FALSE)</f>
        <v>Bolívia</v>
      </c>
      <c r="G590" t="str">
        <f>IFERROR(VLOOKUP(Importacao[[#This Row],[País Corrigido]],'Conversor de países_Geral_UTF8_'!$A$2:$B$223,2,FALSE),"Não Informado")</f>
        <v>América do Sul</v>
      </c>
      <c r="H5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91" spans="1:8">
      <c r="A591" s="3" t="s">
        <v>35</v>
      </c>
      <c r="B591">
        <v>2019</v>
      </c>
      <c r="C591">
        <v>0</v>
      </c>
      <c r="D591">
        <v>0</v>
      </c>
      <c r="E591" t="e">
        <v>#NUM!</v>
      </c>
      <c r="F591" t="str">
        <f>VLOOKUP(Importacao[[#This Row],[País]],Tabela4[],4,FALSE)</f>
        <v>Bolívia</v>
      </c>
      <c r="G591" t="str">
        <f>IFERROR(VLOOKUP(Importacao[[#This Row],[País Corrigido]],'Conversor de países_Geral_UTF8_'!$A$2:$B$223,2,FALSE),"Não Informado")</f>
        <v>América do Sul</v>
      </c>
      <c r="H5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92" spans="1:8">
      <c r="A592" s="3" t="s">
        <v>35</v>
      </c>
      <c r="B592">
        <v>2020</v>
      </c>
      <c r="C592">
        <v>0</v>
      </c>
      <c r="D592">
        <v>0</v>
      </c>
      <c r="E592" t="e">
        <v>#NUM!</v>
      </c>
      <c r="F592" t="str">
        <f>VLOOKUP(Importacao[[#This Row],[País]],Tabela4[],4,FALSE)</f>
        <v>Bolívia</v>
      </c>
      <c r="G592" t="str">
        <f>IFERROR(VLOOKUP(Importacao[[#This Row],[País Corrigido]],'Conversor de países_Geral_UTF8_'!$A$2:$B$223,2,FALSE),"Não Informado")</f>
        <v>América do Sul</v>
      </c>
      <c r="H5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93" spans="1:8">
      <c r="A593" s="3" t="s">
        <v>35</v>
      </c>
      <c r="B593">
        <v>2021</v>
      </c>
      <c r="C593">
        <v>0</v>
      </c>
      <c r="D593">
        <v>0</v>
      </c>
      <c r="E593" t="e">
        <v>#NUM!</v>
      </c>
      <c r="F593" t="str">
        <f>VLOOKUP(Importacao[[#This Row],[País]],Tabela4[],4,FALSE)</f>
        <v>Bolívia</v>
      </c>
      <c r="G593" t="str">
        <f>IFERROR(VLOOKUP(Importacao[[#This Row],[País Corrigido]],'Conversor de países_Geral_UTF8_'!$A$2:$B$223,2,FALSE),"Não Informado")</f>
        <v>América do Sul</v>
      </c>
      <c r="H5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94" spans="1:8">
      <c r="A594" s="3" t="s">
        <v>35</v>
      </c>
      <c r="B594">
        <v>2022</v>
      </c>
      <c r="C594">
        <v>0</v>
      </c>
      <c r="D594">
        <v>0</v>
      </c>
      <c r="E594" t="e">
        <v>#NUM!</v>
      </c>
      <c r="F594" t="str">
        <f>VLOOKUP(Importacao[[#This Row],[País]],Tabela4[],4,FALSE)</f>
        <v>Bolívia</v>
      </c>
      <c r="G594" t="str">
        <f>IFERROR(VLOOKUP(Importacao[[#This Row],[País Corrigido]],'Conversor de países_Geral_UTF8_'!$A$2:$B$223,2,FALSE),"Não Informado")</f>
        <v>América do Sul</v>
      </c>
      <c r="H5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95" spans="1:8">
      <c r="A595" s="3" t="s">
        <v>35</v>
      </c>
      <c r="B595">
        <v>2023</v>
      </c>
      <c r="C595">
        <v>1170</v>
      </c>
      <c r="D595">
        <v>10920</v>
      </c>
      <c r="E595">
        <v>9.3333333333333339</v>
      </c>
      <c r="F595" t="str">
        <f>VLOOKUP(Importacao[[#This Row],[País]],Tabela4[],4,FALSE)</f>
        <v>Bolívia</v>
      </c>
      <c r="G595" t="str">
        <f>IFERROR(VLOOKUP(Importacao[[#This Row],[País Corrigido]],'Conversor de países_Geral_UTF8_'!$A$2:$B$223,2,FALSE),"Não Informado")</f>
        <v>América do Sul</v>
      </c>
      <c r="H5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596" spans="1:8" hidden="1">
      <c r="A596" s="3" t="s">
        <v>36</v>
      </c>
      <c r="B596">
        <v>1970</v>
      </c>
      <c r="C596">
        <v>0</v>
      </c>
      <c r="D596">
        <v>0</v>
      </c>
      <c r="E596" t="e">
        <v>#NUM!</v>
      </c>
      <c r="F596" t="str">
        <f>VLOOKUP(Importacao[[#This Row],[País]],Tabela4[],4,FALSE)</f>
        <v>Bósnia-Herzegovina</v>
      </c>
      <c r="G596" t="str">
        <f>IFERROR(VLOOKUP(Importacao[[#This Row],[País Corrigido]],'Conversor de países_Geral_UTF8_'!$A$2:$B$223,2,FALSE),"Não Informado")</f>
        <v>Europa</v>
      </c>
      <c r="H5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97" spans="1:8" hidden="1">
      <c r="A597" s="3" t="s">
        <v>36</v>
      </c>
      <c r="B597">
        <v>1971</v>
      </c>
      <c r="C597">
        <v>0</v>
      </c>
      <c r="D597">
        <v>0</v>
      </c>
      <c r="E597" t="e">
        <v>#NUM!</v>
      </c>
      <c r="F597" t="str">
        <f>VLOOKUP(Importacao[[#This Row],[País]],Tabela4[],4,FALSE)</f>
        <v>Bósnia-Herzegovina</v>
      </c>
      <c r="G597" t="str">
        <f>IFERROR(VLOOKUP(Importacao[[#This Row],[País Corrigido]],'Conversor de países_Geral_UTF8_'!$A$2:$B$223,2,FALSE),"Não Informado")</f>
        <v>Europa</v>
      </c>
      <c r="H5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98" spans="1:8" hidden="1">
      <c r="A598" s="3" t="s">
        <v>36</v>
      </c>
      <c r="B598">
        <v>1972</v>
      </c>
      <c r="C598">
        <v>0</v>
      </c>
      <c r="D598">
        <v>0</v>
      </c>
      <c r="E598" t="e">
        <v>#NUM!</v>
      </c>
      <c r="F598" t="str">
        <f>VLOOKUP(Importacao[[#This Row],[País]],Tabela4[],4,FALSE)</f>
        <v>Bósnia-Herzegovina</v>
      </c>
      <c r="G598" t="str">
        <f>IFERROR(VLOOKUP(Importacao[[#This Row],[País Corrigido]],'Conversor de países_Geral_UTF8_'!$A$2:$B$223,2,FALSE),"Não Informado")</f>
        <v>Europa</v>
      </c>
      <c r="H5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599" spans="1:8" hidden="1">
      <c r="A599" s="3" t="s">
        <v>36</v>
      </c>
      <c r="B599">
        <v>1973</v>
      </c>
      <c r="C599">
        <v>0</v>
      </c>
      <c r="D599">
        <v>0</v>
      </c>
      <c r="E599" t="e">
        <v>#NUM!</v>
      </c>
      <c r="F599" t="str">
        <f>VLOOKUP(Importacao[[#This Row],[País]],Tabela4[],4,FALSE)</f>
        <v>Bósnia-Herzegovina</v>
      </c>
      <c r="G599" t="str">
        <f>IFERROR(VLOOKUP(Importacao[[#This Row],[País Corrigido]],'Conversor de países_Geral_UTF8_'!$A$2:$B$223,2,FALSE),"Não Informado")</f>
        <v>Europa</v>
      </c>
      <c r="H5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0" spans="1:8" hidden="1">
      <c r="A600" s="3" t="s">
        <v>36</v>
      </c>
      <c r="B600">
        <v>1974</v>
      </c>
      <c r="C600">
        <v>0</v>
      </c>
      <c r="D600">
        <v>0</v>
      </c>
      <c r="E600" t="e">
        <v>#NUM!</v>
      </c>
      <c r="F600" t="str">
        <f>VLOOKUP(Importacao[[#This Row],[País]],Tabela4[],4,FALSE)</f>
        <v>Bósnia-Herzegovina</v>
      </c>
      <c r="G600" t="str">
        <f>IFERROR(VLOOKUP(Importacao[[#This Row],[País Corrigido]],'Conversor de países_Geral_UTF8_'!$A$2:$B$223,2,FALSE),"Não Informado")</f>
        <v>Europa</v>
      </c>
      <c r="H6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1" spans="1:8" hidden="1">
      <c r="A601" s="3" t="s">
        <v>36</v>
      </c>
      <c r="B601">
        <v>1975</v>
      </c>
      <c r="C601">
        <v>0</v>
      </c>
      <c r="D601">
        <v>0</v>
      </c>
      <c r="E601" t="e">
        <v>#NUM!</v>
      </c>
      <c r="F601" t="str">
        <f>VLOOKUP(Importacao[[#This Row],[País]],Tabela4[],4,FALSE)</f>
        <v>Bósnia-Herzegovina</v>
      </c>
      <c r="G601" t="str">
        <f>IFERROR(VLOOKUP(Importacao[[#This Row],[País Corrigido]],'Conversor de países_Geral_UTF8_'!$A$2:$B$223,2,FALSE),"Não Informado")</f>
        <v>Europa</v>
      </c>
      <c r="H6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2" spans="1:8" hidden="1">
      <c r="A602" s="3" t="s">
        <v>36</v>
      </c>
      <c r="B602">
        <v>1976</v>
      </c>
      <c r="C602">
        <v>0</v>
      </c>
      <c r="D602">
        <v>0</v>
      </c>
      <c r="E602" t="e">
        <v>#NUM!</v>
      </c>
      <c r="F602" t="str">
        <f>VLOOKUP(Importacao[[#This Row],[País]],Tabela4[],4,FALSE)</f>
        <v>Bósnia-Herzegovina</v>
      </c>
      <c r="G602" t="str">
        <f>IFERROR(VLOOKUP(Importacao[[#This Row],[País Corrigido]],'Conversor de países_Geral_UTF8_'!$A$2:$B$223,2,FALSE),"Não Informado")</f>
        <v>Europa</v>
      </c>
      <c r="H6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3" spans="1:8" hidden="1">
      <c r="A603" s="3" t="s">
        <v>36</v>
      </c>
      <c r="B603">
        <v>1977</v>
      </c>
      <c r="C603">
        <v>0</v>
      </c>
      <c r="D603">
        <v>0</v>
      </c>
      <c r="E603" t="e">
        <v>#NUM!</v>
      </c>
      <c r="F603" t="str">
        <f>VLOOKUP(Importacao[[#This Row],[País]],Tabela4[],4,FALSE)</f>
        <v>Bósnia-Herzegovina</v>
      </c>
      <c r="G603" t="str">
        <f>IFERROR(VLOOKUP(Importacao[[#This Row],[País Corrigido]],'Conversor de países_Geral_UTF8_'!$A$2:$B$223,2,FALSE),"Não Informado")</f>
        <v>Europa</v>
      </c>
      <c r="H6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4" spans="1:8" hidden="1">
      <c r="A604" s="3" t="s">
        <v>36</v>
      </c>
      <c r="B604">
        <v>1978</v>
      </c>
      <c r="C604">
        <v>0</v>
      </c>
      <c r="D604">
        <v>0</v>
      </c>
      <c r="E604" t="e">
        <v>#NUM!</v>
      </c>
      <c r="F604" t="str">
        <f>VLOOKUP(Importacao[[#This Row],[País]],Tabela4[],4,FALSE)</f>
        <v>Bósnia-Herzegovina</v>
      </c>
      <c r="G604" t="str">
        <f>IFERROR(VLOOKUP(Importacao[[#This Row],[País Corrigido]],'Conversor de países_Geral_UTF8_'!$A$2:$B$223,2,FALSE),"Não Informado")</f>
        <v>Europa</v>
      </c>
      <c r="H6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5" spans="1:8" hidden="1">
      <c r="A605" s="3" t="s">
        <v>36</v>
      </c>
      <c r="B605">
        <v>1979</v>
      </c>
      <c r="C605">
        <v>0</v>
      </c>
      <c r="D605">
        <v>0</v>
      </c>
      <c r="E605" t="e">
        <v>#NUM!</v>
      </c>
      <c r="F605" t="str">
        <f>VLOOKUP(Importacao[[#This Row],[País]],Tabela4[],4,FALSE)</f>
        <v>Bósnia-Herzegovina</v>
      </c>
      <c r="G605" t="str">
        <f>IFERROR(VLOOKUP(Importacao[[#This Row],[País Corrigido]],'Conversor de países_Geral_UTF8_'!$A$2:$B$223,2,FALSE),"Não Informado")</f>
        <v>Europa</v>
      </c>
      <c r="H6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6" spans="1:8" hidden="1">
      <c r="A606" s="3" t="s">
        <v>36</v>
      </c>
      <c r="B606">
        <v>1980</v>
      </c>
      <c r="C606">
        <v>0</v>
      </c>
      <c r="D606">
        <v>0</v>
      </c>
      <c r="E606" t="e">
        <v>#NUM!</v>
      </c>
      <c r="F606" t="str">
        <f>VLOOKUP(Importacao[[#This Row],[País]],Tabela4[],4,FALSE)</f>
        <v>Bósnia-Herzegovina</v>
      </c>
      <c r="G606" t="str">
        <f>IFERROR(VLOOKUP(Importacao[[#This Row],[País Corrigido]],'Conversor de países_Geral_UTF8_'!$A$2:$B$223,2,FALSE),"Não Informado")</f>
        <v>Europa</v>
      </c>
      <c r="H6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7" spans="1:8" hidden="1">
      <c r="A607" s="3" t="s">
        <v>36</v>
      </c>
      <c r="B607">
        <v>1981</v>
      </c>
      <c r="C607">
        <v>0</v>
      </c>
      <c r="D607">
        <v>0</v>
      </c>
      <c r="E607" t="e">
        <v>#NUM!</v>
      </c>
      <c r="F607" t="str">
        <f>VLOOKUP(Importacao[[#This Row],[País]],Tabela4[],4,FALSE)</f>
        <v>Bósnia-Herzegovina</v>
      </c>
      <c r="G607" t="str">
        <f>IFERROR(VLOOKUP(Importacao[[#This Row],[País Corrigido]],'Conversor de países_Geral_UTF8_'!$A$2:$B$223,2,FALSE),"Não Informado")</f>
        <v>Europa</v>
      </c>
      <c r="H6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8" spans="1:8" hidden="1">
      <c r="A608" s="3" t="s">
        <v>36</v>
      </c>
      <c r="B608">
        <v>1982</v>
      </c>
      <c r="C608">
        <v>0</v>
      </c>
      <c r="D608">
        <v>0</v>
      </c>
      <c r="E608" t="e">
        <v>#NUM!</v>
      </c>
      <c r="F608" t="str">
        <f>VLOOKUP(Importacao[[#This Row],[País]],Tabela4[],4,FALSE)</f>
        <v>Bósnia-Herzegovina</v>
      </c>
      <c r="G608" t="str">
        <f>IFERROR(VLOOKUP(Importacao[[#This Row],[País Corrigido]],'Conversor de países_Geral_UTF8_'!$A$2:$B$223,2,FALSE),"Não Informado")</f>
        <v>Europa</v>
      </c>
      <c r="H6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09" spans="1:8" hidden="1">
      <c r="A609" s="3" t="s">
        <v>36</v>
      </c>
      <c r="B609">
        <v>1983</v>
      </c>
      <c r="C609">
        <v>0</v>
      </c>
      <c r="D609">
        <v>0</v>
      </c>
      <c r="E609" t="e">
        <v>#NUM!</v>
      </c>
      <c r="F609" t="str">
        <f>VLOOKUP(Importacao[[#This Row],[País]],Tabela4[],4,FALSE)</f>
        <v>Bósnia-Herzegovina</v>
      </c>
      <c r="G609" t="str">
        <f>IFERROR(VLOOKUP(Importacao[[#This Row],[País Corrigido]],'Conversor de países_Geral_UTF8_'!$A$2:$B$223,2,FALSE),"Não Informado")</f>
        <v>Europa</v>
      </c>
      <c r="H6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0" spans="1:8" hidden="1">
      <c r="A610" s="3" t="s">
        <v>36</v>
      </c>
      <c r="B610">
        <v>1984</v>
      </c>
      <c r="C610">
        <v>0</v>
      </c>
      <c r="D610">
        <v>0</v>
      </c>
      <c r="E610" t="e">
        <v>#NUM!</v>
      </c>
      <c r="F610" t="str">
        <f>VLOOKUP(Importacao[[#This Row],[País]],Tabela4[],4,FALSE)</f>
        <v>Bósnia-Herzegovina</v>
      </c>
      <c r="G610" t="str">
        <f>IFERROR(VLOOKUP(Importacao[[#This Row],[País Corrigido]],'Conversor de países_Geral_UTF8_'!$A$2:$B$223,2,FALSE),"Não Informado")</f>
        <v>Europa</v>
      </c>
      <c r="H6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1" spans="1:8" hidden="1">
      <c r="A611" s="3" t="s">
        <v>36</v>
      </c>
      <c r="B611">
        <v>1985</v>
      </c>
      <c r="C611">
        <v>0</v>
      </c>
      <c r="D611">
        <v>0</v>
      </c>
      <c r="E611" t="e">
        <v>#NUM!</v>
      </c>
      <c r="F611" t="str">
        <f>VLOOKUP(Importacao[[#This Row],[País]],Tabela4[],4,FALSE)</f>
        <v>Bósnia-Herzegovina</v>
      </c>
      <c r="G611" t="str">
        <f>IFERROR(VLOOKUP(Importacao[[#This Row],[País Corrigido]],'Conversor de países_Geral_UTF8_'!$A$2:$B$223,2,FALSE),"Não Informado")</f>
        <v>Europa</v>
      </c>
      <c r="H6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2" spans="1:8" hidden="1">
      <c r="A612" s="3" t="s">
        <v>36</v>
      </c>
      <c r="B612">
        <v>1986</v>
      </c>
      <c r="C612">
        <v>0</v>
      </c>
      <c r="D612">
        <v>0</v>
      </c>
      <c r="E612" t="e">
        <v>#NUM!</v>
      </c>
      <c r="F612" t="str">
        <f>VLOOKUP(Importacao[[#This Row],[País]],Tabela4[],4,FALSE)</f>
        <v>Bósnia-Herzegovina</v>
      </c>
      <c r="G612" t="str">
        <f>IFERROR(VLOOKUP(Importacao[[#This Row],[País Corrigido]],'Conversor de países_Geral_UTF8_'!$A$2:$B$223,2,FALSE),"Não Informado")</f>
        <v>Europa</v>
      </c>
      <c r="H6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3" spans="1:8" hidden="1">
      <c r="A613" s="3" t="s">
        <v>36</v>
      </c>
      <c r="B613">
        <v>1987</v>
      </c>
      <c r="C613">
        <v>0</v>
      </c>
      <c r="D613">
        <v>0</v>
      </c>
      <c r="E613" t="e">
        <v>#NUM!</v>
      </c>
      <c r="F613" t="str">
        <f>VLOOKUP(Importacao[[#This Row],[País]],Tabela4[],4,FALSE)</f>
        <v>Bósnia-Herzegovina</v>
      </c>
      <c r="G613" t="str">
        <f>IFERROR(VLOOKUP(Importacao[[#This Row],[País Corrigido]],'Conversor de países_Geral_UTF8_'!$A$2:$B$223,2,FALSE),"Não Informado")</f>
        <v>Europa</v>
      </c>
      <c r="H6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4" spans="1:8" hidden="1">
      <c r="A614" s="3" t="s">
        <v>36</v>
      </c>
      <c r="B614">
        <v>1988</v>
      </c>
      <c r="C614">
        <v>0</v>
      </c>
      <c r="D614">
        <v>0</v>
      </c>
      <c r="E614" t="e">
        <v>#NUM!</v>
      </c>
      <c r="F614" t="str">
        <f>VLOOKUP(Importacao[[#This Row],[País]],Tabela4[],4,FALSE)</f>
        <v>Bósnia-Herzegovina</v>
      </c>
      <c r="G614" t="str">
        <f>IFERROR(VLOOKUP(Importacao[[#This Row],[País Corrigido]],'Conversor de países_Geral_UTF8_'!$A$2:$B$223,2,FALSE),"Não Informado")</f>
        <v>Europa</v>
      </c>
      <c r="H6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5" spans="1:8" hidden="1">
      <c r="A615" s="3" t="s">
        <v>36</v>
      </c>
      <c r="B615">
        <v>1989</v>
      </c>
      <c r="C615">
        <v>0</v>
      </c>
      <c r="D615">
        <v>0</v>
      </c>
      <c r="E615" t="e">
        <v>#NUM!</v>
      </c>
      <c r="F615" t="str">
        <f>VLOOKUP(Importacao[[#This Row],[País]],Tabela4[],4,FALSE)</f>
        <v>Bósnia-Herzegovina</v>
      </c>
      <c r="G615" t="str">
        <f>IFERROR(VLOOKUP(Importacao[[#This Row],[País Corrigido]],'Conversor de países_Geral_UTF8_'!$A$2:$B$223,2,FALSE),"Não Informado")</f>
        <v>Europa</v>
      </c>
      <c r="H6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6" spans="1:8" hidden="1">
      <c r="A616" s="3" t="s">
        <v>36</v>
      </c>
      <c r="B616">
        <v>1990</v>
      </c>
      <c r="C616">
        <v>0</v>
      </c>
      <c r="D616">
        <v>0</v>
      </c>
      <c r="E616" t="e">
        <v>#NUM!</v>
      </c>
      <c r="F616" t="str">
        <f>VLOOKUP(Importacao[[#This Row],[País]],Tabela4[],4,FALSE)</f>
        <v>Bósnia-Herzegovina</v>
      </c>
      <c r="G616" t="str">
        <f>IFERROR(VLOOKUP(Importacao[[#This Row],[País Corrigido]],'Conversor de países_Geral_UTF8_'!$A$2:$B$223,2,FALSE),"Não Informado")</f>
        <v>Europa</v>
      </c>
      <c r="H6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7" spans="1:8" hidden="1">
      <c r="A617" s="3" t="s">
        <v>36</v>
      </c>
      <c r="B617">
        <v>1991</v>
      </c>
      <c r="C617">
        <v>0</v>
      </c>
      <c r="D617">
        <v>0</v>
      </c>
      <c r="E617" t="e">
        <v>#NUM!</v>
      </c>
      <c r="F617" t="str">
        <f>VLOOKUP(Importacao[[#This Row],[País]],Tabela4[],4,FALSE)</f>
        <v>Bósnia-Herzegovina</v>
      </c>
      <c r="G617" t="str">
        <f>IFERROR(VLOOKUP(Importacao[[#This Row],[País Corrigido]],'Conversor de países_Geral_UTF8_'!$A$2:$B$223,2,FALSE),"Não Informado")</f>
        <v>Europa</v>
      </c>
      <c r="H6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8" spans="1:8" hidden="1">
      <c r="A618" s="3" t="s">
        <v>36</v>
      </c>
      <c r="B618">
        <v>1992</v>
      </c>
      <c r="C618">
        <v>0</v>
      </c>
      <c r="D618">
        <v>0</v>
      </c>
      <c r="E618" t="e">
        <v>#NUM!</v>
      </c>
      <c r="F618" t="str">
        <f>VLOOKUP(Importacao[[#This Row],[País]],Tabela4[],4,FALSE)</f>
        <v>Bósnia-Herzegovina</v>
      </c>
      <c r="G618" t="str">
        <f>IFERROR(VLOOKUP(Importacao[[#This Row],[País Corrigido]],'Conversor de países_Geral_UTF8_'!$A$2:$B$223,2,FALSE),"Não Informado")</f>
        <v>Europa</v>
      </c>
      <c r="H6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19" spans="1:8" hidden="1">
      <c r="A619" s="3" t="s">
        <v>36</v>
      </c>
      <c r="B619">
        <v>1993</v>
      </c>
      <c r="C619">
        <v>0</v>
      </c>
      <c r="D619">
        <v>0</v>
      </c>
      <c r="E619" t="e">
        <v>#NUM!</v>
      </c>
      <c r="F619" t="str">
        <f>VLOOKUP(Importacao[[#This Row],[País]],Tabela4[],4,FALSE)</f>
        <v>Bósnia-Herzegovina</v>
      </c>
      <c r="G619" t="str">
        <f>IFERROR(VLOOKUP(Importacao[[#This Row],[País Corrigido]],'Conversor de países_Geral_UTF8_'!$A$2:$B$223,2,FALSE),"Não Informado")</f>
        <v>Europa</v>
      </c>
      <c r="H6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0" spans="1:8" hidden="1">
      <c r="A620" s="3" t="s">
        <v>36</v>
      </c>
      <c r="B620">
        <v>1994</v>
      </c>
      <c r="C620">
        <v>0</v>
      </c>
      <c r="D620">
        <v>0</v>
      </c>
      <c r="E620" t="e">
        <v>#NUM!</v>
      </c>
      <c r="F620" t="str">
        <f>VLOOKUP(Importacao[[#This Row],[País]],Tabela4[],4,FALSE)</f>
        <v>Bósnia-Herzegovina</v>
      </c>
      <c r="G620" t="str">
        <f>IFERROR(VLOOKUP(Importacao[[#This Row],[País Corrigido]],'Conversor de países_Geral_UTF8_'!$A$2:$B$223,2,FALSE),"Não Informado")</f>
        <v>Europa</v>
      </c>
      <c r="H6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1" spans="1:8" hidden="1">
      <c r="A621" s="3" t="s">
        <v>36</v>
      </c>
      <c r="B621">
        <v>1995</v>
      </c>
      <c r="C621">
        <v>0</v>
      </c>
      <c r="D621">
        <v>0</v>
      </c>
      <c r="E621" t="e">
        <v>#NUM!</v>
      </c>
      <c r="F621" t="str">
        <f>VLOOKUP(Importacao[[#This Row],[País]],Tabela4[],4,FALSE)</f>
        <v>Bósnia-Herzegovina</v>
      </c>
      <c r="G621" t="str">
        <f>IFERROR(VLOOKUP(Importacao[[#This Row],[País Corrigido]],'Conversor de países_Geral_UTF8_'!$A$2:$B$223,2,FALSE),"Não Informado")</f>
        <v>Europa</v>
      </c>
      <c r="H6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2" spans="1:8" hidden="1">
      <c r="A622" s="3" t="s">
        <v>36</v>
      </c>
      <c r="B622">
        <v>1996</v>
      </c>
      <c r="C622">
        <v>0</v>
      </c>
      <c r="D622">
        <v>0</v>
      </c>
      <c r="E622" t="e">
        <v>#NUM!</v>
      </c>
      <c r="F622" t="str">
        <f>VLOOKUP(Importacao[[#This Row],[País]],Tabela4[],4,FALSE)</f>
        <v>Bósnia-Herzegovina</v>
      </c>
      <c r="G622" t="str">
        <f>IFERROR(VLOOKUP(Importacao[[#This Row],[País Corrigido]],'Conversor de países_Geral_UTF8_'!$A$2:$B$223,2,FALSE),"Não Informado")</f>
        <v>Europa</v>
      </c>
      <c r="H6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3" spans="1:8" hidden="1">
      <c r="A623" s="3" t="s">
        <v>36</v>
      </c>
      <c r="B623">
        <v>1997</v>
      </c>
      <c r="C623">
        <v>0</v>
      </c>
      <c r="D623">
        <v>0</v>
      </c>
      <c r="E623" t="e">
        <v>#NUM!</v>
      </c>
      <c r="F623" t="str">
        <f>VLOOKUP(Importacao[[#This Row],[País]],Tabela4[],4,FALSE)</f>
        <v>Bósnia-Herzegovina</v>
      </c>
      <c r="G623" t="str">
        <f>IFERROR(VLOOKUP(Importacao[[#This Row],[País Corrigido]],'Conversor de países_Geral_UTF8_'!$A$2:$B$223,2,FALSE),"Não Informado")</f>
        <v>Europa</v>
      </c>
      <c r="H6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4" spans="1:8" hidden="1">
      <c r="A624" s="3" t="s">
        <v>36</v>
      </c>
      <c r="B624">
        <v>1998</v>
      </c>
      <c r="C624">
        <v>0</v>
      </c>
      <c r="D624">
        <v>0</v>
      </c>
      <c r="E624" t="e">
        <v>#NUM!</v>
      </c>
      <c r="F624" t="str">
        <f>VLOOKUP(Importacao[[#This Row],[País]],Tabela4[],4,FALSE)</f>
        <v>Bósnia-Herzegovina</v>
      </c>
      <c r="G624" t="str">
        <f>IFERROR(VLOOKUP(Importacao[[#This Row],[País Corrigido]],'Conversor de países_Geral_UTF8_'!$A$2:$B$223,2,FALSE),"Não Informado")</f>
        <v>Europa</v>
      </c>
      <c r="H6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5" spans="1:8" hidden="1">
      <c r="A625" s="3" t="s">
        <v>36</v>
      </c>
      <c r="B625">
        <v>1999</v>
      </c>
      <c r="C625">
        <v>0</v>
      </c>
      <c r="D625">
        <v>0</v>
      </c>
      <c r="E625" t="e">
        <v>#NUM!</v>
      </c>
      <c r="F625" t="str">
        <f>VLOOKUP(Importacao[[#This Row],[País]],Tabela4[],4,FALSE)</f>
        <v>Bósnia-Herzegovina</v>
      </c>
      <c r="G625" t="str">
        <f>IFERROR(VLOOKUP(Importacao[[#This Row],[País Corrigido]],'Conversor de países_Geral_UTF8_'!$A$2:$B$223,2,FALSE),"Não Informado")</f>
        <v>Europa</v>
      </c>
      <c r="H6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6" spans="1:8" hidden="1">
      <c r="A626" s="3" t="s">
        <v>36</v>
      </c>
      <c r="B626">
        <v>2000</v>
      </c>
      <c r="C626">
        <v>0</v>
      </c>
      <c r="D626">
        <v>0</v>
      </c>
      <c r="E626" t="e">
        <v>#NUM!</v>
      </c>
      <c r="F626" t="str">
        <f>VLOOKUP(Importacao[[#This Row],[País]],Tabela4[],4,FALSE)</f>
        <v>Bósnia-Herzegovina</v>
      </c>
      <c r="G626" t="str">
        <f>IFERROR(VLOOKUP(Importacao[[#This Row],[País Corrigido]],'Conversor de países_Geral_UTF8_'!$A$2:$B$223,2,FALSE),"Não Informado")</f>
        <v>Europa</v>
      </c>
      <c r="H6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7" spans="1:8" hidden="1">
      <c r="A627" s="3" t="s">
        <v>36</v>
      </c>
      <c r="B627">
        <v>2001</v>
      </c>
      <c r="C627">
        <v>0</v>
      </c>
      <c r="D627">
        <v>0</v>
      </c>
      <c r="E627" t="e">
        <v>#NUM!</v>
      </c>
      <c r="F627" t="str">
        <f>VLOOKUP(Importacao[[#This Row],[País]],Tabela4[],4,FALSE)</f>
        <v>Bósnia-Herzegovina</v>
      </c>
      <c r="G627" t="str">
        <f>IFERROR(VLOOKUP(Importacao[[#This Row],[País Corrigido]],'Conversor de países_Geral_UTF8_'!$A$2:$B$223,2,FALSE),"Não Informado")</f>
        <v>Europa</v>
      </c>
      <c r="H6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8" spans="1:8" hidden="1">
      <c r="A628" s="3" t="s">
        <v>36</v>
      </c>
      <c r="B628">
        <v>2002</v>
      </c>
      <c r="C628">
        <v>0</v>
      </c>
      <c r="D628">
        <v>0</v>
      </c>
      <c r="E628" t="e">
        <v>#NUM!</v>
      </c>
      <c r="F628" t="str">
        <f>VLOOKUP(Importacao[[#This Row],[País]],Tabela4[],4,FALSE)</f>
        <v>Bósnia-Herzegovina</v>
      </c>
      <c r="G628" t="str">
        <f>IFERROR(VLOOKUP(Importacao[[#This Row],[País Corrigido]],'Conversor de países_Geral_UTF8_'!$A$2:$B$223,2,FALSE),"Não Informado")</f>
        <v>Europa</v>
      </c>
      <c r="H6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29" spans="1:8" hidden="1">
      <c r="A629" s="3" t="s">
        <v>36</v>
      </c>
      <c r="B629">
        <v>2003</v>
      </c>
      <c r="C629">
        <v>0</v>
      </c>
      <c r="D629">
        <v>0</v>
      </c>
      <c r="E629" t="e">
        <v>#NUM!</v>
      </c>
      <c r="F629" t="str">
        <f>VLOOKUP(Importacao[[#This Row],[País]],Tabela4[],4,FALSE)</f>
        <v>Bósnia-Herzegovina</v>
      </c>
      <c r="G629" t="str">
        <f>IFERROR(VLOOKUP(Importacao[[#This Row],[País Corrigido]],'Conversor de países_Geral_UTF8_'!$A$2:$B$223,2,FALSE),"Não Informado")</f>
        <v>Europa</v>
      </c>
      <c r="H6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0" spans="1:8" hidden="1">
      <c r="A630" s="3" t="s">
        <v>36</v>
      </c>
      <c r="B630">
        <v>2004</v>
      </c>
      <c r="C630">
        <v>0</v>
      </c>
      <c r="D630">
        <v>0</v>
      </c>
      <c r="E630" t="e">
        <v>#NUM!</v>
      </c>
      <c r="F630" t="str">
        <f>VLOOKUP(Importacao[[#This Row],[País]],Tabela4[],4,FALSE)</f>
        <v>Bósnia-Herzegovina</v>
      </c>
      <c r="G630" t="str">
        <f>IFERROR(VLOOKUP(Importacao[[#This Row],[País Corrigido]],'Conversor de países_Geral_UTF8_'!$A$2:$B$223,2,FALSE),"Não Informado")</f>
        <v>Europa</v>
      </c>
      <c r="H6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1" spans="1:8" hidden="1">
      <c r="A631" s="3" t="s">
        <v>36</v>
      </c>
      <c r="B631">
        <v>2005</v>
      </c>
      <c r="C631">
        <v>0</v>
      </c>
      <c r="D631">
        <v>0</v>
      </c>
      <c r="E631" t="e">
        <v>#NUM!</v>
      </c>
      <c r="F631" t="str">
        <f>VLOOKUP(Importacao[[#This Row],[País]],Tabela4[],4,FALSE)</f>
        <v>Bósnia-Herzegovina</v>
      </c>
      <c r="G631" t="str">
        <f>IFERROR(VLOOKUP(Importacao[[#This Row],[País Corrigido]],'Conversor de países_Geral_UTF8_'!$A$2:$B$223,2,FALSE),"Não Informado")</f>
        <v>Europa</v>
      </c>
      <c r="H6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2" spans="1:8" hidden="1">
      <c r="A632" s="3" t="s">
        <v>36</v>
      </c>
      <c r="B632">
        <v>2006</v>
      </c>
      <c r="C632">
        <v>0</v>
      </c>
      <c r="D632">
        <v>0</v>
      </c>
      <c r="E632" t="e">
        <v>#NUM!</v>
      </c>
      <c r="F632" t="str">
        <f>VLOOKUP(Importacao[[#This Row],[País]],Tabela4[],4,FALSE)</f>
        <v>Bósnia-Herzegovina</v>
      </c>
      <c r="G632" t="str">
        <f>IFERROR(VLOOKUP(Importacao[[#This Row],[País Corrigido]],'Conversor de países_Geral_UTF8_'!$A$2:$B$223,2,FALSE),"Não Informado")</f>
        <v>Europa</v>
      </c>
      <c r="H6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3" spans="1:8" hidden="1">
      <c r="A633" s="3" t="s">
        <v>36</v>
      </c>
      <c r="B633">
        <v>2007</v>
      </c>
      <c r="C633">
        <v>0</v>
      </c>
      <c r="D633">
        <v>0</v>
      </c>
      <c r="E633" t="e">
        <v>#NUM!</v>
      </c>
      <c r="F633" t="str">
        <f>VLOOKUP(Importacao[[#This Row],[País]],Tabela4[],4,FALSE)</f>
        <v>Bósnia-Herzegovina</v>
      </c>
      <c r="G633" t="str">
        <f>IFERROR(VLOOKUP(Importacao[[#This Row],[País Corrigido]],'Conversor de países_Geral_UTF8_'!$A$2:$B$223,2,FALSE),"Não Informado")</f>
        <v>Europa</v>
      </c>
      <c r="H6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4" spans="1:8" hidden="1">
      <c r="A634" s="3" t="s">
        <v>36</v>
      </c>
      <c r="B634">
        <v>2008</v>
      </c>
      <c r="C634">
        <v>0</v>
      </c>
      <c r="D634">
        <v>0</v>
      </c>
      <c r="E634" t="e">
        <v>#NUM!</v>
      </c>
      <c r="F634" t="str">
        <f>VLOOKUP(Importacao[[#This Row],[País]],Tabela4[],4,FALSE)</f>
        <v>Bósnia-Herzegovina</v>
      </c>
      <c r="G634" t="str">
        <f>IFERROR(VLOOKUP(Importacao[[#This Row],[País Corrigido]],'Conversor de países_Geral_UTF8_'!$A$2:$B$223,2,FALSE),"Não Informado")</f>
        <v>Europa</v>
      </c>
      <c r="H6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5" spans="1:8" hidden="1">
      <c r="A635" s="3" t="s">
        <v>36</v>
      </c>
      <c r="B635">
        <v>2009</v>
      </c>
      <c r="C635">
        <v>0</v>
      </c>
      <c r="D635">
        <v>0</v>
      </c>
      <c r="E635" t="e">
        <v>#NUM!</v>
      </c>
      <c r="F635" t="str">
        <f>VLOOKUP(Importacao[[#This Row],[País]],Tabela4[],4,FALSE)</f>
        <v>Bósnia-Herzegovina</v>
      </c>
      <c r="G635" t="str">
        <f>IFERROR(VLOOKUP(Importacao[[#This Row],[País Corrigido]],'Conversor de países_Geral_UTF8_'!$A$2:$B$223,2,FALSE),"Não Informado")</f>
        <v>Europa</v>
      </c>
      <c r="H6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6" spans="1:8" hidden="1">
      <c r="A636" s="3" t="s">
        <v>36</v>
      </c>
      <c r="B636">
        <v>2010</v>
      </c>
      <c r="C636">
        <v>0</v>
      </c>
      <c r="D636">
        <v>0</v>
      </c>
      <c r="E636" t="e">
        <v>#NUM!</v>
      </c>
      <c r="F636" t="str">
        <f>VLOOKUP(Importacao[[#This Row],[País]],Tabela4[],4,FALSE)</f>
        <v>Bósnia-Herzegovina</v>
      </c>
      <c r="G636" t="str">
        <f>IFERROR(VLOOKUP(Importacao[[#This Row],[País Corrigido]],'Conversor de países_Geral_UTF8_'!$A$2:$B$223,2,FALSE),"Não Informado")</f>
        <v>Europa</v>
      </c>
      <c r="H6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7" spans="1:8" hidden="1">
      <c r="A637" s="3" t="s">
        <v>36</v>
      </c>
      <c r="B637">
        <v>2011</v>
      </c>
      <c r="C637">
        <v>0</v>
      </c>
      <c r="D637">
        <v>0</v>
      </c>
      <c r="E637" t="e">
        <v>#NUM!</v>
      </c>
      <c r="F637" t="str">
        <f>VLOOKUP(Importacao[[#This Row],[País]],Tabela4[],4,FALSE)</f>
        <v>Bósnia-Herzegovina</v>
      </c>
      <c r="G637" t="str">
        <f>IFERROR(VLOOKUP(Importacao[[#This Row],[País Corrigido]],'Conversor de países_Geral_UTF8_'!$A$2:$B$223,2,FALSE),"Não Informado")</f>
        <v>Europa</v>
      </c>
      <c r="H6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8" spans="1:8" hidden="1">
      <c r="A638" s="3" t="s">
        <v>36</v>
      </c>
      <c r="B638">
        <v>2012</v>
      </c>
      <c r="C638">
        <v>0</v>
      </c>
      <c r="D638">
        <v>0</v>
      </c>
      <c r="E638" t="e">
        <v>#NUM!</v>
      </c>
      <c r="F638" t="str">
        <f>VLOOKUP(Importacao[[#This Row],[País]],Tabela4[],4,FALSE)</f>
        <v>Bósnia-Herzegovina</v>
      </c>
      <c r="G638" t="str">
        <f>IFERROR(VLOOKUP(Importacao[[#This Row],[País Corrigido]],'Conversor de países_Geral_UTF8_'!$A$2:$B$223,2,FALSE),"Não Informado")</f>
        <v>Europa</v>
      </c>
      <c r="H6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39" spans="1:8" hidden="1">
      <c r="A639" s="3" t="s">
        <v>36</v>
      </c>
      <c r="B639">
        <v>2013</v>
      </c>
      <c r="C639">
        <v>0</v>
      </c>
      <c r="D639">
        <v>0</v>
      </c>
      <c r="E639" t="e">
        <v>#NUM!</v>
      </c>
      <c r="F639" t="str">
        <f>VLOOKUP(Importacao[[#This Row],[País]],Tabela4[],4,FALSE)</f>
        <v>Bósnia-Herzegovina</v>
      </c>
      <c r="G639" t="str">
        <f>IFERROR(VLOOKUP(Importacao[[#This Row],[País Corrigido]],'Conversor de países_Geral_UTF8_'!$A$2:$B$223,2,FALSE),"Não Informado")</f>
        <v>Europa</v>
      </c>
      <c r="H6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40" spans="1:8" hidden="1">
      <c r="A640" s="3" t="s">
        <v>36</v>
      </c>
      <c r="B640">
        <v>2014</v>
      </c>
      <c r="C640">
        <v>0</v>
      </c>
      <c r="D640">
        <v>0</v>
      </c>
      <c r="E640" t="e">
        <v>#NUM!</v>
      </c>
      <c r="F640" t="str">
        <f>VLOOKUP(Importacao[[#This Row],[País]],Tabela4[],4,FALSE)</f>
        <v>Bósnia-Herzegovina</v>
      </c>
      <c r="G640" t="str">
        <f>IFERROR(VLOOKUP(Importacao[[#This Row],[País Corrigido]],'Conversor de países_Geral_UTF8_'!$A$2:$B$223,2,FALSE),"Não Informado")</f>
        <v>Europa</v>
      </c>
      <c r="H6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41" spans="1:8" hidden="1">
      <c r="A641" s="3" t="s">
        <v>36</v>
      </c>
      <c r="B641">
        <v>2015</v>
      </c>
      <c r="C641">
        <v>0</v>
      </c>
      <c r="D641">
        <v>0</v>
      </c>
      <c r="E641" t="e">
        <v>#NUM!</v>
      </c>
      <c r="F641" t="str">
        <f>VLOOKUP(Importacao[[#This Row],[País]],Tabela4[],4,FALSE)</f>
        <v>Bósnia-Herzegovina</v>
      </c>
      <c r="G641" t="str">
        <f>IFERROR(VLOOKUP(Importacao[[#This Row],[País Corrigido]],'Conversor de países_Geral_UTF8_'!$A$2:$B$223,2,FALSE),"Não Informado")</f>
        <v>Europa</v>
      </c>
      <c r="H6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42" spans="1:8" hidden="1">
      <c r="A642" s="3" t="s">
        <v>36</v>
      </c>
      <c r="B642">
        <v>2016</v>
      </c>
      <c r="C642">
        <v>0</v>
      </c>
      <c r="D642">
        <v>0</v>
      </c>
      <c r="E642" t="e">
        <v>#NUM!</v>
      </c>
      <c r="F642" t="str">
        <f>VLOOKUP(Importacao[[#This Row],[País]],Tabela4[],4,FALSE)</f>
        <v>Bósnia-Herzegovina</v>
      </c>
      <c r="G642" t="str">
        <f>IFERROR(VLOOKUP(Importacao[[#This Row],[País Corrigido]],'Conversor de países_Geral_UTF8_'!$A$2:$B$223,2,FALSE),"Não Informado")</f>
        <v>Europa</v>
      </c>
      <c r="H6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43" spans="1:8" hidden="1">
      <c r="A643" s="3" t="s">
        <v>36</v>
      </c>
      <c r="B643">
        <v>2017</v>
      </c>
      <c r="C643">
        <v>0</v>
      </c>
      <c r="D643">
        <v>0</v>
      </c>
      <c r="E643" t="e">
        <v>#NUM!</v>
      </c>
      <c r="F643" t="str">
        <f>VLOOKUP(Importacao[[#This Row],[País]],Tabela4[],4,FALSE)</f>
        <v>Bósnia-Herzegovina</v>
      </c>
      <c r="G643" t="str">
        <f>IFERROR(VLOOKUP(Importacao[[#This Row],[País Corrigido]],'Conversor de países_Geral_UTF8_'!$A$2:$B$223,2,FALSE),"Não Informado")</f>
        <v>Europa</v>
      </c>
      <c r="H6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44" spans="1:8" hidden="1">
      <c r="A644" s="3" t="s">
        <v>36</v>
      </c>
      <c r="B644">
        <v>2018</v>
      </c>
      <c r="C644">
        <v>0</v>
      </c>
      <c r="D644">
        <v>0</v>
      </c>
      <c r="E644" t="e">
        <v>#NUM!</v>
      </c>
      <c r="F644" t="str">
        <f>VLOOKUP(Importacao[[#This Row],[País]],Tabela4[],4,FALSE)</f>
        <v>Bósnia-Herzegovina</v>
      </c>
      <c r="G644" t="str">
        <f>IFERROR(VLOOKUP(Importacao[[#This Row],[País Corrigido]],'Conversor de países_Geral_UTF8_'!$A$2:$B$223,2,FALSE),"Não Informado")</f>
        <v>Europa</v>
      </c>
      <c r="H6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45" spans="1:8" hidden="1">
      <c r="A645" s="3" t="s">
        <v>36</v>
      </c>
      <c r="B645">
        <v>2019</v>
      </c>
      <c r="C645">
        <v>0</v>
      </c>
      <c r="D645">
        <v>0</v>
      </c>
      <c r="E645" t="e">
        <v>#NUM!</v>
      </c>
      <c r="F645" t="str">
        <f>VLOOKUP(Importacao[[#This Row],[País]],Tabela4[],4,FALSE)</f>
        <v>Bósnia-Herzegovina</v>
      </c>
      <c r="G645" t="str">
        <f>IFERROR(VLOOKUP(Importacao[[#This Row],[País Corrigido]],'Conversor de países_Geral_UTF8_'!$A$2:$B$223,2,FALSE),"Não Informado")</f>
        <v>Europa</v>
      </c>
      <c r="H6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46" spans="1:8" hidden="1">
      <c r="A646" s="3" t="s">
        <v>36</v>
      </c>
      <c r="B646">
        <v>2020</v>
      </c>
      <c r="C646">
        <v>1218</v>
      </c>
      <c r="D646">
        <v>902</v>
      </c>
      <c r="E646">
        <v>0.7405582922824302</v>
      </c>
      <c r="F646" t="str">
        <f>VLOOKUP(Importacao[[#This Row],[País]],Tabela4[],4,FALSE)</f>
        <v>Bósnia-Herzegovina</v>
      </c>
      <c r="G646" t="str">
        <f>IFERROR(VLOOKUP(Importacao[[#This Row],[País Corrigido]],'Conversor de países_Geral_UTF8_'!$A$2:$B$223,2,FALSE),"Não Informado")</f>
        <v>Europa</v>
      </c>
      <c r="H6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47" spans="1:8" hidden="1">
      <c r="A647" s="3" t="s">
        <v>36</v>
      </c>
      <c r="B647">
        <v>2021</v>
      </c>
      <c r="C647">
        <v>0</v>
      </c>
      <c r="D647">
        <v>0</v>
      </c>
      <c r="E647" t="e">
        <v>#NUM!</v>
      </c>
      <c r="F647" t="str">
        <f>VLOOKUP(Importacao[[#This Row],[País]],Tabela4[],4,FALSE)</f>
        <v>Bósnia-Herzegovina</v>
      </c>
      <c r="G647" t="str">
        <f>IFERROR(VLOOKUP(Importacao[[#This Row],[País Corrigido]],'Conversor de países_Geral_UTF8_'!$A$2:$B$223,2,FALSE),"Não Informado")</f>
        <v>Europa</v>
      </c>
      <c r="H6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48" spans="1:8" hidden="1">
      <c r="A648" s="3" t="s">
        <v>36</v>
      </c>
      <c r="B648">
        <v>2022</v>
      </c>
      <c r="C648">
        <v>0</v>
      </c>
      <c r="D648">
        <v>0</v>
      </c>
      <c r="E648" t="e">
        <v>#NUM!</v>
      </c>
      <c r="F648" t="str">
        <f>VLOOKUP(Importacao[[#This Row],[País]],Tabela4[],4,FALSE)</f>
        <v>Bósnia-Herzegovina</v>
      </c>
      <c r="G648" t="str">
        <f>IFERROR(VLOOKUP(Importacao[[#This Row],[País Corrigido]],'Conversor de países_Geral_UTF8_'!$A$2:$B$223,2,FALSE),"Não Informado")</f>
        <v>Europa</v>
      </c>
      <c r="H6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49" spans="1:8" hidden="1">
      <c r="A649" s="3" t="s">
        <v>36</v>
      </c>
      <c r="B649">
        <v>2023</v>
      </c>
      <c r="C649">
        <v>0</v>
      </c>
      <c r="D649">
        <v>0</v>
      </c>
      <c r="E649" t="e">
        <v>#NUM!</v>
      </c>
      <c r="F649" t="str">
        <f>VLOOKUP(Importacao[[#This Row],[País]],Tabela4[],4,FALSE)</f>
        <v>Bósnia-Herzegovina</v>
      </c>
      <c r="G649" t="str">
        <f>IFERROR(VLOOKUP(Importacao[[#This Row],[País Corrigido]],'Conversor de países_Geral_UTF8_'!$A$2:$B$223,2,FALSE),"Não Informado")</f>
        <v>Europa</v>
      </c>
      <c r="H6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0" spans="1:8">
      <c r="A650" s="3" t="s">
        <v>38</v>
      </c>
      <c r="B650">
        <v>1970</v>
      </c>
      <c r="C650">
        <v>0</v>
      </c>
      <c r="D650">
        <v>0</v>
      </c>
      <c r="E650" t="e">
        <v>#NUM!</v>
      </c>
      <c r="F650" t="str">
        <f>VLOOKUP(Importacao[[#This Row],[País]],Tabela4[],4,FALSE)</f>
        <v>Brasil</v>
      </c>
      <c r="G650" t="str">
        <f>IFERROR(VLOOKUP(Importacao[[#This Row],[País Corrigido]],'Conversor de países_Geral_UTF8_'!$A$2:$B$223,2,FALSE),"Não Informado")</f>
        <v>América do Sul</v>
      </c>
      <c r="H6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1" spans="1:8">
      <c r="A651" s="3" t="s">
        <v>38</v>
      </c>
      <c r="B651">
        <v>1971</v>
      </c>
      <c r="C651">
        <v>0</v>
      </c>
      <c r="D651">
        <v>0</v>
      </c>
      <c r="E651" t="e">
        <v>#NUM!</v>
      </c>
      <c r="F651" t="str">
        <f>VLOOKUP(Importacao[[#This Row],[País]],Tabela4[],4,FALSE)</f>
        <v>Brasil</v>
      </c>
      <c r="G651" t="str">
        <f>IFERROR(VLOOKUP(Importacao[[#This Row],[País Corrigido]],'Conversor de países_Geral_UTF8_'!$A$2:$B$223,2,FALSE),"Não Informado")</f>
        <v>América do Sul</v>
      </c>
      <c r="H6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2" spans="1:8">
      <c r="A652" s="3" t="s">
        <v>38</v>
      </c>
      <c r="B652">
        <v>1972</v>
      </c>
      <c r="C652">
        <v>0</v>
      </c>
      <c r="D652">
        <v>0</v>
      </c>
      <c r="E652" t="e">
        <v>#NUM!</v>
      </c>
      <c r="F652" t="str">
        <f>VLOOKUP(Importacao[[#This Row],[País]],Tabela4[],4,FALSE)</f>
        <v>Brasil</v>
      </c>
      <c r="G652" t="str">
        <f>IFERROR(VLOOKUP(Importacao[[#This Row],[País Corrigido]],'Conversor de países_Geral_UTF8_'!$A$2:$B$223,2,FALSE),"Não Informado")</f>
        <v>América do Sul</v>
      </c>
      <c r="H6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3" spans="1:8">
      <c r="A653" s="3" t="s">
        <v>38</v>
      </c>
      <c r="B653">
        <v>1973</v>
      </c>
      <c r="C653">
        <v>0</v>
      </c>
      <c r="D653">
        <v>0</v>
      </c>
      <c r="E653" t="e">
        <v>#NUM!</v>
      </c>
      <c r="F653" t="str">
        <f>VLOOKUP(Importacao[[#This Row],[País]],Tabela4[],4,FALSE)</f>
        <v>Brasil</v>
      </c>
      <c r="G653" t="str">
        <f>IFERROR(VLOOKUP(Importacao[[#This Row],[País Corrigido]],'Conversor de países_Geral_UTF8_'!$A$2:$B$223,2,FALSE),"Não Informado")</f>
        <v>América do Sul</v>
      </c>
      <c r="H6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4" spans="1:8">
      <c r="A654" s="3" t="s">
        <v>38</v>
      </c>
      <c r="B654">
        <v>1974</v>
      </c>
      <c r="C654">
        <v>0</v>
      </c>
      <c r="D654">
        <v>0</v>
      </c>
      <c r="E654" t="e">
        <v>#NUM!</v>
      </c>
      <c r="F654" t="str">
        <f>VLOOKUP(Importacao[[#This Row],[País]],Tabela4[],4,FALSE)</f>
        <v>Brasil</v>
      </c>
      <c r="G654" t="str">
        <f>IFERROR(VLOOKUP(Importacao[[#This Row],[País Corrigido]],'Conversor de países_Geral_UTF8_'!$A$2:$B$223,2,FALSE),"Não Informado")</f>
        <v>América do Sul</v>
      </c>
      <c r="H6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5" spans="1:8">
      <c r="A655" s="3" t="s">
        <v>38</v>
      </c>
      <c r="B655">
        <v>1975</v>
      </c>
      <c r="C655">
        <v>0</v>
      </c>
      <c r="D655">
        <v>0</v>
      </c>
      <c r="E655" t="e">
        <v>#NUM!</v>
      </c>
      <c r="F655" t="str">
        <f>VLOOKUP(Importacao[[#This Row],[País]],Tabela4[],4,FALSE)</f>
        <v>Brasil</v>
      </c>
      <c r="G655" t="str">
        <f>IFERROR(VLOOKUP(Importacao[[#This Row],[País Corrigido]],'Conversor de países_Geral_UTF8_'!$A$2:$B$223,2,FALSE),"Não Informado")</f>
        <v>América do Sul</v>
      </c>
      <c r="H6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6" spans="1:8">
      <c r="A656" s="3" t="s">
        <v>38</v>
      </c>
      <c r="B656">
        <v>1976</v>
      </c>
      <c r="C656">
        <v>0</v>
      </c>
      <c r="D656">
        <v>0</v>
      </c>
      <c r="E656" t="e">
        <v>#NUM!</v>
      </c>
      <c r="F656" t="str">
        <f>VLOOKUP(Importacao[[#This Row],[País]],Tabela4[],4,FALSE)</f>
        <v>Brasil</v>
      </c>
      <c r="G656" t="str">
        <f>IFERROR(VLOOKUP(Importacao[[#This Row],[País Corrigido]],'Conversor de países_Geral_UTF8_'!$A$2:$B$223,2,FALSE),"Não Informado")</f>
        <v>América do Sul</v>
      </c>
      <c r="H6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7" spans="1:8">
      <c r="A657" s="3" t="s">
        <v>38</v>
      </c>
      <c r="B657">
        <v>1977</v>
      </c>
      <c r="C657">
        <v>0</v>
      </c>
      <c r="D657">
        <v>0</v>
      </c>
      <c r="E657" t="e">
        <v>#NUM!</v>
      </c>
      <c r="F657" t="str">
        <f>VLOOKUP(Importacao[[#This Row],[País]],Tabela4[],4,FALSE)</f>
        <v>Brasil</v>
      </c>
      <c r="G657" t="str">
        <f>IFERROR(VLOOKUP(Importacao[[#This Row],[País Corrigido]],'Conversor de países_Geral_UTF8_'!$A$2:$B$223,2,FALSE),"Não Informado")</f>
        <v>América do Sul</v>
      </c>
      <c r="H6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8" spans="1:8">
      <c r="A658" s="3" t="s">
        <v>38</v>
      </c>
      <c r="B658">
        <v>1978</v>
      </c>
      <c r="C658">
        <v>0</v>
      </c>
      <c r="D658">
        <v>0</v>
      </c>
      <c r="E658" t="e">
        <v>#NUM!</v>
      </c>
      <c r="F658" t="str">
        <f>VLOOKUP(Importacao[[#This Row],[País]],Tabela4[],4,FALSE)</f>
        <v>Brasil</v>
      </c>
      <c r="G658" t="str">
        <f>IFERROR(VLOOKUP(Importacao[[#This Row],[País Corrigido]],'Conversor de países_Geral_UTF8_'!$A$2:$B$223,2,FALSE),"Não Informado")</f>
        <v>América do Sul</v>
      </c>
      <c r="H6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59" spans="1:8">
      <c r="A659" s="3" t="s">
        <v>38</v>
      </c>
      <c r="B659">
        <v>1979</v>
      </c>
      <c r="C659">
        <v>0</v>
      </c>
      <c r="D659">
        <v>0</v>
      </c>
      <c r="E659" t="e">
        <v>#NUM!</v>
      </c>
      <c r="F659" t="str">
        <f>VLOOKUP(Importacao[[#This Row],[País]],Tabela4[],4,FALSE)</f>
        <v>Brasil</v>
      </c>
      <c r="G659" t="str">
        <f>IFERROR(VLOOKUP(Importacao[[#This Row],[País Corrigido]],'Conversor de países_Geral_UTF8_'!$A$2:$B$223,2,FALSE),"Não Informado")</f>
        <v>América do Sul</v>
      </c>
      <c r="H6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0" spans="1:8">
      <c r="A660" s="3" t="s">
        <v>38</v>
      </c>
      <c r="B660">
        <v>1980</v>
      </c>
      <c r="C660">
        <v>0</v>
      </c>
      <c r="D660">
        <v>0</v>
      </c>
      <c r="E660" t="e">
        <v>#NUM!</v>
      </c>
      <c r="F660" t="str">
        <f>VLOOKUP(Importacao[[#This Row],[País]],Tabela4[],4,FALSE)</f>
        <v>Brasil</v>
      </c>
      <c r="G660" t="str">
        <f>IFERROR(VLOOKUP(Importacao[[#This Row],[País Corrigido]],'Conversor de países_Geral_UTF8_'!$A$2:$B$223,2,FALSE),"Não Informado")</f>
        <v>América do Sul</v>
      </c>
      <c r="H6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1" spans="1:8">
      <c r="A661" s="3" t="s">
        <v>38</v>
      </c>
      <c r="B661">
        <v>1981</v>
      </c>
      <c r="C661">
        <v>0</v>
      </c>
      <c r="D661">
        <v>0</v>
      </c>
      <c r="E661" t="e">
        <v>#NUM!</v>
      </c>
      <c r="F661" t="str">
        <f>VLOOKUP(Importacao[[#This Row],[País]],Tabela4[],4,FALSE)</f>
        <v>Brasil</v>
      </c>
      <c r="G661" t="str">
        <f>IFERROR(VLOOKUP(Importacao[[#This Row],[País Corrigido]],'Conversor de países_Geral_UTF8_'!$A$2:$B$223,2,FALSE),"Não Informado")</f>
        <v>América do Sul</v>
      </c>
      <c r="H6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2" spans="1:8">
      <c r="A662" s="3" t="s">
        <v>38</v>
      </c>
      <c r="B662">
        <v>1982</v>
      </c>
      <c r="C662">
        <v>0</v>
      </c>
      <c r="D662">
        <v>0</v>
      </c>
      <c r="E662" t="e">
        <v>#NUM!</v>
      </c>
      <c r="F662" t="str">
        <f>VLOOKUP(Importacao[[#This Row],[País]],Tabela4[],4,FALSE)</f>
        <v>Brasil</v>
      </c>
      <c r="G662" t="str">
        <f>IFERROR(VLOOKUP(Importacao[[#This Row],[País Corrigido]],'Conversor de países_Geral_UTF8_'!$A$2:$B$223,2,FALSE),"Não Informado")</f>
        <v>América do Sul</v>
      </c>
      <c r="H6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3" spans="1:8">
      <c r="A663" s="3" t="s">
        <v>38</v>
      </c>
      <c r="B663">
        <v>1983</v>
      </c>
      <c r="C663">
        <v>0</v>
      </c>
      <c r="D663">
        <v>0</v>
      </c>
      <c r="E663" t="e">
        <v>#NUM!</v>
      </c>
      <c r="F663" t="str">
        <f>VLOOKUP(Importacao[[#This Row],[País]],Tabela4[],4,FALSE)</f>
        <v>Brasil</v>
      </c>
      <c r="G663" t="str">
        <f>IFERROR(VLOOKUP(Importacao[[#This Row],[País Corrigido]],'Conversor de países_Geral_UTF8_'!$A$2:$B$223,2,FALSE),"Não Informado")</f>
        <v>América do Sul</v>
      </c>
      <c r="H6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4" spans="1:8">
      <c r="A664" s="3" t="s">
        <v>38</v>
      </c>
      <c r="B664">
        <v>1984</v>
      </c>
      <c r="C664">
        <v>0</v>
      </c>
      <c r="D664">
        <v>0</v>
      </c>
      <c r="E664" t="e">
        <v>#NUM!</v>
      </c>
      <c r="F664" t="str">
        <f>VLOOKUP(Importacao[[#This Row],[País]],Tabela4[],4,FALSE)</f>
        <v>Brasil</v>
      </c>
      <c r="G664" t="str">
        <f>IFERROR(VLOOKUP(Importacao[[#This Row],[País Corrigido]],'Conversor de países_Geral_UTF8_'!$A$2:$B$223,2,FALSE),"Não Informado")</f>
        <v>América do Sul</v>
      </c>
      <c r="H6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5" spans="1:8">
      <c r="A665" s="3" t="s">
        <v>38</v>
      </c>
      <c r="B665">
        <v>1985</v>
      </c>
      <c r="C665">
        <v>0</v>
      </c>
      <c r="D665">
        <v>0</v>
      </c>
      <c r="E665" t="e">
        <v>#NUM!</v>
      </c>
      <c r="F665" t="str">
        <f>VLOOKUP(Importacao[[#This Row],[País]],Tabela4[],4,FALSE)</f>
        <v>Brasil</v>
      </c>
      <c r="G665" t="str">
        <f>IFERROR(VLOOKUP(Importacao[[#This Row],[País Corrigido]],'Conversor de países_Geral_UTF8_'!$A$2:$B$223,2,FALSE),"Não Informado")</f>
        <v>América do Sul</v>
      </c>
      <c r="H6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6" spans="1:8">
      <c r="A666" s="3" t="s">
        <v>38</v>
      </c>
      <c r="B666">
        <v>1986</v>
      </c>
      <c r="C666">
        <v>0</v>
      </c>
      <c r="D666">
        <v>0</v>
      </c>
      <c r="E666" t="e">
        <v>#NUM!</v>
      </c>
      <c r="F666" t="str">
        <f>VLOOKUP(Importacao[[#This Row],[País]],Tabela4[],4,FALSE)</f>
        <v>Brasil</v>
      </c>
      <c r="G666" t="str">
        <f>IFERROR(VLOOKUP(Importacao[[#This Row],[País Corrigido]],'Conversor de países_Geral_UTF8_'!$A$2:$B$223,2,FALSE),"Não Informado")</f>
        <v>América do Sul</v>
      </c>
      <c r="H6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7" spans="1:8">
      <c r="A667" s="3" t="s">
        <v>38</v>
      </c>
      <c r="B667">
        <v>1987</v>
      </c>
      <c r="C667">
        <v>0</v>
      </c>
      <c r="D667">
        <v>0</v>
      </c>
      <c r="E667" t="e">
        <v>#NUM!</v>
      </c>
      <c r="F667" t="str">
        <f>VLOOKUP(Importacao[[#This Row],[País]],Tabela4[],4,FALSE)</f>
        <v>Brasil</v>
      </c>
      <c r="G667" t="str">
        <f>IFERROR(VLOOKUP(Importacao[[#This Row],[País Corrigido]],'Conversor de países_Geral_UTF8_'!$A$2:$B$223,2,FALSE),"Não Informado")</f>
        <v>América do Sul</v>
      </c>
      <c r="H6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8" spans="1:8">
      <c r="A668" s="3" t="s">
        <v>38</v>
      </c>
      <c r="B668">
        <v>1988</v>
      </c>
      <c r="C668">
        <v>0</v>
      </c>
      <c r="D668">
        <v>0</v>
      </c>
      <c r="E668" t="e">
        <v>#NUM!</v>
      </c>
      <c r="F668" t="str">
        <f>VLOOKUP(Importacao[[#This Row],[País]],Tabela4[],4,FALSE)</f>
        <v>Brasil</v>
      </c>
      <c r="G668" t="str">
        <f>IFERROR(VLOOKUP(Importacao[[#This Row],[País Corrigido]],'Conversor de países_Geral_UTF8_'!$A$2:$B$223,2,FALSE),"Não Informado")</f>
        <v>América do Sul</v>
      </c>
      <c r="H6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69" spans="1:8">
      <c r="A669" s="3" t="s">
        <v>38</v>
      </c>
      <c r="B669">
        <v>1989</v>
      </c>
      <c r="C669">
        <v>0</v>
      </c>
      <c r="D669">
        <v>0</v>
      </c>
      <c r="E669" t="e">
        <v>#NUM!</v>
      </c>
      <c r="F669" t="str">
        <f>VLOOKUP(Importacao[[#This Row],[País]],Tabela4[],4,FALSE)</f>
        <v>Brasil</v>
      </c>
      <c r="G669" t="str">
        <f>IFERROR(VLOOKUP(Importacao[[#This Row],[País Corrigido]],'Conversor de países_Geral_UTF8_'!$A$2:$B$223,2,FALSE),"Não Informado")</f>
        <v>América do Sul</v>
      </c>
      <c r="H6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0" spans="1:8">
      <c r="A670" s="3" t="s">
        <v>38</v>
      </c>
      <c r="B670">
        <v>1990</v>
      </c>
      <c r="C670">
        <v>0</v>
      </c>
      <c r="D670">
        <v>0</v>
      </c>
      <c r="E670" t="e">
        <v>#NUM!</v>
      </c>
      <c r="F670" t="str">
        <f>VLOOKUP(Importacao[[#This Row],[País]],Tabela4[],4,FALSE)</f>
        <v>Brasil</v>
      </c>
      <c r="G670" t="str">
        <f>IFERROR(VLOOKUP(Importacao[[#This Row],[País Corrigido]],'Conversor de países_Geral_UTF8_'!$A$2:$B$223,2,FALSE),"Não Informado")</f>
        <v>América do Sul</v>
      </c>
      <c r="H6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1" spans="1:8">
      <c r="A671" s="3" t="s">
        <v>38</v>
      </c>
      <c r="B671">
        <v>1991</v>
      </c>
      <c r="C671">
        <v>0</v>
      </c>
      <c r="D671">
        <v>0</v>
      </c>
      <c r="E671" t="e">
        <v>#NUM!</v>
      </c>
      <c r="F671" t="str">
        <f>VLOOKUP(Importacao[[#This Row],[País]],Tabela4[],4,FALSE)</f>
        <v>Brasil</v>
      </c>
      <c r="G671" t="str">
        <f>IFERROR(VLOOKUP(Importacao[[#This Row],[País Corrigido]],'Conversor de países_Geral_UTF8_'!$A$2:$B$223,2,FALSE),"Não Informado")</f>
        <v>América do Sul</v>
      </c>
      <c r="H6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2" spans="1:8">
      <c r="A672" s="3" t="s">
        <v>38</v>
      </c>
      <c r="B672">
        <v>1992</v>
      </c>
      <c r="C672">
        <v>0</v>
      </c>
      <c r="D672">
        <v>0</v>
      </c>
      <c r="E672" t="e">
        <v>#NUM!</v>
      </c>
      <c r="F672" t="str">
        <f>VLOOKUP(Importacao[[#This Row],[País]],Tabela4[],4,FALSE)</f>
        <v>Brasil</v>
      </c>
      <c r="G672" t="str">
        <f>IFERROR(VLOOKUP(Importacao[[#This Row],[País Corrigido]],'Conversor de países_Geral_UTF8_'!$A$2:$B$223,2,FALSE),"Não Informado")</f>
        <v>América do Sul</v>
      </c>
      <c r="H6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3" spans="1:8">
      <c r="A673" s="3" t="s">
        <v>38</v>
      </c>
      <c r="B673">
        <v>1993</v>
      </c>
      <c r="C673">
        <v>0</v>
      </c>
      <c r="D673">
        <v>0</v>
      </c>
      <c r="E673" t="e">
        <v>#NUM!</v>
      </c>
      <c r="F673" t="str">
        <f>VLOOKUP(Importacao[[#This Row],[País]],Tabela4[],4,FALSE)</f>
        <v>Brasil</v>
      </c>
      <c r="G673" t="str">
        <f>IFERROR(VLOOKUP(Importacao[[#This Row],[País Corrigido]],'Conversor de países_Geral_UTF8_'!$A$2:$B$223,2,FALSE),"Não Informado")</f>
        <v>América do Sul</v>
      </c>
      <c r="H6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4" spans="1:8">
      <c r="A674" s="3" t="s">
        <v>38</v>
      </c>
      <c r="B674">
        <v>1994</v>
      </c>
      <c r="C674">
        <v>0</v>
      </c>
      <c r="D674">
        <v>0</v>
      </c>
      <c r="E674" t="e">
        <v>#NUM!</v>
      </c>
      <c r="F674" t="str">
        <f>VLOOKUP(Importacao[[#This Row],[País]],Tabela4[],4,FALSE)</f>
        <v>Brasil</v>
      </c>
      <c r="G674" t="str">
        <f>IFERROR(VLOOKUP(Importacao[[#This Row],[País Corrigido]],'Conversor de países_Geral_UTF8_'!$A$2:$B$223,2,FALSE),"Não Informado")</f>
        <v>América do Sul</v>
      </c>
      <c r="H6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5" spans="1:8">
      <c r="A675" s="3" t="s">
        <v>38</v>
      </c>
      <c r="B675">
        <v>1995</v>
      </c>
      <c r="C675">
        <v>0</v>
      </c>
      <c r="D675">
        <v>0</v>
      </c>
      <c r="E675" t="e">
        <v>#NUM!</v>
      </c>
      <c r="F675" t="str">
        <f>VLOOKUP(Importacao[[#This Row],[País]],Tabela4[],4,FALSE)</f>
        <v>Brasil</v>
      </c>
      <c r="G675" t="str">
        <f>IFERROR(VLOOKUP(Importacao[[#This Row],[País Corrigido]],'Conversor de países_Geral_UTF8_'!$A$2:$B$223,2,FALSE),"Não Informado")</f>
        <v>América do Sul</v>
      </c>
      <c r="H6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6" spans="1:8">
      <c r="A676" s="3" t="s">
        <v>38</v>
      </c>
      <c r="B676">
        <v>1996</v>
      </c>
      <c r="C676">
        <v>0</v>
      </c>
      <c r="D676">
        <v>0</v>
      </c>
      <c r="E676" t="e">
        <v>#NUM!</v>
      </c>
      <c r="F676" t="str">
        <f>VLOOKUP(Importacao[[#This Row],[País]],Tabela4[],4,FALSE)</f>
        <v>Brasil</v>
      </c>
      <c r="G676" t="str">
        <f>IFERROR(VLOOKUP(Importacao[[#This Row],[País Corrigido]],'Conversor de países_Geral_UTF8_'!$A$2:$B$223,2,FALSE),"Não Informado")</f>
        <v>América do Sul</v>
      </c>
      <c r="H6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7" spans="1:8">
      <c r="A677" s="3" t="s">
        <v>38</v>
      </c>
      <c r="B677">
        <v>1997</v>
      </c>
      <c r="C677">
        <v>0</v>
      </c>
      <c r="D677">
        <v>0</v>
      </c>
      <c r="E677" t="e">
        <v>#NUM!</v>
      </c>
      <c r="F677" t="str">
        <f>VLOOKUP(Importacao[[#This Row],[País]],Tabela4[],4,FALSE)</f>
        <v>Brasil</v>
      </c>
      <c r="G677" t="str">
        <f>IFERROR(VLOOKUP(Importacao[[#This Row],[País Corrigido]],'Conversor de países_Geral_UTF8_'!$A$2:$B$223,2,FALSE),"Não Informado")</f>
        <v>América do Sul</v>
      </c>
      <c r="H6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8" spans="1:8">
      <c r="A678" s="3" t="s">
        <v>38</v>
      </c>
      <c r="B678">
        <v>1998</v>
      </c>
      <c r="C678">
        <v>0</v>
      </c>
      <c r="D678">
        <v>0</v>
      </c>
      <c r="E678" t="e">
        <v>#NUM!</v>
      </c>
      <c r="F678" t="str">
        <f>VLOOKUP(Importacao[[#This Row],[País]],Tabela4[],4,FALSE)</f>
        <v>Brasil</v>
      </c>
      <c r="G678" t="str">
        <f>IFERROR(VLOOKUP(Importacao[[#This Row],[País Corrigido]],'Conversor de países_Geral_UTF8_'!$A$2:$B$223,2,FALSE),"Não Informado")</f>
        <v>América do Sul</v>
      </c>
      <c r="H6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79" spans="1:8">
      <c r="A679" s="3" t="s">
        <v>38</v>
      </c>
      <c r="B679">
        <v>1999</v>
      </c>
      <c r="C679">
        <v>0</v>
      </c>
      <c r="D679">
        <v>0</v>
      </c>
      <c r="E679" t="e">
        <v>#NUM!</v>
      </c>
      <c r="F679" t="str">
        <f>VLOOKUP(Importacao[[#This Row],[País]],Tabela4[],4,FALSE)</f>
        <v>Brasil</v>
      </c>
      <c r="G679" t="str">
        <f>IFERROR(VLOOKUP(Importacao[[#This Row],[País Corrigido]],'Conversor de países_Geral_UTF8_'!$A$2:$B$223,2,FALSE),"Não Informado")</f>
        <v>América do Sul</v>
      </c>
      <c r="H6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80" spans="1:8">
      <c r="A680" s="3" t="s">
        <v>38</v>
      </c>
      <c r="B680">
        <v>2000</v>
      </c>
      <c r="C680">
        <v>0</v>
      </c>
      <c r="D680">
        <v>0</v>
      </c>
      <c r="E680" t="e">
        <v>#NUM!</v>
      </c>
      <c r="F680" t="str">
        <f>VLOOKUP(Importacao[[#This Row],[País]],Tabela4[],4,FALSE)</f>
        <v>Brasil</v>
      </c>
      <c r="G680" t="str">
        <f>IFERROR(VLOOKUP(Importacao[[#This Row],[País Corrigido]],'Conversor de países_Geral_UTF8_'!$A$2:$B$223,2,FALSE),"Não Informado")</f>
        <v>América do Sul</v>
      </c>
      <c r="H6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81" spans="1:8">
      <c r="A681" s="3" t="s">
        <v>38</v>
      </c>
      <c r="B681">
        <v>2001</v>
      </c>
      <c r="C681">
        <v>0</v>
      </c>
      <c r="D681">
        <v>0</v>
      </c>
      <c r="E681" t="e">
        <v>#NUM!</v>
      </c>
      <c r="F681" t="str">
        <f>VLOOKUP(Importacao[[#This Row],[País]],Tabela4[],4,FALSE)</f>
        <v>Brasil</v>
      </c>
      <c r="G681" t="str">
        <f>IFERROR(VLOOKUP(Importacao[[#This Row],[País Corrigido]],'Conversor de países_Geral_UTF8_'!$A$2:$B$223,2,FALSE),"Não Informado")</f>
        <v>América do Sul</v>
      </c>
      <c r="H6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82" spans="1:8">
      <c r="A682" s="3" t="s">
        <v>38</v>
      </c>
      <c r="B682">
        <v>2002</v>
      </c>
      <c r="C682">
        <v>0</v>
      </c>
      <c r="D682">
        <v>0</v>
      </c>
      <c r="E682" t="e">
        <v>#NUM!</v>
      </c>
      <c r="F682" t="str">
        <f>VLOOKUP(Importacao[[#This Row],[País]],Tabela4[],4,FALSE)</f>
        <v>Brasil</v>
      </c>
      <c r="G682" t="str">
        <f>IFERROR(VLOOKUP(Importacao[[#This Row],[País Corrigido]],'Conversor de países_Geral_UTF8_'!$A$2:$B$223,2,FALSE),"Não Informado")</f>
        <v>América do Sul</v>
      </c>
      <c r="H6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83" spans="1:8">
      <c r="A683" s="3" t="s">
        <v>38</v>
      </c>
      <c r="B683">
        <v>2003</v>
      </c>
      <c r="C683">
        <v>0</v>
      </c>
      <c r="D683">
        <v>0</v>
      </c>
      <c r="E683" t="e">
        <v>#NUM!</v>
      </c>
      <c r="F683" t="str">
        <f>VLOOKUP(Importacao[[#This Row],[País]],Tabela4[],4,FALSE)</f>
        <v>Brasil</v>
      </c>
      <c r="G683" t="str">
        <f>IFERROR(VLOOKUP(Importacao[[#This Row],[País Corrigido]],'Conversor de países_Geral_UTF8_'!$A$2:$B$223,2,FALSE),"Não Informado")</f>
        <v>América do Sul</v>
      </c>
      <c r="H6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84" spans="1:8">
      <c r="A684" s="3" t="s">
        <v>38</v>
      </c>
      <c r="B684">
        <v>2004</v>
      </c>
      <c r="C684">
        <v>2088</v>
      </c>
      <c r="D684">
        <v>16212</v>
      </c>
      <c r="E684">
        <v>7.764367816091954</v>
      </c>
      <c r="F684" t="str">
        <f>VLOOKUP(Importacao[[#This Row],[País]],Tabela4[],4,FALSE)</f>
        <v>Brasil</v>
      </c>
      <c r="G684" t="str">
        <f>IFERROR(VLOOKUP(Importacao[[#This Row],[País Corrigido]],'Conversor de países_Geral_UTF8_'!$A$2:$B$223,2,FALSE),"Não Informado")</f>
        <v>América do Sul</v>
      </c>
      <c r="H6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85" spans="1:8">
      <c r="A685" s="3" t="s">
        <v>38</v>
      </c>
      <c r="B685">
        <v>2005</v>
      </c>
      <c r="C685">
        <v>3007</v>
      </c>
      <c r="D685">
        <v>20041</v>
      </c>
      <c r="E685">
        <v>6.6647821749251746</v>
      </c>
      <c r="F685" t="str">
        <f>VLOOKUP(Importacao[[#This Row],[País]],Tabela4[],4,FALSE)</f>
        <v>Brasil</v>
      </c>
      <c r="G685" t="str">
        <f>IFERROR(VLOOKUP(Importacao[[#This Row],[País Corrigido]],'Conversor de países_Geral_UTF8_'!$A$2:$B$223,2,FALSE),"Não Informado")</f>
        <v>América do Sul</v>
      </c>
      <c r="H6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86" spans="1:8">
      <c r="A686" s="3" t="s">
        <v>38</v>
      </c>
      <c r="B686">
        <v>2006</v>
      </c>
      <c r="C686">
        <v>2930</v>
      </c>
      <c r="D686">
        <v>12527</v>
      </c>
      <c r="E686">
        <v>4.2754266211604097</v>
      </c>
      <c r="F686" t="str">
        <f>VLOOKUP(Importacao[[#This Row],[País]],Tabela4[],4,FALSE)</f>
        <v>Brasil</v>
      </c>
      <c r="G686" t="str">
        <f>IFERROR(VLOOKUP(Importacao[[#This Row],[País Corrigido]],'Conversor de países_Geral_UTF8_'!$A$2:$B$223,2,FALSE),"Não Informado")</f>
        <v>América do Sul</v>
      </c>
      <c r="H6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87" spans="1:8">
      <c r="A687" s="3" t="s">
        <v>38</v>
      </c>
      <c r="B687">
        <v>2007</v>
      </c>
      <c r="C687">
        <v>3513</v>
      </c>
      <c r="D687">
        <v>19633</v>
      </c>
      <c r="E687">
        <v>5.5886706518645033</v>
      </c>
      <c r="F687" t="str">
        <f>VLOOKUP(Importacao[[#This Row],[País]],Tabela4[],4,FALSE)</f>
        <v>Brasil</v>
      </c>
      <c r="G687" t="str">
        <f>IFERROR(VLOOKUP(Importacao[[#This Row],[País Corrigido]],'Conversor de países_Geral_UTF8_'!$A$2:$B$223,2,FALSE),"Não Informado")</f>
        <v>América do Sul</v>
      </c>
      <c r="H6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88" spans="1:8">
      <c r="A688" s="3" t="s">
        <v>38</v>
      </c>
      <c r="B688">
        <v>2008</v>
      </c>
      <c r="C688">
        <v>309</v>
      </c>
      <c r="D688">
        <v>1769</v>
      </c>
      <c r="E688">
        <v>5.724919093851133</v>
      </c>
      <c r="F688" t="str">
        <f>VLOOKUP(Importacao[[#This Row],[País]],Tabela4[],4,FALSE)</f>
        <v>Brasil</v>
      </c>
      <c r="G688" t="str">
        <f>IFERROR(VLOOKUP(Importacao[[#This Row],[País Corrigido]],'Conversor de países_Geral_UTF8_'!$A$2:$B$223,2,FALSE),"Não Informado")</f>
        <v>América do Sul</v>
      </c>
      <c r="H6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89" spans="1:8">
      <c r="A689" s="3" t="s">
        <v>38</v>
      </c>
      <c r="B689">
        <v>2009</v>
      </c>
      <c r="C689">
        <v>0</v>
      </c>
      <c r="D689">
        <v>0</v>
      </c>
      <c r="E689" t="e">
        <v>#NUM!</v>
      </c>
      <c r="F689" t="str">
        <f>VLOOKUP(Importacao[[#This Row],[País]],Tabela4[],4,FALSE)</f>
        <v>Brasil</v>
      </c>
      <c r="G689" t="str">
        <f>IFERROR(VLOOKUP(Importacao[[#This Row],[País Corrigido]],'Conversor de países_Geral_UTF8_'!$A$2:$B$223,2,FALSE),"Não Informado")</f>
        <v>América do Sul</v>
      </c>
      <c r="H6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690" spans="1:8">
      <c r="A690" s="3" t="s">
        <v>38</v>
      </c>
      <c r="B690">
        <v>2010</v>
      </c>
      <c r="C690">
        <v>7</v>
      </c>
      <c r="D690">
        <v>232</v>
      </c>
      <c r="E690">
        <v>33.142857142857146</v>
      </c>
      <c r="F690" t="str">
        <f>VLOOKUP(Importacao[[#This Row],[País]],Tabela4[],4,FALSE)</f>
        <v>Brasil</v>
      </c>
      <c r="G690" t="str">
        <f>IFERROR(VLOOKUP(Importacao[[#This Row],[País Corrigido]],'Conversor de países_Geral_UTF8_'!$A$2:$B$223,2,FALSE),"Não Informado")</f>
        <v>América do Sul</v>
      </c>
      <c r="H6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1" spans="1:8">
      <c r="A691" s="3" t="s">
        <v>38</v>
      </c>
      <c r="B691">
        <v>2011</v>
      </c>
      <c r="C691">
        <v>93</v>
      </c>
      <c r="D691">
        <v>1164</v>
      </c>
      <c r="E691">
        <v>12.516129032258064</v>
      </c>
      <c r="F691" t="str">
        <f>VLOOKUP(Importacao[[#This Row],[País]],Tabela4[],4,FALSE)</f>
        <v>Brasil</v>
      </c>
      <c r="G691" t="str">
        <f>IFERROR(VLOOKUP(Importacao[[#This Row],[País Corrigido]],'Conversor de países_Geral_UTF8_'!$A$2:$B$223,2,FALSE),"Não Informado")</f>
        <v>América do Sul</v>
      </c>
      <c r="H6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2" spans="1:8">
      <c r="A692" s="3" t="s">
        <v>38</v>
      </c>
      <c r="B692">
        <v>2012</v>
      </c>
      <c r="C692">
        <v>1051</v>
      </c>
      <c r="D692">
        <v>15016</v>
      </c>
      <c r="E692">
        <v>14.287345385347288</v>
      </c>
      <c r="F692" t="str">
        <f>VLOOKUP(Importacao[[#This Row],[País]],Tabela4[],4,FALSE)</f>
        <v>Brasil</v>
      </c>
      <c r="G692" t="str">
        <f>IFERROR(VLOOKUP(Importacao[[#This Row],[País Corrigido]],'Conversor de países_Geral_UTF8_'!$A$2:$B$223,2,FALSE),"Não Informado")</f>
        <v>América do Sul</v>
      </c>
      <c r="H6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3" spans="1:8">
      <c r="A693" s="3" t="s">
        <v>38</v>
      </c>
      <c r="B693">
        <v>2013</v>
      </c>
      <c r="C693">
        <v>473</v>
      </c>
      <c r="D693">
        <v>5747</v>
      </c>
      <c r="E693">
        <v>12.150105708245244</v>
      </c>
      <c r="F693" t="str">
        <f>VLOOKUP(Importacao[[#This Row],[País]],Tabela4[],4,FALSE)</f>
        <v>Brasil</v>
      </c>
      <c r="G693" t="str">
        <f>IFERROR(VLOOKUP(Importacao[[#This Row],[País Corrigido]],'Conversor de países_Geral_UTF8_'!$A$2:$B$223,2,FALSE),"Não Informado")</f>
        <v>América do Sul</v>
      </c>
      <c r="H6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4" spans="1:8">
      <c r="A694" s="3" t="s">
        <v>38</v>
      </c>
      <c r="B694">
        <v>2014</v>
      </c>
      <c r="C694">
        <v>449</v>
      </c>
      <c r="D694">
        <v>6011</v>
      </c>
      <c r="E694">
        <v>13.387527839643653</v>
      </c>
      <c r="F694" t="str">
        <f>VLOOKUP(Importacao[[#This Row],[País]],Tabela4[],4,FALSE)</f>
        <v>Brasil</v>
      </c>
      <c r="G694" t="str">
        <f>IFERROR(VLOOKUP(Importacao[[#This Row],[País Corrigido]],'Conversor de países_Geral_UTF8_'!$A$2:$B$223,2,FALSE),"Não Informado")</f>
        <v>América do Sul</v>
      </c>
      <c r="H6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5" spans="1:8">
      <c r="A695" s="3" t="s">
        <v>38</v>
      </c>
      <c r="B695">
        <v>2015</v>
      </c>
      <c r="C695">
        <v>1359</v>
      </c>
      <c r="D695">
        <v>12919</v>
      </c>
      <c r="E695">
        <v>9.5062545989698304</v>
      </c>
      <c r="F695" t="str">
        <f>VLOOKUP(Importacao[[#This Row],[País]],Tabela4[],4,FALSE)</f>
        <v>Brasil</v>
      </c>
      <c r="G695" t="str">
        <f>IFERROR(VLOOKUP(Importacao[[#This Row],[País Corrigido]],'Conversor de países_Geral_UTF8_'!$A$2:$B$223,2,FALSE),"Não Informado")</f>
        <v>América do Sul</v>
      </c>
      <c r="H6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6" spans="1:8">
      <c r="A696" s="3" t="s">
        <v>38</v>
      </c>
      <c r="B696">
        <v>2016</v>
      </c>
      <c r="C696">
        <v>183</v>
      </c>
      <c r="D696">
        <v>2127</v>
      </c>
      <c r="E696">
        <v>11.622950819672131</v>
      </c>
      <c r="F696" t="str">
        <f>VLOOKUP(Importacao[[#This Row],[País]],Tabela4[],4,FALSE)</f>
        <v>Brasil</v>
      </c>
      <c r="G696" t="str">
        <f>IFERROR(VLOOKUP(Importacao[[#This Row],[País Corrigido]],'Conversor de países_Geral_UTF8_'!$A$2:$B$223,2,FALSE),"Não Informado")</f>
        <v>América do Sul</v>
      </c>
      <c r="H6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7" spans="1:8">
      <c r="A697" s="3" t="s">
        <v>38</v>
      </c>
      <c r="B697">
        <v>2017</v>
      </c>
      <c r="C697">
        <v>845617</v>
      </c>
      <c r="D697">
        <v>260135</v>
      </c>
      <c r="E697">
        <v>0.30762744836019146</v>
      </c>
      <c r="F697" t="str">
        <f>VLOOKUP(Importacao[[#This Row],[País]],Tabela4[],4,FALSE)</f>
        <v>Brasil</v>
      </c>
      <c r="G697" t="str">
        <f>IFERROR(VLOOKUP(Importacao[[#This Row],[País Corrigido]],'Conversor de países_Geral_UTF8_'!$A$2:$B$223,2,FALSE),"Não Informado")</f>
        <v>América do Sul</v>
      </c>
      <c r="H6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8" spans="1:8">
      <c r="A698" s="3" t="s">
        <v>38</v>
      </c>
      <c r="B698">
        <v>2018</v>
      </c>
      <c r="C698">
        <v>18040</v>
      </c>
      <c r="D698">
        <v>121806</v>
      </c>
      <c r="E698">
        <v>6.7519955654101995</v>
      </c>
      <c r="F698" t="str">
        <f>VLOOKUP(Importacao[[#This Row],[País]],Tabela4[],4,FALSE)</f>
        <v>Brasil</v>
      </c>
      <c r="G698" t="str">
        <f>IFERROR(VLOOKUP(Importacao[[#This Row],[País Corrigido]],'Conversor de países_Geral_UTF8_'!$A$2:$B$223,2,FALSE),"Não Informado")</f>
        <v>América do Sul</v>
      </c>
      <c r="H6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699" spans="1:8">
      <c r="A699" s="3" t="s">
        <v>38</v>
      </c>
      <c r="B699">
        <v>2019</v>
      </c>
      <c r="C699">
        <v>29295</v>
      </c>
      <c r="D699">
        <v>246008</v>
      </c>
      <c r="E699">
        <v>8.3976105137395454</v>
      </c>
      <c r="F699" t="str">
        <f>VLOOKUP(Importacao[[#This Row],[País]],Tabela4[],4,FALSE)</f>
        <v>Brasil</v>
      </c>
      <c r="G699" t="str">
        <f>IFERROR(VLOOKUP(Importacao[[#This Row],[País Corrigido]],'Conversor de países_Geral_UTF8_'!$A$2:$B$223,2,FALSE),"Não Informado")</f>
        <v>América do Sul</v>
      </c>
      <c r="H6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00" spans="1:8">
      <c r="A700" s="3" t="s">
        <v>38</v>
      </c>
      <c r="B700">
        <v>2020</v>
      </c>
      <c r="C700">
        <v>4347</v>
      </c>
      <c r="D700">
        <v>41213</v>
      </c>
      <c r="E700">
        <v>9.4807913503565686</v>
      </c>
      <c r="F700" t="str">
        <f>VLOOKUP(Importacao[[#This Row],[País]],Tabela4[],4,FALSE)</f>
        <v>Brasil</v>
      </c>
      <c r="G700" t="str">
        <f>IFERROR(VLOOKUP(Importacao[[#This Row],[País Corrigido]],'Conversor de países_Geral_UTF8_'!$A$2:$B$223,2,FALSE),"Não Informado")</f>
        <v>América do Sul</v>
      </c>
      <c r="H7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01" spans="1:8">
      <c r="A701" s="3" t="s">
        <v>38</v>
      </c>
      <c r="B701">
        <v>2021</v>
      </c>
      <c r="C701">
        <v>12602</v>
      </c>
      <c r="D701">
        <v>39816</v>
      </c>
      <c r="E701">
        <v>3.1594984923028089</v>
      </c>
      <c r="F701" t="str">
        <f>VLOOKUP(Importacao[[#This Row],[País]],Tabela4[],4,FALSE)</f>
        <v>Brasil</v>
      </c>
      <c r="G701" t="str">
        <f>IFERROR(VLOOKUP(Importacao[[#This Row],[País Corrigido]],'Conversor de países_Geral_UTF8_'!$A$2:$B$223,2,FALSE),"Não Informado")</f>
        <v>América do Sul</v>
      </c>
      <c r="H7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02" spans="1:8">
      <c r="A702" s="3" t="s">
        <v>38</v>
      </c>
      <c r="B702">
        <v>2022</v>
      </c>
      <c r="C702">
        <v>1</v>
      </c>
      <c r="D702">
        <v>5</v>
      </c>
      <c r="E702">
        <v>5</v>
      </c>
      <c r="F702" t="str">
        <f>VLOOKUP(Importacao[[#This Row],[País]],Tabela4[],4,FALSE)</f>
        <v>Brasil</v>
      </c>
      <c r="G702" t="str">
        <f>IFERROR(VLOOKUP(Importacao[[#This Row],[País Corrigido]],'Conversor de países_Geral_UTF8_'!$A$2:$B$223,2,FALSE),"Não Informado")</f>
        <v>América do Sul</v>
      </c>
      <c r="H7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03" spans="1:8">
      <c r="A703" s="3" t="s">
        <v>38</v>
      </c>
      <c r="B703">
        <v>2023</v>
      </c>
      <c r="C703">
        <v>6229</v>
      </c>
      <c r="D703">
        <v>76894</v>
      </c>
      <c r="E703">
        <v>12.344517579065661</v>
      </c>
      <c r="F703" t="str">
        <f>VLOOKUP(Importacao[[#This Row],[País]],Tabela4[],4,FALSE)</f>
        <v>Brasil</v>
      </c>
      <c r="G703" t="str">
        <f>IFERROR(VLOOKUP(Importacao[[#This Row],[País Corrigido]],'Conversor de países_Geral_UTF8_'!$A$2:$B$223,2,FALSE),"Não Informado")</f>
        <v>América do Sul</v>
      </c>
      <c r="H7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04" spans="1:8" hidden="1">
      <c r="A704" s="3" t="s">
        <v>40</v>
      </c>
      <c r="B704">
        <v>1970</v>
      </c>
      <c r="C704">
        <v>0</v>
      </c>
      <c r="D704">
        <v>0</v>
      </c>
      <c r="E704" t="e">
        <v>#NUM!</v>
      </c>
      <c r="F704" t="str">
        <f>VLOOKUP(Importacao[[#This Row],[País]],Tabela4[],4,FALSE)</f>
        <v>Bulgária</v>
      </c>
      <c r="G704" t="str">
        <f>IFERROR(VLOOKUP(Importacao[[#This Row],[País Corrigido]],'Conversor de países_Geral_UTF8_'!$A$2:$B$223,2,FALSE),"Não Informado")</f>
        <v>Europa</v>
      </c>
      <c r="H7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05" spans="1:8" hidden="1">
      <c r="A705" s="3" t="s">
        <v>40</v>
      </c>
      <c r="B705">
        <v>1971</v>
      </c>
      <c r="C705">
        <v>0</v>
      </c>
      <c r="D705">
        <v>0</v>
      </c>
      <c r="E705" t="e">
        <v>#NUM!</v>
      </c>
      <c r="F705" t="str">
        <f>VLOOKUP(Importacao[[#This Row],[País]],Tabela4[],4,FALSE)</f>
        <v>Bulgária</v>
      </c>
      <c r="G705" t="str">
        <f>IFERROR(VLOOKUP(Importacao[[#This Row],[País Corrigido]],'Conversor de países_Geral_UTF8_'!$A$2:$B$223,2,FALSE),"Não Informado")</f>
        <v>Europa</v>
      </c>
      <c r="H7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06" spans="1:8" hidden="1">
      <c r="A706" s="3" t="s">
        <v>40</v>
      </c>
      <c r="B706">
        <v>1972</v>
      </c>
      <c r="C706">
        <v>0</v>
      </c>
      <c r="D706">
        <v>0</v>
      </c>
      <c r="E706" t="e">
        <v>#NUM!</v>
      </c>
      <c r="F706" t="str">
        <f>VLOOKUP(Importacao[[#This Row],[País]],Tabela4[],4,FALSE)</f>
        <v>Bulgária</v>
      </c>
      <c r="G706" t="str">
        <f>IFERROR(VLOOKUP(Importacao[[#This Row],[País Corrigido]],'Conversor de países_Geral_UTF8_'!$A$2:$B$223,2,FALSE),"Não Informado")</f>
        <v>Europa</v>
      </c>
      <c r="H7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07" spans="1:8" hidden="1">
      <c r="A707" s="3" t="s">
        <v>40</v>
      </c>
      <c r="B707">
        <v>1973</v>
      </c>
      <c r="C707">
        <v>0</v>
      </c>
      <c r="D707">
        <v>0</v>
      </c>
      <c r="E707" t="e">
        <v>#NUM!</v>
      </c>
      <c r="F707" t="str">
        <f>VLOOKUP(Importacao[[#This Row],[País]],Tabela4[],4,FALSE)</f>
        <v>Bulgária</v>
      </c>
      <c r="G707" t="str">
        <f>IFERROR(VLOOKUP(Importacao[[#This Row],[País Corrigido]],'Conversor de países_Geral_UTF8_'!$A$2:$B$223,2,FALSE),"Não Informado")</f>
        <v>Europa</v>
      </c>
      <c r="H7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08" spans="1:8" hidden="1">
      <c r="A708" s="3" t="s">
        <v>40</v>
      </c>
      <c r="B708">
        <v>1974</v>
      </c>
      <c r="C708">
        <v>0</v>
      </c>
      <c r="D708">
        <v>0</v>
      </c>
      <c r="E708" t="e">
        <v>#NUM!</v>
      </c>
      <c r="F708" t="str">
        <f>VLOOKUP(Importacao[[#This Row],[País]],Tabela4[],4,FALSE)</f>
        <v>Bulgária</v>
      </c>
      <c r="G708" t="str">
        <f>IFERROR(VLOOKUP(Importacao[[#This Row],[País Corrigido]],'Conversor de países_Geral_UTF8_'!$A$2:$B$223,2,FALSE),"Não Informado")</f>
        <v>Europa</v>
      </c>
      <c r="H7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09" spans="1:8" hidden="1">
      <c r="A709" s="3" t="s">
        <v>40</v>
      </c>
      <c r="B709">
        <v>1975</v>
      </c>
      <c r="C709">
        <v>0</v>
      </c>
      <c r="D709">
        <v>0</v>
      </c>
      <c r="E709" t="e">
        <v>#NUM!</v>
      </c>
      <c r="F709" t="str">
        <f>VLOOKUP(Importacao[[#This Row],[País]],Tabela4[],4,FALSE)</f>
        <v>Bulgária</v>
      </c>
      <c r="G709" t="str">
        <f>IFERROR(VLOOKUP(Importacao[[#This Row],[País Corrigido]],'Conversor de países_Geral_UTF8_'!$A$2:$B$223,2,FALSE),"Não Informado")</f>
        <v>Europa</v>
      </c>
      <c r="H7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0" spans="1:8" hidden="1">
      <c r="A710" s="3" t="s">
        <v>40</v>
      </c>
      <c r="B710">
        <v>1976</v>
      </c>
      <c r="C710">
        <v>0</v>
      </c>
      <c r="D710">
        <v>0</v>
      </c>
      <c r="E710" t="e">
        <v>#NUM!</v>
      </c>
      <c r="F710" t="str">
        <f>VLOOKUP(Importacao[[#This Row],[País]],Tabela4[],4,FALSE)</f>
        <v>Bulgária</v>
      </c>
      <c r="G710" t="str">
        <f>IFERROR(VLOOKUP(Importacao[[#This Row],[País Corrigido]],'Conversor de países_Geral_UTF8_'!$A$2:$B$223,2,FALSE),"Não Informado")</f>
        <v>Europa</v>
      </c>
      <c r="H7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1" spans="1:8" hidden="1">
      <c r="A711" s="3" t="s">
        <v>40</v>
      </c>
      <c r="B711">
        <v>1977</v>
      </c>
      <c r="C711">
        <v>0</v>
      </c>
      <c r="D711">
        <v>0</v>
      </c>
      <c r="E711" t="e">
        <v>#NUM!</v>
      </c>
      <c r="F711" t="str">
        <f>VLOOKUP(Importacao[[#This Row],[País]],Tabela4[],4,FALSE)</f>
        <v>Bulgária</v>
      </c>
      <c r="G711" t="str">
        <f>IFERROR(VLOOKUP(Importacao[[#This Row],[País Corrigido]],'Conversor de países_Geral_UTF8_'!$A$2:$B$223,2,FALSE),"Não Informado")</f>
        <v>Europa</v>
      </c>
      <c r="H7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2" spans="1:8" hidden="1">
      <c r="A712" s="3" t="s">
        <v>40</v>
      </c>
      <c r="B712">
        <v>1978</v>
      </c>
      <c r="C712">
        <v>0</v>
      </c>
      <c r="D712">
        <v>0</v>
      </c>
      <c r="E712" t="e">
        <v>#NUM!</v>
      </c>
      <c r="F712" t="str">
        <f>VLOOKUP(Importacao[[#This Row],[País]],Tabela4[],4,FALSE)</f>
        <v>Bulgária</v>
      </c>
      <c r="G712" t="str">
        <f>IFERROR(VLOOKUP(Importacao[[#This Row],[País Corrigido]],'Conversor de países_Geral_UTF8_'!$A$2:$B$223,2,FALSE),"Não Informado")</f>
        <v>Europa</v>
      </c>
      <c r="H7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3" spans="1:8" hidden="1">
      <c r="A713" s="3" t="s">
        <v>40</v>
      </c>
      <c r="B713">
        <v>1979</v>
      </c>
      <c r="C713">
        <v>0</v>
      </c>
      <c r="D713">
        <v>0</v>
      </c>
      <c r="E713" t="e">
        <v>#NUM!</v>
      </c>
      <c r="F713" t="str">
        <f>VLOOKUP(Importacao[[#This Row],[País]],Tabela4[],4,FALSE)</f>
        <v>Bulgária</v>
      </c>
      <c r="G713" t="str">
        <f>IFERROR(VLOOKUP(Importacao[[#This Row],[País Corrigido]],'Conversor de países_Geral_UTF8_'!$A$2:$B$223,2,FALSE),"Não Informado")</f>
        <v>Europa</v>
      </c>
      <c r="H7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4" spans="1:8" hidden="1">
      <c r="A714" s="3" t="s">
        <v>40</v>
      </c>
      <c r="B714">
        <v>1980</v>
      </c>
      <c r="C714">
        <v>0</v>
      </c>
      <c r="D714">
        <v>0</v>
      </c>
      <c r="E714" t="e">
        <v>#NUM!</v>
      </c>
      <c r="F714" t="str">
        <f>VLOOKUP(Importacao[[#This Row],[País]],Tabela4[],4,FALSE)</f>
        <v>Bulgária</v>
      </c>
      <c r="G714" t="str">
        <f>IFERROR(VLOOKUP(Importacao[[#This Row],[País Corrigido]],'Conversor de países_Geral_UTF8_'!$A$2:$B$223,2,FALSE),"Não Informado")</f>
        <v>Europa</v>
      </c>
      <c r="H7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5" spans="1:8" hidden="1">
      <c r="A715" s="3" t="s">
        <v>40</v>
      </c>
      <c r="B715">
        <v>1981</v>
      </c>
      <c r="C715">
        <v>0</v>
      </c>
      <c r="D715">
        <v>0</v>
      </c>
      <c r="E715" t="e">
        <v>#NUM!</v>
      </c>
      <c r="F715" t="str">
        <f>VLOOKUP(Importacao[[#This Row],[País]],Tabela4[],4,FALSE)</f>
        <v>Bulgária</v>
      </c>
      <c r="G715" t="str">
        <f>IFERROR(VLOOKUP(Importacao[[#This Row],[País Corrigido]],'Conversor de países_Geral_UTF8_'!$A$2:$B$223,2,FALSE),"Não Informado")</f>
        <v>Europa</v>
      </c>
      <c r="H7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6" spans="1:8" hidden="1">
      <c r="A716" s="3" t="s">
        <v>40</v>
      </c>
      <c r="B716">
        <v>1982</v>
      </c>
      <c r="C716">
        <v>0</v>
      </c>
      <c r="D716">
        <v>0</v>
      </c>
      <c r="E716" t="e">
        <v>#NUM!</v>
      </c>
      <c r="F716" t="str">
        <f>VLOOKUP(Importacao[[#This Row],[País]],Tabela4[],4,FALSE)</f>
        <v>Bulgária</v>
      </c>
      <c r="G716" t="str">
        <f>IFERROR(VLOOKUP(Importacao[[#This Row],[País Corrigido]],'Conversor de países_Geral_UTF8_'!$A$2:$B$223,2,FALSE),"Não Informado")</f>
        <v>Europa</v>
      </c>
      <c r="H7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7" spans="1:8" hidden="1">
      <c r="A717" s="3" t="s">
        <v>40</v>
      </c>
      <c r="B717">
        <v>1983</v>
      </c>
      <c r="C717">
        <v>0</v>
      </c>
      <c r="D717">
        <v>0</v>
      </c>
      <c r="E717" t="e">
        <v>#NUM!</v>
      </c>
      <c r="F717" t="str">
        <f>VLOOKUP(Importacao[[#This Row],[País]],Tabela4[],4,FALSE)</f>
        <v>Bulgária</v>
      </c>
      <c r="G717" t="str">
        <f>IFERROR(VLOOKUP(Importacao[[#This Row],[País Corrigido]],'Conversor de países_Geral_UTF8_'!$A$2:$B$223,2,FALSE),"Não Informado")</f>
        <v>Europa</v>
      </c>
      <c r="H7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8" spans="1:8" hidden="1">
      <c r="A718" s="3" t="s">
        <v>40</v>
      </c>
      <c r="B718">
        <v>1984</v>
      </c>
      <c r="C718">
        <v>0</v>
      </c>
      <c r="D718">
        <v>0</v>
      </c>
      <c r="E718" t="e">
        <v>#NUM!</v>
      </c>
      <c r="F718" t="str">
        <f>VLOOKUP(Importacao[[#This Row],[País]],Tabela4[],4,FALSE)</f>
        <v>Bulgária</v>
      </c>
      <c r="G718" t="str">
        <f>IFERROR(VLOOKUP(Importacao[[#This Row],[País Corrigido]],'Conversor de países_Geral_UTF8_'!$A$2:$B$223,2,FALSE),"Não Informado")</f>
        <v>Europa</v>
      </c>
      <c r="H7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19" spans="1:8" hidden="1">
      <c r="A719" s="3" t="s">
        <v>40</v>
      </c>
      <c r="B719">
        <v>1985</v>
      </c>
      <c r="C719">
        <v>0</v>
      </c>
      <c r="D719">
        <v>0</v>
      </c>
      <c r="E719" t="e">
        <v>#NUM!</v>
      </c>
      <c r="F719" t="str">
        <f>VLOOKUP(Importacao[[#This Row],[País]],Tabela4[],4,FALSE)</f>
        <v>Bulgária</v>
      </c>
      <c r="G719" t="str">
        <f>IFERROR(VLOOKUP(Importacao[[#This Row],[País Corrigido]],'Conversor de países_Geral_UTF8_'!$A$2:$B$223,2,FALSE),"Não Informado")</f>
        <v>Europa</v>
      </c>
      <c r="H7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0" spans="1:8" hidden="1">
      <c r="A720" s="3" t="s">
        <v>40</v>
      </c>
      <c r="B720">
        <v>1986</v>
      </c>
      <c r="C720">
        <v>0</v>
      </c>
      <c r="D720">
        <v>0</v>
      </c>
      <c r="E720" t="e">
        <v>#NUM!</v>
      </c>
      <c r="F720" t="str">
        <f>VLOOKUP(Importacao[[#This Row],[País]],Tabela4[],4,FALSE)</f>
        <v>Bulgária</v>
      </c>
      <c r="G720" t="str">
        <f>IFERROR(VLOOKUP(Importacao[[#This Row],[País Corrigido]],'Conversor de países_Geral_UTF8_'!$A$2:$B$223,2,FALSE),"Não Informado")</f>
        <v>Europa</v>
      </c>
      <c r="H7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1" spans="1:8" hidden="1">
      <c r="A721" s="3" t="s">
        <v>40</v>
      </c>
      <c r="B721">
        <v>1987</v>
      </c>
      <c r="C721">
        <v>0</v>
      </c>
      <c r="D721">
        <v>0</v>
      </c>
      <c r="E721" t="e">
        <v>#NUM!</v>
      </c>
      <c r="F721" t="str">
        <f>VLOOKUP(Importacao[[#This Row],[País]],Tabela4[],4,FALSE)</f>
        <v>Bulgária</v>
      </c>
      <c r="G721" t="str">
        <f>IFERROR(VLOOKUP(Importacao[[#This Row],[País Corrigido]],'Conversor de países_Geral_UTF8_'!$A$2:$B$223,2,FALSE),"Não Informado")</f>
        <v>Europa</v>
      </c>
      <c r="H7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2" spans="1:8" hidden="1">
      <c r="A722" s="3" t="s">
        <v>40</v>
      </c>
      <c r="B722">
        <v>1988</v>
      </c>
      <c r="C722">
        <v>0</v>
      </c>
      <c r="D722">
        <v>0</v>
      </c>
      <c r="E722" t="e">
        <v>#NUM!</v>
      </c>
      <c r="F722" t="str">
        <f>VLOOKUP(Importacao[[#This Row],[País]],Tabela4[],4,FALSE)</f>
        <v>Bulgária</v>
      </c>
      <c r="G722" t="str">
        <f>IFERROR(VLOOKUP(Importacao[[#This Row],[País Corrigido]],'Conversor de países_Geral_UTF8_'!$A$2:$B$223,2,FALSE),"Não Informado")</f>
        <v>Europa</v>
      </c>
      <c r="H7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3" spans="1:8" hidden="1">
      <c r="A723" s="3" t="s">
        <v>40</v>
      </c>
      <c r="B723">
        <v>1989</v>
      </c>
      <c r="C723">
        <v>0</v>
      </c>
      <c r="D723">
        <v>0</v>
      </c>
      <c r="E723" t="e">
        <v>#NUM!</v>
      </c>
      <c r="F723" t="str">
        <f>VLOOKUP(Importacao[[#This Row],[País]],Tabela4[],4,FALSE)</f>
        <v>Bulgária</v>
      </c>
      <c r="G723" t="str">
        <f>IFERROR(VLOOKUP(Importacao[[#This Row],[País Corrigido]],'Conversor de países_Geral_UTF8_'!$A$2:$B$223,2,FALSE),"Não Informado")</f>
        <v>Europa</v>
      </c>
      <c r="H7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4" spans="1:8" hidden="1">
      <c r="A724" s="3" t="s">
        <v>40</v>
      </c>
      <c r="B724">
        <v>1990</v>
      </c>
      <c r="C724">
        <v>0</v>
      </c>
      <c r="D724">
        <v>0</v>
      </c>
      <c r="E724" t="e">
        <v>#NUM!</v>
      </c>
      <c r="F724" t="str">
        <f>VLOOKUP(Importacao[[#This Row],[País]],Tabela4[],4,FALSE)</f>
        <v>Bulgária</v>
      </c>
      <c r="G724" t="str">
        <f>IFERROR(VLOOKUP(Importacao[[#This Row],[País Corrigido]],'Conversor de países_Geral_UTF8_'!$A$2:$B$223,2,FALSE),"Não Informado")</f>
        <v>Europa</v>
      </c>
      <c r="H7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5" spans="1:8" hidden="1">
      <c r="A725" s="3" t="s">
        <v>40</v>
      </c>
      <c r="B725">
        <v>1991</v>
      </c>
      <c r="C725">
        <v>0</v>
      </c>
      <c r="D725">
        <v>0</v>
      </c>
      <c r="E725" t="e">
        <v>#NUM!</v>
      </c>
      <c r="F725" t="str">
        <f>VLOOKUP(Importacao[[#This Row],[País]],Tabela4[],4,FALSE)</f>
        <v>Bulgária</v>
      </c>
      <c r="G725" t="str">
        <f>IFERROR(VLOOKUP(Importacao[[#This Row],[País Corrigido]],'Conversor de países_Geral_UTF8_'!$A$2:$B$223,2,FALSE),"Não Informado")</f>
        <v>Europa</v>
      </c>
      <c r="H7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6" spans="1:8" hidden="1">
      <c r="A726" s="3" t="s">
        <v>40</v>
      </c>
      <c r="B726">
        <v>1992</v>
      </c>
      <c r="C726">
        <v>0</v>
      </c>
      <c r="D726">
        <v>0</v>
      </c>
      <c r="E726" t="e">
        <v>#NUM!</v>
      </c>
      <c r="F726" t="str">
        <f>VLOOKUP(Importacao[[#This Row],[País]],Tabela4[],4,FALSE)</f>
        <v>Bulgária</v>
      </c>
      <c r="G726" t="str">
        <f>IFERROR(VLOOKUP(Importacao[[#This Row],[País Corrigido]],'Conversor de países_Geral_UTF8_'!$A$2:$B$223,2,FALSE),"Não Informado")</f>
        <v>Europa</v>
      </c>
      <c r="H7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7" spans="1:8" hidden="1">
      <c r="A727" s="3" t="s">
        <v>40</v>
      </c>
      <c r="B727">
        <v>1993</v>
      </c>
      <c r="C727">
        <v>0</v>
      </c>
      <c r="D727">
        <v>0</v>
      </c>
      <c r="E727" t="e">
        <v>#NUM!</v>
      </c>
      <c r="F727" t="str">
        <f>VLOOKUP(Importacao[[#This Row],[País]],Tabela4[],4,FALSE)</f>
        <v>Bulgária</v>
      </c>
      <c r="G727" t="str">
        <f>IFERROR(VLOOKUP(Importacao[[#This Row],[País Corrigido]],'Conversor de países_Geral_UTF8_'!$A$2:$B$223,2,FALSE),"Não Informado")</f>
        <v>Europa</v>
      </c>
      <c r="H7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8" spans="1:8" hidden="1">
      <c r="A728" s="3" t="s">
        <v>40</v>
      </c>
      <c r="B728">
        <v>1994</v>
      </c>
      <c r="C728">
        <v>0</v>
      </c>
      <c r="D728">
        <v>0</v>
      </c>
      <c r="E728" t="e">
        <v>#NUM!</v>
      </c>
      <c r="F728" t="str">
        <f>VLOOKUP(Importacao[[#This Row],[País]],Tabela4[],4,FALSE)</f>
        <v>Bulgária</v>
      </c>
      <c r="G728" t="str">
        <f>IFERROR(VLOOKUP(Importacao[[#This Row],[País Corrigido]],'Conversor de países_Geral_UTF8_'!$A$2:$B$223,2,FALSE),"Não Informado")</f>
        <v>Europa</v>
      </c>
      <c r="H7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29" spans="1:8" hidden="1">
      <c r="A729" s="3" t="s">
        <v>40</v>
      </c>
      <c r="B729">
        <v>1995</v>
      </c>
      <c r="C729">
        <v>0</v>
      </c>
      <c r="D729">
        <v>0</v>
      </c>
      <c r="E729" t="e">
        <v>#NUM!</v>
      </c>
      <c r="F729" t="str">
        <f>VLOOKUP(Importacao[[#This Row],[País]],Tabela4[],4,FALSE)</f>
        <v>Bulgária</v>
      </c>
      <c r="G729" t="str">
        <f>IFERROR(VLOOKUP(Importacao[[#This Row],[País Corrigido]],'Conversor de países_Geral_UTF8_'!$A$2:$B$223,2,FALSE),"Não Informado")</f>
        <v>Europa</v>
      </c>
      <c r="H7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0" spans="1:8" hidden="1">
      <c r="A730" s="3" t="s">
        <v>40</v>
      </c>
      <c r="B730">
        <v>1996</v>
      </c>
      <c r="C730">
        <v>0</v>
      </c>
      <c r="D730">
        <v>0</v>
      </c>
      <c r="E730" t="e">
        <v>#NUM!</v>
      </c>
      <c r="F730" t="str">
        <f>VLOOKUP(Importacao[[#This Row],[País]],Tabela4[],4,FALSE)</f>
        <v>Bulgária</v>
      </c>
      <c r="G730" t="str">
        <f>IFERROR(VLOOKUP(Importacao[[#This Row],[País Corrigido]],'Conversor de países_Geral_UTF8_'!$A$2:$B$223,2,FALSE),"Não Informado")</f>
        <v>Europa</v>
      </c>
      <c r="H7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1" spans="1:8" hidden="1">
      <c r="A731" s="3" t="s">
        <v>40</v>
      </c>
      <c r="B731">
        <v>1997</v>
      </c>
      <c r="C731">
        <v>0</v>
      </c>
      <c r="D731">
        <v>0</v>
      </c>
      <c r="E731" t="e">
        <v>#NUM!</v>
      </c>
      <c r="F731" t="str">
        <f>VLOOKUP(Importacao[[#This Row],[País]],Tabela4[],4,FALSE)</f>
        <v>Bulgária</v>
      </c>
      <c r="G731" t="str">
        <f>IFERROR(VLOOKUP(Importacao[[#This Row],[País Corrigido]],'Conversor de países_Geral_UTF8_'!$A$2:$B$223,2,FALSE),"Não Informado")</f>
        <v>Europa</v>
      </c>
      <c r="H7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2" spans="1:8" hidden="1">
      <c r="A732" s="3" t="s">
        <v>40</v>
      </c>
      <c r="B732">
        <v>1998</v>
      </c>
      <c r="C732">
        <v>0</v>
      </c>
      <c r="D732">
        <v>0</v>
      </c>
      <c r="E732" t="e">
        <v>#NUM!</v>
      </c>
      <c r="F732" t="str">
        <f>VLOOKUP(Importacao[[#This Row],[País]],Tabela4[],4,FALSE)</f>
        <v>Bulgária</v>
      </c>
      <c r="G732" t="str">
        <f>IFERROR(VLOOKUP(Importacao[[#This Row],[País Corrigido]],'Conversor de países_Geral_UTF8_'!$A$2:$B$223,2,FALSE),"Não Informado")</f>
        <v>Europa</v>
      </c>
      <c r="H7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3" spans="1:8" hidden="1">
      <c r="A733" s="3" t="s">
        <v>40</v>
      </c>
      <c r="B733">
        <v>1999</v>
      </c>
      <c r="C733">
        <v>0</v>
      </c>
      <c r="D733">
        <v>0</v>
      </c>
      <c r="E733" t="e">
        <v>#NUM!</v>
      </c>
      <c r="F733" t="str">
        <f>VLOOKUP(Importacao[[#This Row],[País]],Tabela4[],4,FALSE)</f>
        <v>Bulgária</v>
      </c>
      <c r="G733" t="str">
        <f>IFERROR(VLOOKUP(Importacao[[#This Row],[País Corrigido]],'Conversor de países_Geral_UTF8_'!$A$2:$B$223,2,FALSE),"Não Informado")</f>
        <v>Europa</v>
      </c>
      <c r="H7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4" spans="1:8" hidden="1">
      <c r="A734" s="3" t="s">
        <v>40</v>
      </c>
      <c r="B734">
        <v>2000</v>
      </c>
      <c r="C734">
        <v>0</v>
      </c>
      <c r="D734">
        <v>0</v>
      </c>
      <c r="E734" t="e">
        <v>#NUM!</v>
      </c>
      <c r="F734" t="str">
        <f>VLOOKUP(Importacao[[#This Row],[País]],Tabela4[],4,FALSE)</f>
        <v>Bulgária</v>
      </c>
      <c r="G734" t="str">
        <f>IFERROR(VLOOKUP(Importacao[[#This Row],[País Corrigido]],'Conversor de países_Geral_UTF8_'!$A$2:$B$223,2,FALSE),"Não Informado")</f>
        <v>Europa</v>
      </c>
      <c r="H7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5" spans="1:8" hidden="1">
      <c r="A735" s="3" t="s">
        <v>40</v>
      </c>
      <c r="B735">
        <v>2001</v>
      </c>
      <c r="C735">
        <v>0</v>
      </c>
      <c r="D735">
        <v>0</v>
      </c>
      <c r="E735" t="e">
        <v>#NUM!</v>
      </c>
      <c r="F735" t="str">
        <f>VLOOKUP(Importacao[[#This Row],[País]],Tabela4[],4,FALSE)</f>
        <v>Bulgária</v>
      </c>
      <c r="G735" t="str">
        <f>IFERROR(VLOOKUP(Importacao[[#This Row],[País Corrigido]],'Conversor de países_Geral_UTF8_'!$A$2:$B$223,2,FALSE),"Não Informado")</f>
        <v>Europa</v>
      </c>
      <c r="H7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6" spans="1:8" hidden="1">
      <c r="A736" s="3" t="s">
        <v>40</v>
      </c>
      <c r="B736">
        <v>2002</v>
      </c>
      <c r="C736">
        <v>0</v>
      </c>
      <c r="D736">
        <v>0</v>
      </c>
      <c r="E736" t="e">
        <v>#NUM!</v>
      </c>
      <c r="F736" t="str">
        <f>VLOOKUP(Importacao[[#This Row],[País]],Tabela4[],4,FALSE)</f>
        <v>Bulgária</v>
      </c>
      <c r="G736" t="str">
        <f>IFERROR(VLOOKUP(Importacao[[#This Row],[País Corrigido]],'Conversor de países_Geral_UTF8_'!$A$2:$B$223,2,FALSE),"Não Informado")</f>
        <v>Europa</v>
      </c>
      <c r="H7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7" spans="1:8" hidden="1">
      <c r="A737" s="3" t="s">
        <v>40</v>
      </c>
      <c r="B737">
        <v>2003</v>
      </c>
      <c r="C737">
        <v>0</v>
      </c>
      <c r="D737">
        <v>0</v>
      </c>
      <c r="E737" t="e">
        <v>#NUM!</v>
      </c>
      <c r="F737" t="str">
        <f>VLOOKUP(Importacao[[#This Row],[País]],Tabela4[],4,FALSE)</f>
        <v>Bulgária</v>
      </c>
      <c r="G737" t="str">
        <f>IFERROR(VLOOKUP(Importacao[[#This Row],[País Corrigido]],'Conversor de países_Geral_UTF8_'!$A$2:$B$223,2,FALSE),"Não Informado")</f>
        <v>Europa</v>
      </c>
      <c r="H7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8" spans="1:8" hidden="1">
      <c r="A738" s="3" t="s">
        <v>40</v>
      </c>
      <c r="B738">
        <v>2004</v>
      </c>
      <c r="C738">
        <v>0</v>
      </c>
      <c r="D738">
        <v>0</v>
      </c>
      <c r="E738" t="e">
        <v>#NUM!</v>
      </c>
      <c r="F738" t="str">
        <f>VLOOKUP(Importacao[[#This Row],[País]],Tabela4[],4,FALSE)</f>
        <v>Bulgária</v>
      </c>
      <c r="G738" t="str">
        <f>IFERROR(VLOOKUP(Importacao[[#This Row],[País Corrigido]],'Conversor de países_Geral_UTF8_'!$A$2:$B$223,2,FALSE),"Não Informado")</f>
        <v>Europa</v>
      </c>
      <c r="H7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39" spans="1:8" hidden="1">
      <c r="A739" s="3" t="s">
        <v>40</v>
      </c>
      <c r="B739">
        <v>2005</v>
      </c>
      <c r="C739">
        <v>0</v>
      </c>
      <c r="D739">
        <v>0</v>
      </c>
      <c r="E739" t="e">
        <v>#NUM!</v>
      </c>
      <c r="F739" t="str">
        <f>VLOOKUP(Importacao[[#This Row],[País]],Tabela4[],4,FALSE)</f>
        <v>Bulgária</v>
      </c>
      <c r="G739" t="str">
        <f>IFERROR(VLOOKUP(Importacao[[#This Row],[País Corrigido]],'Conversor de países_Geral_UTF8_'!$A$2:$B$223,2,FALSE),"Não Informado")</f>
        <v>Europa</v>
      </c>
      <c r="H7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40" spans="1:8" hidden="1">
      <c r="A740" s="3" t="s">
        <v>40</v>
      </c>
      <c r="B740">
        <v>2006</v>
      </c>
      <c r="C740">
        <v>0</v>
      </c>
      <c r="D740">
        <v>0</v>
      </c>
      <c r="E740" t="e">
        <v>#NUM!</v>
      </c>
      <c r="F740" t="str">
        <f>VLOOKUP(Importacao[[#This Row],[País]],Tabela4[],4,FALSE)</f>
        <v>Bulgária</v>
      </c>
      <c r="G740" t="str">
        <f>IFERROR(VLOOKUP(Importacao[[#This Row],[País Corrigido]],'Conversor de países_Geral_UTF8_'!$A$2:$B$223,2,FALSE),"Não Informado")</f>
        <v>Europa</v>
      </c>
      <c r="H7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41" spans="1:8" hidden="1">
      <c r="A741" s="3" t="s">
        <v>40</v>
      </c>
      <c r="B741">
        <v>2007</v>
      </c>
      <c r="C741">
        <v>0</v>
      </c>
      <c r="D741">
        <v>0</v>
      </c>
      <c r="E741" t="e">
        <v>#NUM!</v>
      </c>
      <c r="F741" t="str">
        <f>VLOOKUP(Importacao[[#This Row],[País]],Tabela4[],4,FALSE)</f>
        <v>Bulgária</v>
      </c>
      <c r="G741" t="str">
        <f>IFERROR(VLOOKUP(Importacao[[#This Row],[País Corrigido]],'Conversor de países_Geral_UTF8_'!$A$2:$B$223,2,FALSE),"Não Informado")</f>
        <v>Europa</v>
      </c>
      <c r="H7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42" spans="1:8" hidden="1">
      <c r="A742" s="3" t="s">
        <v>40</v>
      </c>
      <c r="B742">
        <v>2008</v>
      </c>
      <c r="C742">
        <v>0</v>
      </c>
      <c r="D742">
        <v>0</v>
      </c>
      <c r="E742" t="e">
        <v>#NUM!</v>
      </c>
      <c r="F742" t="str">
        <f>VLOOKUP(Importacao[[#This Row],[País]],Tabela4[],4,FALSE)</f>
        <v>Bulgária</v>
      </c>
      <c r="G742" t="str">
        <f>IFERROR(VLOOKUP(Importacao[[#This Row],[País Corrigido]],'Conversor de países_Geral_UTF8_'!$A$2:$B$223,2,FALSE),"Não Informado")</f>
        <v>Europa</v>
      </c>
      <c r="H7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43" spans="1:8" hidden="1">
      <c r="A743" s="3" t="s">
        <v>40</v>
      </c>
      <c r="B743">
        <v>2009</v>
      </c>
      <c r="C743">
        <v>0</v>
      </c>
      <c r="D743">
        <v>0</v>
      </c>
      <c r="E743" t="e">
        <v>#NUM!</v>
      </c>
      <c r="F743" t="str">
        <f>VLOOKUP(Importacao[[#This Row],[País]],Tabela4[],4,FALSE)</f>
        <v>Bulgária</v>
      </c>
      <c r="G743" t="str">
        <f>IFERROR(VLOOKUP(Importacao[[#This Row],[País Corrigido]],'Conversor de países_Geral_UTF8_'!$A$2:$B$223,2,FALSE),"Não Informado")</f>
        <v>Europa</v>
      </c>
      <c r="H7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44" spans="1:8" hidden="1">
      <c r="A744" s="3" t="s">
        <v>40</v>
      </c>
      <c r="B744">
        <v>2010</v>
      </c>
      <c r="C744">
        <v>20997</v>
      </c>
      <c r="D744">
        <v>94727</v>
      </c>
      <c r="E744">
        <v>4.5114540172405579</v>
      </c>
      <c r="F744" t="str">
        <f>VLOOKUP(Importacao[[#This Row],[País]],Tabela4[],4,FALSE)</f>
        <v>Bulgária</v>
      </c>
      <c r="G744" t="str">
        <f>IFERROR(VLOOKUP(Importacao[[#This Row],[País Corrigido]],'Conversor de países_Geral_UTF8_'!$A$2:$B$223,2,FALSE),"Não Informado")</f>
        <v>Europa</v>
      </c>
      <c r="H7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45" spans="1:8" hidden="1">
      <c r="A745" s="3" t="s">
        <v>40</v>
      </c>
      <c r="B745">
        <v>2011</v>
      </c>
      <c r="C745">
        <v>1097</v>
      </c>
      <c r="D745">
        <v>2527</v>
      </c>
      <c r="E745">
        <v>2.3035551504102099</v>
      </c>
      <c r="F745" t="str">
        <f>VLOOKUP(Importacao[[#This Row],[País]],Tabela4[],4,FALSE)</f>
        <v>Bulgária</v>
      </c>
      <c r="G745" t="str">
        <f>IFERROR(VLOOKUP(Importacao[[#This Row],[País Corrigido]],'Conversor de países_Geral_UTF8_'!$A$2:$B$223,2,FALSE),"Não Informado")</f>
        <v>Europa</v>
      </c>
      <c r="H7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46" spans="1:8" hidden="1">
      <c r="A746" s="3" t="s">
        <v>40</v>
      </c>
      <c r="B746">
        <v>2012</v>
      </c>
      <c r="C746">
        <v>0</v>
      </c>
      <c r="D746">
        <v>0</v>
      </c>
      <c r="E746" t="e">
        <v>#NUM!</v>
      </c>
      <c r="F746" t="str">
        <f>VLOOKUP(Importacao[[#This Row],[País]],Tabela4[],4,FALSE)</f>
        <v>Bulgária</v>
      </c>
      <c r="G746" t="str">
        <f>IFERROR(VLOOKUP(Importacao[[#This Row],[País Corrigido]],'Conversor de países_Geral_UTF8_'!$A$2:$B$223,2,FALSE),"Não Informado")</f>
        <v>Europa</v>
      </c>
      <c r="H7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47" spans="1:8" hidden="1">
      <c r="A747" s="3" t="s">
        <v>40</v>
      </c>
      <c r="B747">
        <v>2013</v>
      </c>
      <c r="C747">
        <v>5947</v>
      </c>
      <c r="D747">
        <v>21988</v>
      </c>
      <c r="E747">
        <v>3.6973263830502776</v>
      </c>
      <c r="F747" t="str">
        <f>VLOOKUP(Importacao[[#This Row],[País]],Tabela4[],4,FALSE)</f>
        <v>Bulgária</v>
      </c>
      <c r="G747" t="str">
        <f>IFERROR(VLOOKUP(Importacao[[#This Row],[País Corrigido]],'Conversor de países_Geral_UTF8_'!$A$2:$B$223,2,FALSE),"Não Informado")</f>
        <v>Europa</v>
      </c>
      <c r="H7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48" spans="1:8" hidden="1">
      <c r="A748" s="3" t="s">
        <v>40</v>
      </c>
      <c r="B748">
        <v>2014</v>
      </c>
      <c r="C748">
        <v>15019</v>
      </c>
      <c r="D748">
        <v>46857</v>
      </c>
      <c r="E748">
        <v>3.1198481922897665</v>
      </c>
      <c r="F748" t="str">
        <f>VLOOKUP(Importacao[[#This Row],[País]],Tabela4[],4,FALSE)</f>
        <v>Bulgária</v>
      </c>
      <c r="G748" t="str">
        <f>IFERROR(VLOOKUP(Importacao[[#This Row],[País Corrigido]],'Conversor de países_Geral_UTF8_'!$A$2:$B$223,2,FALSE),"Não Informado")</f>
        <v>Europa</v>
      </c>
      <c r="H7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49" spans="1:8" hidden="1">
      <c r="A749" s="3" t="s">
        <v>40</v>
      </c>
      <c r="B749">
        <v>2015</v>
      </c>
      <c r="C749">
        <v>17244</v>
      </c>
      <c r="D749">
        <v>51678</v>
      </c>
      <c r="E749">
        <v>2.9968684759916493</v>
      </c>
      <c r="F749" t="str">
        <f>VLOOKUP(Importacao[[#This Row],[País]],Tabela4[],4,FALSE)</f>
        <v>Bulgária</v>
      </c>
      <c r="G749" t="str">
        <f>IFERROR(VLOOKUP(Importacao[[#This Row],[País Corrigido]],'Conversor de países_Geral_UTF8_'!$A$2:$B$223,2,FALSE),"Não Informado")</f>
        <v>Europa</v>
      </c>
      <c r="H7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0" spans="1:8" hidden="1">
      <c r="A750" s="3" t="s">
        <v>40</v>
      </c>
      <c r="B750">
        <v>2016</v>
      </c>
      <c r="C750">
        <v>17777</v>
      </c>
      <c r="D750">
        <v>55253</v>
      </c>
      <c r="E750">
        <v>3.1081172301288182</v>
      </c>
      <c r="F750" t="str">
        <f>VLOOKUP(Importacao[[#This Row],[País]],Tabela4[],4,FALSE)</f>
        <v>Bulgária</v>
      </c>
      <c r="G750" t="str">
        <f>IFERROR(VLOOKUP(Importacao[[#This Row],[País Corrigido]],'Conversor de países_Geral_UTF8_'!$A$2:$B$223,2,FALSE),"Não Informado")</f>
        <v>Europa</v>
      </c>
      <c r="H7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1" spans="1:8" hidden="1">
      <c r="A751" s="3" t="s">
        <v>40</v>
      </c>
      <c r="B751">
        <v>2017</v>
      </c>
      <c r="C751">
        <v>35284</v>
      </c>
      <c r="D751">
        <v>68234</v>
      </c>
      <c r="E751">
        <v>1.9338510372973585</v>
      </c>
      <c r="F751" t="str">
        <f>VLOOKUP(Importacao[[#This Row],[País]],Tabela4[],4,FALSE)</f>
        <v>Bulgária</v>
      </c>
      <c r="G751" t="str">
        <f>IFERROR(VLOOKUP(Importacao[[#This Row],[País Corrigido]],'Conversor de países_Geral_UTF8_'!$A$2:$B$223,2,FALSE),"Não Informado")</f>
        <v>Europa</v>
      </c>
      <c r="H7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2" spans="1:8" hidden="1">
      <c r="A752" s="3" t="s">
        <v>40</v>
      </c>
      <c r="B752">
        <v>2018</v>
      </c>
      <c r="C752">
        <v>16166</v>
      </c>
      <c r="D752">
        <v>17550</v>
      </c>
      <c r="E752">
        <v>1.0856117778052703</v>
      </c>
      <c r="F752" t="str">
        <f>VLOOKUP(Importacao[[#This Row],[País]],Tabela4[],4,FALSE)</f>
        <v>Bulgária</v>
      </c>
      <c r="G752" t="str">
        <f>IFERROR(VLOOKUP(Importacao[[#This Row],[País Corrigido]],'Conversor de países_Geral_UTF8_'!$A$2:$B$223,2,FALSE),"Não Informado")</f>
        <v>Europa</v>
      </c>
      <c r="H7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3" spans="1:8" hidden="1">
      <c r="A753" s="3" t="s">
        <v>40</v>
      </c>
      <c r="B753">
        <v>2019</v>
      </c>
      <c r="C753">
        <v>10944</v>
      </c>
      <c r="D753">
        <v>9915</v>
      </c>
      <c r="E753">
        <v>0.90597587719298245</v>
      </c>
      <c r="F753" t="str">
        <f>VLOOKUP(Importacao[[#This Row],[País]],Tabela4[],4,FALSE)</f>
        <v>Bulgária</v>
      </c>
      <c r="G753" t="str">
        <f>IFERROR(VLOOKUP(Importacao[[#This Row],[País Corrigido]],'Conversor de países_Geral_UTF8_'!$A$2:$B$223,2,FALSE),"Não Informado")</f>
        <v>Europa</v>
      </c>
      <c r="H7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4" spans="1:8" hidden="1">
      <c r="A754" s="3" t="s">
        <v>40</v>
      </c>
      <c r="B754">
        <v>2020</v>
      </c>
      <c r="C754">
        <v>23110</v>
      </c>
      <c r="D754">
        <v>58319</v>
      </c>
      <c r="E754">
        <v>2.5235395932496756</v>
      </c>
      <c r="F754" t="str">
        <f>VLOOKUP(Importacao[[#This Row],[País]],Tabela4[],4,FALSE)</f>
        <v>Bulgária</v>
      </c>
      <c r="G754" t="str">
        <f>IFERROR(VLOOKUP(Importacao[[#This Row],[País Corrigido]],'Conversor de países_Geral_UTF8_'!$A$2:$B$223,2,FALSE),"Não Informado")</f>
        <v>Europa</v>
      </c>
      <c r="H7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5" spans="1:8" hidden="1">
      <c r="A755" s="3" t="s">
        <v>40</v>
      </c>
      <c r="B755">
        <v>2021</v>
      </c>
      <c r="C755">
        <v>34185</v>
      </c>
      <c r="D755">
        <v>105623</v>
      </c>
      <c r="E755">
        <v>3.0897469650431475</v>
      </c>
      <c r="F755" t="str">
        <f>VLOOKUP(Importacao[[#This Row],[País]],Tabela4[],4,FALSE)</f>
        <v>Bulgária</v>
      </c>
      <c r="G755" t="str">
        <f>IFERROR(VLOOKUP(Importacao[[#This Row],[País Corrigido]],'Conversor de países_Geral_UTF8_'!$A$2:$B$223,2,FALSE),"Não Informado")</f>
        <v>Europa</v>
      </c>
      <c r="H7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6" spans="1:8" hidden="1">
      <c r="A756" s="3" t="s">
        <v>40</v>
      </c>
      <c r="B756">
        <v>2022</v>
      </c>
      <c r="C756">
        <v>29929</v>
      </c>
      <c r="D756">
        <v>43221</v>
      </c>
      <c r="E756">
        <v>1.4441177453306158</v>
      </c>
      <c r="F756" t="str">
        <f>VLOOKUP(Importacao[[#This Row],[País]],Tabela4[],4,FALSE)</f>
        <v>Bulgária</v>
      </c>
      <c r="G756" t="str">
        <f>IFERROR(VLOOKUP(Importacao[[#This Row],[País Corrigido]],'Conversor de países_Geral_UTF8_'!$A$2:$B$223,2,FALSE),"Não Informado")</f>
        <v>Europa</v>
      </c>
      <c r="H7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7" spans="1:8" hidden="1">
      <c r="A757" s="3" t="s">
        <v>40</v>
      </c>
      <c r="B757">
        <v>2023</v>
      </c>
      <c r="C757">
        <v>40281</v>
      </c>
      <c r="D757">
        <v>95232</v>
      </c>
      <c r="E757">
        <v>2.3641915543308261</v>
      </c>
      <c r="F757" t="str">
        <f>VLOOKUP(Importacao[[#This Row],[País]],Tabela4[],4,FALSE)</f>
        <v>Bulgária</v>
      </c>
      <c r="G757" t="str">
        <f>IFERROR(VLOOKUP(Importacao[[#This Row],[País Corrigido]],'Conversor de países_Geral_UTF8_'!$A$2:$B$223,2,FALSE),"Não Informado")</f>
        <v>Europa</v>
      </c>
      <c r="H7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58" spans="1:8" hidden="1">
      <c r="A758" s="3" t="s">
        <v>260</v>
      </c>
      <c r="B758">
        <v>1970</v>
      </c>
      <c r="C758">
        <v>0</v>
      </c>
      <c r="D758">
        <v>0</v>
      </c>
      <c r="E758" t="e">
        <v>#NUM!</v>
      </c>
      <c r="F758" t="str">
        <f>VLOOKUP(Importacao[[#This Row],[País]],Tabela4[],4,FALSE)</f>
        <v>Canadá</v>
      </c>
      <c r="G758" t="str">
        <f>IFERROR(VLOOKUP(Importacao[[#This Row],[País Corrigido]],'Conversor de países_Geral_UTF8_'!$A$2:$B$223,2,FALSE),"Não Informado")</f>
        <v>América do Norte</v>
      </c>
      <c r="H7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59" spans="1:8" hidden="1">
      <c r="A759" s="3" t="s">
        <v>260</v>
      </c>
      <c r="B759">
        <v>1971</v>
      </c>
      <c r="C759">
        <v>0</v>
      </c>
      <c r="D759">
        <v>0</v>
      </c>
      <c r="E759" t="e">
        <v>#NUM!</v>
      </c>
      <c r="F759" t="str">
        <f>VLOOKUP(Importacao[[#This Row],[País]],Tabela4[],4,FALSE)</f>
        <v>Canadá</v>
      </c>
      <c r="G759" t="str">
        <f>IFERROR(VLOOKUP(Importacao[[#This Row],[País Corrigido]],'Conversor de países_Geral_UTF8_'!$A$2:$B$223,2,FALSE),"Não Informado")</f>
        <v>América do Norte</v>
      </c>
      <c r="H7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0" spans="1:8" hidden="1">
      <c r="A760" s="3" t="s">
        <v>260</v>
      </c>
      <c r="B760">
        <v>1972</v>
      </c>
      <c r="C760">
        <v>0</v>
      </c>
      <c r="D760">
        <v>0</v>
      </c>
      <c r="E760" t="e">
        <v>#NUM!</v>
      </c>
      <c r="F760" t="str">
        <f>VLOOKUP(Importacao[[#This Row],[País]],Tabela4[],4,FALSE)</f>
        <v>Canadá</v>
      </c>
      <c r="G760" t="str">
        <f>IFERROR(VLOOKUP(Importacao[[#This Row],[País Corrigido]],'Conversor de países_Geral_UTF8_'!$A$2:$B$223,2,FALSE),"Não Informado")</f>
        <v>América do Norte</v>
      </c>
      <c r="H7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1" spans="1:8" hidden="1">
      <c r="A761" s="3" t="s">
        <v>260</v>
      </c>
      <c r="B761">
        <v>1973</v>
      </c>
      <c r="C761">
        <v>0</v>
      </c>
      <c r="D761">
        <v>0</v>
      </c>
      <c r="E761" t="e">
        <v>#NUM!</v>
      </c>
      <c r="F761" t="str">
        <f>VLOOKUP(Importacao[[#This Row],[País]],Tabela4[],4,FALSE)</f>
        <v>Canadá</v>
      </c>
      <c r="G761" t="str">
        <f>IFERROR(VLOOKUP(Importacao[[#This Row],[País Corrigido]],'Conversor de países_Geral_UTF8_'!$A$2:$B$223,2,FALSE),"Não Informado")</f>
        <v>América do Norte</v>
      </c>
      <c r="H7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2" spans="1:8" hidden="1">
      <c r="A762" s="3" t="s">
        <v>260</v>
      </c>
      <c r="B762">
        <v>1974</v>
      </c>
      <c r="C762">
        <v>0</v>
      </c>
      <c r="D762">
        <v>0</v>
      </c>
      <c r="E762" t="e">
        <v>#NUM!</v>
      </c>
      <c r="F762" t="str">
        <f>VLOOKUP(Importacao[[#This Row],[País]],Tabela4[],4,FALSE)</f>
        <v>Canadá</v>
      </c>
      <c r="G762" t="str">
        <f>IFERROR(VLOOKUP(Importacao[[#This Row],[País Corrigido]],'Conversor de países_Geral_UTF8_'!$A$2:$B$223,2,FALSE),"Não Informado")</f>
        <v>América do Norte</v>
      </c>
      <c r="H7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3" spans="1:8" hidden="1">
      <c r="A763" s="3" t="s">
        <v>260</v>
      </c>
      <c r="B763">
        <v>1975</v>
      </c>
      <c r="C763">
        <v>0</v>
      </c>
      <c r="D763">
        <v>0</v>
      </c>
      <c r="E763" t="e">
        <v>#NUM!</v>
      </c>
      <c r="F763" t="str">
        <f>VLOOKUP(Importacao[[#This Row],[País]],Tabela4[],4,FALSE)</f>
        <v>Canadá</v>
      </c>
      <c r="G763" t="str">
        <f>IFERROR(VLOOKUP(Importacao[[#This Row],[País Corrigido]],'Conversor de países_Geral_UTF8_'!$A$2:$B$223,2,FALSE),"Não Informado")</f>
        <v>América do Norte</v>
      </c>
      <c r="H7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4" spans="1:8" hidden="1">
      <c r="A764" s="3" t="s">
        <v>260</v>
      </c>
      <c r="B764">
        <v>1976</v>
      </c>
      <c r="C764">
        <v>0</v>
      </c>
      <c r="D764">
        <v>0</v>
      </c>
      <c r="E764" t="e">
        <v>#NUM!</v>
      </c>
      <c r="F764" t="str">
        <f>VLOOKUP(Importacao[[#This Row],[País]],Tabela4[],4,FALSE)</f>
        <v>Canadá</v>
      </c>
      <c r="G764" t="str">
        <f>IFERROR(VLOOKUP(Importacao[[#This Row],[País Corrigido]],'Conversor de países_Geral_UTF8_'!$A$2:$B$223,2,FALSE),"Não Informado")</f>
        <v>América do Norte</v>
      </c>
      <c r="H7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5" spans="1:8" hidden="1">
      <c r="A765" s="3" t="s">
        <v>260</v>
      </c>
      <c r="B765">
        <v>1977</v>
      </c>
      <c r="C765">
        <v>0</v>
      </c>
      <c r="D765">
        <v>0</v>
      </c>
      <c r="E765" t="e">
        <v>#NUM!</v>
      </c>
      <c r="F765" t="str">
        <f>VLOOKUP(Importacao[[#This Row],[País]],Tabela4[],4,FALSE)</f>
        <v>Canadá</v>
      </c>
      <c r="G765" t="str">
        <f>IFERROR(VLOOKUP(Importacao[[#This Row],[País Corrigido]],'Conversor de países_Geral_UTF8_'!$A$2:$B$223,2,FALSE),"Não Informado")</f>
        <v>América do Norte</v>
      </c>
      <c r="H7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6" spans="1:8" hidden="1">
      <c r="A766" s="3" t="s">
        <v>260</v>
      </c>
      <c r="B766">
        <v>1978</v>
      </c>
      <c r="C766">
        <v>0</v>
      </c>
      <c r="D766">
        <v>0</v>
      </c>
      <c r="E766" t="e">
        <v>#NUM!</v>
      </c>
      <c r="F766" t="str">
        <f>VLOOKUP(Importacao[[#This Row],[País]],Tabela4[],4,FALSE)</f>
        <v>Canadá</v>
      </c>
      <c r="G766" t="str">
        <f>IFERROR(VLOOKUP(Importacao[[#This Row],[País Corrigido]],'Conversor de países_Geral_UTF8_'!$A$2:$B$223,2,FALSE),"Não Informado")</f>
        <v>América do Norte</v>
      </c>
      <c r="H7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7" spans="1:8" hidden="1">
      <c r="A767" s="3" t="s">
        <v>260</v>
      </c>
      <c r="B767">
        <v>1979</v>
      </c>
      <c r="C767">
        <v>0</v>
      </c>
      <c r="D767">
        <v>0</v>
      </c>
      <c r="E767" t="e">
        <v>#NUM!</v>
      </c>
      <c r="F767" t="str">
        <f>VLOOKUP(Importacao[[#This Row],[País]],Tabela4[],4,FALSE)</f>
        <v>Canadá</v>
      </c>
      <c r="G767" t="str">
        <f>IFERROR(VLOOKUP(Importacao[[#This Row],[País Corrigido]],'Conversor de países_Geral_UTF8_'!$A$2:$B$223,2,FALSE),"Não Informado")</f>
        <v>América do Norte</v>
      </c>
      <c r="H7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8" spans="1:8" hidden="1">
      <c r="A768" s="3" t="s">
        <v>260</v>
      </c>
      <c r="B768">
        <v>1980</v>
      </c>
      <c r="C768">
        <v>0</v>
      </c>
      <c r="D768">
        <v>0</v>
      </c>
      <c r="E768" t="e">
        <v>#NUM!</v>
      </c>
      <c r="F768" t="str">
        <f>VLOOKUP(Importacao[[#This Row],[País]],Tabela4[],4,FALSE)</f>
        <v>Canadá</v>
      </c>
      <c r="G768" t="str">
        <f>IFERROR(VLOOKUP(Importacao[[#This Row],[País Corrigido]],'Conversor de países_Geral_UTF8_'!$A$2:$B$223,2,FALSE),"Não Informado")</f>
        <v>América do Norte</v>
      </c>
      <c r="H7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69" spans="1:8" hidden="1">
      <c r="A769" s="3" t="s">
        <v>260</v>
      </c>
      <c r="B769">
        <v>1981</v>
      </c>
      <c r="C769">
        <v>0</v>
      </c>
      <c r="D769">
        <v>0</v>
      </c>
      <c r="E769" t="e">
        <v>#NUM!</v>
      </c>
      <c r="F769" t="str">
        <f>VLOOKUP(Importacao[[#This Row],[País]],Tabela4[],4,FALSE)</f>
        <v>Canadá</v>
      </c>
      <c r="G769" t="str">
        <f>IFERROR(VLOOKUP(Importacao[[#This Row],[País Corrigido]],'Conversor de países_Geral_UTF8_'!$A$2:$B$223,2,FALSE),"Não Informado")</f>
        <v>América do Norte</v>
      </c>
      <c r="H7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0" spans="1:8" hidden="1">
      <c r="A770" s="3" t="s">
        <v>260</v>
      </c>
      <c r="B770">
        <v>1982</v>
      </c>
      <c r="C770">
        <v>0</v>
      </c>
      <c r="D770">
        <v>0</v>
      </c>
      <c r="E770" t="e">
        <v>#NUM!</v>
      </c>
      <c r="F770" t="str">
        <f>VLOOKUP(Importacao[[#This Row],[País]],Tabela4[],4,FALSE)</f>
        <v>Canadá</v>
      </c>
      <c r="G770" t="str">
        <f>IFERROR(VLOOKUP(Importacao[[#This Row],[País Corrigido]],'Conversor de países_Geral_UTF8_'!$A$2:$B$223,2,FALSE),"Não Informado")</f>
        <v>América do Norte</v>
      </c>
      <c r="H7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1" spans="1:8" hidden="1">
      <c r="A771" s="3" t="s">
        <v>260</v>
      </c>
      <c r="B771">
        <v>1983</v>
      </c>
      <c r="C771">
        <v>0</v>
      </c>
      <c r="D771">
        <v>0</v>
      </c>
      <c r="E771" t="e">
        <v>#NUM!</v>
      </c>
      <c r="F771" t="str">
        <f>VLOOKUP(Importacao[[#This Row],[País]],Tabela4[],4,FALSE)</f>
        <v>Canadá</v>
      </c>
      <c r="G771" t="str">
        <f>IFERROR(VLOOKUP(Importacao[[#This Row],[País Corrigido]],'Conversor de países_Geral_UTF8_'!$A$2:$B$223,2,FALSE),"Não Informado")</f>
        <v>América do Norte</v>
      </c>
      <c r="H7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2" spans="1:8" hidden="1">
      <c r="A772" s="3" t="s">
        <v>260</v>
      </c>
      <c r="B772">
        <v>1984</v>
      </c>
      <c r="C772">
        <v>0</v>
      </c>
      <c r="D772">
        <v>0</v>
      </c>
      <c r="E772" t="e">
        <v>#NUM!</v>
      </c>
      <c r="F772" t="str">
        <f>VLOOKUP(Importacao[[#This Row],[País]],Tabela4[],4,FALSE)</f>
        <v>Canadá</v>
      </c>
      <c r="G772" t="str">
        <f>IFERROR(VLOOKUP(Importacao[[#This Row],[País Corrigido]],'Conversor de países_Geral_UTF8_'!$A$2:$B$223,2,FALSE),"Não Informado")</f>
        <v>América do Norte</v>
      </c>
      <c r="H7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3" spans="1:8" hidden="1">
      <c r="A773" s="3" t="s">
        <v>260</v>
      </c>
      <c r="B773">
        <v>1985</v>
      </c>
      <c r="C773">
        <v>0</v>
      </c>
      <c r="D773">
        <v>0</v>
      </c>
      <c r="E773" t="e">
        <v>#NUM!</v>
      </c>
      <c r="F773" t="str">
        <f>VLOOKUP(Importacao[[#This Row],[País]],Tabela4[],4,FALSE)</f>
        <v>Canadá</v>
      </c>
      <c r="G773" t="str">
        <f>IFERROR(VLOOKUP(Importacao[[#This Row],[País Corrigido]],'Conversor de países_Geral_UTF8_'!$A$2:$B$223,2,FALSE),"Não Informado")</f>
        <v>América do Norte</v>
      </c>
      <c r="H7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4" spans="1:8" hidden="1">
      <c r="A774" s="3" t="s">
        <v>260</v>
      </c>
      <c r="B774">
        <v>1986</v>
      </c>
      <c r="C774">
        <v>0</v>
      </c>
      <c r="D774">
        <v>0</v>
      </c>
      <c r="E774" t="e">
        <v>#NUM!</v>
      </c>
      <c r="F774" t="str">
        <f>VLOOKUP(Importacao[[#This Row],[País]],Tabela4[],4,FALSE)</f>
        <v>Canadá</v>
      </c>
      <c r="G774" t="str">
        <f>IFERROR(VLOOKUP(Importacao[[#This Row],[País Corrigido]],'Conversor de países_Geral_UTF8_'!$A$2:$B$223,2,FALSE),"Não Informado")</f>
        <v>América do Norte</v>
      </c>
      <c r="H7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5" spans="1:8" hidden="1">
      <c r="A775" s="3" t="s">
        <v>260</v>
      </c>
      <c r="B775">
        <v>1987</v>
      </c>
      <c r="C775">
        <v>0</v>
      </c>
      <c r="D775">
        <v>0</v>
      </c>
      <c r="E775" t="e">
        <v>#NUM!</v>
      </c>
      <c r="F775" t="str">
        <f>VLOOKUP(Importacao[[#This Row],[País]],Tabela4[],4,FALSE)</f>
        <v>Canadá</v>
      </c>
      <c r="G775" t="str">
        <f>IFERROR(VLOOKUP(Importacao[[#This Row],[País Corrigido]],'Conversor de países_Geral_UTF8_'!$A$2:$B$223,2,FALSE),"Não Informado")</f>
        <v>América do Norte</v>
      </c>
      <c r="H7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6" spans="1:8" hidden="1">
      <c r="A776" s="3" t="s">
        <v>260</v>
      </c>
      <c r="B776">
        <v>1988</v>
      </c>
      <c r="C776">
        <v>0</v>
      </c>
      <c r="D776">
        <v>0</v>
      </c>
      <c r="E776" t="e">
        <v>#NUM!</v>
      </c>
      <c r="F776" t="str">
        <f>VLOOKUP(Importacao[[#This Row],[País]],Tabela4[],4,FALSE)</f>
        <v>Canadá</v>
      </c>
      <c r="G776" t="str">
        <f>IFERROR(VLOOKUP(Importacao[[#This Row],[País Corrigido]],'Conversor de países_Geral_UTF8_'!$A$2:$B$223,2,FALSE),"Não Informado")</f>
        <v>América do Norte</v>
      </c>
      <c r="H7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7" spans="1:8" hidden="1">
      <c r="A777" s="3" t="s">
        <v>260</v>
      </c>
      <c r="B777">
        <v>1989</v>
      </c>
      <c r="C777">
        <v>0</v>
      </c>
      <c r="D777">
        <v>0</v>
      </c>
      <c r="E777" t="e">
        <v>#NUM!</v>
      </c>
      <c r="F777" t="str">
        <f>VLOOKUP(Importacao[[#This Row],[País]],Tabela4[],4,FALSE)</f>
        <v>Canadá</v>
      </c>
      <c r="G777" t="str">
        <f>IFERROR(VLOOKUP(Importacao[[#This Row],[País Corrigido]],'Conversor de países_Geral_UTF8_'!$A$2:$B$223,2,FALSE),"Não Informado")</f>
        <v>América do Norte</v>
      </c>
      <c r="H7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8" spans="1:8" hidden="1">
      <c r="A778" s="3" t="s">
        <v>260</v>
      </c>
      <c r="B778">
        <v>1990</v>
      </c>
      <c r="C778">
        <v>0</v>
      </c>
      <c r="D778">
        <v>0</v>
      </c>
      <c r="E778" t="e">
        <v>#NUM!</v>
      </c>
      <c r="F778" t="str">
        <f>VLOOKUP(Importacao[[#This Row],[País]],Tabela4[],4,FALSE)</f>
        <v>Canadá</v>
      </c>
      <c r="G778" t="str">
        <f>IFERROR(VLOOKUP(Importacao[[#This Row],[País Corrigido]],'Conversor de países_Geral_UTF8_'!$A$2:$B$223,2,FALSE),"Não Informado")</f>
        <v>América do Norte</v>
      </c>
      <c r="H7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79" spans="1:8" hidden="1">
      <c r="A779" s="3" t="s">
        <v>260</v>
      </c>
      <c r="B779">
        <v>1991</v>
      </c>
      <c r="C779">
        <v>0</v>
      </c>
      <c r="D779">
        <v>0</v>
      </c>
      <c r="E779" t="e">
        <v>#NUM!</v>
      </c>
      <c r="F779" t="str">
        <f>VLOOKUP(Importacao[[#This Row],[País]],Tabela4[],4,FALSE)</f>
        <v>Canadá</v>
      </c>
      <c r="G779" t="str">
        <f>IFERROR(VLOOKUP(Importacao[[#This Row],[País Corrigido]],'Conversor de países_Geral_UTF8_'!$A$2:$B$223,2,FALSE),"Não Informado")</f>
        <v>América do Norte</v>
      </c>
      <c r="H7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0" spans="1:8" hidden="1">
      <c r="A780" s="3" t="s">
        <v>260</v>
      </c>
      <c r="B780">
        <v>1992</v>
      </c>
      <c r="C780">
        <v>0</v>
      </c>
      <c r="D780">
        <v>0</v>
      </c>
      <c r="E780" t="e">
        <v>#NUM!</v>
      </c>
      <c r="F780" t="str">
        <f>VLOOKUP(Importacao[[#This Row],[País]],Tabela4[],4,FALSE)</f>
        <v>Canadá</v>
      </c>
      <c r="G780" t="str">
        <f>IFERROR(VLOOKUP(Importacao[[#This Row],[País Corrigido]],'Conversor de países_Geral_UTF8_'!$A$2:$B$223,2,FALSE),"Não Informado")</f>
        <v>América do Norte</v>
      </c>
      <c r="H7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1" spans="1:8" hidden="1">
      <c r="A781" s="3" t="s">
        <v>260</v>
      </c>
      <c r="B781">
        <v>1993</v>
      </c>
      <c r="C781">
        <v>0</v>
      </c>
      <c r="D781">
        <v>0</v>
      </c>
      <c r="E781" t="e">
        <v>#NUM!</v>
      </c>
      <c r="F781" t="str">
        <f>VLOOKUP(Importacao[[#This Row],[País]],Tabela4[],4,FALSE)</f>
        <v>Canadá</v>
      </c>
      <c r="G781" t="str">
        <f>IFERROR(VLOOKUP(Importacao[[#This Row],[País Corrigido]],'Conversor de países_Geral_UTF8_'!$A$2:$B$223,2,FALSE),"Não Informado")</f>
        <v>América do Norte</v>
      </c>
      <c r="H7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2" spans="1:8" hidden="1">
      <c r="A782" s="3" t="s">
        <v>260</v>
      </c>
      <c r="B782">
        <v>1994</v>
      </c>
      <c r="C782">
        <v>0</v>
      </c>
      <c r="D782">
        <v>0</v>
      </c>
      <c r="E782" t="e">
        <v>#NUM!</v>
      </c>
      <c r="F782" t="str">
        <f>VLOOKUP(Importacao[[#This Row],[País]],Tabela4[],4,FALSE)</f>
        <v>Canadá</v>
      </c>
      <c r="G782" t="str">
        <f>IFERROR(VLOOKUP(Importacao[[#This Row],[País Corrigido]],'Conversor de países_Geral_UTF8_'!$A$2:$B$223,2,FALSE),"Não Informado")</f>
        <v>América do Norte</v>
      </c>
      <c r="H7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3" spans="1:8" hidden="1">
      <c r="A783" s="3" t="s">
        <v>260</v>
      </c>
      <c r="B783">
        <v>1995</v>
      </c>
      <c r="C783">
        <v>0</v>
      </c>
      <c r="D783">
        <v>0</v>
      </c>
      <c r="E783" t="e">
        <v>#NUM!</v>
      </c>
      <c r="F783" t="str">
        <f>VLOOKUP(Importacao[[#This Row],[País]],Tabela4[],4,FALSE)</f>
        <v>Canadá</v>
      </c>
      <c r="G783" t="str">
        <f>IFERROR(VLOOKUP(Importacao[[#This Row],[País Corrigido]],'Conversor de países_Geral_UTF8_'!$A$2:$B$223,2,FALSE),"Não Informado")</f>
        <v>América do Norte</v>
      </c>
      <c r="H7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4" spans="1:8" hidden="1">
      <c r="A784" s="3" t="s">
        <v>260</v>
      </c>
      <c r="B784">
        <v>1996</v>
      </c>
      <c r="C784">
        <v>0</v>
      </c>
      <c r="D784">
        <v>0</v>
      </c>
      <c r="E784" t="e">
        <v>#NUM!</v>
      </c>
      <c r="F784" t="str">
        <f>VLOOKUP(Importacao[[#This Row],[País]],Tabela4[],4,FALSE)</f>
        <v>Canadá</v>
      </c>
      <c r="G784" t="str">
        <f>IFERROR(VLOOKUP(Importacao[[#This Row],[País Corrigido]],'Conversor de países_Geral_UTF8_'!$A$2:$B$223,2,FALSE),"Não Informado")</f>
        <v>América do Norte</v>
      </c>
      <c r="H7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5" spans="1:8" hidden="1">
      <c r="A785" s="3" t="s">
        <v>260</v>
      </c>
      <c r="B785">
        <v>1997</v>
      </c>
      <c r="C785">
        <v>0</v>
      </c>
      <c r="D785">
        <v>0</v>
      </c>
      <c r="E785" t="e">
        <v>#NUM!</v>
      </c>
      <c r="F785" t="str">
        <f>VLOOKUP(Importacao[[#This Row],[País]],Tabela4[],4,FALSE)</f>
        <v>Canadá</v>
      </c>
      <c r="G785" t="str">
        <f>IFERROR(VLOOKUP(Importacao[[#This Row],[País Corrigido]],'Conversor de países_Geral_UTF8_'!$A$2:$B$223,2,FALSE),"Não Informado")</f>
        <v>América do Norte</v>
      </c>
      <c r="H7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6" spans="1:8" hidden="1">
      <c r="A786" s="3" t="s">
        <v>260</v>
      </c>
      <c r="B786">
        <v>1998</v>
      </c>
      <c r="C786">
        <v>0</v>
      </c>
      <c r="D786">
        <v>0</v>
      </c>
      <c r="E786" t="e">
        <v>#NUM!</v>
      </c>
      <c r="F786" t="str">
        <f>VLOOKUP(Importacao[[#This Row],[País]],Tabela4[],4,FALSE)</f>
        <v>Canadá</v>
      </c>
      <c r="G786" t="str">
        <f>IFERROR(VLOOKUP(Importacao[[#This Row],[País Corrigido]],'Conversor de países_Geral_UTF8_'!$A$2:$B$223,2,FALSE),"Não Informado")</f>
        <v>América do Norte</v>
      </c>
      <c r="H7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7" spans="1:8" hidden="1">
      <c r="A787" s="3" t="s">
        <v>260</v>
      </c>
      <c r="B787">
        <v>1999</v>
      </c>
      <c r="C787">
        <v>0</v>
      </c>
      <c r="D787">
        <v>0</v>
      </c>
      <c r="E787" t="e">
        <v>#NUM!</v>
      </c>
      <c r="F787" t="str">
        <f>VLOOKUP(Importacao[[#This Row],[País]],Tabela4[],4,FALSE)</f>
        <v>Canadá</v>
      </c>
      <c r="G787" t="str">
        <f>IFERROR(VLOOKUP(Importacao[[#This Row],[País Corrigido]],'Conversor de países_Geral_UTF8_'!$A$2:$B$223,2,FALSE),"Não Informado")</f>
        <v>América do Norte</v>
      </c>
      <c r="H7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8" spans="1:8" hidden="1">
      <c r="A788" s="3" t="s">
        <v>260</v>
      </c>
      <c r="B788">
        <v>2000</v>
      </c>
      <c r="C788">
        <v>0</v>
      </c>
      <c r="D788">
        <v>0</v>
      </c>
      <c r="E788" t="e">
        <v>#NUM!</v>
      </c>
      <c r="F788" t="str">
        <f>VLOOKUP(Importacao[[#This Row],[País]],Tabela4[],4,FALSE)</f>
        <v>Canadá</v>
      </c>
      <c r="G788" t="str">
        <f>IFERROR(VLOOKUP(Importacao[[#This Row],[País Corrigido]],'Conversor de países_Geral_UTF8_'!$A$2:$B$223,2,FALSE),"Não Informado")</f>
        <v>América do Norte</v>
      </c>
      <c r="H7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89" spans="1:8" hidden="1">
      <c r="A789" s="3" t="s">
        <v>260</v>
      </c>
      <c r="B789">
        <v>2001</v>
      </c>
      <c r="C789">
        <v>0</v>
      </c>
      <c r="D789">
        <v>0</v>
      </c>
      <c r="E789" t="e">
        <v>#NUM!</v>
      </c>
      <c r="F789" t="str">
        <f>VLOOKUP(Importacao[[#This Row],[País]],Tabela4[],4,FALSE)</f>
        <v>Canadá</v>
      </c>
      <c r="G789" t="str">
        <f>IFERROR(VLOOKUP(Importacao[[#This Row],[País Corrigido]],'Conversor de países_Geral_UTF8_'!$A$2:$B$223,2,FALSE),"Não Informado")</f>
        <v>América do Norte</v>
      </c>
      <c r="H7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90" spans="1:8" hidden="1">
      <c r="A790" s="3" t="s">
        <v>260</v>
      </c>
      <c r="B790">
        <v>2002</v>
      </c>
      <c r="C790">
        <v>0</v>
      </c>
      <c r="D790">
        <v>0</v>
      </c>
      <c r="E790" t="e">
        <v>#NUM!</v>
      </c>
      <c r="F790" t="str">
        <f>VLOOKUP(Importacao[[#This Row],[País]],Tabela4[],4,FALSE)</f>
        <v>Canadá</v>
      </c>
      <c r="G790" t="str">
        <f>IFERROR(VLOOKUP(Importacao[[#This Row],[País Corrigido]],'Conversor de países_Geral_UTF8_'!$A$2:$B$223,2,FALSE),"Não Informado")</f>
        <v>América do Norte</v>
      </c>
      <c r="H7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91" spans="1:8" hidden="1">
      <c r="A791" s="3" t="s">
        <v>260</v>
      </c>
      <c r="B791">
        <v>2003</v>
      </c>
      <c r="C791">
        <v>0</v>
      </c>
      <c r="D791">
        <v>0</v>
      </c>
      <c r="E791" t="e">
        <v>#NUM!</v>
      </c>
      <c r="F791" t="str">
        <f>VLOOKUP(Importacao[[#This Row],[País]],Tabela4[],4,FALSE)</f>
        <v>Canadá</v>
      </c>
      <c r="G791" t="str">
        <f>IFERROR(VLOOKUP(Importacao[[#This Row],[País Corrigido]],'Conversor de países_Geral_UTF8_'!$A$2:$B$223,2,FALSE),"Não Informado")</f>
        <v>América do Norte</v>
      </c>
      <c r="H7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92" spans="1:8" hidden="1">
      <c r="A792" s="3" t="s">
        <v>260</v>
      </c>
      <c r="B792">
        <v>2004</v>
      </c>
      <c r="C792">
        <v>0</v>
      </c>
      <c r="D792">
        <v>0</v>
      </c>
      <c r="E792" t="e">
        <v>#NUM!</v>
      </c>
      <c r="F792" t="str">
        <f>VLOOKUP(Importacao[[#This Row],[País]],Tabela4[],4,FALSE)</f>
        <v>Canadá</v>
      </c>
      <c r="G792" t="str">
        <f>IFERROR(VLOOKUP(Importacao[[#This Row],[País Corrigido]],'Conversor de países_Geral_UTF8_'!$A$2:$B$223,2,FALSE),"Não Informado")</f>
        <v>América do Norte</v>
      </c>
      <c r="H7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93" spans="1:8" hidden="1">
      <c r="A793" s="3" t="s">
        <v>260</v>
      </c>
      <c r="B793">
        <v>2005</v>
      </c>
      <c r="C793">
        <v>0</v>
      </c>
      <c r="D793">
        <v>0</v>
      </c>
      <c r="E793" t="e">
        <v>#NUM!</v>
      </c>
      <c r="F793" t="str">
        <f>VLOOKUP(Importacao[[#This Row],[País]],Tabela4[],4,FALSE)</f>
        <v>Canadá</v>
      </c>
      <c r="G793" t="str">
        <f>IFERROR(VLOOKUP(Importacao[[#This Row],[País Corrigido]],'Conversor de países_Geral_UTF8_'!$A$2:$B$223,2,FALSE),"Não Informado")</f>
        <v>América do Norte</v>
      </c>
      <c r="H7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94" spans="1:8" hidden="1">
      <c r="A794" s="3" t="s">
        <v>260</v>
      </c>
      <c r="B794">
        <v>2006</v>
      </c>
      <c r="C794">
        <v>0</v>
      </c>
      <c r="D794">
        <v>0</v>
      </c>
      <c r="E794" t="e">
        <v>#NUM!</v>
      </c>
      <c r="F794" t="str">
        <f>VLOOKUP(Importacao[[#This Row],[País]],Tabela4[],4,FALSE)</f>
        <v>Canadá</v>
      </c>
      <c r="G794" t="str">
        <f>IFERROR(VLOOKUP(Importacao[[#This Row],[País Corrigido]],'Conversor de países_Geral_UTF8_'!$A$2:$B$223,2,FALSE),"Não Informado")</f>
        <v>América do Norte</v>
      </c>
      <c r="H7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95" spans="1:8" hidden="1">
      <c r="A795" s="3" t="s">
        <v>260</v>
      </c>
      <c r="B795">
        <v>2007</v>
      </c>
      <c r="C795">
        <v>0</v>
      </c>
      <c r="D795">
        <v>0</v>
      </c>
      <c r="E795" t="e">
        <v>#NUM!</v>
      </c>
      <c r="F795" t="str">
        <f>VLOOKUP(Importacao[[#This Row],[País]],Tabela4[],4,FALSE)</f>
        <v>Canadá</v>
      </c>
      <c r="G795" t="str">
        <f>IFERROR(VLOOKUP(Importacao[[#This Row],[País Corrigido]],'Conversor de países_Geral_UTF8_'!$A$2:$B$223,2,FALSE),"Não Informado")</f>
        <v>América do Norte</v>
      </c>
      <c r="H7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96" spans="1:8" hidden="1">
      <c r="A796" s="3" t="s">
        <v>260</v>
      </c>
      <c r="B796">
        <v>2008</v>
      </c>
      <c r="C796">
        <v>396</v>
      </c>
      <c r="D796">
        <v>30957</v>
      </c>
      <c r="E796">
        <v>78.174242424242422</v>
      </c>
      <c r="F796" t="str">
        <f>VLOOKUP(Importacao[[#This Row],[País]],Tabela4[],4,FALSE)</f>
        <v>Canadá</v>
      </c>
      <c r="G796" t="str">
        <f>IFERROR(VLOOKUP(Importacao[[#This Row],[País Corrigido]],'Conversor de países_Geral_UTF8_'!$A$2:$B$223,2,FALSE),"Não Informado")</f>
        <v>América do Norte</v>
      </c>
      <c r="H7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797" spans="1:8" hidden="1">
      <c r="A797" s="3" t="s">
        <v>260</v>
      </c>
      <c r="B797">
        <v>2009</v>
      </c>
      <c r="C797">
        <v>0</v>
      </c>
      <c r="D797">
        <v>0</v>
      </c>
      <c r="E797" t="e">
        <v>#NUM!</v>
      </c>
      <c r="F797" t="str">
        <f>VLOOKUP(Importacao[[#This Row],[País]],Tabela4[],4,FALSE)</f>
        <v>Canadá</v>
      </c>
      <c r="G797" t="str">
        <f>IFERROR(VLOOKUP(Importacao[[#This Row],[País Corrigido]],'Conversor de países_Geral_UTF8_'!$A$2:$B$223,2,FALSE),"Não Informado")</f>
        <v>América do Norte</v>
      </c>
      <c r="H7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98" spans="1:8" hidden="1">
      <c r="A798" s="3" t="s">
        <v>260</v>
      </c>
      <c r="B798">
        <v>2010</v>
      </c>
      <c r="C798">
        <v>0</v>
      </c>
      <c r="D798">
        <v>0</v>
      </c>
      <c r="E798" t="e">
        <v>#NUM!</v>
      </c>
      <c r="F798" t="str">
        <f>VLOOKUP(Importacao[[#This Row],[País]],Tabela4[],4,FALSE)</f>
        <v>Canadá</v>
      </c>
      <c r="G798" t="str">
        <f>IFERROR(VLOOKUP(Importacao[[#This Row],[País Corrigido]],'Conversor de países_Geral_UTF8_'!$A$2:$B$223,2,FALSE),"Não Informado")</f>
        <v>América do Norte</v>
      </c>
      <c r="H7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799" spans="1:8" hidden="1">
      <c r="A799" s="3" t="s">
        <v>260</v>
      </c>
      <c r="B799">
        <v>2011</v>
      </c>
      <c r="C799">
        <v>2322</v>
      </c>
      <c r="D799">
        <v>35032</v>
      </c>
      <c r="E799">
        <v>15.0869939707149</v>
      </c>
      <c r="F799" t="str">
        <f>VLOOKUP(Importacao[[#This Row],[País]],Tabela4[],4,FALSE)</f>
        <v>Canadá</v>
      </c>
      <c r="G799" t="str">
        <f>IFERROR(VLOOKUP(Importacao[[#This Row],[País Corrigido]],'Conversor de países_Geral_UTF8_'!$A$2:$B$223,2,FALSE),"Não Informado")</f>
        <v>América do Norte</v>
      </c>
      <c r="H7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00" spans="1:8" hidden="1">
      <c r="A800" s="3" t="s">
        <v>260</v>
      </c>
      <c r="B800">
        <v>2012</v>
      </c>
      <c r="C800">
        <v>0</v>
      </c>
      <c r="D800">
        <v>0</v>
      </c>
      <c r="E800" t="e">
        <v>#NUM!</v>
      </c>
      <c r="F800" t="str">
        <f>VLOOKUP(Importacao[[#This Row],[País]],Tabela4[],4,FALSE)</f>
        <v>Canadá</v>
      </c>
      <c r="G800" t="str">
        <f>IFERROR(VLOOKUP(Importacao[[#This Row],[País Corrigido]],'Conversor de países_Geral_UTF8_'!$A$2:$B$223,2,FALSE),"Não Informado")</f>
        <v>América do Norte</v>
      </c>
      <c r="H8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01" spans="1:8" hidden="1">
      <c r="A801" s="3" t="s">
        <v>260</v>
      </c>
      <c r="B801">
        <v>2013</v>
      </c>
      <c r="C801">
        <v>0</v>
      </c>
      <c r="D801">
        <v>0</v>
      </c>
      <c r="E801" t="e">
        <v>#NUM!</v>
      </c>
      <c r="F801" t="str">
        <f>VLOOKUP(Importacao[[#This Row],[País]],Tabela4[],4,FALSE)</f>
        <v>Canadá</v>
      </c>
      <c r="G801" t="str">
        <f>IFERROR(VLOOKUP(Importacao[[#This Row],[País Corrigido]],'Conversor de países_Geral_UTF8_'!$A$2:$B$223,2,FALSE),"Não Informado")</f>
        <v>América do Norte</v>
      </c>
      <c r="H8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02" spans="1:8" hidden="1">
      <c r="A802" s="3" t="s">
        <v>260</v>
      </c>
      <c r="B802">
        <v>2014</v>
      </c>
      <c r="C802">
        <v>1530</v>
      </c>
      <c r="D802">
        <v>25958</v>
      </c>
      <c r="E802">
        <v>16.966013071895425</v>
      </c>
      <c r="F802" t="str">
        <f>VLOOKUP(Importacao[[#This Row],[País]],Tabela4[],4,FALSE)</f>
        <v>Canadá</v>
      </c>
      <c r="G802" t="str">
        <f>IFERROR(VLOOKUP(Importacao[[#This Row],[País Corrigido]],'Conversor de países_Geral_UTF8_'!$A$2:$B$223,2,FALSE),"Não Informado")</f>
        <v>América do Norte</v>
      </c>
      <c r="H8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03" spans="1:8" hidden="1">
      <c r="A803" s="3" t="s">
        <v>260</v>
      </c>
      <c r="B803">
        <v>2015</v>
      </c>
      <c r="C803">
        <v>0</v>
      </c>
      <c r="D803">
        <v>0</v>
      </c>
      <c r="E803" t="e">
        <v>#NUM!</v>
      </c>
      <c r="F803" t="str">
        <f>VLOOKUP(Importacao[[#This Row],[País]],Tabela4[],4,FALSE)</f>
        <v>Canadá</v>
      </c>
      <c r="G803" t="str">
        <f>IFERROR(VLOOKUP(Importacao[[#This Row],[País Corrigido]],'Conversor de países_Geral_UTF8_'!$A$2:$B$223,2,FALSE),"Não Informado")</f>
        <v>América do Norte</v>
      </c>
      <c r="H8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04" spans="1:8" hidden="1">
      <c r="A804" s="3" t="s">
        <v>260</v>
      </c>
      <c r="B804">
        <v>2016</v>
      </c>
      <c r="C804">
        <v>0</v>
      </c>
      <c r="D804">
        <v>0</v>
      </c>
      <c r="E804" t="e">
        <v>#NUM!</v>
      </c>
      <c r="F804" t="str">
        <f>VLOOKUP(Importacao[[#This Row],[País]],Tabela4[],4,FALSE)</f>
        <v>Canadá</v>
      </c>
      <c r="G804" t="str">
        <f>IFERROR(VLOOKUP(Importacao[[#This Row],[País Corrigido]],'Conversor de países_Geral_UTF8_'!$A$2:$B$223,2,FALSE),"Não Informado")</f>
        <v>América do Norte</v>
      </c>
      <c r="H8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05" spans="1:8" hidden="1">
      <c r="A805" s="3" t="s">
        <v>260</v>
      </c>
      <c r="B805">
        <v>2017</v>
      </c>
      <c r="C805">
        <v>0</v>
      </c>
      <c r="D805">
        <v>0</v>
      </c>
      <c r="E805" t="e">
        <v>#NUM!</v>
      </c>
      <c r="F805" t="str">
        <f>VLOOKUP(Importacao[[#This Row],[País]],Tabela4[],4,FALSE)</f>
        <v>Canadá</v>
      </c>
      <c r="G805" t="str">
        <f>IFERROR(VLOOKUP(Importacao[[#This Row],[País Corrigido]],'Conversor de países_Geral_UTF8_'!$A$2:$B$223,2,FALSE),"Não Informado")</f>
        <v>América do Norte</v>
      </c>
      <c r="H8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06" spans="1:8" hidden="1">
      <c r="A806" s="3" t="s">
        <v>260</v>
      </c>
      <c r="B806">
        <v>2018</v>
      </c>
      <c r="C806">
        <v>301</v>
      </c>
      <c r="D806">
        <v>17418</v>
      </c>
      <c r="E806">
        <v>57.867109634551497</v>
      </c>
      <c r="F806" t="str">
        <f>VLOOKUP(Importacao[[#This Row],[País]],Tabela4[],4,FALSE)</f>
        <v>Canadá</v>
      </c>
      <c r="G806" t="str">
        <f>IFERROR(VLOOKUP(Importacao[[#This Row],[País Corrigido]],'Conversor de países_Geral_UTF8_'!$A$2:$B$223,2,FALSE),"Não Informado")</f>
        <v>América do Norte</v>
      </c>
      <c r="H8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07" spans="1:8" hidden="1">
      <c r="A807" s="3" t="s">
        <v>260</v>
      </c>
      <c r="B807">
        <v>2019</v>
      </c>
      <c r="C807">
        <v>0</v>
      </c>
      <c r="D807">
        <v>0</v>
      </c>
      <c r="E807" t="e">
        <v>#NUM!</v>
      </c>
      <c r="F807" t="str">
        <f>VLOOKUP(Importacao[[#This Row],[País]],Tabela4[],4,FALSE)</f>
        <v>Canadá</v>
      </c>
      <c r="G807" t="str">
        <f>IFERROR(VLOOKUP(Importacao[[#This Row],[País Corrigido]],'Conversor de países_Geral_UTF8_'!$A$2:$B$223,2,FALSE),"Não Informado")</f>
        <v>América do Norte</v>
      </c>
      <c r="H8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08" spans="1:8" hidden="1">
      <c r="A808" s="3" t="s">
        <v>260</v>
      </c>
      <c r="B808">
        <v>2020</v>
      </c>
      <c r="C808">
        <v>0</v>
      </c>
      <c r="D808">
        <v>0</v>
      </c>
      <c r="E808" t="e">
        <v>#NUM!</v>
      </c>
      <c r="F808" t="str">
        <f>VLOOKUP(Importacao[[#This Row],[País]],Tabela4[],4,FALSE)</f>
        <v>Canadá</v>
      </c>
      <c r="G808" t="str">
        <f>IFERROR(VLOOKUP(Importacao[[#This Row],[País Corrigido]],'Conversor de países_Geral_UTF8_'!$A$2:$B$223,2,FALSE),"Não Informado")</f>
        <v>América do Norte</v>
      </c>
      <c r="H8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09" spans="1:8" hidden="1">
      <c r="A809" s="3" t="s">
        <v>260</v>
      </c>
      <c r="B809">
        <v>2021</v>
      </c>
      <c r="C809">
        <v>0</v>
      </c>
      <c r="D809">
        <v>0</v>
      </c>
      <c r="E809" t="e">
        <v>#NUM!</v>
      </c>
      <c r="F809" t="str">
        <f>VLOOKUP(Importacao[[#This Row],[País]],Tabela4[],4,FALSE)</f>
        <v>Canadá</v>
      </c>
      <c r="G809" t="str">
        <f>IFERROR(VLOOKUP(Importacao[[#This Row],[País Corrigido]],'Conversor de países_Geral_UTF8_'!$A$2:$B$223,2,FALSE),"Não Informado")</f>
        <v>América do Norte</v>
      </c>
      <c r="H8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10" spans="1:8" hidden="1">
      <c r="A810" s="3" t="s">
        <v>260</v>
      </c>
      <c r="B810">
        <v>2022</v>
      </c>
      <c r="C810">
        <v>884</v>
      </c>
      <c r="D810">
        <v>11607</v>
      </c>
      <c r="E810">
        <v>13.130090497737557</v>
      </c>
      <c r="F810" t="str">
        <f>VLOOKUP(Importacao[[#This Row],[País]],Tabela4[],4,FALSE)</f>
        <v>Canadá</v>
      </c>
      <c r="G810" t="str">
        <f>IFERROR(VLOOKUP(Importacao[[#This Row],[País Corrigido]],'Conversor de países_Geral_UTF8_'!$A$2:$B$223,2,FALSE),"Não Informado")</f>
        <v>América do Norte</v>
      </c>
      <c r="H8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1" spans="1:8" hidden="1">
      <c r="A811" s="3" t="s">
        <v>260</v>
      </c>
      <c r="B811">
        <v>2023</v>
      </c>
      <c r="C811">
        <v>14</v>
      </c>
      <c r="D811">
        <v>1062</v>
      </c>
      <c r="E811">
        <v>75.857142857142861</v>
      </c>
      <c r="F811" t="str">
        <f>VLOOKUP(Importacao[[#This Row],[País]],Tabela4[],4,FALSE)</f>
        <v>Canadá</v>
      </c>
      <c r="G811" t="str">
        <f>IFERROR(VLOOKUP(Importacao[[#This Row],[País Corrigido]],'Conversor de países_Geral_UTF8_'!$A$2:$B$223,2,FALSE),"Não Informado")</f>
        <v>América do Norte</v>
      </c>
      <c r="H8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2" spans="1:8">
      <c r="A812" s="3" t="s">
        <v>52</v>
      </c>
      <c r="B812">
        <v>1970</v>
      </c>
      <c r="C812">
        <v>162370</v>
      </c>
      <c r="D812">
        <v>101819</v>
      </c>
      <c r="E812">
        <v>0.62708012563897275</v>
      </c>
      <c r="F812" t="str">
        <f>VLOOKUP(Importacao[[#This Row],[País]],Tabela4[],4,FALSE)</f>
        <v>Chile</v>
      </c>
      <c r="G812" t="str">
        <f>IFERROR(VLOOKUP(Importacao[[#This Row],[País Corrigido]],'Conversor de países_Geral_UTF8_'!$A$2:$B$223,2,FALSE),"Não Informado")</f>
        <v>América do Sul</v>
      </c>
      <c r="H8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3" spans="1:8">
      <c r="A813" s="3" t="s">
        <v>52</v>
      </c>
      <c r="B813">
        <v>1971</v>
      </c>
      <c r="C813">
        <v>74406</v>
      </c>
      <c r="D813">
        <v>52240</v>
      </c>
      <c r="E813">
        <v>0.70209391715721847</v>
      </c>
      <c r="F813" t="str">
        <f>VLOOKUP(Importacao[[#This Row],[País]],Tabela4[],4,FALSE)</f>
        <v>Chile</v>
      </c>
      <c r="G813" t="str">
        <f>IFERROR(VLOOKUP(Importacao[[#This Row],[País Corrigido]],'Conversor de países_Geral_UTF8_'!$A$2:$B$223,2,FALSE),"Não Informado")</f>
        <v>América do Sul</v>
      </c>
      <c r="H8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4" spans="1:8">
      <c r="A814" s="3" t="s">
        <v>52</v>
      </c>
      <c r="B814">
        <v>1972</v>
      </c>
      <c r="C814">
        <v>161736</v>
      </c>
      <c r="D814">
        <v>95654</v>
      </c>
      <c r="E814">
        <v>0.59142058663501018</v>
      </c>
      <c r="F814" t="str">
        <f>VLOOKUP(Importacao[[#This Row],[País]],Tabela4[],4,FALSE)</f>
        <v>Chile</v>
      </c>
      <c r="G814" t="str">
        <f>IFERROR(VLOOKUP(Importacao[[#This Row],[País Corrigido]],'Conversor de países_Geral_UTF8_'!$A$2:$B$223,2,FALSE),"Não Informado")</f>
        <v>América do Sul</v>
      </c>
      <c r="H8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5" spans="1:8">
      <c r="A815" s="3" t="s">
        <v>52</v>
      </c>
      <c r="B815">
        <v>1973</v>
      </c>
      <c r="C815">
        <v>301559</v>
      </c>
      <c r="D815">
        <v>212140</v>
      </c>
      <c r="E815">
        <v>0.70347759476586669</v>
      </c>
      <c r="F815" t="str">
        <f>VLOOKUP(Importacao[[#This Row],[País]],Tabela4[],4,FALSE)</f>
        <v>Chile</v>
      </c>
      <c r="G815" t="str">
        <f>IFERROR(VLOOKUP(Importacao[[#This Row],[País Corrigido]],'Conversor de países_Geral_UTF8_'!$A$2:$B$223,2,FALSE),"Não Informado")</f>
        <v>América do Sul</v>
      </c>
      <c r="H8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6" spans="1:8">
      <c r="A816" s="3" t="s">
        <v>52</v>
      </c>
      <c r="B816">
        <v>1974</v>
      </c>
      <c r="C816">
        <v>550691</v>
      </c>
      <c r="D816">
        <v>429885</v>
      </c>
      <c r="E816">
        <v>0.78062833785189878</v>
      </c>
      <c r="F816" t="str">
        <f>VLOOKUP(Importacao[[#This Row],[País]],Tabela4[],4,FALSE)</f>
        <v>Chile</v>
      </c>
      <c r="G816" t="str">
        <f>IFERROR(VLOOKUP(Importacao[[#This Row],[País Corrigido]],'Conversor de países_Geral_UTF8_'!$A$2:$B$223,2,FALSE),"Não Informado")</f>
        <v>América do Sul</v>
      </c>
      <c r="H8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7" spans="1:8">
      <c r="A817" s="3" t="s">
        <v>52</v>
      </c>
      <c r="B817">
        <v>1975</v>
      </c>
      <c r="C817">
        <v>952233</v>
      </c>
      <c r="D817">
        <v>764780</v>
      </c>
      <c r="E817">
        <v>0.80314376838441848</v>
      </c>
      <c r="F817" t="str">
        <f>VLOOKUP(Importacao[[#This Row],[País]],Tabela4[],4,FALSE)</f>
        <v>Chile</v>
      </c>
      <c r="G817" t="str">
        <f>IFERROR(VLOOKUP(Importacao[[#This Row],[País Corrigido]],'Conversor de países_Geral_UTF8_'!$A$2:$B$223,2,FALSE),"Não Informado")</f>
        <v>América do Sul</v>
      </c>
      <c r="H8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8" spans="1:8">
      <c r="A818" s="3" t="s">
        <v>52</v>
      </c>
      <c r="B818">
        <v>1976</v>
      </c>
      <c r="C818">
        <v>2175650</v>
      </c>
      <c r="D818">
        <v>1574474</v>
      </c>
      <c r="E818">
        <v>0.72367981982396068</v>
      </c>
      <c r="F818" t="str">
        <f>VLOOKUP(Importacao[[#This Row],[País]],Tabela4[],4,FALSE)</f>
        <v>Chile</v>
      </c>
      <c r="G818" t="str">
        <f>IFERROR(VLOOKUP(Importacao[[#This Row],[País Corrigido]],'Conversor de países_Geral_UTF8_'!$A$2:$B$223,2,FALSE),"Não Informado")</f>
        <v>América do Sul</v>
      </c>
      <c r="H8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19" spans="1:8">
      <c r="A819" s="3" t="s">
        <v>52</v>
      </c>
      <c r="B819">
        <v>1977</v>
      </c>
      <c r="C819">
        <v>2593464</v>
      </c>
      <c r="D819">
        <v>1962448</v>
      </c>
      <c r="E819">
        <v>0.75668989428810274</v>
      </c>
      <c r="F819" t="str">
        <f>VLOOKUP(Importacao[[#This Row],[País]],Tabela4[],4,FALSE)</f>
        <v>Chile</v>
      </c>
      <c r="G819" t="str">
        <f>IFERROR(VLOOKUP(Importacao[[#This Row],[País Corrigido]],'Conversor de países_Geral_UTF8_'!$A$2:$B$223,2,FALSE),"Não Informado")</f>
        <v>América do Sul</v>
      </c>
      <c r="H8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0" spans="1:8">
      <c r="A820" s="3" t="s">
        <v>52</v>
      </c>
      <c r="B820">
        <v>1978</v>
      </c>
      <c r="C820">
        <v>3742918</v>
      </c>
      <c r="D820">
        <v>3415769</v>
      </c>
      <c r="E820">
        <v>0.91259519978797288</v>
      </c>
      <c r="F820" t="str">
        <f>VLOOKUP(Importacao[[#This Row],[País]],Tabela4[],4,FALSE)</f>
        <v>Chile</v>
      </c>
      <c r="G820" t="str">
        <f>IFERROR(VLOOKUP(Importacao[[#This Row],[País Corrigido]],'Conversor de países_Geral_UTF8_'!$A$2:$B$223,2,FALSE),"Não Informado")</f>
        <v>América do Sul</v>
      </c>
      <c r="H8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1" spans="1:8">
      <c r="A821" s="3" t="s">
        <v>52</v>
      </c>
      <c r="B821">
        <v>1979</v>
      </c>
      <c r="C821">
        <v>4235991</v>
      </c>
      <c r="D821">
        <v>4315227</v>
      </c>
      <c r="E821">
        <v>1.0187054221786591</v>
      </c>
      <c r="F821" t="str">
        <f>VLOOKUP(Importacao[[#This Row],[País]],Tabela4[],4,FALSE)</f>
        <v>Chile</v>
      </c>
      <c r="G821" t="str">
        <f>IFERROR(VLOOKUP(Importacao[[#This Row],[País Corrigido]],'Conversor de países_Geral_UTF8_'!$A$2:$B$223,2,FALSE),"Não Informado")</f>
        <v>América do Sul</v>
      </c>
      <c r="H8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2" spans="1:8">
      <c r="A822" s="3" t="s">
        <v>52</v>
      </c>
      <c r="B822">
        <v>1980</v>
      </c>
      <c r="C822">
        <v>2568586</v>
      </c>
      <c r="D822">
        <v>3199365</v>
      </c>
      <c r="E822">
        <v>1.2455744133153417</v>
      </c>
      <c r="F822" t="str">
        <f>VLOOKUP(Importacao[[#This Row],[País]],Tabela4[],4,FALSE)</f>
        <v>Chile</v>
      </c>
      <c r="G822" t="str">
        <f>IFERROR(VLOOKUP(Importacao[[#This Row],[País Corrigido]],'Conversor de países_Geral_UTF8_'!$A$2:$B$223,2,FALSE),"Não Informado")</f>
        <v>América do Sul</v>
      </c>
      <c r="H8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3" spans="1:8">
      <c r="A823" s="3" t="s">
        <v>52</v>
      </c>
      <c r="B823">
        <v>1981</v>
      </c>
      <c r="C823">
        <v>1647720</v>
      </c>
      <c r="D823">
        <v>2344875</v>
      </c>
      <c r="E823">
        <v>1.4231028330056077</v>
      </c>
      <c r="F823" t="str">
        <f>VLOOKUP(Importacao[[#This Row],[País]],Tabela4[],4,FALSE)</f>
        <v>Chile</v>
      </c>
      <c r="G823" t="str">
        <f>IFERROR(VLOOKUP(Importacao[[#This Row],[País Corrigido]],'Conversor de países_Geral_UTF8_'!$A$2:$B$223,2,FALSE),"Não Informado")</f>
        <v>América do Sul</v>
      </c>
      <c r="H8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4" spans="1:8">
      <c r="A824" s="3" t="s">
        <v>52</v>
      </c>
      <c r="B824">
        <v>1982</v>
      </c>
      <c r="C824">
        <v>786016</v>
      </c>
      <c r="D824">
        <v>1124272</v>
      </c>
      <c r="E824">
        <v>1.4303423848878394</v>
      </c>
      <c r="F824" t="str">
        <f>VLOOKUP(Importacao[[#This Row],[País]],Tabela4[],4,FALSE)</f>
        <v>Chile</v>
      </c>
      <c r="G824" t="str">
        <f>IFERROR(VLOOKUP(Importacao[[#This Row],[País Corrigido]],'Conversor de países_Geral_UTF8_'!$A$2:$B$223,2,FALSE),"Não Informado")</f>
        <v>América do Sul</v>
      </c>
      <c r="H8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5" spans="1:8">
      <c r="A825" s="3" t="s">
        <v>52</v>
      </c>
      <c r="B825">
        <v>1983</v>
      </c>
      <c r="C825">
        <v>598657</v>
      </c>
      <c r="D825">
        <v>781217</v>
      </c>
      <c r="E825">
        <v>1.304949244726112</v>
      </c>
      <c r="F825" t="str">
        <f>VLOOKUP(Importacao[[#This Row],[País]],Tabela4[],4,FALSE)</f>
        <v>Chile</v>
      </c>
      <c r="G825" t="str">
        <f>IFERROR(VLOOKUP(Importacao[[#This Row],[País Corrigido]],'Conversor de países_Geral_UTF8_'!$A$2:$B$223,2,FALSE),"Não Informado")</f>
        <v>América do Sul</v>
      </c>
      <c r="H8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6" spans="1:8">
      <c r="A826" s="3" t="s">
        <v>52</v>
      </c>
      <c r="B826">
        <v>1984</v>
      </c>
      <c r="C826">
        <v>490217</v>
      </c>
      <c r="D826">
        <v>527176</v>
      </c>
      <c r="E826">
        <v>1.0753931422206899</v>
      </c>
      <c r="F826" t="str">
        <f>VLOOKUP(Importacao[[#This Row],[País]],Tabela4[],4,FALSE)</f>
        <v>Chile</v>
      </c>
      <c r="G826" t="str">
        <f>IFERROR(VLOOKUP(Importacao[[#This Row],[País Corrigido]],'Conversor de países_Geral_UTF8_'!$A$2:$B$223,2,FALSE),"Não Informado")</f>
        <v>América do Sul</v>
      </c>
      <c r="H8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7" spans="1:8">
      <c r="A827" s="3" t="s">
        <v>52</v>
      </c>
      <c r="B827">
        <v>1985</v>
      </c>
      <c r="C827">
        <v>1114665</v>
      </c>
      <c r="D827">
        <v>1195151</v>
      </c>
      <c r="E827">
        <v>1.0722064476771047</v>
      </c>
      <c r="F827" t="str">
        <f>VLOOKUP(Importacao[[#This Row],[País]],Tabela4[],4,FALSE)</f>
        <v>Chile</v>
      </c>
      <c r="G827" t="str">
        <f>IFERROR(VLOOKUP(Importacao[[#This Row],[País Corrigido]],'Conversor de países_Geral_UTF8_'!$A$2:$B$223,2,FALSE),"Não Informado")</f>
        <v>América do Sul</v>
      </c>
      <c r="H8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8" spans="1:8">
      <c r="A828" s="3" t="s">
        <v>52</v>
      </c>
      <c r="B828">
        <v>1986</v>
      </c>
      <c r="C828">
        <v>1347894</v>
      </c>
      <c r="D828">
        <v>1416109</v>
      </c>
      <c r="E828">
        <v>1.0506085790128898</v>
      </c>
      <c r="F828" t="str">
        <f>VLOOKUP(Importacao[[#This Row],[País]],Tabela4[],4,FALSE)</f>
        <v>Chile</v>
      </c>
      <c r="G828" t="str">
        <f>IFERROR(VLOOKUP(Importacao[[#This Row],[País Corrigido]],'Conversor de países_Geral_UTF8_'!$A$2:$B$223,2,FALSE),"Não Informado")</f>
        <v>América do Sul</v>
      </c>
      <c r="H8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29" spans="1:8">
      <c r="A829" s="3" t="s">
        <v>52</v>
      </c>
      <c r="B829">
        <v>1987</v>
      </c>
      <c r="C829">
        <v>914549</v>
      </c>
      <c r="D829">
        <v>1008445</v>
      </c>
      <c r="E829">
        <v>1.1026691844832808</v>
      </c>
      <c r="F829" t="str">
        <f>VLOOKUP(Importacao[[#This Row],[País]],Tabela4[],4,FALSE)</f>
        <v>Chile</v>
      </c>
      <c r="G829" t="str">
        <f>IFERROR(VLOOKUP(Importacao[[#This Row],[País Corrigido]],'Conversor de países_Geral_UTF8_'!$A$2:$B$223,2,FALSE),"Não Informado")</f>
        <v>América do Sul</v>
      </c>
      <c r="H8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0" spans="1:8">
      <c r="A830" s="3" t="s">
        <v>52</v>
      </c>
      <c r="B830">
        <v>1988</v>
      </c>
      <c r="C830">
        <v>1240065</v>
      </c>
      <c r="D830">
        <v>1474473</v>
      </c>
      <c r="E830">
        <v>1.1890288009096297</v>
      </c>
      <c r="F830" t="str">
        <f>VLOOKUP(Importacao[[#This Row],[País]],Tabela4[],4,FALSE)</f>
        <v>Chile</v>
      </c>
      <c r="G830" t="str">
        <f>IFERROR(VLOOKUP(Importacao[[#This Row],[País Corrigido]],'Conversor de países_Geral_UTF8_'!$A$2:$B$223,2,FALSE),"Não Informado")</f>
        <v>América do Sul</v>
      </c>
      <c r="H8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1" spans="1:8">
      <c r="A831" s="3" t="s">
        <v>52</v>
      </c>
      <c r="B831">
        <v>1989</v>
      </c>
      <c r="C831">
        <v>2020687</v>
      </c>
      <c r="D831">
        <v>2675722</v>
      </c>
      <c r="E831">
        <v>1.3241645044482397</v>
      </c>
      <c r="F831" t="str">
        <f>VLOOKUP(Importacao[[#This Row],[País]],Tabela4[],4,FALSE)</f>
        <v>Chile</v>
      </c>
      <c r="G831" t="str">
        <f>IFERROR(VLOOKUP(Importacao[[#This Row],[País Corrigido]],'Conversor de países_Geral_UTF8_'!$A$2:$B$223,2,FALSE),"Não Informado")</f>
        <v>América do Sul</v>
      </c>
      <c r="H8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2" spans="1:8">
      <c r="A832" s="3" t="s">
        <v>52</v>
      </c>
      <c r="B832">
        <v>1990</v>
      </c>
      <c r="C832">
        <v>1530497</v>
      </c>
      <c r="D832">
        <v>2034195</v>
      </c>
      <c r="E832">
        <v>1.3291074729319954</v>
      </c>
      <c r="F832" t="str">
        <f>VLOOKUP(Importacao[[#This Row],[País]],Tabela4[],4,FALSE)</f>
        <v>Chile</v>
      </c>
      <c r="G832" t="str">
        <f>IFERROR(VLOOKUP(Importacao[[#This Row],[País Corrigido]],'Conversor de países_Geral_UTF8_'!$A$2:$B$223,2,FALSE),"Não Informado")</f>
        <v>América do Sul</v>
      </c>
      <c r="H8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3" spans="1:8">
      <c r="A833" s="3" t="s">
        <v>52</v>
      </c>
      <c r="B833">
        <v>1991</v>
      </c>
      <c r="C833">
        <v>1424430</v>
      </c>
      <c r="D833">
        <v>1869655</v>
      </c>
      <c r="E833">
        <v>1.3125636219400041</v>
      </c>
      <c r="F833" t="str">
        <f>VLOOKUP(Importacao[[#This Row],[País]],Tabela4[],4,FALSE)</f>
        <v>Chile</v>
      </c>
      <c r="G833" t="str">
        <f>IFERROR(VLOOKUP(Importacao[[#This Row],[País Corrigido]],'Conversor de países_Geral_UTF8_'!$A$2:$B$223,2,FALSE),"Não Informado")</f>
        <v>América do Sul</v>
      </c>
      <c r="H8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4" spans="1:8">
      <c r="A834" s="3" t="s">
        <v>52</v>
      </c>
      <c r="B834">
        <v>1992</v>
      </c>
      <c r="C834">
        <v>1073114</v>
      </c>
      <c r="D834">
        <v>1421889</v>
      </c>
      <c r="E834">
        <v>1.3250120676833961</v>
      </c>
      <c r="F834" t="str">
        <f>VLOOKUP(Importacao[[#This Row],[País]],Tabela4[],4,FALSE)</f>
        <v>Chile</v>
      </c>
      <c r="G834" t="str">
        <f>IFERROR(VLOOKUP(Importacao[[#This Row],[País Corrigido]],'Conversor de países_Geral_UTF8_'!$A$2:$B$223,2,FALSE),"Não Informado")</f>
        <v>América do Sul</v>
      </c>
      <c r="H8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5" spans="1:8">
      <c r="A835" s="3" t="s">
        <v>52</v>
      </c>
      <c r="B835">
        <v>1993</v>
      </c>
      <c r="C835">
        <v>1633996</v>
      </c>
      <c r="D835">
        <v>2655683</v>
      </c>
      <c r="E835">
        <v>1.6252689725066647</v>
      </c>
      <c r="F835" t="str">
        <f>VLOOKUP(Importacao[[#This Row],[País]],Tabela4[],4,FALSE)</f>
        <v>Chile</v>
      </c>
      <c r="G835" t="str">
        <f>IFERROR(VLOOKUP(Importacao[[#This Row],[País Corrigido]],'Conversor de países_Geral_UTF8_'!$A$2:$B$223,2,FALSE),"Não Informado")</f>
        <v>América do Sul</v>
      </c>
      <c r="H8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6" spans="1:8">
      <c r="A836" s="3" t="s">
        <v>52</v>
      </c>
      <c r="B836">
        <v>1994</v>
      </c>
      <c r="C836">
        <v>2347724</v>
      </c>
      <c r="D836">
        <v>3822138</v>
      </c>
      <c r="E836">
        <v>1.6280184553209833</v>
      </c>
      <c r="F836" t="str">
        <f>VLOOKUP(Importacao[[#This Row],[País]],Tabela4[],4,FALSE)</f>
        <v>Chile</v>
      </c>
      <c r="G836" t="str">
        <f>IFERROR(VLOOKUP(Importacao[[#This Row],[País Corrigido]],'Conversor de países_Geral_UTF8_'!$A$2:$B$223,2,FALSE),"Não Informado")</f>
        <v>América do Sul</v>
      </c>
      <c r="H8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7" spans="1:8">
      <c r="A837" s="3" t="s">
        <v>52</v>
      </c>
      <c r="B837">
        <v>1995</v>
      </c>
      <c r="C837">
        <v>2622381</v>
      </c>
      <c r="D837">
        <v>4165531</v>
      </c>
      <c r="E837">
        <v>1.5884537754048706</v>
      </c>
      <c r="F837" t="str">
        <f>VLOOKUP(Importacao[[#This Row],[País]],Tabela4[],4,FALSE)</f>
        <v>Chile</v>
      </c>
      <c r="G837" t="str">
        <f>IFERROR(VLOOKUP(Importacao[[#This Row],[País Corrigido]],'Conversor de países_Geral_UTF8_'!$A$2:$B$223,2,FALSE),"Não Informado")</f>
        <v>América do Sul</v>
      </c>
      <c r="H8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8" spans="1:8">
      <c r="A838" s="3" t="s">
        <v>52</v>
      </c>
      <c r="B838">
        <v>1996</v>
      </c>
      <c r="C838">
        <v>1964361</v>
      </c>
      <c r="D838">
        <v>3273873</v>
      </c>
      <c r="E838">
        <v>1.6666351042400047</v>
      </c>
      <c r="F838" t="str">
        <f>VLOOKUP(Importacao[[#This Row],[País]],Tabela4[],4,FALSE)</f>
        <v>Chile</v>
      </c>
      <c r="G838" t="str">
        <f>IFERROR(VLOOKUP(Importacao[[#This Row],[País Corrigido]],'Conversor de países_Geral_UTF8_'!$A$2:$B$223,2,FALSE),"Não Informado")</f>
        <v>América do Sul</v>
      </c>
      <c r="H8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39" spans="1:8">
      <c r="A839" s="3" t="s">
        <v>52</v>
      </c>
      <c r="B839">
        <v>1997</v>
      </c>
      <c r="C839">
        <v>2951870</v>
      </c>
      <c r="D839">
        <v>5453225</v>
      </c>
      <c r="E839">
        <v>1.8473797965357552</v>
      </c>
      <c r="F839" t="str">
        <f>VLOOKUP(Importacao[[#This Row],[País]],Tabela4[],4,FALSE)</f>
        <v>Chile</v>
      </c>
      <c r="G839" t="str">
        <f>IFERROR(VLOOKUP(Importacao[[#This Row],[País Corrigido]],'Conversor de países_Geral_UTF8_'!$A$2:$B$223,2,FALSE),"Não Informado")</f>
        <v>América do Sul</v>
      </c>
      <c r="H8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0" spans="1:8">
      <c r="A840" s="3" t="s">
        <v>52</v>
      </c>
      <c r="B840">
        <v>1998</v>
      </c>
      <c r="C840">
        <v>3203054</v>
      </c>
      <c r="D840">
        <v>6005098</v>
      </c>
      <c r="E840">
        <v>1.8748038590670029</v>
      </c>
      <c r="F840" t="str">
        <f>VLOOKUP(Importacao[[#This Row],[País]],Tabela4[],4,FALSE)</f>
        <v>Chile</v>
      </c>
      <c r="G840" t="str">
        <f>IFERROR(VLOOKUP(Importacao[[#This Row],[País Corrigido]],'Conversor de países_Geral_UTF8_'!$A$2:$B$223,2,FALSE),"Não Informado")</f>
        <v>América do Sul</v>
      </c>
      <c r="H8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1" spans="1:8">
      <c r="A841" s="3" t="s">
        <v>52</v>
      </c>
      <c r="B841">
        <v>1999</v>
      </c>
      <c r="C841">
        <v>4312887</v>
      </c>
      <c r="D841">
        <v>8756515</v>
      </c>
      <c r="E841">
        <v>2.030314033268203</v>
      </c>
      <c r="F841" t="str">
        <f>VLOOKUP(Importacao[[#This Row],[País]],Tabela4[],4,FALSE)</f>
        <v>Chile</v>
      </c>
      <c r="G841" t="str">
        <f>IFERROR(VLOOKUP(Importacao[[#This Row],[País Corrigido]],'Conversor de países_Geral_UTF8_'!$A$2:$B$223,2,FALSE),"Não Informado")</f>
        <v>América do Sul</v>
      </c>
      <c r="H8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2" spans="1:8">
      <c r="A842" s="3" t="s">
        <v>52</v>
      </c>
      <c r="B842">
        <v>2000</v>
      </c>
      <c r="C842">
        <v>5559322</v>
      </c>
      <c r="D842">
        <v>12096840</v>
      </c>
      <c r="E842">
        <v>2.1759559888777806</v>
      </c>
      <c r="F842" t="str">
        <f>VLOOKUP(Importacao[[#This Row],[País]],Tabela4[],4,FALSE)</f>
        <v>Chile</v>
      </c>
      <c r="G842" t="str">
        <f>IFERROR(VLOOKUP(Importacao[[#This Row],[País Corrigido]],'Conversor de países_Geral_UTF8_'!$A$2:$B$223,2,FALSE),"Não Informado")</f>
        <v>América do Sul</v>
      </c>
      <c r="H8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3" spans="1:8">
      <c r="A843" s="3" t="s">
        <v>52</v>
      </c>
      <c r="B843">
        <v>2001</v>
      </c>
      <c r="C843">
        <v>5160203</v>
      </c>
      <c r="D843">
        <v>11122691</v>
      </c>
      <c r="E843">
        <v>2.1554754725734626</v>
      </c>
      <c r="F843" t="str">
        <f>VLOOKUP(Importacao[[#This Row],[País]],Tabela4[],4,FALSE)</f>
        <v>Chile</v>
      </c>
      <c r="G843" t="str">
        <f>IFERROR(VLOOKUP(Importacao[[#This Row],[País Corrigido]],'Conversor de países_Geral_UTF8_'!$A$2:$B$223,2,FALSE),"Não Informado")</f>
        <v>América do Sul</v>
      </c>
      <c r="H8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4" spans="1:8">
      <c r="A844" s="3" t="s">
        <v>52</v>
      </c>
      <c r="B844">
        <v>2002</v>
      </c>
      <c r="C844">
        <v>6200375</v>
      </c>
      <c r="D844">
        <v>11626770</v>
      </c>
      <c r="E844">
        <v>1.875172066205673</v>
      </c>
      <c r="F844" t="str">
        <f>VLOOKUP(Importacao[[#This Row],[País]],Tabela4[],4,FALSE)</f>
        <v>Chile</v>
      </c>
      <c r="G844" t="str">
        <f>IFERROR(VLOOKUP(Importacao[[#This Row],[País Corrigido]],'Conversor de países_Geral_UTF8_'!$A$2:$B$223,2,FALSE),"Não Informado")</f>
        <v>América do Sul</v>
      </c>
      <c r="H8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5" spans="1:8">
      <c r="A845" s="3" t="s">
        <v>52</v>
      </c>
      <c r="B845">
        <v>2003</v>
      </c>
      <c r="C845">
        <v>7955549</v>
      </c>
      <c r="D845">
        <v>16120955</v>
      </c>
      <c r="E845">
        <v>2.0263786949209917</v>
      </c>
      <c r="F845" t="str">
        <f>VLOOKUP(Importacao[[#This Row],[País]],Tabela4[],4,FALSE)</f>
        <v>Chile</v>
      </c>
      <c r="G845" t="str">
        <f>IFERROR(VLOOKUP(Importacao[[#This Row],[País Corrigido]],'Conversor de países_Geral_UTF8_'!$A$2:$B$223,2,FALSE),"Não Informado")</f>
        <v>América do Sul</v>
      </c>
      <c r="H8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6" spans="1:8">
      <c r="A846" s="3" t="s">
        <v>52</v>
      </c>
      <c r="B846">
        <v>2004</v>
      </c>
      <c r="C846">
        <v>11134141</v>
      </c>
      <c r="D846">
        <v>22521618</v>
      </c>
      <c r="E846">
        <v>2.0227530799187829</v>
      </c>
      <c r="F846" t="str">
        <f>VLOOKUP(Importacao[[#This Row],[País]],Tabela4[],4,FALSE)</f>
        <v>Chile</v>
      </c>
      <c r="G846" t="str">
        <f>IFERROR(VLOOKUP(Importacao[[#This Row],[País Corrigido]],'Conversor de países_Geral_UTF8_'!$A$2:$B$223,2,FALSE),"Não Informado")</f>
        <v>América do Sul</v>
      </c>
      <c r="H8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7" spans="1:8">
      <c r="A847" s="3" t="s">
        <v>52</v>
      </c>
      <c r="B847">
        <v>2005</v>
      </c>
      <c r="C847">
        <v>11647128</v>
      </c>
      <c r="D847">
        <v>25645333</v>
      </c>
      <c r="E847">
        <v>2.2018589475448369</v>
      </c>
      <c r="F847" t="str">
        <f>VLOOKUP(Importacao[[#This Row],[País]],Tabela4[],4,FALSE)</f>
        <v>Chile</v>
      </c>
      <c r="G847" t="str">
        <f>IFERROR(VLOOKUP(Importacao[[#This Row],[País Corrigido]],'Conversor de países_Geral_UTF8_'!$A$2:$B$223,2,FALSE),"Não Informado")</f>
        <v>América do Sul</v>
      </c>
      <c r="H8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8" spans="1:8">
      <c r="A848" s="3" t="s">
        <v>52</v>
      </c>
      <c r="B848">
        <v>2006</v>
      </c>
      <c r="C848">
        <v>15194205</v>
      </c>
      <c r="D848">
        <v>36681244</v>
      </c>
      <c r="E848">
        <v>2.4141601353937241</v>
      </c>
      <c r="F848" t="str">
        <f>VLOOKUP(Importacao[[#This Row],[País]],Tabela4[],4,FALSE)</f>
        <v>Chile</v>
      </c>
      <c r="G848" t="str">
        <f>IFERROR(VLOOKUP(Importacao[[#This Row],[País Corrigido]],'Conversor de países_Geral_UTF8_'!$A$2:$B$223,2,FALSE),"Não Informado")</f>
        <v>América do Sul</v>
      </c>
      <c r="H8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49" spans="1:8">
      <c r="A849" s="3" t="s">
        <v>52</v>
      </c>
      <c r="B849">
        <v>2007</v>
      </c>
      <c r="C849">
        <v>18845522</v>
      </c>
      <c r="D849">
        <v>47680946</v>
      </c>
      <c r="E849">
        <v>2.5300942048726482</v>
      </c>
      <c r="F849" t="str">
        <f>VLOOKUP(Importacao[[#This Row],[País]],Tabela4[],4,FALSE)</f>
        <v>Chile</v>
      </c>
      <c r="G849" t="str">
        <f>IFERROR(VLOOKUP(Importacao[[#This Row],[País Corrigido]],'Conversor de países_Geral_UTF8_'!$A$2:$B$223,2,FALSE),"Não Informado")</f>
        <v>América do Sul</v>
      </c>
      <c r="H8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0" spans="1:8">
      <c r="A850" s="3" t="s">
        <v>52</v>
      </c>
      <c r="B850">
        <v>2008</v>
      </c>
      <c r="C850">
        <v>18662626</v>
      </c>
      <c r="D850">
        <v>50748373</v>
      </c>
      <c r="E850">
        <v>2.7192514601107045</v>
      </c>
      <c r="F850" t="str">
        <f>VLOOKUP(Importacao[[#This Row],[País]],Tabela4[],4,FALSE)</f>
        <v>Chile</v>
      </c>
      <c r="G850" t="str">
        <f>IFERROR(VLOOKUP(Importacao[[#This Row],[País Corrigido]],'Conversor de países_Geral_UTF8_'!$A$2:$B$223,2,FALSE),"Não Informado")</f>
        <v>América do Sul</v>
      </c>
      <c r="H8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1" spans="1:8">
      <c r="A851" s="3" t="s">
        <v>52</v>
      </c>
      <c r="B851">
        <v>2009</v>
      </c>
      <c r="C851">
        <v>22476643</v>
      </c>
      <c r="D851">
        <v>61380795</v>
      </c>
      <c r="E851">
        <v>2.7308702193650536</v>
      </c>
      <c r="F851" t="str">
        <f>VLOOKUP(Importacao[[#This Row],[País]],Tabela4[],4,FALSE)</f>
        <v>Chile</v>
      </c>
      <c r="G851" t="str">
        <f>IFERROR(VLOOKUP(Importacao[[#This Row],[País Corrigido]],'Conversor de países_Geral_UTF8_'!$A$2:$B$223,2,FALSE),"Não Informado")</f>
        <v>América do Sul</v>
      </c>
      <c r="H8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2" spans="1:8">
      <c r="A852" s="3" t="s">
        <v>52</v>
      </c>
      <c r="B852">
        <v>2010</v>
      </c>
      <c r="C852">
        <v>26434744</v>
      </c>
      <c r="D852">
        <v>72983389</v>
      </c>
      <c r="E852">
        <v>2.7608888136007672</v>
      </c>
      <c r="F852" t="str">
        <f>VLOOKUP(Importacao[[#This Row],[País]],Tabela4[],4,FALSE)</f>
        <v>Chile</v>
      </c>
      <c r="G852" t="str">
        <f>IFERROR(VLOOKUP(Importacao[[#This Row],[País Corrigido]],'Conversor de países_Geral_UTF8_'!$A$2:$B$223,2,FALSE),"Não Informado")</f>
        <v>América do Sul</v>
      </c>
      <c r="H8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3" spans="1:8">
      <c r="A853" s="3" t="s">
        <v>52</v>
      </c>
      <c r="B853">
        <v>2011</v>
      </c>
      <c r="C853">
        <v>26642889</v>
      </c>
      <c r="D853">
        <v>84952500</v>
      </c>
      <c r="E853">
        <v>3.1885618710493446</v>
      </c>
      <c r="F853" t="str">
        <f>VLOOKUP(Importacao[[#This Row],[País]],Tabela4[],4,FALSE)</f>
        <v>Chile</v>
      </c>
      <c r="G853" t="str">
        <f>IFERROR(VLOOKUP(Importacao[[#This Row],[País Corrigido]],'Conversor de países_Geral_UTF8_'!$A$2:$B$223,2,FALSE),"Não Informado")</f>
        <v>América do Sul</v>
      </c>
      <c r="H8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4" spans="1:8">
      <c r="A854" s="3" t="s">
        <v>52</v>
      </c>
      <c r="B854">
        <v>2012</v>
      </c>
      <c r="C854">
        <v>30258795</v>
      </c>
      <c r="D854">
        <v>93315735</v>
      </c>
      <c r="E854">
        <v>3.0839210550188798</v>
      </c>
      <c r="F854" t="str">
        <f>VLOOKUP(Importacao[[#This Row],[País]],Tabela4[],4,FALSE)</f>
        <v>Chile</v>
      </c>
      <c r="G854" t="str">
        <f>IFERROR(VLOOKUP(Importacao[[#This Row],[País Corrigido]],'Conversor de países_Geral_UTF8_'!$A$2:$B$223,2,FALSE),"Não Informado")</f>
        <v>América do Sul</v>
      </c>
      <c r="H8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5" spans="1:8">
      <c r="A855" s="3" t="s">
        <v>52</v>
      </c>
      <c r="B855">
        <v>2013</v>
      </c>
      <c r="C855">
        <v>28288212</v>
      </c>
      <c r="D855">
        <v>90281256</v>
      </c>
      <c r="E855">
        <v>3.191479758423756</v>
      </c>
      <c r="F855" t="str">
        <f>VLOOKUP(Importacao[[#This Row],[País]],Tabela4[],4,FALSE)</f>
        <v>Chile</v>
      </c>
      <c r="G855" t="str">
        <f>IFERROR(VLOOKUP(Importacao[[#This Row],[País Corrigido]],'Conversor de países_Geral_UTF8_'!$A$2:$B$223,2,FALSE),"Não Informado")</f>
        <v>América do Sul</v>
      </c>
      <c r="H8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6" spans="1:8">
      <c r="A856" s="3" t="s">
        <v>52</v>
      </c>
      <c r="B856">
        <v>2014</v>
      </c>
      <c r="C856">
        <v>35479279</v>
      </c>
      <c r="D856">
        <v>113375484</v>
      </c>
      <c r="E856">
        <v>3.1955408113000265</v>
      </c>
      <c r="F856" t="str">
        <f>VLOOKUP(Importacao[[#This Row],[País]],Tabela4[],4,FALSE)</f>
        <v>Chile</v>
      </c>
      <c r="G856" t="str">
        <f>IFERROR(VLOOKUP(Importacao[[#This Row],[País Corrigido]],'Conversor de países_Geral_UTF8_'!$A$2:$B$223,2,FALSE),"Não Informado")</f>
        <v>América do Sul</v>
      </c>
      <c r="H8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7" spans="1:8">
      <c r="A857" s="3" t="s">
        <v>52</v>
      </c>
      <c r="B857">
        <v>2015</v>
      </c>
      <c r="C857">
        <v>36686870</v>
      </c>
      <c r="D857">
        <v>107684380</v>
      </c>
      <c r="E857">
        <v>2.935229415864586</v>
      </c>
      <c r="F857" t="str">
        <f>VLOOKUP(Importacao[[#This Row],[País]],Tabela4[],4,FALSE)</f>
        <v>Chile</v>
      </c>
      <c r="G857" t="str">
        <f>IFERROR(VLOOKUP(Importacao[[#This Row],[País Corrigido]],'Conversor de países_Geral_UTF8_'!$A$2:$B$223,2,FALSE),"Não Informado")</f>
        <v>América do Sul</v>
      </c>
      <c r="H8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8" spans="1:8">
      <c r="A858" s="3" t="s">
        <v>52</v>
      </c>
      <c r="B858">
        <v>2016</v>
      </c>
      <c r="C858">
        <v>43400991</v>
      </c>
      <c r="D858">
        <v>123183079</v>
      </c>
      <c r="E858">
        <v>2.8382549836246826</v>
      </c>
      <c r="F858" t="str">
        <f>VLOOKUP(Importacao[[#This Row],[País]],Tabela4[],4,FALSE)</f>
        <v>Chile</v>
      </c>
      <c r="G858" t="str">
        <f>IFERROR(VLOOKUP(Importacao[[#This Row],[País Corrigido]],'Conversor de países_Geral_UTF8_'!$A$2:$B$223,2,FALSE),"Não Informado")</f>
        <v>América do Sul</v>
      </c>
      <c r="H8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59" spans="1:8">
      <c r="A859" s="3" t="s">
        <v>52</v>
      </c>
      <c r="B859">
        <v>2017</v>
      </c>
      <c r="C859">
        <v>51787643</v>
      </c>
      <c r="D859">
        <v>145628860</v>
      </c>
      <c r="E859">
        <v>2.8120387714884032</v>
      </c>
      <c r="F859" t="str">
        <f>VLOOKUP(Importacao[[#This Row],[País]],Tabela4[],4,FALSE)</f>
        <v>Chile</v>
      </c>
      <c r="G859" t="str">
        <f>IFERROR(VLOOKUP(Importacao[[#This Row],[País Corrigido]],'Conversor de países_Geral_UTF8_'!$A$2:$B$223,2,FALSE),"Não Informado")</f>
        <v>América do Sul</v>
      </c>
      <c r="H8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60" spans="1:8">
      <c r="A860" s="3" t="s">
        <v>52</v>
      </c>
      <c r="B860">
        <v>2018</v>
      </c>
      <c r="C860">
        <v>51104825</v>
      </c>
      <c r="D860">
        <v>144731210</v>
      </c>
      <c r="E860">
        <v>2.8320458978188459</v>
      </c>
      <c r="F860" t="str">
        <f>VLOOKUP(Importacao[[#This Row],[País]],Tabela4[],4,FALSE)</f>
        <v>Chile</v>
      </c>
      <c r="G860" t="str">
        <f>IFERROR(VLOOKUP(Importacao[[#This Row],[País Corrigido]],'Conversor de países_Geral_UTF8_'!$A$2:$B$223,2,FALSE),"Não Informado")</f>
        <v>América do Sul</v>
      </c>
      <c r="H8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61" spans="1:8">
      <c r="A861" s="3" t="s">
        <v>52</v>
      </c>
      <c r="B861">
        <v>2019</v>
      </c>
      <c r="C861">
        <v>52697108</v>
      </c>
      <c r="D861">
        <v>145471294</v>
      </c>
      <c r="E861">
        <v>2.7605175980435206</v>
      </c>
      <c r="F861" t="str">
        <f>VLOOKUP(Importacao[[#This Row],[País]],Tabela4[],4,FALSE)</f>
        <v>Chile</v>
      </c>
      <c r="G861" t="str">
        <f>IFERROR(VLOOKUP(Importacao[[#This Row],[País Corrigido]],'Conversor de países_Geral_UTF8_'!$A$2:$B$223,2,FALSE),"Não Informado")</f>
        <v>América do Sul</v>
      </c>
      <c r="H8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62" spans="1:8">
      <c r="A862" s="3" t="s">
        <v>52</v>
      </c>
      <c r="B862">
        <v>2020</v>
      </c>
      <c r="C862">
        <v>72726186</v>
      </c>
      <c r="D862">
        <v>176540499</v>
      </c>
      <c r="E862">
        <v>2.4274681336925878</v>
      </c>
      <c r="F862" t="str">
        <f>VLOOKUP(Importacao[[#This Row],[País]],Tabela4[],4,FALSE)</f>
        <v>Chile</v>
      </c>
      <c r="G862" t="str">
        <f>IFERROR(VLOOKUP(Importacao[[#This Row],[País Corrigido]],'Conversor de países_Geral_UTF8_'!$A$2:$B$223,2,FALSE),"Não Informado")</f>
        <v>América do Sul</v>
      </c>
      <c r="H8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63" spans="1:8">
      <c r="A863" s="3" t="s">
        <v>52</v>
      </c>
      <c r="B863">
        <v>2021</v>
      </c>
      <c r="C863">
        <v>69617587</v>
      </c>
      <c r="D863">
        <v>182568098</v>
      </c>
      <c r="E863">
        <v>2.6224421998424048</v>
      </c>
      <c r="F863" t="str">
        <f>VLOOKUP(Importacao[[#This Row],[País]],Tabela4[],4,FALSE)</f>
        <v>Chile</v>
      </c>
      <c r="G863" t="str">
        <f>IFERROR(VLOOKUP(Importacao[[#This Row],[País Corrigido]],'Conversor de países_Geral_UTF8_'!$A$2:$B$223,2,FALSE),"Não Informado")</f>
        <v>América do Sul</v>
      </c>
      <c r="H8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64" spans="1:8">
      <c r="A864" s="3" t="s">
        <v>52</v>
      </c>
      <c r="B864">
        <v>2022</v>
      </c>
      <c r="C864">
        <v>68881232</v>
      </c>
      <c r="D864">
        <v>184335335</v>
      </c>
      <c r="E864">
        <v>2.6761329559262239</v>
      </c>
      <c r="F864" t="str">
        <f>VLOOKUP(Importacao[[#This Row],[País]],Tabela4[],4,FALSE)</f>
        <v>Chile</v>
      </c>
      <c r="G864" t="str">
        <f>IFERROR(VLOOKUP(Importacao[[#This Row],[País Corrigido]],'Conversor de países_Geral_UTF8_'!$A$2:$B$223,2,FALSE),"Não Informado")</f>
        <v>América do Sul</v>
      </c>
      <c r="H8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65" spans="1:8">
      <c r="A865" s="3" t="s">
        <v>52</v>
      </c>
      <c r="B865">
        <v>2023</v>
      </c>
      <c r="C865">
        <v>62358765</v>
      </c>
      <c r="D865">
        <v>170146247</v>
      </c>
      <c r="E865">
        <v>2.7285057200860217</v>
      </c>
      <c r="F865" t="str">
        <f>VLOOKUP(Importacao[[#This Row],[País]],Tabela4[],4,FALSE)</f>
        <v>Chile</v>
      </c>
      <c r="G865" t="str">
        <f>IFERROR(VLOOKUP(Importacao[[#This Row],[País Corrigido]],'Conversor de países_Geral_UTF8_'!$A$2:$B$223,2,FALSE),"Não Informado")</f>
        <v>América do Sul</v>
      </c>
      <c r="H8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866" spans="1:8" hidden="1">
      <c r="A866" s="3" t="s">
        <v>53</v>
      </c>
      <c r="B866">
        <v>1970</v>
      </c>
      <c r="C866">
        <v>0</v>
      </c>
      <c r="D866">
        <v>0</v>
      </c>
      <c r="E866" t="e">
        <v>#NUM!</v>
      </c>
      <c r="F866" t="str">
        <f>VLOOKUP(Importacao[[#This Row],[País]],Tabela4[],4,FALSE)</f>
        <v>China</v>
      </c>
      <c r="G866" t="str">
        <f>IFERROR(VLOOKUP(Importacao[[#This Row],[País Corrigido]],'Conversor de países_Geral_UTF8_'!$A$2:$B$223,2,FALSE),"Não Informado")</f>
        <v>Ásia</v>
      </c>
      <c r="H8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67" spans="1:8" hidden="1">
      <c r="A867" s="3" t="s">
        <v>53</v>
      </c>
      <c r="B867">
        <v>1971</v>
      </c>
      <c r="C867">
        <v>0</v>
      </c>
      <c r="D867">
        <v>0</v>
      </c>
      <c r="E867" t="e">
        <v>#NUM!</v>
      </c>
      <c r="F867" t="str">
        <f>VLOOKUP(Importacao[[#This Row],[País]],Tabela4[],4,FALSE)</f>
        <v>China</v>
      </c>
      <c r="G867" t="str">
        <f>IFERROR(VLOOKUP(Importacao[[#This Row],[País Corrigido]],'Conversor de países_Geral_UTF8_'!$A$2:$B$223,2,FALSE),"Não Informado")</f>
        <v>Ásia</v>
      </c>
      <c r="H8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68" spans="1:8" hidden="1">
      <c r="A868" s="3" t="s">
        <v>53</v>
      </c>
      <c r="B868">
        <v>1972</v>
      </c>
      <c r="C868">
        <v>0</v>
      </c>
      <c r="D868">
        <v>0</v>
      </c>
      <c r="E868" t="e">
        <v>#NUM!</v>
      </c>
      <c r="F868" t="str">
        <f>VLOOKUP(Importacao[[#This Row],[País]],Tabela4[],4,FALSE)</f>
        <v>China</v>
      </c>
      <c r="G868" t="str">
        <f>IFERROR(VLOOKUP(Importacao[[#This Row],[País Corrigido]],'Conversor de países_Geral_UTF8_'!$A$2:$B$223,2,FALSE),"Não Informado")</f>
        <v>Ásia</v>
      </c>
      <c r="H8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69" spans="1:8" hidden="1">
      <c r="A869" s="3" t="s">
        <v>53</v>
      </c>
      <c r="B869">
        <v>1973</v>
      </c>
      <c r="C869">
        <v>0</v>
      </c>
      <c r="D869">
        <v>0</v>
      </c>
      <c r="E869" t="e">
        <v>#NUM!</v>
      </c>
      <c r="F869" t="str">
        <f>VLOOKUP(Importacao[[#This Row],[País]],Tabela4[],4,FALSE)</f>
        <v>China</v>
      </c>
      <c r="G869" t="str">
        <f>IFERROR(VLOOKUP(Importacao[[#This Row],[País Corrigido]],'Conversor de países_Geral_UTF8_'!$A$2:$B$223,2,FALSE),"Não Informado")</f>
        <v>Ásia</v>
      </c>
      <c r="H8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0" spans="1:8" hidden="1">
      <c r="A870" s="3" t="s">
        <v>53</v>
      </c>
      <c r="B870">
        <v>1974</v>
      </c>
      <c r="C870">
        <v>0</v>
      </c>
      <c r="D870">
        <v>0</v>
      </c>
      <c r="E870" t="e">
        <v>#NUM!</v>
      </c>
      <c r="F870" t="str">
        <f>VLOOKUP(Importacao[[#This Row],[País]],Tabela4[],4,FALSE)</f>
        <v>China</v>
      </c>
      <c r="G870" t="str">
        <f>IFERROR(VLOOKUP(Importacao[[#This Row],[País Corrigido]],'Conversor de países_Geral_UTF8_'!$A$2:$B$223,2,FALSE),"Não Informado")</f>
        <v>Ásia</v>
      </c>
      <c r="H8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1" spans="1:8" hidden="1">
      <c r="A871" s="3" t="s">
        <v>53</v>
      </c>
      <c r="B871">
        <v>1975</v>
      </c>
      <c r="C871">
        <v>0</v>
      </c>
      <c r="D871">
        <v>0</v>
      </c>
      <c r="E871" t="e">
        <v>#NUM!</v>
      </c>
      <c r="F871" t="str">
        <f>VLOOKUP(Importacao[[#This Row],[País]],Tabela4[],4,FALSE)</f>
        <v>China</v>
      </c>
      <c r="G871" t="str">
        <f>IFERROR(VLOOKUP(Importacao[[#This Row],[País Corrigido]],'Conversor de países_Geral_UTF8_'!$A$2:$B$223,2,FALSE),"Não Informado")</f>
        <v>Ásia</v>
      </c>
      <c r="H8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2" spans="1:8" hidden="1">
      <c r="A872" s="3" t="s">
        <v>53</v>
      </c>
      <c r="B872">
        <v>1976</v>
      </c>
      <c r="C872">
        <v>0</v>
      </c>
      <c r="D872">
        <v>0</v>
      </c>
      <c r="E872" t="e">
        <v>#NUM!</v>
      </c>
      <c r="F872" t="str">
        <f>VLOOKUP(Importacao[[#This Row],[País]],Tabela4[],4,FALSE)</f>
        <v>China</v>
      </c>
      <c r="G872" t="str">
        <f>IFERROR(VLOOKUP(Importacao[[#This Row],[País Corrigido]],'Conversor de países_Geral_UTF8_'!$A$2:$B$223,2,FALSE),"Não Informado")</f>
        <v>Ásia</v>
      </c>
      <c r="H8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3" spans="1:8" hidden="1">
      <c r="A873" s="3" t="s">
        <v>53</v>
      </c>
      <c r="B873">
        <v>1977</v>
      </c>
      <c r="C873">
        <v>0</v>
      </c>
      <c r="D873">
        <v>0</v>
      </c>
      <c r="E873" t="e">
        <v>#NUM!</v>
      </c>
      <c r="F873" t="str">
        <f>VLOOKUP(Importacao[[#This Row],[País]],Tabela4[],4,FALSE)</f>
        <v>China</v>
      </c>
      <c r="G873" t="str">
        <f>IFERROR(VLOOKUP(Importacao[[#This Row],[País Corrigido]],'Conversor de países_Geral_UTF8_'!$A$2:$B$223,2,FALSE),"Não Informado")</f>
        <v>Ásia</v>
      </c>
      <c r="H8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4" spans="1:8" hidden="1">
      <c r="A874" s="3" t="s">
        <v>53</v>
      </c>
      <c r="B874">
        <v>1978</v>
      </c>
      <c r="C874">
        <v>0</v>
      </c>
      <c r="D874">
        <v>0</v>
      </c>
      <c r="E874" t="e">
        <v>#NUM!</v>
      </c>
      <c r="F874" t="str">
        <f>VLOOKUP(Importacao[[#This Row],[País]],Tabela4[],4,FALSE)</f>
        <v>China</v>
      </c>
      <c r="G874" t="str">
        <f>IFERROR(VLOOKUP(Importacao[[#This Row],[País Corrigido]],'Conversor de países_Geral_UTF8_'!$A$2:$B$223,2,FALSE),"Não Informado")</f>
        <v>Ásia</v>
      </c>
      <c r="H8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5" spans="1:8" hidden="1">
      <c r="A875" s="3" t="s">
        <v>53</v>
      </c>
      <c r="B875">
        <v>1979</v>
      </c>
      <c r="C875">
        <v>0</v>
      </c>
      <c r="D875">
        <v>0</v>
      </c>
      <c r="E875" t="e">
        <v>#NUM!</v>
      </c>
      <c r="F875" t="str">
        <f>VLOOKUP(Importacao[[#This Row],[País]],Tabela4[],4,FALSE)</f>
        <v>China</v>
      </c>
      <c r="G875" t="str">
        <f>IFERROR(VLOOKUP(Importacao[[#This Row],[País Corrigido]],'Conversor de países_Geral_UTF8_'!$A$2:$B$223,2,FALSE),"Não Informado")</f>
        <v>Ásia</v>
      </c>
      <c r="H8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6" spans="1:8" hidden="1">
      <c r="A876" s="3" t="s">
        <v>53</v>
      </c>
      <c r="B876">
        <v>1980</v>
      </c>
      <c r="C876">
        <v>0</v>
      </c>
      <c r="D876">
        <v>0</v>
      </c>
      <c r="E876" t="e">
        <v>#NUM!</v>
      </c>
      <c r="F876" t="str">
        <f>VLOOKUP(Importacao[[#This Row],[País]],Tabela4[],4,FALSE)</f>
        <v>China</v>
      </c>
      <c r="G876" t="str">
        <f>IFERROR(VLOOKUP(Importacao[[#This Row],[País Corrigido]],'Conversor de países_Geral_UTF8_'!$A$2:$B$223,2,FALSE),"Não Informado")</f>
        <v>Ásia</v>
      </c>
      <c r="H8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7" spans="1:8" hidden="1">
      <c r="A877" s="3" t="s">
        <v>53</v>
      </c>
      <c r="B877">
        <v>1981</v>
      </c>
      <c r="C877">
        <v>0</v>
      </c>
      <c r="D877">
        <v>0</v>
      </c>
      <c r="E877" t="e">
        <v>#NUM!</v>
      </c>
      <c r="F877" t="str">
        <f>VLOOKUP(Importacao[[#This Row],[País]],Tabela4[],4,FALSE)</f>
        <v>China</v>
      </c>
      <c r="G877" t="str">
        <f>IFERROR(VLOOKUP(Importacao[[#This Row],[País Corrigido]],'Conversor de países_Geral_UTF8_'!$A$2:$B$223,2,FALSE),"Não Informado")</f>
        <v>Ásia</v>
      </c>
      <c r="H8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8" spans="1:8" hidden="1">
      <c r="A878" s="3" t="s">
        <v>53</v>
      </c>
      <c r="B878">
        <v>1982</v>
      </c>
      <c r="C878">
        <v>0</v>
      </c>
      <c r="D878">
        <v>0</v>
      </c>
      <c r="E878" t="e">
        <v>#NUM!</v>
      </c>
      <c r="F878" t="str">
        <f>VLOOKUP(Importacao[[#This Row],[País]],Tabela4[],4,FALSE)</f>
        <v>China</v>
      </c>
      <c r="G878" t="str">
        <f>IFERROR(VLOOKUP(Importacao[[#This Row],[País Corrigido]],'Conversor de países_Geral_UTF8_'!$A$2:$B$223,2,FALSE),"Não Informado")</f>
        <v>Ásia</v>
      </c>
      <c r="H8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79" spans="1:8" hidden="1">
      <c r="A879" s="3" t="s">
        <v>53</v>
      </c>
      <c r="B879">
        <v>1983</v>
      </c>
      <c r="C879">
        <v>0</v>
      </c>
      <c r="D879">
        <v>0</v>
      </c>
      <c r="E879" t="e">
        <v>#NUM!</v>
      </c>
      <c r="F879" t="str">
        <f>VLOOKUP(Importacao[[#This Row],[País]],Tabela4[],4,FALSE)</f>
        <v>China</v>
      </c>
      <c r="G879" t="str">
        <f>IFERROR(VLOOKUP(Importacao[[#This Row],[País Corrigido]],'Conversor de países_Geral_UTF8_'!$A$2:$B$223,2,FALSE),"Não Informado")</f>
        <v>Ásia</v>
      </c>
      <c r="H8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0" spans="1:8" hidden="1">
      <c r="A880" s="3" t="s">
        <v>53</v>
      </c>
      <c r="B880">
        <v>1984</v>
      </c>
      <c r="C880">
        <v>0</v>
      </c>
      <c r="D880">
        <v>0</v>
      </c>
      <c r="E880" t="e">
        <v>#NUM!</v>
      </c>
      <c r="F880" t="str">
        <f>VLOOKUP(Importacao[[#This Row],[País]],Tabela4[],4,FALSE)</f>
        <v>China</v>
      </c>
      <c r="G880" t="str">
        <f>IFERROR(VLOOKUP(Importacao[[#This Row],[País Corrigido]],'Conversor de países_Geral_UTF8_'!$A$2:$B$223,2,FALSE),"Não Informado")</f>
        <v>Ásia</v>
      </c>
      <c r="H8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1" spans="1:8" hidden="1">
      <c r="A881" s="3" t="s">
        <v>53</v>
      </c>
      <c r="B881">
        <v>1985</v>
      </c>
      <c r="C881">
        <v>0</v>
      </c>
      <c r="D881">
        <v>0</v>
      </c>
      <c r="E881" t="e">
        <v>#NUM!</v>
      </c>
      <c r="F881" t="str">
        <f>VLOOKUP(Importacao[[#This Row],[País]],Tabela4[],4,FALSE)</f>
        <v>China</v>
      </c>
      <c r="G881" t="str">
        <f>IFERROR(VLOOKUP(Importacao[[#This Row],[País Corrigido]],'Conversor de países_Geral_UTF8_'!$A$2:$B$223,2,FALSE),"Não Informado")</f>
        <v>Ásia</v>
      </c>
      <c r="H8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2" spans="1:8" hidden="1">
      <c r="A882" s="3" t="s">
        <v>53</v>
      </c>
      <c r="B882">
        <v>1986</v>
      </c>
      <c r="C882">
        <v>0</v>
      </c>
      <c r="D882">
        <v>0</v>
      </c>
      <c r="E882" t="e">
        <v>#NUM!</v>
      </c>
      <c r="F882" t="str">
        <f>VLOOKUP(Importacao[[#This Row],[País]],Tabela4[],4,FALSE)</f>
        <v>China</v>
      </c>
      <c r="G882" t="str">
        <f>IFERROR(VLOOKUP(Importacao[[#This Row],[País Corrigido]],'Conversor de países_Geral_UTF8_'!$A$2:$B$223,2,FALSE),"Não Informado")</f>
        <v>Ásia</v>
      </c>
      <c r="H8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3" spans="1:8" hidden="1">
      <c r="A883" s="3" t="s">
        <v>53</v>
      </c>
      <c r="B883">
        <v>1987</v>
      </c>
      <c r="C883">
        <v>0</v>
      </c>
      <c r="D883">
        <v>0</v>
      </c>
      <c r="E883" t="e">
        <v>#NUM!</v>
      </c>
      <c r="F883" t="str">
        <f>VLOOKUP(Importacao[[#This Row],[País]],Tabela4[],4,FALSE)</f>
        <v>China</v>
      </c>
      <c r="G883" t="str">
        <f>IFERROR(VLOOKUP(Importacao[[#This Row],[País Corrigido]],'Conversor de países_Geral_UTF8_'!$A$2:$B$223,2,FALSE),"Não Informado")</f>
        <v>Ásia</v>
      </c>
      <c r="H8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4" spans="1:8" hidden="1">
      <c r="A884" s="3" t="s">
        <v>53</v>
      </c>
      <c r="B884">
        <v>1988</v>
      </c>
      <c r="C884">
        <v>0</v>
      </c>
      <c r="D884">
        <v>0</v>
      </c>
      <c r="E884" t="e">
        <v>#NUM!</v>
      </c>
      <c r="F884" t="str">
        <f>VLOOKUP(Importacao[[#This Row],[País]],Tabela4[],4,FALSE)</f>
        <v>China</v>
      </c>
      <c r="G884" t="str">
        <f>IFERROR(VLOOKUP(Importacao[[#This Row],[País Corrigido]],'Conversor de países_Geral_UTF8_'!$A$2:$B$223,2,FALSE),"Não Informado")</f>
        <v>Ásia</v>
      </c>
      <c r="H8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5" spans="1:8" hidden="1">
      <c r="A885" s="3" t="s">
        <v>53</v>
      </c>
      <c r="B885">
        <v>1989</v>
      </c>
      <c r="C885">
        <v>0</v>
      </c>
      <c r="D885">
        <v>0</v>
      </c>
      <c r="E885" t="e">
        <v>#NUM!</v>
      </c>
      <c r="F885" t="str">
        <f>VLOOKUP(Importacao[[#This Row],[País]],Tabela4[],4,FALSE)</f>
        <v>China</v>
      </c>
      <c r="G885" t="str">
        <f>IFERROR(VLOOKUP(Importacao[[#This Row],[País Corrigido]],'Conversor de países_Geral_UTF8_'!$A$2:$B$223,2,FALSE),"Não Informado")</f>
        <v>Ásia</v>
      </c>
      <c r="H8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6" spans="1:8" hidden="1">
      <c r="A886" s="3" t="s">
        <v>53</v>
      </c>
      <c r="B886">
        <v>1990</v>
      </c>
      <c r="C886">
        <v>0</v>
      </c>
      <c r="D886">
        <v>0</v>
      </c>
      <c r="E886" t="e">
        <v>#NUM!</v>
      </c>
      <c r="F886" t="str">
        <f>VLOOKUP(Importacao[[#This Row],[País]],Tabela4[],4,FALSE)</f>
        <v>China</v>
      </c>
      <c r="G886" t="str">
        <f>IFERROR(VLOOKUP(Importacao[[#This Row],[País Corrigido]],'Conversor de países_Geral_UTF8_'!$A$2:$B$223,2,FALSE),"Não Informado")</f>
        <v>Ásia</v>
      </c>
      <c r="H8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7" spans="1:8" hidden="1">
      <c r="A887" s="3" t="s">
        <v>53</v>
      </c>
      <c r="B887">
        <v>1991</v>
      </c>
      <c r="C887">
        <v>0</v>
      </c>
      <c r="D887">
        <v>0</v>
      </c>
      <c r="E887" t="e">
        <v>#NUM!</v>
      </c>
      <c r="F887" t="str">
        <f>VLOOKUP(Importacao[[#This Row],[País]],Tabela4[],4,FALSE)</f>
        <v>China</v>
      </c>
      <c r="G887" t="str">
        <f>IFERROR(VLOOKUP(Importacao[[#This Row],[País Corrigido]],'Conversor de países_Geral_UTF8_'!$A$2:$B$223,2,FALSE),"Não Informado")</f>
        <v>Ásia</v>
      </c>
      <c r="H8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8" spans="1:8" hidden="1">
      <c r="A888" s="3" t="s">
        <v>53</v>
      </c>
      <c r="B888">
        <v>1992</v>
      </c>
      <c r="C888">
        <v>0</v>
      </c>
      <c r="D888">
        <v>0</v>
      </c>
      <c r="E888" t="e">
        <v>#NUM!</v>
      </c>
      <c r="F888" t="str">
        <f>VLOOKUP(Importacao[[#This Row],[País]],Tabela4[],4,FALSE)</f>
        <v>China</v>
      </c>
      <c r="G888" t="str">
        <f>IFERROR(VLOOKUP(Importacao[[#This Row],[País Corrigido]],'Conversor de países_Geral_UTF8_'!$A$2:$B$223,2,FALSE),"Não Informado")</f>
        <v>Ásia</v>
      </c>
      <c r="H8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89" spans="1:8" hidden="1">
      <c r="A889" s="3" t="s">
        <v>53</v>
      </c>
      <c r="B889">
        <v>1993</v>
      </c>
      <c r="C889">
        <v>0</v>
      </c>
      <c r="D889">
        <v>0</v>
      </c>
      <c r="E889" t="e">
        <v>#NUM!</v>
      </c>
      <c r="F889" t="str">
        <f>VLOOKUP(Importacao[[#This Row],[País]],Tabela4[],4,FALSE)</f>
        <v>China</v>
      </c>
      <c r="G889" t="str">
        <f>IFERROR(VLOOKUP(Importacao[[#This Row],[País Corrigido]],'Conversor de países_Geral_UTF8_'!$A$2:$B$223,2,FALSE),"Não Informado")</f>
        <v>Ásia</v>
      </c>
      <c r="H8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0" spans="1:8" hidden="1">
      <c r="A890" s="3" t="s">
        <v>53</v>
      </c>
      <c r="B890">
        <v>1994</v>
      </c>
      <c r="C890">
        <v>0</v>
      </c>
      <c r="D890">
        <v>0</v>
      </c>
      <c r="E890" t="e">
        <v>#NUM!</v>
      </c>
      <c r="F890" t="str">
        <f>VLOOKUP(Importacao[[#This Row],[País]],Tabela4[],4,FALSE)</f>
        <v>China</v>
      </c>
      <c r="G890" t="str">
        <f>IFERROR(VLOOKUP(Importacao[[#This Row],[País Corrigido]],'Conversor de países_Geral_UTF8_'!$A$2:$B$223,2,FALSE),"Não Informado")</f>
        <v>Ásia</v>
      </c>
      <c r="H8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1" spans="1:8" hidden="1">
      <c r="A891" s="3" t="s">
        <v>53</v>
      </c>
      <c r="B891">
        <v>1995</v>
      </c>
      <c r="C891">
        <v>0</v>
      </c>
      <c r="D891">
        <v>0</v>
      </c>
      <c r="E891" t="e">
        <v>#NUM!</v>
      </c>
      <c r="F891" t="str">
        <f>VLOOKUP(Importacao[[#This Row],[País]],Tabela4[],4,FALSE)</f>
        <v>China</v>
      </c>
      <c r="G891" t="str">
        <f>IFERROR(VLOOKUP(Importacao[[#This Row],[País Corrigido]],'Conversor de países_Geral_UTF8_'!$A$2:$B$223,2,FALSE),"Não Informado")</f>
        <v>Ásia</v>
      </c>
      <c r="H8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2" spans="1:8" hidden="1">
      <c r="A892" s="3" t="s">
        <v>53</v>
      </c>
      <c r="B892">
        <v>1996</v>
      </c>
      <c r="C892">
        <v>0</v>
      </c>
      <c r="D892">
        <v>0</v>
      </c>
      <c r="E892" t="e">
        <v>#NUM!</v>
      </c>
      <c r="F892" t="str">
        <f>VLOOKUP(Importacao[[#This Row],[País]],Tabela4[],4,FALSE)</f>
        <v>China</v>
      </c>
      <c r="G892" t="str">
        <f>IFERROR(VLOOKUP(Importacao[[#This Row],[País Corrigido]],'Conversor de países_Geral_UTF8_'!$A$2:$B$223,2,FALSE),"Não Informado")</f>
        <v>Ásia</v>
      </c>
      <c r="H8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3" spans="1:8" hidden="1">
      <c r="A893" s="3" t="s">
        <v>53</v>
      </c>
      <c r="B893">
        <v>1997</v>
      </c>
      <c r="C893">
        <v>0</v>
      </c>
      <c r="D893">
        <v>0</v>
      </c>
      <c r="E893" t="e">
        <v>#NUM!</v>
      </c>
      <c r="F893" t="str">
        <f>VLOOKUP(Importacao[[#This Row],[País]],Tabela4[],4,FALSE)</f>
        <v>China</v>
      </c>
      <c r="G893" t="str">
        <f>IFERROR(VLOOKUP(Importacao[[#This Row],[País Corrigido]],'Conversor de países_Geral_UTF8_'!$A$2:$B$223,2,FALSE),"Não Informado")</f>
        <v>Ásia</v>
      </c>
      <c r="H8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4" spans="1:8" hidden="1">
      <c r="A894" s="3" t="s">
        <v>53</v>
      </c>
      <c r="B894">
        <v>1998</v>
      </c>
      <c r="C894">
        <v>0</v>
      </c>
      <c r="D894">
        <v>0</v>
      </c>
      <c r="E894" t="e">
        <v>#NUM!</v>
      </c>
      <c r="F894" t="str">
        <f>VLOOKUP(Importacao[[#This Row],[País]],Tabela4[],4,FALSE)</f>
        <v>China</v>
      </c>
      <c r="G894" t="str">
        <f>IFERROR(VLOOKUP(Importacao[[#This Row],[País Corrigido]],'Conversor de países_Geral_UTF8_'!$A$2:$B$223,2,FALSE),"Não Informado")</f>
        <v>Ásia</v>
      </c>
      <c r="H8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5" spans="1:8" hidden="1">
      <c r="A895" s="3" t="s">
        <v>53</v>
      </c>
      <c r="B895">
        <v>1999</v>
      </c>
      <c r="C895">
        <v>0</v>
      </c>
      <c r="D895">
        <v>0</v>
      </c>
      <c r="E895" t="e">
        <v>#NUM!</v>
      </c>
      <c r="F895" t="str">
        <f>VLOOKUP(Importacao[[#This Row],[País]],Tabela4[],4,FALSE)</f>
        <v>China</v>
      </c>
      <c r="G895" t="str">
        <f>IFERROR(VLOOKUP(Importacao[[#This Row],[País Corrigido]],'Conversor de países_Geral_UTF8_'!$A$2:$B$223,2,FALSE),"Não Informado")</f>
        <v>Ásia</v>
      </c>
      <c r="H8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6" spans="1:8" hidden="1">
      <c r="A896" s="3" t="s">
        <v>53</v>
      </c>
      <c r="B896">
        <v>2000</v>
      </c>
      <c r="C896">
        <v>0</v>
      </c>
      <c r="D896">
        <v>0</v>
      </c>
      <c r="E896" t="e">
        <v>#NUM!</v>
      </c>
      <c r="F896" t="str">
        <f>VLOOKUP(Importacao[[#This Row],[País]],Tabela4[],4,FALSE)</f>
        <v>China</v>
      </c>
      <c r="G896" t="str">
        <f>IFERROR(VLOOKUP(Importacao[[#This Row],[País Corrigido]],'Conversor de países_Geral_UTF8_'!$A$2:$B$223,2,FALSE),"Não Informado")</f>
        <v>Ásia</v>
      </c>
      <c r="H8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7" spans="1:8" hidden="1">
      <c r="A897" s="3" t="s">
        <v>53</v>
      </c>
      <c r="B897">
        <v>2001</v>
      </c>
      <c r="C897">
        <v>0</v>
      </c>
      <c r="D897">
        <v>0</v>
      </c>
      <c r="E897" t="e">
        <v>#NUM!</v>
      </c>
      <c r="F897" t="str">
        <f>VLOOKUP(Importacao[[#This Row],[País]],Tabela4[],4,FALSE)</f>
        <v>China</v>
      </c>
      <c r="G897" t="str">
        <f>IFERROR(VLOOKUP(Importacao[[#This Row],[País Corrigido]],'Conversor de países_Geral_UTF8_'!$A$2:$B$223,2,FALSE),"Não Informado")</f>
        <v>Ásia</v>
      </c>
      <c r="H8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8" spans="1:8" hidden="1">
      <c r="A898" s="3" t="s">
        <v>53</v>
      </c>
      <c r="B898">
        <v>2002</v>
      </c>
      <c r="C898">
        <v>0</v>
      </c>
      <c r="D898">
        <v>0</v>
      </c>
      <c r="E898" t="e">
        <v>#NUM!</v>
      </c>
      <c r="F898" t="str">
        <f>VLOOKUP(Importacao[[#This Row],[País]],Tabela4[],4,FALSE)</f>
        <v>China</v>
      </c>
      <c r="G898" t="str">
        <f>IFERROR(VLOOKUP(Importacao[[#This Row],[País Corrigido]],'Conversor de países_Geral_UTF8_'!$A$2:$B$223,2,FALSE),"Não Informado")</f>
        <v>Ásia</v>
      </c>
      <c r="H8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899" spans="1:8" hidden="1">
      <c r="A899" s="3" t="s">
        <v>53</v>
      </c>
      <c r="B899">
        <v>2003</v>
      </c>
      <c r="C899">
        <v>0</v>
      </c>
      <c r="D899">
        <v>0</v>
      </c>
      <c r="E899" t="e">
        <v>#NUM!</v>
      </c>
      <c r="F899" t="str">
        <f>VLOOKUP(Importacao[[#This Row],[País]],Tabela4[],4,FALSE)</f>
        <v>China</v>
      </c>
      <c r="G899" t="str">
        <f>IFERROR(VLOOKUP(Importacao[[#This Row],[País Corrigido]],'Conversor de países_Geral_UTF8_'!$A$2:$B$223,2,FALSE),"Não Informado")</f>
        <v>Ásia</v>
      </c>
      <c r="H8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00" spans="1:8" hidden="1">
      <c r="A900" s="3" t="s">
        <v>53</v>
      </c>
      <c r="B900">
        <v>2004</v>
      </c>
      <c r="C900">
        <v>0</v>
      </c>
      <c r="D900">
        <v>0</v>
      </c>
      <c r="E900" t="e">
        <v>#NUM!</v>
      </c>
      <c r="F900" t="str">
        <f>VLOOKUP(Importacao[[#This Row],[País]],Tabela4[],4,FALSE)</f>
        <v>China</v>
      </c>
      <c r="G900" t="str">
        <f>IFERROR(VLOOKUP(Importacao[[#This Row],[País Corrigido]],'Conversor de países_Geral_UTF8_'!$A$2:$B$223,2,FALSE),"Não Informado")</f>
        <v>Ásia</v>
      </c>
      <c r="H9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01" spans="1:8" hidden="1">
      <c r="A901" s="3" t="s">
        <v>53</v>
      </c>
      <c r="B901">
        <v>2005</v>
      </c>
      <c r="C901">
        <v>0</v>
      </c>
      <c r="D901">
        <v>0</v>
      </c>
      <c r="E901" t="e">
        <v>#NUM!</v>
      </c>
      <c r="F901" t="str">
        <f>VLOOKUP(Importacao[[#This Row],[País]],Tabela4[],4,FALSE)</f>
        <v>China</v>
      </c>
      <c r="G901" t="str">
        <f>IFERROR(VLOOKUP(Importacao[[#This Row],[País Corrigido]],'Conversor de países_Geral_UTF8_'!$A$2:$B$223,2,FALSE),"Não Informado")</f>
        <v>Ásia</v>
      </c>
      <c r="H9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02" spans="1:8" hidden="1">
      <c r="A902" s="3" t="s">
        <v>53</v>
      </c>
      <c r="B902">
        <v>2006</v>
      </c>
      <c r="C902">
        <v>22</v>
      </c>
      <c r="D902">
        <v>496</v>
      </c>
      <c r="E902">
        <v>22.545454545454547</v>
      </c>
      <c r="F902" t="str">
        <f>VLOOKUP(Importacao[[#This Row],[País]],Tabela4[],4,FALSE)</f>
        <v>China</v>
      </c>
      <c r="G902" t="str">
        <f>IFERROR(VLOOKUP(Importacao[[#This Row],[País Corrigido]],'Conversor de países_Geral_UTF8_'!$A$2:$B$223,2,FALSE),"Não Informado")</f>
        <v>Ásia</v>
      </c>
      <c r="H9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03" spans="1:8" hidden="1">
      <c r="A903" s="3" t="s">
        <v>53</v>
      </c>
      <c r="B903">
        <v>2007</v>
      </c>
      <c r="C903">
        <v>459</v>
      </c>
      <c r="D903">
        <v>4235</v>
      </c>
      <c r="E903">
        <v>9.2265795206971681</v>
      </c>
      <c r="F903" t="str">
        <f>VLOOKUP(Importacao[[#This Row],[País]],Tabela4[],4,FALSE)</f>
        <v>China</v>
      </c>
      <c r="G903" t="str">
        <f>IFERROR(VLOOKUP(Importacao[[#This Row],[País Corrigido]],'Conversor de países_Geral_UTF8_'!$A$2:$B$223,2,FALSE),"Não Informado")</f>
        <v>Ásia</v>
      </c>
      <c r="H9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04" spans="1:8" hidden="1">
      <c r="A904" s="3" t="s">
        <v>53</v>
      </c>
      <c r="B904">
        <v>2008</v>
      </c>
      <c r="C904">
        <v>6858</v>
      </c>
      <c r="D904">
        <v>32738</v>
      </c>
      <c r="E904">
        <v>4.7736949547973166</v>
      </c>
      <c r="F904" t="str">
        <f>VLOOKUP(Importacao[[#This Row],[País]],Tabela4[],4,FALSE)</f>
        <v>China</v>
      </c>
      <c r="G904" t="str">
        <f>IFERROR(VLOOKUP(Importacao[[#This Row],[País Corrigido]],'Conversor de países_Geral_UTF8_'!$A$2:$B$223,2,FALSE),"Não Informado")</f>
        <v>Ásia</v>
      </c>
      <c r="H9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05" spans="1:8" hidden="1">
      <c r="A905" s="3" t="s">
        <v>53</v>
      </c>
      <c r="B905">
        <v>2009</v>
      </c>
      <c r="C905">
        <v>0</v>
      </c>
      <c r="D905">
        <v>0</v>
      </c>
      <c r="E905" t="e">
        <v>#NUM!</v>
      </c>
      <c r="F905" t="str">
        <f>VLOOKUP(Importacao[[#This Row],[País]],Tabela4[],4,FALSE)</f>
        <v>China</v>
      </c>
      <c r="G905" t="str">
        <f>IFERROR(VLOOKUP(Importacao[[#This Row],[País Corrigido]],'Conversor de países_Geral_UTF8_'!$A$2:$B$223,2,FALSE),"Não Informado")</f>
        <v>Ásia</v>
      </c>
      <c r="H9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06" spans="1:8" hidden="1">
      <c r="A906" s="3" t="s">
        <v>53</v>
      </c>
      <c r="B906">
        <v>2010</v>
      </c>
      <c r="C906">
        <v>0</v>
      </c>
      <c r="D906">
        <v>0</v>
      </c>
      <c r="E906" t="e">
        <v>#NUM!</v>
      </c>
      <c r="F906" t="str">
        <f>VLOOKUP(Importacao[[#This Row],[País]],Tabela4[],4,FALSE)</f>
        <v>China</v>
      </c>
      <c r="G906" t="str">
        <f>IFERROR(VLOOKUP(Importacao[[#This Row],[País Corrigido]],'Conversor de países_Geral_UTF8_'!$A$2:$B$223,2,FALSE),"Não Informado")</f>
        <v>Ásia</v>
      </c>
      <c r="H9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07" spans="1:8" hidden="1">
      <c r="A907" s="3" t="s">
        <v>53</v>
      </c>
      <c r="B907">
        <v>2011</v>
      </c>
      <c r="C907">
        <v>0</v>
      </c>
      <c r="D907">
        <v>0</v>
      </c>
      <c r="E907" t="e">
        <v>#NUM!</v>
      </c>
      <c r="F907" t="str">
        <f>VLOOKUP(Importacao[[#This Row],[País]],Tabela4[],4,FALSE)</f>
        <v>China</v>
      </c>
      <c r="G907" t="str">
        <f>IFERROR(VLOOKUP(Importacao[[#This Row],[País Corrigido]],'Conversor de países_Geral_UTF8_'!$A$2:$B$223,2,FALSE),"Não Informado")</f>
        <v>Ásia</v>
      </c>
      <c r="H9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08" spans="1:8" hidden="1">
      <c r="A908" s="3" t="s">
        <v>53</v>
      </c>
      <c r="B908">
        <v>2012</v>
      </c>
      <c r="C908">
        <v>0</v>
      </c>
      <c r="D908">
        <v>0</v>
      </c>
      <c r="E908" t="e">
        <v>#NUM!</v>
      </c>
      <c r="F908" t="str">
        <f>VLOOKUP(Importacao[[#This Row],[País]],Tabela4[],4,FALSE)</f>
        <v>China</v>
      </c>
      <c r="G908" t="str">
        <f>IFERROR(VLOOKUP(Importacao[[#This Row],[País Corrigido]],'Conversor de países_Geral_UTF8_'!$A$2:$B$223,2,FALSE),"Não Informado")</f>
        <v>Ásia</v>
      </c>
      <c r="H9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09" spans="1:8" hidden="1">
      <c r="A909" s="3" t="s">
        <v>53</v>
      </c>
      <c r="B909">
        <v>2013</v>
      </c>
      <c r="C909">
        <v>0</v>
      </c>
      <c r="D909">
        <v>0</v>
      </c>
      <c r="E909" t="e">
        <v>#NUM!</v>
      </c>
      <c r="F909" t="str">
        <f>VLOOKUP(Importacao[[#This Row],[País]],Tabela4[],4,FALSE)</f>
        <v>China</v>
      </c>
      <c r="G909" t="str">
        <f>IFERROR(VLOOKUP(Importacao[[#This Row],[País Corrigido]],'Conversor de países_Geral_UTF8_'!$A$2:$B$223,2,FALSE),"Não Informado")</f>
        <v>Ásia</v>
      </c>
      <c r="H9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10" spans="1:8" hidden="1">
      <c r="A910" s="3" t="s">
        <v>53</v>
      </c>
      <c r="B910">
        <v>2014</v>
      </c>
      <c r="C910">
        <v>0</v>
      </c>
      <c r="D910">
        <v>0</v>
      </c>
      <c r="E910" t="e">
        <v>#NUM!</v>
      </c>
      <c r="F910" t="str">
        <f>VLOOKUP(Importacao[[#This Row],[País]],Tabela4[],4,FALSE)</f>
        <v>China</v>
      </c>
      <c r="G910" t="str">
        <f>IFERROR(VLOOKUP(Importacao[[#This Row],[País Corrigido]],'Conversor de países_Geral_UTF8_'!$A$2:$B$223,2,FALSE),"Não Informado")</f>
        <v>Ásia</v>
      </c>
      <c r="H9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11" spans="1:8" hidden="1">
      <c r="A911" s="3" t="s">
        <v>53</v>
      </c>
      <c r="B911">
        <v>2015</v>
      </c>
      <c r="C911">
        <v>0</v>
      </c>
      <c r="D911">
        <v>0</v>
      </c>
      <c r="E911" t="e">
        <v>#NUM!</v>
      </c>
      <c r="F911" t="str">
        <f>VLOOKUP(Importacao[[#This Row],[País]],Tabela4[],4,FALSE)</f>
        <v>China</v>
      </c>
      <c r="G911" t="str">
        <f>IFERROR(VLOOKUP(Importacao[[#This Row],[País Corrigido]],'Conversor de países_Geral_UTF8_'!$A$2:$B$223,2,FALSE),"Não Informado")</f>
        <v>Ásia</v>
      </c>
      <c r="H9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12" spans="1:8" hidden="1">
      <c r="A912" s="3" t="s">
        <v>53</v>
      </c>
      <c r="B912">
        <v>2016</v>
      </c>
      <c r="C912">
        <v>108</v>
      </c>
      <c r="D912">
        <v>213</v>
      </c>
      <c r="E912">
        <v>1.9722222222222223</v>
      </c>
      <c r="F912" t="str">
        <f>VLOOKUP(Importacao[[#This Row],[País]],Tabela4[],4,FALSE)</f>
        <v>China</v>
      </c>
      <c r="G912" t="str">
        <f>IFERROR(VLOOKUP(Importacao[[#This Row],[País Corrigido]],'Conversor de países_Geral_UTF8_'!$A$2:$B$223,2,FALSE),"Não Informado")</f>
        <v>Ásia</v>
      </c>
      <c r="H9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13" spans="1:8" hidden="1">
      <c r="A913" s="3" t="s">
        <v>53</v>
      </c>
      <c r="B913">
        <v>2017</v>
      </c>
      <c r="C913">
        <v>1000</v>
      </c>
      <c r="D913">
        <v>613</v>
      </c>
      <c r="E913">
        <v>0.61299999999999999</v>
      </c>
      <c r="F913" t="str">
        <f>VLOOKUP(Importacao[[#This Row],[País]],Tabela4[],4,FALSE)</f>
        <v>China</v>
      </c>
      <c r="G913" t="str">
        <f>IFERROR(VLOOKUP(Importacao[[#This Row],[País Corrigido]],'Conversor de países_Geral_UTF8_'!$A$2:$B$223,2,FALSE),"Não Informado")</f>
        <v>Ásia</v>
      </c>
      <c r="H9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14" spans="1:8" hidden="1">
      <c r="A914" s="3" t="s">
        <v>53</v>
      </c>
      <c r="B914">
        <v>2018</v>
      </c>
      <c r="C914">
        <v>5</v>
      </c>
      <c r="D914">
        <v>472</v>
      </c>
      <c r="E914">
        <v>94.4</v>
      </c>
      <c r="F914" t="str">
        <f>VLOOKUP(Importacao[[#This Row],[País]],Tabela4[],4,FALSE)</f>
        <v>China</v>
      </c>
      <c r="G914" t="str">
        <f>IFERROR(VLOOKUP(Importacao[[#This Row],[País Corrigido]],'Conversor de países_Geral_UTF8_'!$A$2:$B$223,2,FALSE),"Não Informado")</f>
        <v>Ásia</v>
      </c>
      <c r="H9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15" spans="1:8" hidden="1">
      <c r="A915" s="3" t="s">
        <v>53</v>
      </c>
      <c r="B915">
        <v>2019</v>
      </c>
      <c r="C915">
        <v>317</v>
      </c>
      <c r="D915">
        <v>2458</v>
      </c>
      <c r="E915">
        <v>7.7539432176656149</v>
      </c>
      <c r="F915" t="str">
        <f>VLOOKUP(Importacao[[#This Row],[País]],Tabela4[],4,FALSE)</f>
        <v>China</v>
      </c>
      <c r="G915" t="str">
        <f>IFERROR(VLOOKUP(Importacao[[#This Row],[País Corrigido]],'Conversor de países_Geral_UTF8_'!$A$2:$B$223,2,FALSE),"Não Informado")</f>
        <v>Ásia</v>
      </c>
      <c r="H9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16" spans="1:8" hidden="1">
      <c r="A916" s="3" t="s">
        <v>53</v>
      </c>
      <c r="B916">
        <v>2020</v>
      </c>
      <c r="C916">
        <v>0</v>
      </c>
      <c r="D916">
        <v>0</v>
      </c>
      <c r="E916" t="e">
        <v>#NUM!</v>
      </c>
      <c r="F916" t="str">
        <f>VLOOKUP(Importacao[[#This Row],[País]],Tabela4[],4,FALSE)</f>
        <v>China</v>
      </c>
      <c r="G916" t="str">
        <f>IFERROR(VLOOKUP(Importacao[[#This Row],[País Corrigido]],'Conversor de países_Geral_UTF8_'!$A$2:$B$223,2,FALSE),"Não Informado")</f>
        <v>Ásia</v>
      </c>
      <c r="H9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17" spans="1:8" hidden="1">
      <c r="A917" s="3" t="s">
        <v>53</v>
      </c>
      <c r="B917">
        <v>2021</v>
      </c>
      <c r="C917">
        <v>0</v>
      </c>
      <c r="D917">
        <v>0</v>
      </c>
      <c r="E917" t="e">
        <v>#NUM!</v>
      </c>
      <c r="F917" t="str">
        <f>VLOOKUP(Importacao[[#This Row],[País]],Tabela4[],4,FALSE)</f>
        <v>China</v>
      </c>
      <c r="G917" t="str">
        <f>IFERROR(VLOOKUP(Importacao[[#This Row],[País Corrigido]],'Conversor de países_Geral_UTF8_'!$A$2:$B$223,2,FALSE),"Não Informado")</f>
        <v>Ásia</v>
      </c>
      <c r="H9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18" spans="1:8" hidden="1">
      <c r="A918" s="3" t="s">
        <v>53</v>
      </c>
      <c r="B918">
        <v>2022</v>
      </c>
      <c r="C918">
        <v>0</v>
      </c>
      <c r="D918">
        <v>0</v>
      </c>
      <c r="E918" t="e">
        <v>#NUM!</v>
      </c>
      <c r="F918" t="str">
        <f>VLOOKUP(Importacao[[#This Row],[País]],Tabela4[],4,FALSE)</f>
        <v>China</v>
      </c>
      <c r="G918" t="str">
        <f>IFERROR(VLOOKUP(Importacao[[#This Row],[País Corrigido]],'Conversor de países_Geral_UTF8_'!$A$2:$B$223,2,FALSE),"Não Informado")</f>
        <v>Ásia</v>
      </c>
      <c r="H9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19" spans="1:8" hidden="1">
      <c r="A919" s="3" t="s">
        <v>53</v>
      </c>
      <c r="B919">
        <v>2023</v>
      </c>
      <c r="C919">
        <v>0</v>
      </c>
      <c r="D919">
        <v>0</v>
      </c>
      <c r="E919" t="e">
        <v>#NUM!</v>
      </c>
      <c r="F919" t="str">
        <f>VLOOKUP(Importacao[[#This Row],[País]],Tabela4[],4,FALSE)</f>
        <v>China</v>
      </c>
      <c r="G919" t="str">
        <f>IFERROR(VLOOKUP(Importacao[[#This Row],[País Corrigido]],'Conversor de países_Geral_UTF8_'!$A$2:$B$223,2,FALSE),"Não Informado")</f>
        <v>Ásia</v>
      </c>
      <c r="H9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0" spans="1:8" hidden="1">
      <c r="A920" s="3" t="s">
        <v>261</v>
      </c>
      <c r="B920">
        <v>1970</v>
      </c>
      <c r="C920">
        <v>0</v>
      </c>
      <c r="D920">
        <v>0</v>
      </c>
      <c r="E920" t="e">
        <v>#NUM!</v>
      </c>
      <c r="F920" t="str">
        <f>VLOOKUP(Importacao[[#This Row],[País]],Tabela4[],4,FALSE)</f>
        <v>Coreia do Sul</v>
      </c>
      <c r="G920" t="str">
        <f>IFERROR(VLOOKUP(Importacao[[#This Row],[País Corrigido]],'Conversor de países_Geral_UTF8_'!$A$2:$B$223,2,FALSE),"Não Informado")</f>
        <v>Ásia</v>
      </c>
      <c r="H9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1" spans="1:8" hidden="1">
      <c r="A921" s="3" t="s">
        <v>261</v>
      </c>
      <c r="B921">
        <v>1971</v>
      </c>
      <c r="C921">
        <v>0</v>
      </c>
      <c r="D921">
        <v>0</v>
      </c>
      <c r="E921" t="e">
        <v>#NUM!</v>
      </c>
      <c r="F921" t="str">
        <f>VLOOKUP(Importacao[[#This Row],[País]],Tabela4[],4,FALSE)</f>
        <v>Coreia do Sul</v>
      </c>
      <c r="G921" t="str">
        <f>IFERROR(VLOOKUP(Importacao[[#This Row],[País Corrigido]],'Conversor de países_Geral_UTF8_'!$A$2:$B$223,2,FALSE),"Não Informado")</f>
        <v>Ásia</v>
      </c>
      <c r="H9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2" spans="1:8" hidden="1">
      <c r="A922" s="3" t="s">
        <v>261</v>
      </c>
      <c r="B922">
        <v>1972</v>
      </c>
      <c r="C922">
        <v>0</v>
      </c>
      <c r="D922">
        <v>0</v>
      </c>
      <c r="E922" t="e">
        <v>#NUM!</v>
      </c>
      <c r="F922" t="str">
        <f>VLOOKUP(Importacao[[#This Row],[País]],Tabela4[],4,FALSE)</f>
        <v>Coreia do Sul</v>
      </c>
      <c r="G922" t="str">
        <f>IFERROR(VLOOKUP(Importacao[[#This Row],[País Corrigido]],'Conversor de países_Geral_UTF8_'!$A$2:$B$223,2,FALSE),"Não Informado")</f>
        <v>Ásia</v>
      </c>
      <c r="H9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3" spans="1:8" hidden="1">
      <c r="A923" s="3" t="s">
        <v>261</v>
      </c>
      <c r="B923">
        <v>1973</v>
      </c>
      <c r="C923">
        <v>0</v>
      </c>
      <c r="D923">
        <v>0</v>
      </c>
      <c r="E923" t="e">
        <v>#NUM!</v>
      </c>
      <c r="F923" t="str">
        <f>VLOOKUP(Importacao[[#This Row],[País]],Tabela4[],4,FALSE)</f>
        <v>Coreia do Sul</v>
      </c>
      <c r="G923" t="str">
        <f>IFERROR(VLOOKUP(Importacao[[#This Row],[País Corrigido]],'Conversor de países_Geral_UTF8_'!$A$2:$B$223,2,FALSE),"Não Informado")</f>
        <v>Ásia</v>
      </c>
      <c r="H9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4" spans="1:8" hidden="1">
      <c r="A924" s="3" t="s">
        <v>261</v>
      </c>
      <c r="B924">
        <v>1974</v>
      </c>
      <c r="C924">
        <v>0</v>
      </c>
      <c r="D924">
        <v>0</v>
      </c>
      <c r="E924" t="e">
        <v>#NUM!</v>
      </c>
      <c r="F924" t="str">
        <f>VLOOKUP(Importacao[[#This Row],[País]],Tabela4[],4,FALSE)</f>
        <v>Coreia do Sul</v>
      </c>
      <c r="G924" t="str">
        <f>IFERROR(VLOOKUP(Importacao[[#This Row],[País Corrigido]],'Conversor de países_Geral_UTF8_'!$A$2:$B$223,2,FALSE),"Não Informado")</f>
        <v>Ásia</v>
      </c>
      <c r="H9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5" spans="1:8" hidden="1">
      <c r="A925" s="3" t="s">
        <v>261</v>
      </c>
      <c r="B925">
        <v>1975</v>
      </c>
      <c r="C925">
        <v>0</v>
      </c>
      <c r="D925">
        <v>0</v>
      </c>
      <c r="E925" t="e">
        <v>#NUM!</v>
      </c>
      <c r="F925" t="str">
        <f>VLOOKUP(Importacao[[#This Row],[País]],Tabela4[],4,FALSE)</f>
        <v>Coreia do Sul</v>
      </c>
      <c r="G925" t="str">
        <f>IFERROR(VLOOKUP(Importacao[[#This Row],[País Corrigido]],'Conversor de países_Geral_UTF8_'!$A$2:$B$223,2,FALSE),"Não Informado")</f>
        <v>Ásia</v>
      </c>
      <c r="H9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6" spans="1:8" hidden="1">
      <c r="A926" s="3" t="s">
        <v>261</v>
      </c>
      <c r="B926">
        <v>1976</v>
      </c>
      <c r="C926">
        <v>0</v>
      </c>
      <c r="D926">
        <v>0</v>
      </c>
      <c r="E926" t="e">
        <v>#NUM!</v>
      </c>
      <c r="F926" t="str">
        <f>VLOOKUP(Importacao[[#This Row],[País]],Tabela4[],4,FALSE)</f>
        <v>Coreia do Sul</v>
      </c>
      <c r="G926" t="str">
        <f>IFERROR(VLOOKUP(Importacao[[#This Row],[País Corrigido]],'Conversor de países_Geral_UTF8_'!$A$2:$B$223,2,FALSE),"Não Informado")</f>
        <v>Ásia</v>
      </c>
      <c r="H9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7" spans="1:8" hidden="1">
      <c r="A927" s="3" t="s">
        <v>261</v>
      </c>
      <c r="B927">
        <v>1977</v>
      </c>
      <c r="C927">
        <v>0</v>
      </c>
      <c r="D927">
        <v>0</v>
      </c>
      <c r="E927" t="e">
        <v>#NUM!</v>
      </c>
      <c r="F927" t="str">
        <f>VLOOKUP(Importacao[[#This Row],[País]],Tabela4[],4,FALSE)</f>
        <v>Coreia do Sul</v>
      </c>
      <c r="G927" t="str">
        <f>IFERROR(VLOOKUP(Importacao[[#This Row],[País Corrigido]],'Conversor de países_Geral_UTF8_'!$A$2:$B$223,2,FALSE),"Não Informado")</f>
        <v>Ásia</v>
      </c>
      <c r="H9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8" spans="1:8" hidden="1">
      <c r="A928" s="3" t="s">
        <v>261</v>
      </c>
      <c r="B928">
        <v>1978</v>
      </c>
      <c r="C928">
        <v>0</v>
      </c>
      <c r="D928">
        <v>0</v>
      </c>
      <c r="E928" t="e">
        <v>#NUM!</v>
      </c>
      <c r="F928" t="str">
        <f>VLOOKUP(Importacao[[#This Row],[País]],Tabela4[],4,FALSE)</f>
        <v>Coreia do Sul</v>
      </c>
      <c r="G928" t="str">
        <f>IFERROR(VLOOKUP(Importacao[[#This Row],[País Corrigido]],'Conversor de países_Geral_UTF8_'!$A$2:$B$223,2,FALSE),"Não Informado")</f>
        <v>Ásia</v>
      </c>
      <c r="H9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29" spans="1:8" hidden="1">
      <c r="A929" s="3" t="s">
        <v>261</v>
      </c>
      <c r="B929">
        <v>1979</v>
      </c>
      <c r="C929">
        <v>0</v>
      </c>
      <c r="D929">
        <v>0</v>
      </c>
      <c r="E929" t="e">
        <v>#NUM!</v>
      </c>
      <c r="F929" t="str">
        <f>VLOOKUP(Importacao[[#This Row],[País]],Tabela4[],4,FALSE)</f>
        <v>Coreia do Sul</v>
      </c>
      <c r="G929" t="str">
        <f>IFERROR(VLOOKUP(Importacao[[#This Row],[País Corrigido]],'Conversor de países_Geral_UTF8_'!$A$2:$B$223,2,FALSE),"Não Informado")</f>
        <v>Ásia</v>
      </c>
      <c r="H9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0" spans="1:8" hidden="1">
      <c r="A930" s="3" t="s">
        <v>261</v>
      </c>
      <c r="B930">
        <v>1980</v>
      </c>
      <c r="C930">
        <v>0</v>
      </c>
      <c r="D930">
        <v>0</v>
      </c>
      <c r="E930" t="e">
        <v>#NUM!</v>
      </c>
      <c r="F930" t="str">
        <f>VLOOKUP(Importacao[[#This Row],[País]],Tabela4[],4,FALSE)</f>
        <v>Coreia do Sul</v>
      </c>
      <c r="G930" t="str">
        <f>IFERROR(VLOOKUP(Importacao[[#This Row],[País Corrigido]],'Conversor de países_Geral_UTF8_'!$A$2:$B$223,2,FALSE),"Não Informado")</f>
        <v>Ásia</v>
      </c>
      <c r="H9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1" spans="1:8" hidden="1">
      <c r="A931" s="3" t="s">
        <v>261</v>
      </c>
      <c r="B931">
        <v>1981</v>
      </c>
      <c r="C931">
        <v>0</v>
      </c>
      <c r="D931">
        <v>0</v>
      </c>
      <c r="E931" t="e">
        <v>#NUM!</v>
      </c>
      <c r="F931" t="str">
        <f>VLOOKUP(Importacao[[#This Row],[País]],Tabela4[],4,FALSE)</f>
        <v>Coreia do Sul</v>
      </c>
      <c r="G931" t="str">
        <f>IFERROR(VLOOKUP(Importacao[[#This Row],[País Corrigido]],'Conversor de países_Geral_UTF8_'!$A$2:$B$223,2,FALSE),"Não Informado")</f>
        <v>Ásia</v>
      </c>
      <c r="H9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2" spans="1:8" hidden="1">
      <c r="A932" s="3" t="s">
        <v>261</v>
      </c>
      <c r="B932">
        <v>1982</v>
      </c>
      <c r="C932">
        <v>0</v>
      </c>
      <c r="D932">
        <v>0</v>
      </c>
      <c r="E932" t="e">
        <v>#NUM!</v>
      </c>
      <c r="F932" t="str">
        <f>VLOOKUP(Importacao[[#This Row],[País]],Tabela4[],4,FALSE)</f>
        <v>Coreia do Sul</v>
      </c>
      <c r="G932" t="str">
        <f>IFERROR(VLOOKUP(Importacao[[#This Row],[País Corrigido]],'Conversor de países_Geral_UTF8_'!$A$2:$B$223,2,FALSE),"Não Informado")</f>
        <v>Ásia</v>
      </c>
      <c r="H9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3" spans="1:8" hidden="1">
      <c r="A933" s="3" t="s">
        <v>261</v>
      </c>
      <c r="B933">
        <v>1983</v>
      </c>
      <c r="C933">
        <v>0</v>
      </c>
      <c r="D933">
        <v>0</v>
      </c>
      <c r="E933" t="e">
        <v>#NUM!</v>
      </c>
      <c r="F933" t="str">
        <f>VLOOKUP(Importacao[[#This Row],[País]],Tabela4[],4,FALSE)</f>
        <v>Coreia do Sul</v>
      </c>
      <c r="G933" t="str">
        <f>IFERROR(VLOOKUP(Importacao[[#This Row],[País Corrigido]],'Conversor de países_Geral_UTF8_'!$A$2:$B$223,2,FALSE),"Não Informado")</f>
        <v>Ásia</v>
      </c>
      <c r="H9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4" spans="1:8" hidden="1">
      <c r="A934" s="3" t="s">
        <v>261</v>
      </c>
      <c r="B934">
        <v>1984</v>
      </c>
      <c r="C934">
        <v>0</v>
      </c>
      <c r="D934">
        <v>0</v>
      </c>
      <c r="E934" t="e">
        <v>#NUM!</v>
      </c>
      <c r="F934" t="str">
        <f>VLOOKUP(Importacao[[#This Row],[País]],Tabela4[],4,FALSE)</f>
        <v>Coreia do Sul</v>
      </c>
      <c r="G934" t="str">
        <f>IFERROR(VLOOKUP(Importacao[[#This Row],[País Corrigido]],'Conversor de países_Geral_UTF8_'!$A$2:$B$223,2,FALSE),"Não Informado")</f>
        <v>Ásia</v>
      </c>
      <c r="H9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5" spans="1:8" hidden="1">
      <c r="A935" s="3" t="s">
        <v>261</v>
      </c>
      <c r="B935">
        <v>1985</v>
      </c>
      <c r="C935">
        <v>0</v>
      </c>
      <c r="D935">
        <v>0</v>
      </c>
      <c r="E935" t="e">
        <v>#NUM!</v>
      </c>
      <c r="F935" t="str">
        <f>VLOOKUP(Importacao[[#This Row],[País]],Tabela4[],4,FALSE)</f>
        <v>Coreia do Sul</v>
      </c>
      <c r="G935" t="str">
        <f>IFERROR(VLOOKUP(Importacao[[#This Row],[País Corrigido]],'Conversor de países_Geral_UTF8_'!$A$2:$B$223,2,FALSE),"Não Informado")</f>
        <v>Ásia</v>
      </c>
      <c r="H9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6" spans="1:8" hidden="1">
      <c r="A936" s="3" t="s">
        <v>261</v>
      </c>
      <c r="B936">
        <v>1986</v>
      </c>
      <c r="C936">
        <v>0</v>
      </c>
      <c r="D936">
        <v>0</v>
      </c>
      <c r="E936" t="e">
        <v>#NUM!</v>
      </c>
      <c r="F936" t="str">
        <f>VLOOKUP(Importacao[[#This Row],[País]],Tabela4[],4,FALSE)</f>
        <v>Coreia do Sul</v>
      </c>
      <c r="G936" t="str">
        <f>IFERROR(VLOOKUP(Importacao[[#This Row],[País Corrigido]],'Conversor de países_Geral_UTF8_'!$A$2:$B$223,2,FALSE),"Não Informado")</f>
        <v>Ásia</v>
      </c>
      <c r="H9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7" spans="1:8" hidden="1">
      <c r="A937" s="3" t="s">
        <v>261</v>
      </c>
      <c r="B937">
        <v>1987</v>
      </c>
      <c r="C937">
        <v>0</v>
      </c>
      <c r="D937">
        <v>0</v>
      </c>
      <c r="E937" t="e">
        <v>#NUM!</v>
      </c>
      <c r="F937" t="str">
        <f>VLOOKUP(Importacao[[#This Row],[País]],Tabela4[],4,FALSE)</f>
        <v>Coreia do Sul</v>
      </c>
      <c r="G937" t="str">
        <f>IFERROR(VLOOKUP(Importacao[[#This Row],[País Corrigido]],'Conversor de países_Geral_UTF8_'!$A$2:$B$223,2,FALSE),"Não Informado")</f>
        <v>Ásia</v>
      </c>
      <c r="H9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8" spans="1:8" hidden="1">
      <c r="A938" s="3" t="s">
        <v>261</v>
      </c>
      <c r="B938">
        <v>1988</v>
      </c>
      <c r="C938">
        <v>0</v>
      </c>
      <c r="D938">
        <v>0</v>
      </c>
      <c r="E938" t="e">
        <v>#NUM!</v>
      </c>
      <c r="F938" t="str">
        <f>VLOOKUP(Importacao[[#This Row],[País]],Tabela4[],4,FALSE)</f>
        <v>Coreia do Sul</v>
      </c>
      <c r="G938" t="str">
        <f>IFERROR(VLOOKUP(Importacao[[#This Row],[País Corrigido]],'Conversor de países_Geral_UTF8_'!$A$2:$B$223,2,FALSE),"Não Informado")</f>
        <v>Ásia</v>
      </c>
      <c r="H9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39" spans="1:8" hidden="1">
      <c r="A939" s="3" t="s">
        <v>261</v>
      </c>
      <c r="B939">
        <v>1989</v>
      </c>
      <c r="C939">
        <v>0</v>
      </c>
      <c r="D939">
        <v>0</v>
      </c>
      <c r="E939" t="e">
        <v>#NUM!</v>
      </c>
      <c r="F939" t="str">
        <f>VLOOKUP(Importacao[[#This Row],[País]],Tabela4[],4,FALSE)</f>
        <v>Coreia do Sul</v>
      </c>
      <c r="G939" t="str">
        <f>IFERROR(VLOOKUP(Importacao[[#This Row],[País Corrigido]],'Conversor de países_Geral_UTF8_'!$A$2:$B$223,2,FALSE),"Não Informado")</f>
        <v>Ásia</v>
      </c>
      <c r="H9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0" spans="1:8" hidden="1">
      <c r="A940" s="3" t="s">
        <v>261</v>
      </c>
      <c r="B940">
        <v>1990</v>
      </c>
      <c r="C940">
        <v>0</v>
      </c>
      <c r="D940">
        <v>0</v>
      </c>
      <c r="E940" t="e">
        <v>#NUM!</v>
      </c>
      <c r="F940" t="str">
        <f>VLOOKUP(Importacao[[#This Row],[País]],Tabela4[],4,FALSE)</f>
        <v>Coreia do Sul</v>
      </c>
      <c r="G940" t="str">
        <f>IFERROR(VLOOKUP(Importacao[[#This Row],[País Corrigido]],'Conversor de países_Geral_UTF8_'!$A$2:$B$223,2,FALSE),"Não Informado")</f>
        <v>Ásia</v>
      </c>
      <c r="H9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1" spans="1:8" hidden="1">
      <c r="A941" s="3" t="s">
        <v>261</v>
      </c>
      <c r="B941">
        <v>1991</v>
      </c>
      <c r="C941">
        <v>0</v>
      </c>
      <c r="D941">
        <v>0</v>
      </c>
      <c r="E941" t="e">
        <v>#NUM!</v>
      </c>
      <c r="F941" t="str">
        <f>VLOOKUP(Importacao[[#This Row],[País]],Tabela4[],4,FALSE)</f>
        <v>Coreia do Sul</v>
      </c>
      <c r="G941" t="str">
        <f>IFERROR(VLOOKUP(Importacao[[#This Row],[País Corrigido]],'Conversor de países_Geral_UTF8_'!$A$2:$B$223,2,FALSE),"Não Informado")</f>
        <v>Ásia</v>
      </c>
      <c r="H9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2" spans="1:8" hidden="1">
      <c r="A942" s="3" t="s">
        <v>261</v>
      </c>
      <c r="B942">
        <v>1992</v>
      </c>
      <c r="C942">
        <v>0</v>
      </c>
      <c r="D942">
        <v>0</v>
      </c>
      <c r="E942" t="e">
        <v>#NUM!</v>
      </c>
      <c r="F942" t="str">
        <f>VLOOKUP(Importacao[[#This Row],[País]],Tabela4[],4,FALSE)</f>
        <v>Coreia do Sul</v>
      </c>
      <c r="G942" t="str">
        <f>IFERROR(VLOOKUP(Importacao[[#This Row],[País Corrigido]],'Conversor de países_Geral_UTF8_'!$A$2:$B$223,2,FALSE),"Não Informado")</f>
        <v>Ásia</v>
      </c>
      <c r="H9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3" spans="1:8" hidden="1">
      <c r="A943" s="3" t="s">
        <v>261</v>
      </c>
      <c r="B943">
        <v>1993</v>
      </c>
      <c r="C943">
        <v>0</v>
      </c>
      <c r="D943">
        <v>0</v>
      </c>
      <c r="E943" t="e">
        <v>#NUM!</v>
      </c>
      <c r="F943" t="str">
        <f>VLOOKUP(Importacao[[#This Row],[País]],Tabela4[],4,FALSE)</f>
        <v>Coreia do Sul</v>
      </c>
      <c r="G943" t="str">
        <f>IFERROR(VLOOKUP(Importacao[[#This Row],[País Corrigido]],'Conversor de países_Geral_UTF8_'!$A$2:$B$223,2,FALSE),"Não Informado")</f>
        <v>Ásia</v>
      </c>
      <c r="H9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4" spans="1:8" hidden="1">
      <c r="A944" s="3" t="s">
        <v>261</v>
      </c>
      <c r="B944">
        <v>1994</v>
      </c>
      <c r="C944">
        <v>0</v>
      </c>
      <c r="D944">
        <v>0</v>
      </c>
      <c r="E944" t="e">
        <v>#NUM!</v>
      </c>
      <c r="F944" t="str">
        <f>VLOOKUP(Importacao[[#This Row],[País]],Tabela4[],4,FALSE)</f>
        <v>Coreia do Sul</v>
      </c>
      <c r="G944" t="str">
        <f>IFERROR(VLOOKUP(Importacao[[#This Row],[País Corrigido]],'Conversor de países_Geral_UTF8_'!$A$2:$B$223,2,FALSE),"Não Informado")</f>
        <v>Ásia</v>
      </c>
      <c r="H9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5" spans="1:8" hidden="1">
      <c r="A945" s="3" t="s">
        <v>261</v>
      </c>
      <c r="B945">
        <v>1995</v>
      </c>
      <c r="C945">
        <v>0</v>
      </c>
      <c r="D945">
        <v>0</v>
      </c>
      <c r="E945" t="e">
        <v>#NUM!</v>
      </c>
      <c r="F945" t="str">
        <f>VLOOKUP(Importacao[[#This Row],[País]],Tabela4[],4,FALSE)</f>
        <v>Coreia do Sul</v>
      </c>
      <c r="G945" t="str">
        <f>IFERROR(VLOOKUP(Importacao[[#This Row],[País Corrigido]],'Conversor de países_Geral_UTF8_'!$A$2:$B$223,2,FALSE),"Não Informado")</f>
        <v>Ásia</v>
      </c>
      <c r="H9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6" spans="1:8" hidden="1">
      <c r="A946" s="3" t="s">
        <v>261</v>
      </c>
      <c r="B946">
        <v>1996</v>
      </c>
      <c r="C946">
        <v>0</v>
      </c>
      <c r="D946">
        <v>0</v>
      </c>
      <c r="E946" t="e">
        <v>#NUM!</v>
      </c>
      <c r="F946" t="str">
        <f>VLOOKUP(Importacao[[#This Row],[País]],Tabela4[],4,FALSE)</f>
        <v>Coreia do Sul</v>
      </c>
      <c r="G946" t="str">
        <f>IFERROR(VLOOKUP(Importacao[[#This Row],[País Corrigido]],'Conversor de países_Geral_UTF8_'!$A$2:$B$223,2,FALSE),"Não Informado")</f>
        <v>Ásia</v>
      </c>
      <c r="H9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7" spans="1:8" hidden="1">
      <c r="A947" s="3" t="s">
        <v>261</v>
      </c>
      <c r="B947">
        <v>1997</v>
      </c>
      <c r="C947">
        <v>0</v>
      </c>
      <c r="D947">
        <v>0</v>
      </c>
      <c r="E947" t="e">
        <v>#NUM!</v>
      </c>
      <c r="F947" t="str">
        <f>VLOOKUP(Importacao[[#This Row],[País]],Tabela4[],4,FALSE)</f>
        <v>Coreia do Sul</v>
      </c>
      <c r="G947" t="str">
        <f>IFERROR(VLOOKUP(Importacao[[#This Row],[País Corrigido]],'Conversor de países_Geral_UTF8_'!$A$2:$B$223,2,FALSE),"Não Informado")</f>
        <v>Ásia</v>
      </c>
      <c r="H9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8" spans="1:8" hidden="1">
      <c r="A948" s="3" t="s">
        <v>261</v>
      </c>
      <c r="B948">
        <v>1998</v>
      </c>
      <c r="C948">
        <v>0</v>
      </c>
      <c r="D948">
        <v>0</v>
      </c>
      <c r="E948" t="e">
        <v>#NUM!</v>
      </c>
      <c r="F948" t="str">
        <f>VLOOKUP(Importacao[[#This Row],[País]],Tabela4[],4,FALSE)</f>
        <v>Coreia do Sul</v>
      </c>
      <c r="G948" t="str">
        <f>IFERROR(VLOOKUP(Importacao[[#This Row],[País Corrigido]],'Conversor de países_Geral_UTF8_'!$A$2:$B$223,2,FALSE),"Não Informado")</f>
        <v>Ásia</v>
      </c>
      <c r="H9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49" spans="1:8" hidden="1">
      <c r="A949" s="3" t="s">
        <v>261</v>
      </c>
      <c r="B949">
        <v>1999</v>
      </c>
      <c r="C949">
        <v>0</v>
      </c>
      <c r="D949">
        <v>0</v>
      </c>
      <c r="E949" t="e">
        <v>#NUM!</v>
      </c>
      <c r="F949" t="str">
        <f>VLOOKUP(Importacao[[#This Row],[País]],Tabela4[],4,FALSE)</f>
        <v>Coreia do Sul</v>
      </c>
      <c r="G949" t="str">
        <f>IFERROR(VLOOKUP(Importacao[[#This Row],[País Corrigido]],'Conversor de países_Geral_UTF8_'!$A$2:$B$223,2,FALSE),"Não Informado")</f>
        <v>Ásia</v>
      </c>
      <c r="H9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50" spans="1:8" hidden="1">
      <c r="A950" s="3" t="s">
        <v>261</v>
      </c>
      <c r="B950">
        <v>2000</v>
      </c>
      <c r="C950">
        <v>0</v>
      </c>
      <c r="D950">
        <v>0</v>
      </c>
      <c r="E950" t="e">
        <v>#NUM!</v>
      </c>
      <c r="F950" t="str">
        <f>VLOOKUP(Importacao[[#This Row],[País]],Tabela4[],4,FALSE)</f>
        <v>Coreia do Sul</v>
      </c>
      <c r="G950" t="str">
        <f>IFERROR(VLOOKUP(Importacao[[#This Row],[País Corrigido]],'Conversor de países_Geral_UTF8_'!$A$2:$B$223,2,FALSE),"Não Informado")</f>
        <v>Ásia</v>
      </c>
      <c r="H9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51" spans="1:8" hidden="1">
      <c r="A951" s="3" t="s">
        <v>261</v>
      </c>
      <c r="B951">
        <v>2001</v>
      </c>
      <c r="C951">
        <v>0</v>
      </c>
      <c r="D951">
        <v>0</v>
      </c>
      <c r="E951" t="e">
        <v>#NUM!</v>
      </c>
      <c r="F951" t="str">
        <f>VLOOKUP(Importacao[[#This Row],[País]],Tabela4[],4,FALSE)</f>
        <v>Coreia do Sul</v>
      </c>
      <c r="G951" t="str">
        <f>IFERROR(VLOOKUP(Importacao[[#This Row],[País Corrigido]],'Conversor de países_Geral_UTF8_'!$A$2:$B$223,2,FALSE),"Não Informado")</f>
        <v>Ásia</v>
      </c>
      <c r="H9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52" spans="1:8" hidden="1">
      <c r="A952" s="3" t="s">
        <v>261</v>
      </c>
      <c r="B952">
        <v>2002</v>
      </c>
      <c r="C952">
        <v>0</v>
      </c>
      <c r="D952">
        <v>0</v>
      </c>
      <c r="E952" t="e">
        <v>#NUM!</v>
      </c>
      <c r="F952" t="str">
        <f>VLOOKUP(Importacao[[#This Row],[País]],Tabela4[],4,FALSE)</f>
        <v>Coreia do Sul</v>
      </c>
      <c r="G952" t="str">
        <f>IFERROR(VLOOKUP(Importacao[[#This Row],[País Corrigido]],'Conversor de países_Geral_UTF8_'!$A$2:$B$223,2,FALSE),"Não Informado")</f>
        <v>Ásia</v>
      </c>
      <c r="H9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53" spans="1:8" hidden="1">
      <c r="A953" s="3" t="s">
        <v>261</v>
      </c>
      <c r="B953">
        <v>2003</v>
      </c>
      <c r="C953">
        <v>0</v>
      </c>
      <c r="D953">
        <v>0</v>
      </c>
      <c r="E953" t="e">
        <v>#NUM!</v>
      </c>
      <c r="F953" t="str">
        <f>VLOOKUP(Importacao[[#This Row],[País]],Tabela4[],4,FALSE)</f>
        <v>Coreia do Sul</v>
      </c>
      <c r="G953" t="str">
        <f>IFERROR(VLOOKUP(Importacao[[#This Row],[País Corrigido]],'Conversor de países_Geral_UTF8_'!$A$2:$B$223,2,FALSE),"Não Informado")</f>
        <v>Ásia</v>
      </c>
      <c r="H9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54" spans="1:8" hidden="1">
      <c r="A954" s="3" t="s">
        <v>261</v>
      </c>
      <c r="B954">
        <v>2004</v>
      </c>
      <c r="C954">
        <v>450</v>
      </c>
      <c r="D954">
        <v>560</v>
      </c>
      <c r="E954">
        <v>1.2444444444444445</v>
      </c>
      <c r="F954" t="str">
        <f>VLOOKUP(Importacao[[#This Row],[País]],Tabela4[],4,FALSE)</f>
        <v>Coreia do Sul</v>
      </c>
      <c r="G954" t="str">
        <f>IFERROR(VLOOKUP(Importacao[[#This Row],[País Corrigido]],'Conversor de países_Geral_UTF8_'!$A$2:$B$223,2,FALSE),"Não Informado")</f>
        <v>Ásia</v>
      </c>
      <c r="H9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55" spans="1:8" hidden="1">
      <c r="A955" s="3" t="s">
        <v>261</v>
      </c>
      <c r="B955">
        <v>2005</v>
      </c>
      <c r="C955">
        <v>0</v>
      </c>
      <c r="D955">
        <v>0</v>
      </c>
      <c r="E955" t="e">
        <v>#NUM!</v>
      </c>
      <c r="F955" t="str">
        <f>VLOOKUP(Importacao[[#This Row],[País]],Tabela4[],4,FALSE)</f>
        <v>Coreia do Sul</v>
      </c>
      <c r="G955" t="str">
        <f>IFERROR(VLOOKUP(Importacao[[#This Row],[País Corrigido]],'Conversor de países_Geral_UTF8_'!$A$2:$B$223,2,FALSE),"Não Informado")</f>
        <v>Ásia</v>
      </c>
      <c r="H9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56" spans="1:8" hidden="1">
      <c r="A956" s="3" t="s">
        <v>261</v>
      </c>
      <c r="B956">
        <v>2006</v>
      </c>
      <c r="C956">
        <v>800</v>
      </c>
      <c r="D956">
        <v>600</v>
      </c>
      <c r="E956">
        <v>0.75</v>
      </c>
      <c r="F956" t="str">
        <f>VLOOKUP(Importacao[[#This Row],[País]],Tabela4[],4,FALSE)</f>
        <v>Coreia do Sul</v>
      </c>
      <c r="G956" t="str">
        <f>IFERROR(VLOOKUP(Importacao[[#This Row],[País Corrigido]],'Conversor de países_Geral_UTF8_'!$A$2:$B$223,2,FALSE),"Não Informado")</f>
        <v>Ásia</v>
      </c>
      <c r="H9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957" spans="1:8" hidden="1">
      <c r="A957" s="3" t="s">
        <v>261</v>
      </c>
      <c r="B957">
        <v>2007</v>
      </c>
      <c r="C957">
        <v>0</v>
      </c>
      <c r="D957">
        <v>0</v>
      </c>
      <c r="E957" t="e">
        <v>#NUM!</v>
      </c>
      <c r="F957" t="str">
        <f>VLOOKUP(Importacao[[#This Row],[País]],Tabela4[],4,FALSE)</f>
        <v>Coreia do Sul</v>
      </c>
      <c r="G957" t="str">
        <f>IFERROR(VLOOKUP(Importacao[[#This Row],[País Corrigido]],'Conversor de países_Geral_UTF8_'!$A$2:$B$223,2,FALSE),"Não Informado")</f>
        <v>Ásia</v>
      </c>
      <c r="H9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58" spans="1:8" hidden="1">
      <c r="A958" s="3" t="s">
        <v>261</v>
      </c>
      <c r="B958">
        <v>2008</v>
      </c>
      <c r="C958">
        <v>0</v>
      </c>
      <c r="D958">
        <v>0</v>
      </c>
      <c r="E958" t="e">
        <v>#NUM!</v>
      </c>
      <c r="F958" t="str">
        <f>VLOOKUP(Importacao[[#This Row],[País]],Tabela4[],4,FALSE)</f>
        <v>Coreia do Sul</v>
      </c>
      <c r="G958" t="str">
        <f>IFERROR(VLOOKUP(Importacao[[#This Row],[País Corrigido]],'Conversor de países_Geral_UTF8_'!$A$2:$B$223,2,FALSE),"Não Informado")</f>
        <v>Ásia</v>
      </c>
      <c r="H9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59" spans="1:8" hidden="1">
      <c r="A959" s="3" t="s">
        <v>261</v>
      </c>
      <c r="B959">
        <v>2009</v>
      </c>
      <c r="C959">
        <v>0</v>
      </c>
      <c r="D959">
        <v>0</v>
      </c>
      <c r="E959" t="e">
        <v>#NUM!</v>
      </c>
      <c r="F959" t="str">
        <f>VLOOKUP(Importacao[[#This Row],[País]],Tabela4[],4,FALSE)</f>
        <v>Coreia do Sul</v>
      </c>
      <c r="G959" t="str">
        <f>IFERROR(VLOOKUP(Importacao[[#This Row],[País Corrigido]],'Conversor de países_Geral_UTF8_'!$A$2:$B$223,2,FALSE),"Não Informado")</f>
        <v>Ásia</v>
      </c>
      <c r="H9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0" spans="1:8" hidden="1">
      <c r="A960" s="3" t="s">
        <v>261</v>
      </c>
      <c r="B960">
        <v>2010</v>
      </c>
      <c r="C960">
        <v>0</v>
      </c>
      <c r="D960">
        <v>0</v>
      </c>
      <c r="E960" t="e">
        <v>#NUM!</v>
      </c>
      <c r="F960" t="str">
        <f>VLOOKUP(Importacao[[#This Row],[País]],Tabela4[],4,FALSE)</f>
        <v>Coreia do Sul</v>
      </c>
      <c r="G960" t="str">
        <f>IFERROR(VLOOKUP(Importacao[[#This Row],[País Corrigido]],'Conversor de países_Geral_UTF8_'!$A$2:$B$223,2,FALSE),"Não Informado")</f>
        <v>Ásia</v>
      </c>
      <c r="H9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1" spans="1:8" hidden="1">
      <c r="A961" s="3" t="s">
        <v>261</v>
      </c>
      <c r="B961">
        <v>2011</v>
      </c>
      <c r="C961">
        <v>0</v>
      </c>
      <c r="D961">
        <v>0</v>
      </c>
      <c r="E961" t="e">
        <v>#NUM!</v>
      </c>
      <c r="F961" t="str">
        <f>VLOOKUP(Importacao[[#This Row],[País]],Tabela4[],4,FALSE)</f>
        <v>Coreia do Sul</v>
      </c>
      <c r="G961" t="str">
        <f>IFERROR(VLOOKUP(Importacao[[#This Row],[País Corrigido]],'Conversor de países_Geral_UTF8_'!$A$2:$B$223,2,FALSE),"Não Informado")</f>
        <v>Ásia</v>
      </c>
      <c r="H9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2" spans="1:8" hidden="1">
      <c r="A962" s="3" t="s">
        <v>261</v>
      </c>
      <c r="B962">
        <v>2012</v>
      </c>
      <c r="C962">
        <v>0</v>
      </c>
      <c r="D962">
        <v>0</v>
      </c>
      <c r="E962" t="e">
        <v>#NUM!</v>
      </c>
      <c r="F962" t="str">
        <f>VLOOKUP(Importacao[[#This Row],[País]],Tabela4[],4,FALSE)</f>
        <v>Coreia do Sul</v>
      </c>
      <c r="G962" t="str">
        <f>IFERROR(VLOOKUP(Importacao[[#This Row],[País Corrigido]],'Conversor de países_Geral_UTF8_'!$A$2:$B$223,2,FALSE),"Não Informado")</f>
        <v>Ásia</v>
      </c>
      <c r="H9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3" spans="1:8" hidden="1">
      <c r="A963" s="3" t="s">
        <v>261</v>
      </c>
      <c r="B963">
        <v>2013</v>
      </c>
      <c r="C963">
        <v>0</v>
      </c>
      <c r="D963">
        <v>0</v>
      </c>
      <c r="E963" t="e">
        <v>#NUM!</v>
      </c>
      <c r="F963" t="str">
        <f>VLOOKUP(Importacao[[#This Row],[País]],Tabela4[],4,FALSE)</f>
        <v>Coreia do Sul</v>
      </c>
      <c r="G963" t="str">
        <f>IFERROR(VLOOKUP(Importacao[[#This Row],[País Corrigido]],'Conversor de países_Geral_UTF8_'!$A$2:$B$223,2,FALSE),"Não Informado")</f>
        <v>Ásia</v>
      </c>
      <c r="H9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4" spans="1:8" hidden="1">
      <c r="A964" s="3" t="s">
        <v>261</v>
      </c>
      <c r="B964">
        <v>2014</v>
      </c>
      <c r="C964">
        <v>0</v>
      </c>
      <c r="D964">
        <v>0</v>
      </c>
      <c r="E964" t="e">
        <v>#NUM!</v>
      </c>
      <c r="F964" t="str">
        <f>VLOOKUP(Importacao[[#This Row],[País]],Tabela4[],4,FALSE)</f>
        <v>Coreia do Sul</v>
      </c>
      <c r="G964" t="str">
        <f>IFERROR(VLOOKUP(Importacao[[#This Row],[País Corrigido]],'Conversor de países_Geral_UTF8_'!$A$2:$B$223,2,FALSE),"Não Informado")</f>
        <v>Ásia</v>
      </c>
      <c r="H9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5" spans="1:8" hidden="1">
      <c r="A965" s="3" t="s">
        <v>261</v>
      </c>
      <c r="B965">
        <v>2015</v>
      </c>
      <c r="C965">
        <v>0</v>
      </c>
      <c r="D965">
        <v>0</v>
      </c>
      <c r="E965" t="e">
        <v>#NUM!</v>
      </c>
      <c r="F965" t="str">
        <f>VLOOKUP(Importacao[[#This Row],[País]],Tabela4[],4,FALSE)</f>
        <v>Coreia do Sul</v>
      </c>
      <c r="G965" t="str">
        <f>IFERROR(VLOOKUP(Importacao[[#This Row],[País Corrigido]],'Conversor de países_Geral_UTF8_'!$A$2:$B$223,2,FALSE),"Não Informado")</f>
        <v>Ásia</v>
      </c>
      <c r="H9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6" spans="1:8" hidden="1">
      <c r="A966" s="3" t="s">
        <v>261</v>
      </c>
      <c r="B966">
        <v>2016</v>
      </c>
      <c r="C966">
        <v>0</v>
      </c>
      <c r="D966">
        <v>0</v>
      </c>
      <c r="E966" t="e">
        <v>#NUM!</v>
      </c>
      <c r="F966" t="str">
        <f>VLOOKUP(Importacao[[#This Row],[País]],Tabela4[],4,FALSE)</f>
        <v>Coreia do Sul</v>
      </c>
      <c r="G966" t="str">
        <f>IFERROR(VLOOKUP(Importacao[[#This Row],[País Corrigido]],'Conversor de países_Geral_UTF8_'!$A$2:$B$223,2,FALSE),"Não Informado")</f>
        <v>Ásia</v>
      </c>
      <c r="H9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7" spans="1:8" hidden="1">
      <c r="A967" s="3" t="s">
        <v>261</v>
      </c>
      <c r="B967">
        <v>2017</v>
      </c>
      <c r="C967">
        <v>0</v>
      </c>
      <c r="D967">
        <v>0</v>
      </c>
      <c r="E967" t="e">
        <v>#NUM!</v>
      </c>
      <c r="F967" t="str">
        <f>VLOOKUP(Importacao[[#This Row],[País]],Tabela4[],4,FALSE)</f>
        <v>Coreia do Sul</v>
      </c>
      <c r="G967" t="str">
        <f>IFERROR(VLOOKUP(Importacao[[#This Row],[País Corrigido]],'Conversor de países_Geral_UTF8_'!$A$2:$B$223,2,FALSE),"Não Informado")</f>
        <v>Ásia</v>
      </c>
      <c r="H9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8" spans="1:8" hidden="1">
      <c r="A968" s="3" t="s">
        <v>261</v>
      </c>
      <c r="B968">
        <v>2018</v>
      </c>
      <c r="C968">
        <v>0</v>
      </c>
      <c r="D968">
        <v>0</v>
      </c>
      <c r="E968" t="e">
        <v>#NUM!</v>
      </c>
      <c r="F968" t="str">
        <f>VLOOKUP(Importacao[[#This Row],[País]],Tabela4[],4,FALSE)</f>
        <v>Coreia do Sul</v>
      </c>
      <c r="G968" t="str">
        <f>IFERROR(VLOOKUP(Importacao[[#This Row],[País Corrigido]],'Conversor de países_Geral_UTF8_'!$A$2:$B$223,2,FALSE),"Não Informado")</f>
        <v>Ásia</v>
      </c>
      <c r="H9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69" spans="1:8" hidden="1">
      <c r="A969" s="3" t="s">
        <v>261</v>
      </c>
      <c r="B969">
        <v>2019</v>
      </c>
      <c r="C969">
        <v>0</v>
      </c>
      <c r="D969">
        <v>0</v>
      </c>
      <c r="E969" t="e">
        <v>#NUM!</v>
      </c>
      <c r="F969" t="str">
        <f>VLOOKUP(Importacao[[#This Row],[País]],Tabela4[],4,FALSE)</f>
        <v>Coreia do Sul</v>
      </c>
      <c r="G969" t="str">
        <f>IFERROR(VLOOKUP(Importacao[[#This Row],[País Corrigido]],'Conversor de países_Geral_UTF8_'!$A$2:$B$223,2,FALSE),"Não Informado")</f>
        <v>Ásia</v>
      </c>
      <c r="H9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0" spans="1:8" hidden="1">
      <c r="A970" s="3" t="s">
        <v>261</v>
      </c>
      <c r="B970">
        <v>2020</v>
      </c>
      <c r="C970">
        <v>0</v>
      </c>
      <c r="D970">
        <v>0</v>
      </c>
      <c r="E970" t="e">
        <v>#NUM!</v>
      </c>
      <c r="F970" t="str">
        <f>VLOOKUP(Importacao[[#This Row],[País]],Tabela4[],4,FALSE)</f>
        <v>Coreia do Sul</v>
      </c>
      <c r="G970" t="str">
        <f>IFERROR(VLOOKUP(Importacao[[#This Row],[País Corrigido]],'Conversor de países_Geral_UTF8_'!$A$2:$B$223,2,FALSE),"Não Informado")</f>
        <v>Ásia</v>
      </c>
      <c r="H9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1" spans="1:8" hidden="1">
      <c r="A971" s="3" t="s">
        <v>261</v>
      </c>
      <c r="B971">
        <v>2021</v>
      </c>
      <c r="C971">
        <v>0</v>
      </c>
      <c r="D971">
        <v>0</v>
      </c>
      <c r="E971" t="e">
        <v>#NUM!</v>
      </c>
      <c r="F971" t="str">
        <f>VLOOKUP(Importacao[[#This Row],[País]],Tabela4[],4,FALSE)</f>
        <v>Coreia do Sul</v>
      </c>
      <c r="G971" t="str">
        <f>IFERROR(VLOOKUP(Importacao[[#This Row],[País Corrigido]],'Conversor de países_Geral_UTF8_'!$A$2:$B$223,2,FALSE),"Não Informado")</f>
        <v>Ásia</v>
      </c>
      <c r="H9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2" spans="1:8" hidden="1">
      <c r="A972" s="3" t="s">
        <v>261</v>
      </c>
      <c r="B972">
        <v>2022</v>
      </c>
      <c r="C972">
        <v>0</v>
      </c>
      <c r="D972">
        <v>0</v>
      </c>
      <c r="E972" t="e">
        <v>#NUM!</v>
      </c>
      <c r="F972" t="str">
        <f>VLOOKUP(Importacao[[#This Row],[País]],Tabela4[],4,FALSE)</f>
        <v>Coreia do Sul</v>
      </c>
      <c r="G972" t="str">
        <f>IFERROR(VLOOKUP(Importacao[[#This Row],[País Corrigido]],'Conversor de países_Geral_UTF8_'!$A$2:$B$223,2,FALSE),"Não Informado")</f>
        <v>Ásia</v>
      </c>
      <c r="H9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3" spans="1:8" hidden="1">
      <c r="A973" s="3" t="s">
        <v>261</v>
      </c>
      <c r="B973">
        <v>2023</v>
      </c>
      <c r="C973">
        <v>0</v>
      </c>
      <c r="D973">
        <v>0</v>
      </c>
      <c r="E973" t="e">
        <v>#NUM!</v>
      </c>
      <c r="F973" t="str">
        <f>VLOOKUP(Importacao[[#This Row],[País]],Tabela4[],4,FALSE)</f>
        <v>Coreia do Sul</v>
      </c>
      <c r="G973" t="str">
        <f>IFERROR(VLOOKUP(Importacao[[#This Row],[País Corrigido]],'Conversor de países_Geral_UTF8_'!$A$2:$B$223,2,FALSE),"Não Informado")</f>
        <v>Ásia</v>
      </c>
      <c r="H9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4" spans="1:8" hidden="1">
      <c r="A974" s="3" t="s">
        <v>61</v>
      </c>
      <c r="B974">
        <v>1970</v>
      </c>
      <c r="C974">
        <v>0</v>
      </c>
      <c r="D974">
        <v>0</v>
      </c>
      <c r="E974" t="e">
        <v>#NUM!</v>
      </c>
      <c r="F974" t="str">
        <f>VLOOKUP(Importacao[[#This Row],[País]],Tabela4[],4,FALSE)</f>
        <v>Croácia</v>
      </c>
      <c r="G974" t="str">
        <f>IFERROR(VLOOKUP(Importacao[[#This Row],[País Corrigido]],'Conversor de países_Geral_UTF8_'!$A$2:$B$223,2,FALSE),"Não Informado")</f>
        <v>Europa</v>
      </c>
      <c r="H9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5" spans="1:8" hidden="1">
      <c r="A975" s="3" t="s">
        <v>61</v>
      </c>
      <c r="B975">
        <v>1971</v>
      </c>
      <c r="C975">
        <v>0</v>
      </c>
      <c r="D975">
        <v>0</v>
      </c>
      <c r="E975" t="e">
        <v>#NUM!</v>
      </c>
      <c r="F975" t="str">
        <f>VLOOKUP(Importacao[[#This Row],[País]],Tabela4[],4,FALSE)</f>
        <v>Croácia</v>
      </c>
      <c r="G975" t="str">
        <f>IFERROR(VLOOKUP(Importacao[[#This Row],[País Corrigido]],'Conversor de países_Geral_UTF8_'!$A$2:$B$223,2,FALSE),"Não Informado")</f>
        <v>Europa</v>
      </c>
      <c r="H9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6" spans="1:8" hidden="1">
      <c r="A976" s="3" t="s">
        <v>61</v>
      </c>
      <c r="B976">
        <v>1972</v>
      </c>
      <c r="C976">
        <v>0</v>
      </c>
      <c r="D976">
        <v>0</v>
      </c>
      <c r="E976" t="e">
        <v>#NUM!</v>
      </c>
      <c r="F976" t="str">
        <f>VLOOKUP(Importacao[[#This Row],[País]],Tabela4[],4,FALSE)</f>
        <v>Croácia</v>
      </c>
      <c r="G976" t="str">
        <f>IFERROR(VLOOKUP(Importacao[[#This Row],[País Corrigido]],'Conversor de países_Geral_UTF8_'!$A$2:$B$223,2,FALSE),"Não Informado")</f>
        <v>Europa</v>
      </c>
      <c r="H9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7" spans="1:8" hidden="1">
      <c r="A977" s="3" t="s">
        <v>61</v>
      </c>
      <c r="B977">
        <v>1973</v>
      </c>
      <c r="C977">
        <v>0</v>
      </c>
      <c r="D977">
        <v>0</v>
      </c>
      <c r="E977" t="e">
        <v>#NUM!</v>
      </c>
      <c r="F977" t="str">
        <f>VLOOKUP(Importacao[[#This Row],[País]],Tabela4[],4,FALSE)</f>
        <v>Croácia</v>
      </c>
      <c r="G977" t="str">
        <f>IFERROR(VLOOKUP(Importacao[[#This Row],[País Corrigido]],'Conversor de países_Geral_UTF8_'!$A$2:$B$223,2,FALSE),"Não Informado")</f>
        <v>Europa</v>
      </c>
      <c r="H9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8" spans="1:8" hidden="1">
      <c r="A978" s="3" t="s">
        <v>61</v>
      </c>
      <c r="B978">
        <v>1974</v>
      </c>
      <c r="C978">
        <v>0</v>
      </c>
      <c r="D978">
        <v>0</v>
      </c>
      <c r="E978" t="e">
        <v>#NUM!</v>
      </c>
      <c r="F978" t="str">
        <f>VLOOKUP(Importacao[[#This Row],[País]],Tabela4[],4,FALSE)</f>
        <v>Croácia</v>
      </c>
      <c r="G978" t="str">
        <f>IFERROR(VLOOKUP(Importacao[[#This Row],[País Corrigido]],'Conversor de países_Geral_UTF8_'!$A$2:$B$223,2,FALSE),"Não Informado")</f>
        <v>Europa</v>
      </c>
      <c r="H9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79" spans="1:8" hidden="1">
      <c r="A979" s="3" t="s">
        <v>61</v>
      </c>
      <c r="B979">
        <v>1975</v>
      </c>
      <c r="C979">
        <v>0</v>
      </c>
      <c r="D979">
        <v>0</v>
      </c>
      <c r="E979" t="e">
        <v>#NUM!</v>
      </c>
      <c r="F979" t="str">
        <f>VLOOKUP(Importacao[[#This Row],[País]],Tabela4[],4,FALSE)</f>
        <v>Croácia</v>
      </c>
      <c r="G979" t="str">
        <f>IFERROR(VLOOKUP(Importacao[[#This Row],[País Corrigido]],'Conversor de países_Geral_UTF8_'!$A$2:$B$223,2,FALSE),"Não Informado")</f>
        <v>Europa</v>
      </c>
      <c r="H9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0" spans="1:8" hidden="1">
      <c r="A980" s="3" t="s">
        <v>61</v>
      </c>
      <c r="B980">
        <v>1976</v>
      </c>
      <c r="C980">
        <v>0</v>
      </c>
      <c r="D980">
        <v>0</v>
      </c>
      <c r="E980" t="e">
        <v>#NUM!</v>
      </c>
      <c r="F980" t="str">
        <f>VLOOKUP(Importacao[[#This Row],[País]],Tabela4[],4,FALSE)</f>
        <v>Croácia</v>
      </c>
      <c r="G980" t="str">
        <f>IFERROR(VLOOKUP(Importacao[[#This Row],[País Corrigido]],'Conversor de países_Geral_UTF8_'!$A$2:$B$223,2,FALSE),"Não Informado")</f>
        <v>Europa</v>
      </c>
      <c r="H9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1" spans="1:8" hidden="1">
      <c r="A981" s="3" t="s">
        <v>61</v>
      </c>
      <c r="B981">
        <v>1977</v>
      </c>
      <c r="C981">
        <v>0</v>
      </c>
      <c r="D981">
        <v>0</v>
      </c>
      <c r="E981" t="e">
        <v>#NUM!</v>
      </c>
      <c r="F981" t="str">
        <f>VLOOKUP(Importacao[[#This Row],[País]],Tabela4[],4,FALSE)</f>
        <v>Croácia</v>
      </c>
      <c r="G981" t="str">
        <f>IFERROR(VLOOKUP(Importacao[[#This Row],[País Corrigido]],'Conversor de países_Geral_UTF8_'!$A$2:$B$223,2,FALSE),"Não Informado")</f>
        <v>Europa</v>
      </c>
      <c r="H9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2" spans="1:8" hidden="1">
      <c r="A982" s="3" t="s">
        <v>61</v>
      </c>
      <c r="B982">
        <v>1978</v>
      </c>
      <c r="C982">
        <v>0</v>
      </c>
      <c r="D982">
        <v>0</v>
      </c>
      <c r="E982" t="e">
        <v>#NUM!</v>
      </c>
      <c r="F982" t="str">
        <f>VLOOKUP(Importacao[[#This Row],[País]],Tabela4[],4,FALSE)</f>
        <v>Croácia</v>
      </c>
      <c r="G982" t="str">
        <f>IFERROR(VLOOKUP(Importacao[[#This Row],[País Corrigido]],'Conversor de países_Geral_UTF8_'!$A$2:$B$223,2,FALSE),"Não Informado")</f>
        <v>Europa</v>
      </c>
      <c r="H9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3" spans="1:8" hidden="1">
      <c r="A983" s="3" t="s">
        <v>61</v>
      </c>
      <c r="B983">
        <v>1979</v>
      </c>
      <c r="C983">
        <v>0</v>
      </c>
      <c r="D983">
        <v>0</v>
      </c>
      <c r="E983" t="e">
        <v>#NUM!</v>
      </c>
      <c r="F983" t="str">
        <f>VLOOKUP(Importacao[[#This Row],[País]],Tabela4[],4,FALSE)</f>
        <v>Croácia</v>
      </c>
      <c r="G983" t="str">
        <f>IFERROR(VLOOKUP(Importacao[[#This Row],[País Corrigido]],'Conversor de países_Geral_UTF8_'!$A$2:$B$223,2,FALSE),"Não Informado")</f>
        <v>Europa</v>
      </c>
      <c r="H9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4" spans="1:8" hidden="1">
      <c r="A984" s="3" t="s">
        <v>61</v>
      </c>
      <c r="B984">
        <v>1980</v>
      </c>
      <c r="C984">
        <v>0</v>
      </c>
      <c r="D984">
        <v>0</v>
      </c>
      <c r="E984" t="e">
        <v>#NUM!</v>
      </c>
      <c r="F984" t="str">
        <f>VLOOKUP(Importacao[[#This Row],[País]],Tabela4[],4,FALSE)</f>
        <v>Croácia</v>
      </c>
      <c r="G984" t="str">
        <f>IFERROR(VLOOKUP(Importacao[[#This Row],[País Corrigido]],'Conversor de países_Geral_UTF8_'!$A$2:$B$223,2,FALSE),"Não Informado")</f>
        <v>Europa</v>
      </c>
      <c r="H9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5" spans="1:8" hidden="1">
      <c r="A985" s="3" t="s">
        <v>61</v>
      </c>
      <c r="B985">
        <v>1981</v>
      </c>
      <c r="C985">
        <v>0</v>
      </c>
      <c r="D985">
        <v>0</v>
      </c>
      <c r="E985" t="e">
        <v>#NUM!</v>
      </c>
      <c r="F985" t="str">
        <f>VLOOKUP(Importacao[[#This Row],[País]],Tabela4[],4,FALSE)</f>
        <v>Croácia</v>
      </c>
      <c r="G985" t="str">
        <f>IFERROR(VLOOKUP(Importacao[[#This Row],[País Corrigido]],'Conversor de países_Geral_UTF8_'!$A$2:$B$223,2,FALSE),"Não Informado")</f>
        <v>Europa</v>
      </c>
      <c r="H9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6" spans="1:8" hidden="1">
      <c r="A986" s="3" t="s">
        <v>61</v>
      </c>
      <c r="B986">
        <v>1982</v>
      </c>
      <c r="C986">
        <v>0</v>
      </c>
      <c r="D986">
        <v>0</v>
      </c>
      <c r="E986" t="e">
        <v>#NUM!</v>
      </c>
      <c r="F986" t="str">
        <f>VLOOKUP(Importacao[[#This Row],[País]],Tabela4[],4,FALSE)</f>
        <v>Croácia</v>
      </c>
      <c r="G986" t="str">
        <f>IFERROR(VLOOKUP(Importacao[[#This Row],[País Corrigido]],'Conversor de países_Geral_UTF8_'!$A$2:$B$223,2,FALSE),"Não Informado")</f>
        <v>Europa</v>
      </c>
      <c r="H9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7" spans="1:8" hidden="1">
      <c r="A987" s="3" t="s">
        <v>61</v>
      </c>
      <c r="B987">
        <v>1983</v>
      </c>
      <c r="C987">
        <v>0</v>
      </c>
      <c r="D987">
        <v>0</v>
      </c>
      <c r="E987" t="e">
        <v>#NUM!</v>
      </c>
      <c r="F987" t="str">
        <f>VLOOKUP(Importacao[[#This Row],[País]],Tabela4[],4,FALSE)</f>
        <v>Croácia</v>
      </c>
      <c r="G987" t="str">
        <f>IFERROR(VLOOKUP(Importacao[[#This Row],[País Corrigido]],'Conversor de países_Geral_UTF8_'!$A$2:$B$223,2,FALSE),"Não Informado")</f>
        <v>Europa</v>
      </c>
      <c r="H9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8" spans="1:8" hidden="1">
      <c r="A988" s="3" t="s">
        <v>61</v>
      </c>
      <c r="B988">
        <v>1984</v>
      </c>
      <c r="C988">
        <v>0</v>
      </c>
      <c r="D988">
        <v>0</v>
      </c>
      <c r="E988" t="e">
        <v>#NUM!</v>
      </c>
      <c r="F988" t="str">
        <f>VLOOKUP(Importacao[[#This Row],[País]],Tabela4[],4,FALSE)</f>
        <v>Croácia</v>
      </c>
      <c r="G988" t="str">
        <f>IFERROR(VLOOKUP(Importacao[[#This Row],[País Corrigido]],'Conversor de países_Geral_UTF8_'!$A$2:$B$223,2,FALSE),"Não Informado")</f>
        <v>Europa</v>
      </c>
      <c r="H9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89" spans="1:8" hidden="1">
      <c r="A989" s="3" t="s">
        <v>61</v>
      </c>
      <c r="B989">
        <v>1985</v>
      </c>
      <c r="C989">
        <v>0</v>
      </c>
      <c r="D989">
        <v>0</v>
      </c>
      <c r="E989" t="e">
        <v>#NUM!</v>
      </c>
      <c r="F989" t="str">
        <f>VLOOKUP(Importacao[[#This Row],[País]],Tabela4[],4,FALSE)</f>
        <v>Croácia</v>
      </c>
      <c r="G989" t="str">
        <f>IFERROR(VLOOKUP(Importacao[[#This Row],[País Corrigido]],'Conversor de países_Geral_UTF8_'!$A$2:$B$223,2,FALSE),"Não Informado")</f>
        <v>Europa</v>
      </c>
      <c r="H9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0" spans="1:8" hidden="1">
      <c r="A990" s="3" t="s">
        <v>61</v>
      </c>
      <c r="B990">
        <v>1986</v>
      </c>
      <c r="C990">
        <v>0</v>
      </c>
      <c r="D990">
        <v>0</v>
      </c>
      <c r="E990" t="e">
        <v>#NUM!</v>
      </c>
      <c r="F990" t="str">
        <f>VLOOKUP(Importacao[[#This Row],[País]],Tabela4[],4,FALSE)</f>
        <v>Croácia</v>
      </c>
      <c r="G990" t="str">
        <f>IFERROR(VLOOKUP(Importacao[[#This Row],[País Corrigido]],'Conversor de países_Geral_UTF8_'!$A$2:$B$223,2,FALSE),"Não Informado")</f>
        <v>Europa</v>
      </c>
      <c r="H9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1" spans="1:8" hidden="1">
      <c r="A991" s="3" t="s">
        <v>61</v>
      </c>
      <c r="B991">
        <v>1987</v>
      </c>
      <c r="C991">
        <v>0</v>
      </c>
      <c r="D991">
        <v>0</v>
      </c>
      <c r="E991" t="e">
        <v>#NUM!</v>
      </c>
      <c r="F991" t="str">
        <f>VLOOKUP(Importacao[[#This Row],[País]],Tabela4[],4,FALSE)</f>
        <v>Croácia</v>
      </c>
      <c r="G991" t="str">
        <f>IFERROR(VLOOKUP(Importacao[[#This Row],[País Corrigido]],'Conversor de países_Geral_UTF8_'!$A$2:$B$223,2,FALSE),"Não Informado")</f>
        <v>Europa</v>
      </c>
      <c r="H9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2" spans="1:8" hidden="1">
      <c r="A992" s="3" t="s">
        <v>61</v>
      </c>
      <c r="B992">
        <v>1988</v>
      </c>
      <c r="C992">
        <v>0</v>
      </c>
      <c r="D992">
        <v>0</v>
      </c>
      <c r="E992" t="e">
        <v>#NUM!</v>
      </c>
      <c r="F992" t="str">
        <f>VLOOKUP(Importacao[[#This Row],[País]],Tabela4[],4,FALSE)</f>
        <v>Croácia</v>
      </c>
      <c r="G992" t="str">
        <f>IFERROR(VLOOKUP(Importacao[[#This Row],[País Corrigido]],'Conversor de países_Geral_UTF8_'!$A$2:$B$223,2,FALSE),"Não Informado")</f>
        <v>Europa</v>
      </c>
      <c r="H9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3" spans="1:8" hidden="1">
      <c r="A993" s="3" t="s">
        <v>61</v>
      </c>
      <c r="B993">
        <v>1989</v>
      </c>
      <c r="C993">
        <v>0</v>
      </c>
      <c r="D993">
        <v>0</v>
      </c>
      <c r="E993" t="e">
        <v>#NUM!</v>
      </c>
      <c r="F993" t="str">
        <f>VLOOKUP(Importacao[[#This Row],[País]],Tabela4[],4,FALSE)</f>
        <v>Croácia</v>
      </c>
      <c r="G993" t="str">
        <f>IFERROR(VLOOKUP(Importacao[[#This Row],[País Corrigido]],'Conversor de países_Geral_UTF8_'!$A$2:$B$223,2,FALSE),"Não Informado")</f>
        <v>Europa</v>
      </c>
      <c r="H9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4" spans="1:8" hidden="1">
      <c r="A994" s="3" t="s">
        <v>61</v>
      </c>
      <c r="B994">
        <v>1990</v>
      </c>
      <c r="C994">
        <v>0</v>
      </c>
      <c r="D994">
        <v>0</v>
      </c>
      <c r="E994" t="e">
        <v>#NUM!</v>
      </c>
      <c r="F994" t="str">
        <f>VLOOKUP(Importacao[[#This Row],[País]],Tabela4[],4,FALSE)</f>
        <v>Croácia</v>
      </c>
      <c r="G994" t="str">
        <f>IFERROR(VLOOKUP(Importacao[[#This Row],[País Corrigido]],'Conversor de países_Geral_UTF8_'!$A$2:$B$223,2,FALSE),"Não Informado")</f>
        <v>Europa</v>
      </c>
      <c r="H9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5" spans="1:8" hidden="1">
      <c r="A995" s="3" t="s">
        <v>61</v>
      </c>
      <c r="B995">
        <v>1991</v>
      </c>
      <c r="C995">
        <v>0</v>
      </c>
      <c r="D995">
        <v>0</v>
      </c>
      <c r="E995" t="e">
        <v>#NUM!</v>
      </c>
      <c r="F995" t="str">
        <f>VLOOKUP(Importacao[[#This Row],[País]],Tabela4[],4,FALSE)</f>
        <v>Croácia</v>
      </c>
      <c r="G995" t="str">
        <f>IFERROR(VLOOKUP(Importacao[[#This Row],[País Corrigido]],'Conversor de países_Geral_UTF8_'!$A$2:$B$223,2,FALSE),"Não Informado")</f>
        <v>Europa</v>
      </c>
      <c r="H9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6" spans="1:8" hidden="1">
      <c r="A996" s="3" t="s">
        <v>61</v>
      </c>
      <c r="B996">
        <v>1992</v>
      </c>
      <c r="C996">
        <v>0</v>
      </c>
      <c r="D996">
        <v>0</v>
      </c>
      <c r="E996" t="e">
        <v>#NUM!</v>
      </c>
      <c r="F996" t="str">
        <f>VLOOKUP(Importacao[[#This Row],[País]],Tabela4[],4,FALSE)</f>
        <v>Croácia</v>
      </c>
      <c r="G996" t="str">
        <f>IFERROR(VLOOKUP(Importacao[[#This Row],[País Corrigido]],'Conversor de países_Geral_UTF8_'!$A$2:$B$223,2,FALSE),"Não Informado")</f>
        <v>Europa</v>
      </c>
      <c r="H9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7" spans="1:8" hidden="1">
      <c r="A997" s="3" t="s">
        <v>61</v>
      </c>
      <c r="B997">
        <v>1993</v>
      </c>
      <c r="C997">
        <v>0</v>
      </c>
      <c r="D997">
        <v>0</v>
      </c>
      <c r="E997" t="e">
        <v>#NUM!</v>
      </c>
      <c r="F997" t="str">
        <f>VLOOKUP(Importacao[[#This Row],[País]],Tabela4[],4,FALSE)</f>
        <v>Croácia</v>
      </c>
      <c r="G997" t="str">
        <f>IFERROR(VLOOKUP(Importacao[[#This Row],[País Corrigido]],'Conversor de países_Geral_UTF8_'!$A$2:$B$223,2,FALSE),"Não Informado")</f>
        <v>Europa</v>
      </c>
      <c r="H9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8" spans="1:8" hidden="1">
      <c r="A998" s="3" t="s">
        <v>61</v>
      </c>
      <c r="B998">
        <v>1994</v>
      </c>
      <c r="C998">
        <v>0</v>
      </c>
      <c r="D998">
        <v>0</v>
      </c>
      <c r="E998" t="e">
        <v>#NUM!</v>
      </c>
      <c r="F998" t="str">
        <f>VLOOKUP(Importacao[[#This Row],[País]],Tabela4[],4,FALSE)</f>
        <v>Croácia</v>
      </c>
      <c r="G998" t="str">
        <f>IFERROR(VLOOKUP(Importacao[[#This Row],[País Corrigido]],'Conversor de países_Geral_UTF8_'!$A$2:$B$223,2,FALSE),"Não Informado")</f>
        <v>Europa</v>
      </c>
      <c r="H9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999" spans="1:8" hidden="1">
      <c r="A999" s="3" t="s">
        <v>61</v>
      </c>
      <c r="B999">
        <v>1995</v>
      </c>
      <c r="C999">
        <v>0</v>
      </c>
      <c r="D999">
        <v>0</v>
      </c>
      <c r="E999" t="e">
        <v>#NUM!</v>
      </c>
      <c r="F999" t="str">
        <f>VLOOKUP(Importacao[[#This Row],[País]],Tabela4[],4,FALSE)</f>
        <v>Croácia</v>
      </c>
      <c r="G999" t="str">
        <f>IFERROR(VLOOKUP(Importacao[[#This Row],[País Corrigido]],'Conversor de países_Geral_UTF8_'!$A$2:$B$223,2,FALSE),"Não Informado")</f>
        <v>Europa</v>
      </c>
      <c r="H9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0" spans="1:8" hidden="1">
      <c r="A1000" s="3" t="s">
        <v>61</v>
      </c>
      <c r="B1000">
        <v>1996</v>
      </c>
      <c r="C1000">
        <v>0</v>
      </c>
      <c r="D1000">
        <v>0</v>
      </c>
      <c r="E1000" t="e">
        <v>#NUM!</v>
      </c>
      <c r="F1000" t="str">
        <f>VLOOKUP(Importacao[[#This Row],[País]],Tabela4[],4,FALSE)</f>
        <v>Croácia</v>
      </c>
      <c r="G1000" t="str">
        <f>IFERROR(VLOOKUP(Importacao[[#This Row],[País Corrigido]],'Conversor de países_Geral_UTF8_'!$A$2:$B$223,2,FALSE),"Não Informado")</f>
        <v>Europa</v>
      </c>
      <c r="H10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1" spans="1:8" hidden="1">
      <c r="A1001" s="3" t="s">
        <v>61</v>
      </c>
      <c r="B1001">
        <v>1997</v>
      </c>
      <c r="C1001">
        <v>0</v>
      </c>
      <c r="D1001">
        <v>0</v>
      </c>
      <c r="E1001" t="e">
        <v>#NUM!</v>
      </c>
      <c r="F1001" t="str">
        <f>VLOOKUP(Importacao[[#This Row],[País]],Tabela4[],4,FALSE)</f>
        <v>Croácia</v>
      </c>
      <c r="G1001" t="str">
        <f>IFERROR(VLOOKUP(Importacao[[#This Row],[País Corrigido]],'Conversor de países_Geral_UTF8_'!$A$2:$B$223,2,FALSE),"Não Informado")</f>
        <v>Europa</v>
      </c>
      <c r="H10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2" spans="1:8" hidden="1">
      <c r="A1002" s="3" t="s">
        <v>61</v>
      </c>
      <c r="B1002">
        <v>1998</v>
      </c>
      <c r="C1002">
        <v>0</v>
      </c>
      <c r="D1002">
        <v>0</v>
      </c>
      <c r="E1002" t="e">
        <v>#NUM!</v>
      </c>
      <c r="F1002" t="str">
        <f>VLOOKUP(Importacao[[#This Row],[País]],Tabela4[],4,FALSE)</f>
        <v>Croácia</v>
      </c>
      <c r="G1002" t="str">
        <f>IFERROR(VLOOKUP(Importacao[[#This Row],[País Corrigido]],'Conversor de países_Geral_UTF8_'!$A$2:$B$223,2,FALSE),"Não Informado")</f>
        <v>Europa</v>
      </c>
      <c r="H10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3" spans="1:8" hidden="1">
      <c r="A1003" s="3" t="s">
        <v>61</v>
      </c>
      <c r="B1003">
        <v>1999</v>
      </c>
      <c r="C1003">
        <v>0</v>
      </c>
      <c r="D1003">
        <v>0</v>
      </c>
      <c r="E1003" t="e">
        <v>#NUM!</v>
      </c>
      <c r="F1003" t="str">
        <f>VLOOKUP(Importacao[[#This Row],[País]],Tabela4[],4,FALSE)</f>
        <v>Croácia</v>
      </c>
      <c r="G1003" t="str">
        <f>IFERROR(VLOOKUP(Importacao[[#This Row],[País Corrigido]],'Conversor de países_Geral_UTF8_'!$A$2:$B$223,2,FALSE),"Não Informado")</f>
        <v>Europa</v>
      </c>
      <c r="H10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4" spans="1:8" hidden="1">
      <c r="A1004" s="3" t="s">
        <v>61</v>
      </c>
      <c r="B1004">
        <v>2000</v>
      </c>
      <c r="C1004">
        <v>0</v>
      </c>
      <c r="D1004">
        <v>0</v>
      </c>
      <c r="E1004" t="e">
        <v>#NUM!</v>
      </c>
      <c r="F1004" t="str">
        <f>VLOOKUP(Importacao[[#This Row],[País]],Tabela4[],4,FALSE)</f>
        <v>Croácia</v>
      </c>
      <c r="G1004" t="str">
        <f>IFERROR(VLOOKUP(Importacao[[#This Row],[País Corrigido]],'Conversor de países_Geral_UTF8_'!$A$2:$B$223,2,FALSE),"Não Informado")</f>
        <v>Europa</v>
      </c>
      <c r="H10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5" spans="1:8" hidden="1">
      <c r="A1005" s="3" t="s">
        <v>61</v>
      </c>
      <c r="B1005">
        <v>2001</v>
      </c>
      <c r="C1005">
        <v>0</v>
      </c>
      <c r="D1005">
        <v>0</v>
      </c>
      <c r="E1005" t="e">
        <v>#NUM!</v>
      </c>
      <c r="F1005" t="str">
        <f>VLOOKUP(Importacao[[#This Row],[País]],Tabela4[],4,FALSE)</f>
        <v>Croácia</v>
      </c>
      <c r="G1005" t="str">
        <f>IFERROR(VLOOKUP(Importacao[[#This Row],[País Corrigido]],'Conversor de países_Geral_UTF8_'!$A$2:$B$223,2,FALSE),"Não Informado")</f>
        <v>Europa</v>
      </c>
      <c r="H10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6" spans="1:8" hidden="1">
      <c r="A1006" s="3" t="s">
        <v>61</v>
      </c>
      <c r="B1006">
        <v>2002</v>
      </c>
      <c r="C1006">
        <v>0</v>
      </c>
      <c r="D1006">
        <v>0</v>
      </c>
      <c r="E1006" t="e">
        <v>#NUM!</v>
      </c>
      <c r="F1006" t="str">
        <f>VLOOKUP(Importacao[[#This Row],[País]],Tabela4[],4,FALSE)</f>
        <v>Croácia</v>
      </c>
      <c r="G1006" t="str">
        <f>IFERROR(VLOOKUP(Importacao[[#This Row],[País Corrigido]],'Conversor de países_Geral_UTF8_'!$A$2:$B$223,2,FALSE),"Não Informado")</f>
        <v>Europa</v>
      </c>
      <c r="H10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7" spans="1:8" hidden="1">
      <c r="A1007" s="3" t="s">
        <v>61</v>
      </c>
      <c r="B1007">
        <v>2003</v>
      </c>
      <c r="C1007">
        <v>0</v>
      </c>
      <c r="D1007">
        <v>0</v>
      </c>
      <c r="E1007" t="e">
        <v>#NUM!</v>
      </c>
      <c r="F1007" t="str">
        <f>VLOOKUP(Importacao[[#This Row],[País]],Tabela4[],4,FALSE)</f>
        <v>Croácia</v>
      </c>
      <c r="G1007" t="str">
        <f>IFERROR(VLOOKUP(Importacao[[#This Row],[País Corrigido]],'Conversor de países_Geral_UTF8_'!$A$2:$B$223,2,FALSE),"Não Informado")</f>
        <v>Europa</v>
      </c>
      <c r="H10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8" spans="1:8" hidden="1">
      <c r="A1008" s="3" t="s">
        <v>61</v>
      </c>
      <c r="B1008">
        <v>2004</v>
      </c>
      <c r="C1008">
        <v>0</v>
      </c>
      <c r="D1008">
        <v>0</v>
      </c>
      <c r="E1008" t="e">
        <v>#NUM!</v>
      </c>
      <c r="F1008" t="str">
        <f>VLOOKUP(Importacao[[#This Row],[País]],Tabela4[],4,FALSE)</f>
        <v>Croácia</v>
      </c>
      <c r="G1008" t="str">
        <f>IFERROR(VLOOKUP(Importacao[[#This Row],[País Corrigido]],'Conversor de países_Geral_UTF8_'!$A$2:$B$223,2,FALSE),"Não Informado")</f>
        <v>Europa</v>
      </c>
      <c r="H10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09" spans="1:8" hidden="1">
      <c r="A1009" s="3" t="s">
        <v>61</v>
      </c>
      <c r="B1009">
        <v>2005</v>
      </c>
      <c r="C1009">
        <v>0</v>
      </c>
      <c r="D1009">
        <v>0</v>
      </c>
      <c r="E1009" t="e">
        <v>#NUM!</v>
      </c>
      <c r="F1009" t="str">
        <f>VLOOKUP(Importacao[[#This Row],[País]],Tabela4[],4,FALSE)</f>
        <v>Croácia</v>
      </c>
      <c r="G1009" t="str">
        <f>IFERROR(VLOOKUP(Importacao[[#This Row],[País Corrigido]],'Conversor de países_Geral_UTF8_'!$A$2:$B$223,2,FALSE),"Não Informado")</f>
        <v>Europa</v>
      </c>
      <c r="H10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10" spans="1:8" hidden="1">
      <c r="A1010" s="3" t="s">
        <v>61</v>
      </c>
      <c r="B1010">
        <v>2006</v>
      </c>
      <c r="C1010">
        <v>0</v>
      </c>
      <c r="D1010">
        <v>0</v>
      </c>
      <c r="E1010" t="e">
        <v>#NUM!</v>
      </c>
      <c r="F1010" t="str">
        <f>VLOOKUP(Importacao[[#This Row],[País]],Tabela4[],4,FALSE)</f>
        <v>Croácia</v>
      </c>
      <c r="G1010" t="str">
        <f>IFERROR(VLOOKUP(Importacao[[#This Row],[País Corrigido]],'Conversor de países_Geral_UTF8_'!$A$2:$B$223,2,FALSE),"Não Informado")</f>
        <v>Europa</v>
      </c>
      <c r="H10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11" spans="1:8" hidden="1">
      <c r="A1011" s="3" t="s">
        <v>61</v>
      </c>
      <c r="B1011">
        <v>2007</v>
      </c>
      <c r="C1011">
        <v>0</v>
      </c>
      <c r="D1011">
        <v>0</v>
      </c>
      <c r="E1011" t="e">
        <v>#NUM!</v>
      </c>
      <c r="F1011" t="str">
        <f>VLOOKUP(Importacao[[#This Row],[País]],Tabela4[],4,FALSE)</f>
        <v>Croácia</v>
      </c>
      <c r="G1011" t="str">
        <f>IFERROR(VLOOKUP(Importacao[[#This Row],[País Corrigido]],'Conversor de países_Geral_UTF8_'!$A$2:$B$223,2,FALSE),"Não Informado")</f>
        <v>Europa</v>
      </c>
      <c r="H10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12" spans="1:8" hidden="1">
      <c r="A1012" s="3" t="s">
        <v>61</v>
      </c>
      <c r="B1012">
        <v>2008</v>
      </c>
      <c r="C1012">
        <v>0</v>
      </c>
      <c r="D1012">
        <v>0</v>
      </c>
      <c r="E1012" t="e">
        <v>#NUM!</v>
      </c>
      <c r="F1012" t="str">
        <f>VLOOKUP(Importacao[[#This Row],[País]],Tabela4[],4,FALSE)</f>
        <v>Croácia</v>
      </c>
      <c r="G1012" t="str">
        <f>IFERROR(VLOOKUP(Importacao[[#This Row],[País Corrigido]],'Conversor de países_Geral_UTF8_'!$A$2:$B$223,2,FALSE),"Não Informado")</f>
        <v>Europa</v>
      </c>
      <c r="H10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13" spans="1:8" hidden="1">
      <c r="A1013" s="3" t="s">
        <v>61</v>
      </c>
      <c r="B1013">
        <v>2009</v>
      </c>
      <c r="C1013">
        <v>0</v>
      </c>
      <c r="D1013">
        <v>0</v>
      </c>
      <c r="E1013" t="e">
        <v>#NUM!</v>
      </c>
      <c r="F1013" t="str">
        <f>VLOOKUP(Importacao[[#This Row],[País]],Tabela4[],4,FALSE)</f>
        <v>Croácia</v>
      </c>
      <c r="G1013" t="str">
        <f>IFERROR(VLOOKUP(Importacao[[#This Row],[País Corrigido]],'Conversor de países_Geral_UTF8_'!$A$2:$B$223,2,FALSE),"Não Informado")</f>
        <v>Europa</v>
      </c>
      <c r="H10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14" spans="1:8" hidden="1">
      <c r="A1014" s="3" t="s">
        <v>61</v>
      </c>
      <c r="B1014">
        <v>2010</v>
      </c>
      <c r="C1014">
        <v>0</v>
      </c>
      <c r="D1014">
        <v>0</v>
      </c>
      <c r="E1014" t="e">
        <v>#NUM!</v>
      </c>
      <c r="F1014" t="str">
        <f>VLOOKUP(Importacao[[#This Row],[País]],Tabela4[],4,FALSE)</f>
        <v>Croácia</v>
      </c>
      <c r="G1014" t="str">
        <f>IFERROR(VLOOKUP(Importacao[[#This Row],[País Corrigido]],'Conversor de países_Geral_UTF8_'!$A$2:$B$223,2,FALSE),"Não Informado")</f>
        <v>Europa</v>
      </c>
      <c r="H10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15" spans="1:8" hidden="1">
      <c r="A1015" s="3" t="s">
        <v>61</v>
      </c>
      <c r="B1015">
        <v>2011</v>
      </c>
      <c r="C1015">
        <v>450</v>
      </c>
      <c r="D1015">
        <v>12388</v>
      </c>
      <c r="E1015">
        <v>27.52888888888889</v>
      </c>
      <c r="F1015" t="str">
        <f>VLOOKUP(Importacao[[#This Row],[País]],Tabela4[],4,FALSE)</f>
        <v>Croácia</v>
      </c>
      <c r="G1015" t="str">
        <f>IFERROR(VLOOKUP(Importacao[[#This Row],[País Corrigido]],'Conversor de países_Geral_UTF8_'!$A$2:$B$223,2,FALSE),"Não Informado")</f>
        <v>Europa</v>
      </c>
      <c r="H10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16" spans="1:8" hidden="1">
      <c r="A1016" s="3" t="s">
        <v>61</v>
      </c>
      <c r="B1016">
        <v>2012</v>
      </c>
      <c r="C1016">
        <v>630</v>
      </c>
      <c r="D1016">
        <v>16571</v>
      </c>
      <c r="E1016">
        <v>26.303174603174604</v>
      </c>
      <c r="F1016" t="str">
        <f>VLOOKUP(Importacao[[#This Row],[País]],Tabela4[],4,FALSE)</f>
        <v>Croácia</v>
      </c>
      <c r="G1016" t="str">
        <f>IFERROR(VLOOKUP(Importacao[[#This Row],[País Corrigido]],'Conversor de países_Geral_UTF8_'!$A$2:$B$223,2,FALSE),"Não Informado")</f>
        <v>Europa</v>
      </c>
      <c r="H10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17" spans="1:8" hidden="1">
      <c r="A1017" s="3" t="s">
        <v>61</v>
      </c>
      <c r="B1017">
        <v>2013</v>
      </c>
      <c r="C1017">
        <v>0</v>
      </c>
      <c r="D1017">
        <v>0</v>
      </c>
      <c r="E1017" t="e">
        <v>#NUM!</v>
      </c>
      <c r="F1017" t="str">
        <f>VLOOKUP(Importacao[[#This Row],[País]],Tabela4[],4,FALSE)</f>
        <v>Croácia</v>
      </c>
      <c r="G1017" t="str">
        <f>IFERROR(VLOOKUP(Importacao[[#This Row],[País Corrigido]],'Conversor de países_Geral_UTF8_'!$A$2:$B$223,2,FALSE),"Não Informado")</f>
        <v>Europa</v>
      </c>
      <c r="H10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18" spans="1:8" hidden="1">
      <c r="A1018" s="3" t="s">
        <v>61</v>
      </c>
      <c r="B1018">
        <v>2014</v>
      </c>
      <c r="C1018">
        <v>0</v>
      </c>
      <c r="D1018">
        <v>0</v>
      </c>
      <c r="E1018" t="e">
        <v>#NUM!</v>
      </c>
      <c r="F1018" t="str">
        <f>VLOOKUP(Importacao[[#This Row],[País]],Tabela4[],4,FALSE)</f>
        <v>Croácia</v>
      </c>
      <c r="G1018" t="str">
        <f>IFERROR(VLOOKUP(Importacao[[#This Row],[País Corrigido]],'Conversor de países_Geral_UTF8_'!$A$2:$B$223,2,FALSE),"Não Informado")</f>
        <v>Europa</v>
      </c>
      <c r="H10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19" spans="1:8" hidden="1">
      <c r="A1019" s="3" t="s">
        <v>61</v>
      </c>
      <c r="B1019">
        <v>2015</v>
      </c>
      <c r="C1019">
        <v>2069</v>
      </c>
      <c r="D1019">
        <v>3779</v>
      </c>
      <c r="E1019">
        <v>1.8264862252295795</v>
      </c>
      <c r="F1019" t="str">
        <f>VLOOKUP(Importacao[[#This Row],[País]],Tabela4[],4,FALSE)</f>
        <v>Croácia</v>
      </c>
      <c r="G1019" t="str">
        <f>IFERROR(VLOOKUP(Importacao[[#This Row],[País Corrigido]],'Conversor de países_Geral_UTF8_'!$A$2:$B$223,2,FALSE),"Não Informado")</f>
        <v>Europa</v>
      </c>
      <c r="H10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20" spans="1:8" hidden="1">
      <c r="A1020" s="3" t="s">
        <v>61</v>
      </c>
      <c r="B1020">
        <v>2016</v>
      </c>
      <c r="C1020">
        <v>0</v>
      </c>
      <c r="D1020">
        <v>0</v>
      </c>
      <c r="E1020" t="e">
        <v>#NUM!</v>
      </c>
      <c r="F1020" t="str">
        <f>VLOOKUP(Importacao[[#This Row],[País]],Tabela4[],4,FALSE)</f>
        <v>Croácia</v>
      </c>
      <c r="G1020" t="str">
        <f>IFERROR(VLOOKUP(Importacao[[#This Row],[País Corrigido]],'Conversor de países_Geral_UTF8_'!$A$2:$B$223,2,FALSE),"Não Informado")</f>
        <v>Europa</v>
      </c>
      <c r="H10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21" spans="1:8" hidden="1">
      <c r="A1021" s="3" t="s">
        <v>61</v>
      </c>
      <c r="B1021">
        <v>2017</v>
      </c>
      <c r="C1021">
        <v>0</v>
      </c>
      <c r="D1021">
        <v>0</v>
      </c>
      <c r="E1021" t="e">
        <v>#NUM!</v>
      </c>
      <c r="F1021" t="str">
        <f>VLOOKUP(Importacao[[#This Row],[País]],Tabela4[],4,FALSE)</f>
        <v>Croácia</v>
      </c>
      <c r="G1021" t="str">
        <f>IFERROR(VLOOKUP(Importacao[[#This Row],[País Corrigido]],'Conversor de países_Geral_UTF8_'!$A$2:$B$223,2,FALSE),"Não Informado")</f>
        <v>Europa</v>
      </c>
      <c r="H10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22" spans="1:8" hidden="1">
      <c r="A1022" s="3" t="s">
        <v>61</v>
      </c>
      <c r="B1022">
        <v>2018</v>
      </c>
      <c r="C1022">
        <v>0</v>
      </c>
      <c r="D1022">
        <v>0</v>
      </c>
      <c r="E1022" t="e">
        <v>#NUM!</v>
      </c>
      <c r="F1022" t="str">
        <f>VLOOKUP(Importacao[[#This Row],[País]],Tabela4[],4,FALSE)</f>
        <v>Croácia</v>
      </c>
      <c r="G1022" t="str">
        <f>IFERROR(VLOOKUP(Importacao[[#This Row],[País Corrigido]],'Conversor de países_Geral_UTF8_'!$A$2:$B$223,2,FALSE),"Não Informado")</f>
        <v>Europa</v>
      </c>
      <c r="H10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23" spans="1:8" hidden="1">
      <c r="A1023" s="3" t="s">
        <v>61</v>
      </c>
      <c r="B1023">
        <v>2019</v>
      </c>
      <c r="C1023">
        <v>450</v>
      </c>
      <c r="D1023">
        <v>2900</v>
      </c>
      <c r="E1023">
        <v>6.4444444444444446</v>
      </c>
      <c r="F1023" t="str">
        <f>VLOOKUP(Importacao[[#This Row],[País]],Tabela4[],4,FALSE)</f>
        <v>Croácia</v>
      </c>
      <c r="G1023" t="str">
        <f>IFERROR(VLOOKUP(Importacao[[#This Row],[País Corrigido]],'Conversor de países_Geral_UTF8_'!$A$2:$B$223,2,FALSE),"Não Informado")</f>
        <v>Europa</v>
      </c>
      <c r="H10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24" spans="1:8" hidden="1">
      <c r="A1024" s="3" t="s">
        <v>61</v>
      </c>
      <c r="B1024">
        <v>2020</v>
      </c>
      <c r="C1024">
        <v>0</v>
      </c>
      <c r="D1024">
        <v>0</v>
      </c>
      <c r="E1024" t="e">
        <v>#NUM!</v>
      </c>
      <c r="F1024" t="str">
        <f>VLOOKUP(Importacao[[#This Row],[País]],Tabela4[],4,FALSE)</f>
        <v>Croácia</v>
      </c>
      <c r="G1024" t="str">
        <f>IFERROR(VLOOKUP(Importacao[[#This Row],[País Corrigido]],'Conversor de países_Geral_UTF8_'!$A$2:$B$223,2,FALSE),"Não Informado")</f>
        <v>Europa</v>
      </c>
      <c r="H10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25" spans="1:8" hidden="1">
      <c r="A1025" s="3" t="s">
        <v>61</v>
      </c>
      <c r="B1025">
        <v>2021</v>
      </c>
      <c r="C1025">
        <v>17343</v>
      </c>
      <c r="D1025">
        <v>78954</v>
      </c>
      <c r="E1025">
        <v>4.5524995675488666</v>
      </c>
      <c r="F1025" t="str">
        <f>VLOOKUP(Importacao[[#This Row],[País]],Tabela4[],4,FALSE)</f>
        <v>Croácia</v>
      </c>
      <c r="G1025" t="str">
        <f>IFERROR(VLOOKUP(Importacao[[#This Row],[País Corrigido]],'Conversor de países_Geral_UTF8_'!$A$2:$B$223,2,FALSE),"Não Informado")</f>
        <v>Europa</v>
      </c>
      <c r="H10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26" spans="1:8" hidden="1">
      <c r="A1026" s="3" t="s">
        <v>61</v>
      </c>
      <c r="B1026">
        <v>2022</v>
      </c>
      <c r="C1026">
        <v>887</v>
      </c>
      <c r="D1026">
        <v>35563</v>
      </c>
      <c r="E1026">
        <v>40.093573844419389</v>
      </c>
      <c r="F1026" t="str">
        <f>VLOOKUP(Importacao[[#This Row],[País]],Tabela4[],4,FALSE)</f>
        <v>Croácia</v>
      </c>
      <c r="G1026" t="str">
        <f>IFERROR(VLOOKUP(Importacao[[#This Row],[País Corrigido]],'Conversor de países_Geral_UTF8_'!$A$2:$B$223,2,FALSE),"Não Informado")</f>
        <v>Europa</v>
      </c>
      <c r="H10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27" spans="1:8" hidden="1">
      <c r="A1027" s="3" t="s">
        <v>61</v>
      </c>
      <c r="B1027">
        <v>2023</v>
      </c>
      <c r="C1027">
        <v>1107</v>
      </c>
      <c r="D1027">
        <v>9160</v>
      </c>
      <c r="E1027">
        <v>8.2746160794941286</v>
      </c>
      <c r="F1027" t="str">
        <f>VLOOKUP(Importacao[[#This Row],[País]],Tabela4[],4,FALSE)</f>
        <v>Croácia</v>
      </c>
      <c r="G1027" t="str">
        <f>IFERROR(VLOOKUP(Importacao[[#This Row],[País Corrigido]],'Conversor de países_Geral_UTF8_'!$A$2:$B$223,2,FALSE),"Não Informado")</f>
        <v>Europa</v>
      </c>
      <c r="H10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28" spans="1:8" hidden="1">
      <c r="A1028" s="3" t="s">
        <v>62</v>
      </c>
      <c r="B1028">
        <v>1970</v>
      </c>
      <c r="C1028">
        <v>0</v>
      </c>
      <c r="D1028">
        <v>0</v>
      </c>
      <c r="E1028" t="e">
        <v>#NUM!</v>
      </c>
      <c r="F1028" t="str">
        <f>VLOOKUP(Importacao[[#This Row],[País]],Tabela4[],4,FALSE)</f>
        <v>Cuba</v>
      </c>
      <c r="G1028" t="str">
        <f>IFERROR(VLOOKUP(Importacao[[#This Row],[País Corrigido]],'Conversor de países_Geral_UTF8_'!$A$2:$B$223,2,FALSE),"Não Informado")</f>
        <v>América Central e Caribe</v>
      </c>
      <c r="H10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29" spans="1:8" hidden="1">
      <c r="A1029" s="3" t="s">
        <v>62</v>
      </c>
      <c r="B1029">
        <v>1971</v>
      </c>
      <c r="C1029">
        <v>0</v>
      </c>
      <c r="D1029">
        <v>0</v>
      </c>
      <c r="E1029" t="e">
        <v>#NUM!</v>
      </c>
      <c r="F1029" t="str">
        <f>VLOOKUP(Importacao[[#This Row],[País]],Tabela4[],4,FALSE)</f>
        <v>Cuba</v>
      </c>
      <c r="G1029" t="str">
        <f>IFERROR(VLOOKUP(Importacao[[#This Row],[País Corrigido]],'Conversor de países_Geral_UTF8_'!$A$2:$B$223,2,FALSE),"Não Informado")</f>
        <v>América Central e Caribe</v>
      </c>
      <c r="H10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0" spans="1:8" hidden="1">
      <c r="A1030" s="3" t="s">
        <v>62</v>
      </c>
      <c r="B1030">
        <v>1972</v>
      </c>
      <c r="C1030">
        <v>0</v>
      </c>
      <c r="D1030">
        <v>0</v>
      </c>
      <c r="E1030" t="e">
        <v>#NUM!</v>
      </c>
      <c r="F1030" t="str">
        <f>VLOOKUP(Importacao[[#This Row],[País]],Tabela4[],4,FALSE)</f>
        <v>Cuba</v>
      </c>
      <c r="G1030" t="str">
        <f>IFERROR(VLOOKUP(Importacao[[#This Row],[País Corrigido]],'Conversor de países_Geral_UTF8_'!$A$2:$B$223,2,FALSE),"Não Informado")</f>
        <v>América Central e Caribe</v>
      </c>
      <c r="H10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1" spans="1:8" hidden="1">
      <c r="A1031" s="3" t="s">
        <v>62</v>
      </c>
      <c r="B1031">
        <v>1973</v>
      </c>
      <c r="C1031">
        <v>0</v>
      </c>
      <c r="D1031">
        <v>0</v>
      </c>
      <c r="E1031" t="e">
        <v>#NUM!</v>
      </c>
      <c r="F1031" t="str">
        <f>VLOOKUP(Importacao[[#This Row],[País]],Tabela4[],4,FALSE)</f>
        <v>Cuba</v>
      </c>
      <c r="G1031" t="str">
        <f>IFERROR(VLOOKUP(Importacao[[#This Row],[País Corrigido]],'Conversor de países_Geral_UTF8_'!$A$2:$B$223,2,FALSE),"Não Informado")</f>
        <v>América Central e Caribe</v>
      </c>
      <c r="H10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2" spans="1:8" hidden="1">
      <c r="A1032" s="3" t="s">
        <v>62</v>
      </c>
      <c r="B1032">
        <v>1974</v>
      </c>
      <c r="C1032">
        <v>0</v>
      </c>
      <c r="D1032">
        <v>0</v>
      </c>
      <c r="E1032" t="e">
        <v>#NUM!</v>
      </c>
      <c r="F1032" t="str">
        <f>VLOOKUP(Importacao[[#This Row],[País]],Tabela4[],4,FALSE)</f>
        <v>Cuba</v>
      </c>
      <c r="G1032" t="str">
        <f>IFERROR(VLOOKUP(Importacao[[#This Row],[País Corrigido]],'Conversor de países_Geral_UTF8_'!$A$2:$B$223,2,FALSE),"Não Informado")</f>
        <v>América Central e Caribe</v>
      </c>
      <c r="H10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3" spans="1:8" hidden="1">
      <c r="A1033" s="3" t="s">
        <v>62</v>
      </c>
      <c r="B1033">
        <v>1975</v>
      </c>
      <c r="C1033">
        <v>0</v>
      </c>
      <c r="D1033">
        <v>0</v>
      </c>
      <c r="E1033" t="e">
        <v>#NUM!</v>
      </c>
      <c r="F1033" t="str">
        <f>VLOOKUP(Importacao[[#This Row],[País]],Tabela4[],4,FALSE)</f>
        <v>Cuba</v>
      </c>
      <c r="G1033" t="str">
        <f>IFERROR(VLOOKUP(Importacao[[#This Row],[País Corrigido]],'Conversor de países_Geral_UTF8_'!$A$2:$B$223,2,FALSE),"Não Informado")</f>
        <v>América Central e Caribe</v>
      </c>
      <c r="H10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4" spans="1:8" hidden="1">
      <c r="A1034" s="3" t="s">
        <v>62</v>
      </c>
      <c r="B1034">
        <v>1976</v>
      </c>
      <c r="C1034">
        <v>0</v>
      </c>
      <c r="D1034">
        <v>0</v>
      </c>
      <c r="E1034" t="e">
        <v>#NUM!</v>
      </c>
      <c r="F1034" t="str">
        <f>VLOOKUP(Importacao[[#This Row],[País]],Tabela4[],4,FALSE)</f>
        <v>Cuba</v>
      </c>
      <c r="G1034" t="str">
        <f>IFERROR(VLOOKUP(Importacao[[#This Row],[País Corrigido]],'Conversor de países_Geral_UTF8_'!$A$2:$B$223,2,FALSE),"Não Informado")</f>
        <v>América Central e Caribe</v>
      </c>
      <c r="H10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5" spans="1:8" hidden="1">
      <c r="A1035" s="3" t="s">
        <v>62</v>
      </c>
      <c r="B1035">
        <v>1977</v>
      </c>
      <c r="C1035">
        <v>0</v>
      </c>
      <c r="D1035">
        <v>0</v>
      </c>
      <c r="E1035" t="e">
        <v>#NUM!</v>
      </c>
      <c r="F1035" t="str">
        <f>VLOOKUP(Importacao[[#This Row],[País]],Tabela4[],4,FALSE)</f>
        <v>Cuba</v>
      </c>
      <c r="G1035" t="str">
        <f>IFERROR(VLOOKUP(Importacao[[#This Row],[País Corrigido]],'Conversor de países_Geral_UTF8_'!$A$2:$B$223,2,FALSE),"Não Informado")</f>
        <v>América Central e Caribe</v>
      </c>
      <c r="H10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6" spans="1:8" hidden="1">
      <c r="A1036" s="3" t="s">
        <v>62</v>
      </c>
      <c r="B1036">
        <v>1978</v>
      </c>
      <c r="C1036">
        <v>0</v>
      </c>
      <c r="D1036">
        <v>0</v>
      </c>
      <c r="E1036" t="e">
        <v>#NUM!</v>
      </c>
      <c r="F1036" t="str">
        <f>VLOOKUP(Importacao[[#This Row],[País]],Tabela4[],4,FALSE)</f>
        <v>Cuba</v>
      </c>
      <c r="G1036" t="str">
        <f>IFERROR(VLOOKUP(Importacao[[#This Row],[País Corrigido]],'Conversor de países_Geral_UTF8_'!$A$2:$B$223,2,FALSE),"Não Informado")</f>
        <v>América Central e Caribe</v>
      </c>
      <c r="H10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7" spans="1:8" hidden="1">
      <c r="A1037" s="3" t="s">
        <v>62</v>
      </c>
      <c r="B1037">
        <v>1979</v>
      </c>
      <c r="C1037">
        <v>0</v>
      </c>
      <c r="D1037">
        <v>0</v>
      </c>
      <c r="E1037" t="e">
        <v>#NUM!</v>
      </c>
      <c r="F1037" t="str">
        <f>VLOOKUP(Importacao[[#This Row],[País]],Tabela4[],4,FALSE)</f>
        <v>Cuba</v>
      </c>
      <c r="G1037" t="str">
        <f>IFERROR(VLOOKUP(Importacao[[#This Row],[País Corrigido]],'Conversor de países_Geral_UTF8_'!$A$2:$B$223,2,FALSE),"Não Informado")</f>
        <v>América Central e Caribe</v>
      </c>
      <c r="H10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8" spans="1:8" hidden="1">
      <c r="A1038" s="3" t="s">
        <v>62</v>
      </c>
      <c r="B1038">
        <v>1980</v>
      </c>
      <c r="C1038">
        <v>0</v>
      </c>
      <c r="D1038">
        <v>0</v>
      </c>
      <c r="E1038" t="e">
        <v>#NUM!</v>
      </c>
      <c r="F1038" t="str">
        <f>VLOOKUP(Importacao[[#This Row],[País]],Tabela4[],4,FALSE)</f>
        <v>Cuba</v>
      </c>
      <c r="G1038" t="str">
        <f>IFERROR(VLOOKUP(Importacao[[#This Row],[País Corrigido]],'Conversor de países_Geral_UTF8_'!$A$2:$B$223,2,FALSE),"Não Informado")</f>
        <v>América Central e Caribe</v>
      </c>
      <c r="H10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39" spans="1:8" hidden="1">
      <c r="A1039" s="3" t="s">
        <v>62</v>
      </c>
      <c r="B1039">
        <v>1981</v>
      </c>
      <c r="C1039">
        <v>0</v>
      </c>
      <c r="D1039">
        <v>0</v>
      </c>
      <c r="E1039" t="e">
        <v>#NUM!</v>
      </c>
      <c r="F1039" t="str">
        <f>VLOOKUP(Importacao[[#This Row],[País]],Tabela4[],4,FALSE)</f>
        <v>Cuba</v>
      </c>
      <c r="G1039" t="str">
        <f>IFERROR(VLOOKUP(Importacao[[#This Row],[País Corrigido]],'Conversor de países_Geral_UTF8_'!$A$2:$B$223,2,FALSE),"Não Informado")</f>
        <v>América Central e Caribe</v>
      </c>
      <c r="H10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0" spans="1:8" hidden="1">
      <c r="A1040" s="3" t="s">
        <v>62</v>
      </c>
      <c r="B1040">
        <v>1982</v>
      </c>
      <c r="C1040">
        <v>0</v>
      </c>
      <c r="D1040">
        <v>0</v>
      </c>
      <c r="E1040" t="e">
        <v>#NUM!</v>
      </c>
      <c r="F1040" t="str">
        <f>VLOOKUP(Importacao[[#This Row],[País]],Tabela4[],4,FALSE)</f>
        <v>Cuba</v>
      </c>
      <c r="G1040" t="str">
        <f>IFERROR(VLOOKUP(Importacao[[#This Row],[País Corrigido]],'Conversor de países_Geral_UTF8_'!$A$2:$B$223,2,FALSE),"Não Informado")</f>
        <v>América Central e Caribe</v>
      </c>
      <c r="H10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1" spans="1:8" hidden="1">
      <c r="A1041" s="3" t="s">
        <v>62</v>
      </c>
      <c r="B1041">
        <v>1983</v>
      </c>
      <c r="C1041">
        <v>0</v>
      </c>
      <c r="D1041">
        <v>0</v>
      </c>
      <c r="E1041" t="e">
        <v>#NUM!</v>
      </c>
      <c r="F1041" t="str">
        <f>VLOOKUP(Importacao[[#This Row],[País]],Tabela4[],4,FALSE)</f>
        <v>Cuba</v>
      </c>
      <c r="G1041" t="str">
        <f>IFERROR(VLOOKUP(Importacao[[#This Row],[País Corrigido]],'Conversor de países_Geral_UTF8_'!$A$2:$B$223,2,FALSE),"Não Informado")</f>
        <v>América Central e Caribe</v>
      </c>
      <c r="H10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2" spans="1:8" hidden="1">
      <c r="A1042" s="3" t="s">
        <v>62</v>
      </c>
      <c r="B1042">
        <v>1984</v>
      </c>
      <c r="C1042">
        <v>0</v>
      </c>
      <c r="D1042">
        <v>0</v>
      </c>
      <c r="E1042" t="e">
        <v>#NUM!</v>
      </c>
      <c r="F1042" t="str">
        <f>VLOOKUP(Importacao[[#This Row],[País]],Tabela4[],4,FALSE)</f>
        <v>Cuba</v>
      </c>
      <c r="G1042" t="str">
        <f>IFERROR(VLOOKUP(Importacao[[#This Row],[País Corrigido]],'Conversor de países_Geral_UTF8_'!$A$2:$B$223,2,FALSE),"Não Informado")</f>
        <v>América Central e Caribe</v>
      </c>
      <c r="H10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3" spans="1:8" hidden="1">
      <c r="A1043" s="3" t="s">
        <v>62</v>
      </c>
      <c r="B1043">
        <v>1985</v>
      </c>
      <c r="C1043">
        <v>0</v>
      </c>
      <c r="D1043">
        <v>0</v>
      </c>
      <c r="E1043" t="e">
        <v>#NUM!</v>
      </c>
      <c r="F1043" t="str">
        <f>VLOOKUP(Importacao[[#This Row],[País]],Tabela4[],4,FALSE)</f>
        <v>Cuba</v>
      </c>
      <c r="G1043" t="str">
        <f>IFERROR(VLOOKUP(Importacao[[#This Row],[País Corrigido]],'Conversor de países_Geral_UTF8_'!$A$2:$B$223,2,FALSE),"Não Informado")</f>
        <v>América Central e Caribe</v>
      </c>
      <c r="H10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4" spans="1:8" hidden="1">
      <c r="A1044" s="3" t="s">
        <v>62</v>
      </c>
      <c r="B1044">
        <v>1986</v>
      </c>
      <c r="C1044">
        <v>0</v>
      </c>
      <c r="D1044">
        <v>0</v>
      </c>
      <c r="E1044" t="e">
        <v>#NUM!</v>
      </c>
      <c r="F1044" t="str">
        <f>VLOOKUP(Importacao[[#This Row],[País]],Tabela4[],4,FALSE)</f>
        <v>Cuba</v>
      </c>
      <c r="G1044" t="str">
        <f>IFERROR(VLOOKUP(Importacao[[#This Row],[País Corrigido]],'Conversor de países_Geral_UTF8_'!$A$2:$B$223,2,FALSE),"Não Informado")</f>
        <v>América Central e Caribe</v>
      </c>
      <c r="H10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5" spans="1:8" hidden="1">
      <c r="A1045" s="3" t="s">
        <v>62</v>
      </c>
      <c r="B1045">
        <v>1987</v>
      </c>
      <c r="C1045">
        <v>0</v>
      </c>
      <c r="D1045">
        <v>0</v>
      </c>
      <c r="E1045" t="e">
        <v>#NUM!</v>
      </c>
      <c r="F1045" t="str">
        <f>VLOOKUP(Importacao[[#This Row],[País]],Tabela4[],4,FALSE)</f>
        <v>Cuba</v>
      </c>
      <c r="G1045" t="str">
        <f>IFERROR(VLOOKUP(Importacao[[#This Row],[País Corrigido]],'Conversor de países_Geral_UTF8_'!$A$2:$B$223,2,FALSE),"Não Informado")</f>
        <v>América Central e Caribe</v>
      </c>
      <c r="H10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6" spans="1:8" hidden="1">
      <c r="A1046" s="3" t="s">
        <v>62</v>
      </c>
      <c r="B1046">
        <v>1988</v>
      </c>
      <c r="C1046">
        <v>0</v>
      </c>
      <c r="D1046">
        <v>0</v>
      </c>
      <c r="E1046" t="e">
        <v>#NUM!</v>
      </c>
      <c r="F1046" t="str">
        <f>VLOOKUP(Importacao[[#This Row],[País]],Tabela4[],4,FALSE)</f>
        <v>Cuba</v>
      </c>
      <c r="G1046" t="str">
        <f>IFERROR(VLOOKUP(Importacao[[#This Row],[País Corrigido]],'Conversor de países_Geral_UTF8_'!$A$2:$B$223,2,FALSE),"Não Informado")</f>
        <v>América Central e Caribe</v>
      </c>
      <c r="H10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7" spans="1:8" hidden="1">
      <c r="A1047" s="3" t="s">
        <v>62</v>
      </c>
      <c r="B1047">
        <v>1989</v>
      </c>
      <c r="C1047">
        <v>0</v>
      </c>
      <c r="D1047">
        <v>0</v>
      </c>
      <c r="E1047" t="e">
        <v>#NUM!</v>
      </c>
      <c r="F1047" t="str">
        <f>VLOOKUP(Importacao[[#This Row],[País]],Tabela4[],4,FALSE)</f>
        <v>Cuba</v>
      </c>
      <c r="G1047" t="str">
        <f>IFERROR(VLOOKUP(Importacao[[#This Row],[País Corrigido]],'Conversor de países_Geral_UTF8_'!$A$2:$B$223,2,FALSE),"Não Informado")</f>
        <v>América Central e Caribe</v>
      </c>
      <c r="H10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8" spans="1:8" hidden="1">
      <c r="A1048" s="3" t="s">
        <v>62</v>
      </c>
      <c r="B1048">
        <v>1990</v>
      </c>
      <c r="C1048">
        <v>0</v>
      </c>
      <c r="D1048">
        <v>0</v>
      </c>
      <c r="E1048" t="e">
        <v>#NUM!</v>
      </c>
      <c r="F1048" t="str">
        <f>VLOOKUP(Importacao[[#This Row],[País]],Tabela4[],4,FALSE)</f>
        <v>Cuba</v>
      </c>
      <c r="G1048" t="str">
        <f>IFERROR(VLOOKUP(Importacao[[#This Row],[País Corrigido]],'Conversor de países_Geral_UTF8_'!$A$2:$B$223,2,FALSE),"Não Informado")</f>
        <v>América Central e Caribe</v>
      </c>
      <c r="H10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49" spans="1:8" hidden="1">
      <c r="A1049" s="3" t="s">
        <v>62</v>
      </c>
      <c r="B1049">
        <v>1991</v>
      </c>
      <c r="C1049">
        <v>0</v>
      </c>
      <c r="D1049">
        <v>0</v>
      </c>
      <c r="E1049" t="e">
        <v>#NUM!</v>
      </c>
      <c r="F1049" t="str">
        <f>VLOOKUP(Importacao[[#This Row],[País]],Tabela4[],4,FALSE)</f>
        <v>Cuba</v>
      </c>
      <c r="G1049" t="str">
        <f>IFERROR(VLOOKUP(Importacao[[#This Row],[País Corrigido]],'Conversor de países_Geral_UTF8_'!$A$2:$B$223,2,FALSE),"Não Informado")</f>
        <v>América Central e Caribe</v>
      </c>
      <c r="H10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0" spans="1:8" hidden="1">
      <c r="A1050" s="3" t="s">
        <v>62</v>
      </c>
      <c r="B1050">
        <v>1992</v>
      </c>
      <c r="C1050">
        <v>0</v>
      </c>
      <c r="D1050">
        <v>0</v>
      </c>
      <c r="E1050" t="e">
        <v>#NUM!</v>
      </c>
      <c r="F1050" t="str">
        <f>VLOOKUP(Importacao[[#This Row],[País]],Tabela4[],4,FALSE)</f>
        <v>Cuba</v>
      </c>
      <c r="G1050" t="str">
        <f>IFERROR(VLOOKUP(Importacao[[#This Row],[País Corrigido]],'Conversor de países_Geral_UTF8_'!$A$2:$B$223,2,FALSE),"Não Informado")</f>
        <v>América Central e Caribe</v>
      </c>
      <c r="H10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1" spans="1:8" hidden="1">
      <c r="A1051" s="3" t="s">
        <v>62</v>
      </c>
      <c r="B1051">
        <v>1993</v>
      </c>
      <c r="C1051">
        <v>0</v>
      </c>
      <c r="D1051">
        <v>0</v>
      </c>
      <c r="E1051" t="e">
        <v>#NUM!</v>
      </c>
      <c r="F1051" t="str">
        <f>VLOOKUP(Importacao[[#This Row],[País]],Tabela4[],4,FALSE)</f>
        <v>Cuba</v>
      </c>
      <c r="G1051" t="str">
        <f>IFERROR(VLOOKUP(Importacao[[#This Row],[País Corrigido]],'Conversor de países_Geral_UTF8_'!$A$2:$B$223,2,FALSE),"Não Informado")</f>
        <v>América Central e Caribe</v>
      </c>
      <c r="H10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2" spans="1:8" hidden="1">
      <c r="A1052" s="3" t="s">
        <v>62</v>
      </c>
      <c r="B1052">
        <v>1994</v>
      </c>
      <c r="C1052">
        <v>0</v>
      </c>
      <c r="D1052">
        <v>0</v>
      </c>
      <c r="E1052" t="e">
        <v>#NUM!</v>
      </c>
      <c r="F1052" t="str">
        <f>VLOOKUP(Importacao[[#This Row],[País]],Tabela4[],4,FALSE)</f>
        <v>Cuba</v>
      </c>
      <c r="G1052" t="str">
        <f>IFERROR(VLOOKUP(Importacao[[#This Row],[País Corrigido]],'Conversor de países_Geral_UTF8_'!$A$2:$B$223,2,FALSE),"Não Informado")</f>
        <v>América Central e Caribe</v>
      </c>
      <c r="H10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3" spans="1:8" hidden="1">
      <c r="A1053" s="3" t="s">
        <v>62</v>
      </c>
      <c r="B1053">
        <v>1995</v>
      </c>
      <c r="C1053">
        <v>0</v>
      </c>
      <c r="D1053">
        <v>0</v>
      </c>
      <c r="E1053" t="e">
        <v>#NUM!</v>
      </c>
      <c r="F1053" t="str">
        <f>VLOOKUP(Importacao[[#This Row],[País]],Tabela4[],4,FALSE)</f>
        <v>Cuba</v>
      </c>
      <c r="G1053" t="str">
        <f>IFERROR(VLOOKUP(Importacao[[#This Row],[País Corrigido]],'Conversor de países_Geral_UTF8_'!$A$2:$B$223,2,FALSE),"Não Informado")</f>
        <v>América Central e Caribe</v>
      </c>
      <c r="H10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4" spans="1:8" hidden="1">
      <c r="A1054" s="3" t="s">
        <v>62</v>
      </c>
      <c r="B1054">
        <v>1996</v>
      </c>
      <c r="C1054">
        <v>0</v>
      </c>
      <c r="D1054">
        <v>0</v>
      </c>
      <c r="E1054" t="e">
        <v>#NUM!</v>
      </c>
      <c r="F1054" t="str">
        <f>VLOOKUP(Importacao[[#This Row],[País]],Tabela4[],4,FALSE)</f>
        <v>Cuba</v>
      </c>
      <c r="G1054" t="str">
        <f>IFERROR(VLOOKUP(Importacao[[#This Row],[País Corrigido]],'Conversor de países_Geral_UTF8_'!$A$2:$B$223,2,FALSE),"Não Informado")</f>
        <v>América Central e Caribe</v>
      </c>
      <c r="H10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5" spans="1:8" hidden="1">
      <c r="A1055" s="3" t="s">
        <v>62</v>
      </c>
      <c r="B1055">
        <v>1997</v>
      </c>
      <c r="C1055">
        <v>0</v>
      </c>
      <c r="D1055">
        <v>0</v>
      </c>
      <c r="E1055" t="e">
        <v>#NUM!</v>
      </c>
      <c r="F1055" t="str">
        <f>VLOOKUP(Importacao[[#This Row],[País]],Tabela4[],4,FALSE)</f>
        <v>Cuba</v>
      </c>
      <c r="G1055" t="str">
        <f>IFERROR(VLOOKUP(Importacao[[#This Row],[País Corrigido]],'Conversor de países_Geral_UTF8_'!$A$2:$B$223,2,FALSE),"Não Informado")</f>
        <v>América Central e Caribe</v>
      </c>
      <c r="H10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6" spans="1:8" hidden="1">
      <c r="A1056" s="3" t="s">
        <v>62</v>
      </c>
      <c r="B1056">
        <v>1998</v>
      </c>
      <c r="C1056">
        <v>0</v>
      </c>
      <c r="D1056">
        <v>0</v>
      </c>
      <c r="E1056" t="e">
        <v>#NUM!</v>
      </c>
      <c r="F1056" t="str">
        <f>VLOOKUP(Importacao[[#This Row],[País]],Tabela4[],4,FALSE)</f>
        <v>Cuba</v>
      </c>
      <c r="G1056" t="str">
        <f>IFERROR(VLOOKUP(Importacao[[#This Row],[País Corrigido]],'Conversor de países_Geral_UTF8_'!$A$2:$B$223,2,FALSE),"Não Informado")</f>
        <v>América Central e Caribe</v>
      </c>
      <c r="H10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7" spans="1:8" hidden="1">
      <c r="A1057" s="3" t="s">
        <v>62</v>
      </c>
      <c r="B1057">
        <v>1999</v>
      </c>
      <c r="C1057">
        <v>0</v>
      </c>
      <c r="D1057">
        <v>0</v>
      </c>
      <c r="E1057" t="e">
        <v>#NUM!</v>
      </c>
      <c r="F1057" t="str">
        <f>VLOOKUP(Importacao[[#This Row],[País]],Tabela4[],4,FALSE)</f>
        <v>Cuba</v>
      </c>
      <c r="G1057" t="str">
        <f>IFERROR(VLOOKUP(Importacao[[#This Row],[País Corrigido]],'Conversor de países_Geral_UTF8_'!$A$2:$B$223,2,FALSE),"Não Informado")</f>
        <v>América Central e Caribe</v>
      </c>
      <c r="H10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8" spans="1:8" hidden="1">
      <c r="A1058" s="3" t="s">
        <v>62</v>
      </c>
      <c r="B1058">
        <v>2000</v>
      </c>
      <c r="C1058">
        <v>0</v>
      </c>
      <c r="D1058">
        <v>0</v>
      </c>
      <c r="E1058" t="e">
        <v>#NUM!</v>
      </c>
      <c r="F1058" t="str">
        <f>VLOOKUP(Importacao[[#This Row],[País]],Tabela4[],4,FALSE)</f>
        <v>Cuba</v>
      </c>
      <c r="G1058" t="str">
        <f>IFERROR(VLOOKUP(Importacao[[#This Row],[País Corrigido]],'Conversor de países_Geral_UTF8_'!$A$2:$B$223,2,FALSE),"Não Informado")</f>
        <v>América Central e Caribe</v>
      </c>
      <c r="H10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59" spans="1:8" hidden="1">
      <c r="A1059" s="3" t="s">
        <v>62</v>
      </c>
      <c r="B1059">
        <v>2001</v>
      </c>
      <c r="C1059">
        <v>0</v>
      </c>
      <c r="D1059">
        <v>0</v>
      </c>
      <c r="E1059" t="e">
        <v>#NUM!</v>
      </c>
      <c r="F1059" t="str">
        <f>VLOOKUP(Importacao[[#This Row],[País]],Tabela4[],4,FALSE)</f>
        <v>Cuba</v>
      </c>
      <c r="G1059" t="str">
        <f>IFERROR(VLOOKUP(Importacao[[#This Row],[País Corrigido]],'Conversor de países_Geral_UTF8_'!$A$2:$B$223,2,FALSE),"Não Informado")</f>
        <v>América Central e Caribe</v>
      </c>
      <c r="H10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0" spans="1:8" hidden="1">
      <c r="A1060" s="3" t="s">
        <v>62</v>
      </c>
      <c r="B1060">
        <v>2002</v>
      </c>
      <c r="C1060">
        <v>0</v>
      </c>
      <c r="D1060">
        <v>0</v>
      </c>
      <c r="E1060" t="e">
        <v>#NUM!</v>
      </c>
      <c r="F1060" t="str">
        <f>VLOOKUP(Importacao[[#This Row],[País]],Tabela4[],4,FALSE)</f>
        <v>Cuba</v>
      </c>
      <c r="G1060" t="str">
        <f>IFERROR(VLOOKUP(Importacao[[#This Row],[País Corrigido]],'Conversor de países_Geral_UTF8_'!$A$2:$B$223,2,FALSE),"Não Informado")</f>
        <v>América Central e Caribe</v>
      </c>
      <c r="H10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1" spans="1:8" hidden="1">
      <c r="A1061" s="3" t="s">
        <v>62</v>
      </c>
      <c r="B1061">
        <v>2003</v>
      </c>
      <c r="C1061">
        <v>0</v>
      </c>
      <c r="D1061">
        <v>0</v>
      </c>
      <c r="E1061" t="e">
        <v>#NUM!</v>
      </c>
      <c r="F1061" t="str">
        <f>VLOOKUP(Importacao[[#This Row],[País]],Tabela4[],4,FALSE)</f>
        <v>Cuba</v>
      </c>
      <c r="G1061" t="str">
        <f>IFERROR(VLOOKUP(Importacao[[#This Row],[País Corrigido]],'Conversor de países_Geral_UTF8_'!$A$2:$B$223,2,FALSE),"Não Informado")</f>
        <v>América Central e Caribe</v>
      </c>
      <c r="H10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2" spans="1:8" hidden="1">
      <c r="A1062" s="3" t="s">
        <v>62</v>
      </c>
      <c r="B1062">
        <v>2004</v>
      </c>
      <c r="C1062">
        <v>0</v>
      </c>
      <c r="D1062">
        <v>0</v>
      </c>
      <c r="E1062" t="e">
        <v>#NUM!</v>
      </c>
      <c r="F1062" t="str">
        <f>VLOOKUP(Importacao[[#This Row],[País]],Tabela4[],4,FALSE)</f>
        <v>Cuba</v>
      </c>
      <c r="G1062" t="str">
        <f>IFERROR(VLOOKUP(Importacao[[#This Row],[País Corrigido]],'Conversor de países_Geral_UTF8_'!$A$2:$B$223,2,FALSE),"Não Informado")</f>
        <v>América Central e Caribe</v>
      </c>
      <c r="H10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3" spans="1:8" hidden="1">
      <c r="A1063" s="3" t="s">
        <v>62</v>
      </c>
      <c r="B1063">
        <v>2005</v>
      </c>
      <c r="C1063">
        <v>0</v>
      </c>
      <c r="D1063">
        <v>0</v>
      </c>
      <c r="E1063" t="e">
        <v>#NUM!</v>
      </c>
      <c r="F1063" t="str">
        <f>VLOOKUP(Importacao[[#This Row],[País]],Tabela4[],4,FALSE)</f>
        <v>Cuba</v>
      </c>
      <c r="G1063" t="str">
        <f>IFERROR(VLOOKUP(Importacao[[#This Row],[País Corrigido]],'Conversor de países_Geral_UTF8_'!$A$2:$B$223,2,FALSE),"Não Informado")</f>
        <v>América Central e Caribe</v>
      </c>
      <c r="H10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4" spans="1:8" hidden="1">
      <c r="A1064" s="3" t="s">
        <v>62</v>
      </c>
      <c r="B1064">
        <v>2006</v>
      </c>
      <c r="C1064">
        <v>0</v>
      </c>
      <c r="D1064">
        <v>0</v>
      </c>
      <c r="E1064" t="e">
        <v>#NUM!</v>
      </c>
      <c r="F1064" t="str">
        <f>VLOOKUP(Importacao[[#This Row],[País]],Tabela4[],4,FALSE)</f>
        <v>Cuba</v>
      </c>
      <c r="G1064" t="str">
        <f>IFERROR(VLOOKUP(Importacao[[#This Row],[País Corrigido]],'Conversor de países_Geral_UTF8_'!$A$2:$B$223,2,FALSE),"Não Informado")</f>
        <v>América Central e Caribe</v>
      </c>
      <c r="H10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5" spans="1:8" hidden="1">
      <c r="A1065" s="3" t="s">
        <v>62</v>
      </c>
      <c r="B1065">
        <v>2007</v>
      </c>
      <c r="C1065">
        <v>0</v>
      </c>
      <c r="D1065">
        <v>0</v>
      </c>
      <c r="E1065" t="e">
        <v>#NUM!</v>
      </c>
      <c r="F1065" t="str">
        <f>VLOOKUP(Importacao[[#This Row],[País]],Tabela4[],4,FALSE)</f>
        <v>Cuba</v>
      </c>
      <c r="G1065" t="str">
        <f>IFERROR(VLOOKUP(Importacao[[#This Row],[País Corrigido]],'Conversor de países_Geral_UTF8_'!$A$2:$B$223,2,FALSE),"Não Informado")</f>
        <v>América Central e Caribe</v>
      </c>
      <c r="H10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6" spans="1:8" hidden="1">
      <c r="A1066" s="3" t="s">
        <v>62</v>
      </c>
      <c r="B1066">
        <v>2008</v>
      </c>
      <c r="C1066">
        <v>0</v>
      </c>
      <c r="D1066">
        <v>0</v>
      </c>
      <c r="E1066" t="e">
        <v>#NUM!</v>
      </c>
      <c r="F1066" t="str">
        <f>VLOOKUP(Importacao[[#This Row],[País]],Tabela4[],4,FALSE)</f>
        <v>Cuba</v>
      </c>
      <c r="G1066" t="str">
        <f>IFERROR(VLOOKUP(Importacao[[#This Row],[País Corrigido]],'Conversor de países_Geral_UTF8_'!$A$2:$B$223,2,FALSE),"Não Informado")</f>
        <v>América Central e Caribe</v>
      </c>
      <c r="H10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7" spans="1:8" hidden="1">
      <c r="A1067" s="3" t="s">
        <v>62</v>
      </c>
      <c r="B1067">
        <v>2009</v>
      </c>
      <c r="C1067">
        <v>0</v>
      </c>
      <c r="D1067">
        <v>0</v>
      </c>
      <c r="E1067" t="e">
        <v>#NUM!</v>
      </c>
      <c r="F1067" t="str">
        <f>VLOOKUP(Importacao[[#This Row],[País]],Tabela4[],4,FALSE)</f>
        <v>Cuba</v>
      </c>
      <c r="G1067" t="str">
        <f>IFERROR(VLOOKUP(Importacao[[#This Row],[País Corrigido]],'Conversor de países_Geral_UTF8_'!$A$2:$B$223,2,FALSE),"Não Informado")</f>
        <v>América Central e Caribe</v>
      </c>
      <c r="H10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8" spans="1:8" hidden="1">
      <c r="A1068" s="3" t="s">
        <v>62</v>
      </c>
      <c r="B1068">
        <v>2010</v>
      </c>
      <c r="C1068">
        <v>0</v>
      </c>
      <c r="D1068">
        <v>0</v>
      </c>
      <c r="E1068" t="e">
        <v>#NUM!</v>
      </c>
      <c r="F1068" t="str">
        <f>VLOOKUP(Importacao[[#This Row],[País]],Tabela4[],4,FALSE)</f>
        <v>Cuba</v>
      </c>
      <c r="G1068" t="str">
        <f>IFERROR(VLOOKUP(Importacao[[#This Row],[País Corrigido]],'Conversor de países_Geral_UTF8_'!$A$2:$B$223,2,FALSE),"Não Informado")</f>
        <v>América Central e Caribe</v>
      </c>
      <c r="H10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69" spans="1:8" hidden="1">
      <c r="A1069" s="3" t="s">
        <v>62</v>
      </c>
      <c r="B1069">
        <v>2011</v>
      </c>
      <c r="C1069">
        <v>0</v>
      </c>
      <c r="D1069">
        <v>0</v>
      </c>
      <c r="E1069" t="e">
        <v>#NUM!</v>
      </c>
      <c r="F1069" t="str">
        <f>VLOOKUP(Importacao[[#This Row],[País]],Tabela4[],4,FALSE)</f>
        <v>Cuba</v>
      </c>
      <c r="G1069" t="str">
        <f>IFERROR(VLOOKUP(Importacao[[#This Row],[País Corrigido]],'Conversor de países_Geral_UTF8_'!$A$2:$B$223,2,FALSE),"Não Informado")</f>
        <v>América Central e Caribe</v>
      </c>
      <c r="H10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0" spans="1:8" hidden="1">
      <c r="A1070" s="3" t="s">
        <v>62</v>
      </c>
      <c r="B1070">
        <v>2012</v>
      </c>
      <c r="C1070">
        <v>0</v>
      </c>
      <c r="D1070">
        <v>0</v>
      </c>
      <c r="E1070" t="e">
        <v>#NUM!</v>
      </c>
      <c r="F1070" t="str">
        <f>VLOOKUP(Importacao[[#This Row],[País]],Tabela4[],4,FALSE)</f>
        <v>Cuba</v>
      </c>
      <c r="G1070" t="str">
        <f>IFERROR(VLOOKUP(Importacao[[#This Row],[País Corrigido]],'Conversor de países_Geral_UTF8_'!$A$2:$B$223,2,FALSE),"Não Informado")</f>
        <v>América Central e Caribe</v>
      </c>
      <c r="H10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1" spans="1:8" hidden="1">
      <c r="A1071" s="3" t="s">
        <v>62</v>
      </c>
      <c r="B1071">
        <v>2013</v>
      </c>
      <c r="C1071">
        <v>0</v>
      </c>
      <c r="D1071">
        <v>0</v>
      </c>
      <c r="E1071" t="e">
        <v>#NUM!</v>
      </c>
      <c r="F1071" t="str">
        <f>VLOOKUP(Importacao[[#This Row],[País]],Tabela4[],4,FALSE)</f>
        <v>Cuba</v>
      </c>
      <c r="G1071" t="str">
        <f>IFERROR(VLOOKUP(Importacao[[#This Row],[País Corrigido]],'Conversor de países_Geral_UTF8_'!$A$2:$B$223,2,FALSE),"Não Informado")</f>
        <v>América Central e Caribe</v>
      </c>
      <c r="H10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2" spans="1:8" hidden="1">
      <c r="A1072" s="3" t="s">
        <v>62</v>
      </c>
      <c r="B1072">
        <v>2014</v>
      </c>
      <c r="C1072">
        <v>0</v>
      </c>
      <c r="D1072">
        <v>0</v>
      </c>
      <c r="E1072" t="e">
        <v>#NUM!</v>
      </c>
      <c r="F1072" t="str">
        <f>VLOOKUP(Importacao[[#This Row],[País]],Tabela4[],4,FALSE)</f>
        <v>Cuba</v>
      </c>
      <c r="G1072" t="str">
        <f>IFERROR(VLOOKUP(Importacao[[#This Row],[País Corrigido]],'Conversor de países_Geral_UTF8_'!$A$2:$B$223,2,FALSE),"Não Informado")</f>
        <v>América Central e Caribe</v>
      </c>
      <c r="H10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3" spans="1:8" hidden="1">
      <c r="A1073" s="3" t="s">
        <v>62</v>
      </c>
      <c r="B1073">
        <v>2015</v>
      </c>
      <c r="C1073">
        <v>0</v>
      </c>
      <c r="D1073">
        <v>0</v>
      </c>
      <c r="E1073" t="e">
        <v>#NUM!</v>
      </c>
      <c r="F1073" t="str">
        <f>VLOOKUP(Importacao[[#This Row],[País]],Tabela4[],4,FALSE)</f>
        <v>Cuba</v>
      </c>
      <c r="G1073" t="str">
        <f>IFERROR(VLOOKUP(Importacao[[#This Row],[País Corrigido]],'Conversor de países_Geral_UTF8_'!$A$2:$B$223,2,FALSE),"Não Informado")</f>
        <v>América Central e Caribe</v>
      </c>
      <c r="H10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4" spans="1:8" hidden="1">
      <c r="A1074" s="3" t="s">
        <v>62</v>
      </c>
      <c r="B1074">
        <v>2016</v>
      </c>
      <c r="C1074">
        <v>0</v>
      </c>
      <c r="D1074">
        <v>0</v>
      </c>
      <c r="E1074" t="e">
        <v>#NUM!</v>
      </c>
      <c r="F1074" t="str">
        <f>VLOOKUP(Importacao[[#This Row],[País]],Tabela4[],4,FALSE)</f>
        <v>Cuba</v>
      </c>
      <c r="G1074" t="str">
        <f>IFERROR(VLOOKUP(Importacao[[#This Row],[País Corrigido]],'Conversor de países_Geral_UTF8_'!$A$2:$B$223,2,FALSE),"Não Informado")</f>
        <v>América Central e Caribe</v>
      </c>
      <c r="H10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5" spans="1:8" hidden="1">
      <c r="A1075" s="3" t="s">
        <v>62</v>
      </c>
      <c r="B1075">
        <v>2017</v>
      </c>
      <c r="C1075">
        <v>0</v>
      </c>
      <c r="D1075">
        <v>0</v>
      </c>
      <c r="E1075" t="e">
        <v>#NUM!</v>
      </c>
      <c r="F1075" t="str">
        <f>VLOOKUP(Importacao[[#This Row],[País]],Tabela4[],4,FALSE)</f>
        <v>Cuba</v>
      </c>
      <c r="G1075" t="str">
        <f>IFERROR(VLOOKUP(Importacao[[#This Row],[País Corrigido]],'Conversor de países_Geral_UTF8_'!$A$2:$B$223,2,FALSE),"Não Informado")</f>
        <v>América Central e Caribe</v>
      </c>
      <c r="H10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6" spans="1:8" hidden="1">
      <c r="A1076" s="3" t="s">
        <v>62</v>
      </c>
      <c r="B1076">
        <v>2018</v>
      </c>
      <c r="C1076">
        <v>0</v>
      </c>
      <c r="D1076">
        <v>0</v>
      </c>
      <c r="E1076" t="e">
        <v>#NUM!</v>
      </c>
      <c r="F1076" t="str">
        <f>VLOOKUP(Importacao[[#This Row],[País]],Tabela4[],4,FALSE)</f>
        <v>Cuba</v>
      </c>
      <c r="G1076" t="str">
        <f>IFERROR(VLOOKUP(Importacao[[#This Row],[País Corrigido]],'Conversor de países_Geral_UTF8_'!$A$2:$B$223,2,FALSE),"Não Informado")</f>
        <v>América Central e Caribe</v>
      </c>
      <c r="H10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7" spans="1:8" hidden="1">
      <c r="A1077" s="3" t="s">
        <v>62</v>
      </c>
      <c r="B1077">
        <v>2019</v>
      </c>
      <c r="C1077">
        <v>0</v>
      </c>
      <c r="D1077">
        <v>0</v>
      </c>
      <c r="E1077" t="e">
        <v>#NUM!</v>
      </c>
      <c r="F1077" t="str">
        <f>VLOOKUP(Importacao[[#This Row],[País]],Tabela4[],4,FALSE)</f>
        <v>Cuba</v>
      </c>
      <c r="G1077" t="str">
        <f>IFERROR(VLOOKUP(Importacao[[#This Row],[País Corrigido]],'Conversor de países_Geral_UTF8_'!$A$2:$B$223,2,FALSE),"Não Informado")</f>
        <v>América Central e Caribe</v>
      </c>
      <c r="H10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8" spans="1:8" hidden="1">
      <c r="A1078" s="3" t="s">
        <v>62</v>
      </c>
      <c r="B1078">
        <v>2020</v>
      </c>
      <c r="C1078">
        <v>0</v>
      </c>
      <c r="D1078">
        <v>0</v>
      </c>
      <c r="E1078" t="e">
        <v>#NUM!</v>
      </c>
      <c r="F1078" t="str">
        <f>VLOOKUP(Importacao[[#This Row],[País]],Tabela4[],4,FALSE)</f>
        <v>Cuba</v>
      </c>
      <c r="G1078" t="str">
        <f>IFERROR(VLOOKUP(Importacao[[#This Row],[País Corrigido]],'Conversor de países_Geral_UTF8_'!$A$2:$B$223,2,FALSE),"Não Informado")</f>
        <v>América Central e Caribe</v>
      </c>
      <c r="H10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79" spans="1:8" hidden="1">
      <c r="A1079" s="3" t="s">
        <v>62</v>
      </c>
      <c r="B1079">
        <v>2021</v>
      </c>
      <c r="C1079">
        <v>0</v>
      </c>
      <c r="D1079">
        <v>0</v>
      </c>
      <c r="E1079" t="e">
        <v>#NUM!</v>
      </c>
      <c r="F1079" t="str">
        <f>VLOOKUP(Importacao[[#This Row],[País]],Tabela4[],4,FALSE)</f>
        <v>Cuba</v>
      </c>
      <c r="G1079" t="str">
        <f>IFERROR(VLOOKUP(Importacao[[#This Row],[País Corrigido]],'Conversor de países_Geral_UTF8_'!$A$2:$B$223,2,FALSE),"Não Informado")</f>
        <v>América Central e Caribe</v>
      </c>
      <c r="H10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80" spans="1:8" hidden="1">
      <c r="A1080" s="3" t="s">
        <v>62</v>
      </c>
      <c r="B1080">
        <v>2022</v>
      </c>
      <c r="C1080">
        <v>0</v>
      </c>
      <c r="D1080">
        <v>0</v>
      </c>
      <c r="E1080" t="e">
        <v>#NUM!</v>
      </c>
      <c r="F1080" t="str">
        <f>VLOOKUP(Importacao[[#This Row],[País]],Tabela4[],4,FALSE)</f>
        <v>Cuba</v>
      </c>
      <c r="G1080" t="str">
        <f>IFERROR(VLOOKUP(Importacao[[#This Row],[País Corrigido]],'Conversor de países_Geral_UTF8_'!$A$2:$B$223,2,FALSE),"Não Informado")</f>
        <v>América Central e Caribe</v>
      </c>
      <c r="H10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81" spans="1:8" hidden="1">
      <c r="A1081" s="3" t="s">
        <v>62</v>
      </c>
      <c r="B1081">
        <v>2023</v>
      </c>
      <c r="C1081">
        <v>8</v>
      </c>
      <c r="D1081">
        <v>261</v>
      </c>
      <c r="E1081">
        <v>32.625</v>
      </c>
      <c r="F1081" t="str">
        <f>VLOOKUP(Importacao[[#This Row],[País]],Tabela4[],4,FALSE)</f>
        <v>Cuba</v>
      </c>
      <c r="G1081" t="str">
        <f>IFERROR(VLOOKUP(Importacao[[#This Row],[País Corrigido]],'Conversor de países_Geral_UTF8_'!$A$2:$B$223,2,FALSE),"Não Informado")</f>
        <v>América Central e Caribe</v>
      </c>
      <c r="H10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082" spans="1:8" hidden="1">
      <c r="A1082" s="3" t="s">
        <v>69</v>
      </c>
      <c r="B1082">
        <v>1970</v>
      </c>
      <c r="C1082">
        <v>0</v>
      </c>
      <c r="D1082">
        <v>0</v>
      </c>
      <c r="E1082" t="e">
        <v>#NUM!</v>
      </c>
      <c r="F1082" t="str">
        <f>VLOOKUP(Importacao[[#This Row],[País]],Tabela4[],4,FALSE)</f>
        <v>Emirados Árabes Unidos</v>
      </c>
      <c r="G1082" t="str">
        <f>IFERROR(VLOOKUP(Importacao[[#This Row],[País Corrigido]],'Conversor de países_Geral_UTF8_'!$A$2:$B$223,2,FALSE),"Não Informado")</f>
        <v>Ásia</v>
      </c>
      <c r="H10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83" spans="1:8" hidden="1">
      <c r="A1083" s="3" t="s">
        <v>69</v>
      </c>
      <c r="B1083">
        <v>1971</v>
      </c>
      <c r="C1083">
        <v>0</v>
      </c>
      <c r="D1083">
        <v>0</v>
      </c>
      <c r="E1083" t="e">
        <v>#NUM!</v>
      </c>
      <c r="F1083" t="str">
        <f>VLOOKUP(Importacao[[#This Row],[País]],Tabela4[],4,FALSE)</f>
        <v>Emirados Árabes Unidos</v>
      </c>
      <c r="G1083" t="str">
        <f>IFERROR(VLOOKUP(Importacao[[#This Row],[País Corrigido]],'Conversor de países_Geral_UTF8_'!$A$2:$B$223,2,FALSE),"Não Informado")</f>
        <v>Ásia</v>
      </c>
      <c r="H10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84" spans="1:8" hidden="1">
      <c r="A1084" s="3" t="s">
        <v>69</v>
      </c>
      <c r="B1084">
        <v>1972</v>
      </c>
      <c r="C1084">
        <v>0</v>
      </c>
      <c r="D1084">
        <v>0</v>
      </c>
      <c r="E1084" t="e">
        <v>#NUM!</v>
      </c>
      <c r="F1084" t="str">
        <f>VLOOKUP(Importacao[[#This Row],[País]],Tabela4[],4,FALSE)</f>
        <v>Emirados Árabes Unidos</v>
      </c>
      <c r="G1084" t="str">
        <f>IFERROR(VLOOKUP(Importacao[[#This Row],[País Corrigido]],'Conversor de países_Geral_UTF8_'!$A$2:$B$223,2,FALSE),"Não Informado")</f>
        <v>Ásia</v>
      </c>
      <c r="H10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85" spans="1:8" hidden="1">
      <c r="A1085" s="3" t="s">
        <v>69</v>
      </c>
      <c r="B1085">
        <v>1973</v>
      </c>
      <c r="C1085">
        <v>0</v>
      </c>
      <c r="D1085">
        <v>0</v>
      </c>
      <c r="E1085" t="e">
        <v>#NUM!</v>
      </c>
      <c r="F1085" t="str">
        <f>VLOOKUP(Importacao[[#This Row],[País]],Tabela4[],4,FALSE)</f>
        <v>Emirados Árabes Unidos</v>
      </c>
      <c r="G1085" t="str">
        <f>IFERROR(VLOOKUP(Importacao[[#This Row],[País Corrigido]],'Conversor de países_Geral_UTF8_'!$A$2:$B$223,2,FALSE),"Não Informado")</f>
        <v>Ásia</v>
      </c>
      <c r="H10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86" spans="1:8" hidden="1">
      <c r="A1086" s="3" t="s">
        <v>69</v>
      </c>
      <c r="B1086">
        <v>1974</v>
      </c>
      <c r="C1086">
        <v>0</v>
      </c>
      <c r="D1086">
        <v>0</v>
      </c>
      <c r="E1086" t="e">
        <v>#NUM!</v>
      </c>
      <c r="F1086" t="str">
        <f>VLOOKUP(Importacao[[#This Row],[País]],Tabela4[],4,FALSE)</f>
        <v>Emirados Árabes Unidos</v>
      </c>
      <c r="G1086" t="str">
        <f>IFERROR(VLOOKUP(Importacao[[#This Row],[País Corrigido]],'Conversor de países_Geral_UTF8_'!$A$2:$B$223,2,FALSE),"Não Informado")</f>
        <v>Ásia</v>
      </c>
      <c r="H10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87" spans="1:8" hidden="1">
      <c r="A1087" s="3" t="s">
        <v>69</v>
      </c>
      <c r="B1087">
        <v>1975</v>
      </c>
      <c r="C1087">
        <v>0</v>
      </c>
      <c r="D1087">
        <v>0</v>
      </c>
      <c r="E1087" t="e">
        <v>#NUM!</v>
      </c>
      <c r="F1087" t="str">
        <f>VLOOKUP(Importacao[[#This Row],[País]],Tabela4[],4,FALSE)</f>
        <v>Emirados Árabes Unidos</v>
      </c>
      <c r="G1087" t="str">
        <f>IFERROR(VLOOKUP(Importacao[[#This Row],[País Corrigido]],'Conversor de países_Geral_UTF8_'!$A$2:$B$223,2,FALSE),"Não Informado")</f>
        <v>Ásia</v>
      </c>
      <c r="H10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88" spans="1:8" hidden="1">
      <c r="A1088" s="3" t="s">
        <v>69</v>
      </c>
      <c r="B1088">
        <v>1976</v>
      </c>
      <c r="C1088">
        <v>0</v>
      </c>
      <c r="D1088">
        <v>0</v>
      </c>
      <c r="E1088" t="e">
        <v>#NUM!</v>
      </c>
      <c r="F1088" t="str">
        <f>VLOOKUP(Importacao[[#This Row],[País]],Tabela4[],4,FALSE)</f>
        <v>Emirados Árabes Unidos</v>
      </c>
      <c r="G1088" t="str">
        <f>IFERROR(VLOOKUP(Importacao[[#This Row],[País Corrigido]],'Conversor de países_Geral_UTF8_'!$A$2:$B$223,2,FALSE),"Não Informado")</f>
        <v>Ásia</v>
      </c>
      <c r="H10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89" spans="1:8" hidden="1">
      <c r="A1089" s="3" t="s">
        <v>69</v>
      </c>
      <c r="B1089">
        <v>1977</v>
      </c>
      <c r="C1089">
        <v>0</v>
      </c>
      <c r="D1089">
        <v>0</v>
      </c>
      <c r="E1089" t="e">
        <v>#NUM!</v>
      </c>
      <c r="F1089" t="str">
        <f>VLOOKUP(Importacao[[#This Row],[País]],Tabela4[],4,FALSE)</f>
        <v>Emirados Árabes Unidos</v>
      </c>
      <c r="G1089" t="str">
        <f>IFERROR(VLOOKUP(Importacao[[#This Row],[País Corrigido]],'Conversor de países_Geral_UTF8_'!$A$2:$B$223,2,FALSE),"Não Informado")</f>
        <v>Ásia</v>
      </c>
      <c r="H10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0" spans="1:8" hidden="1">
      <c r="A1090" s="3" t="s">
        <v>69</v>
      </c>
      <c r="B1090">
        <v>1978</v>
      </c>
      <c r="C1090">
        <v>0</v>
      </c>
      <c r="D1090">
        <v>0</v>
      </c>
      <c r="E1090" t="e">
        <v>#NUM!</v>
      </c>
      <c r="F1090" t="str">
        <f>VLOOKUP(Importacao[[#This Row],[País]],Tabela4[],4,FALSE)</f>
        <v>Emirados Árabes Unidos</v>
      </c>
      <c r="G1090" t="str">
        <f>IFERROR(VLOOKUP(Importacao[[#This Row],[País Corrigido]],'Conversor de países_Geral_UTF8_'!$A$2:$B$223,2,FALSE),"Não Informado")</f>
        <v>Ásia</v>
      </c>
      <c r="H10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1" spans="1:8" hidden="1">
      <c r="A1091" s="3" t="s">
        <v>69</v>
      </c>
      <c r="B1091">
        <v>1979</v>
      </c>
      <c r="C1091">
        <v>0</v>
      </c>
      <c r="D1091">
        <v>0</v>
      </c>
      <c r="E1091" t="e">
        <v>#NUM!</v>
      </c>
      <c r="F1091" t="str">
        <f>VLOOKUP(Importacao[[#This Row],[País]],Tabela4[],4,FALSE)</f>
        <v>Emirados Árabes Unidos</v>
      </c>
      <c r="G1091" t="str">
        <f>IFERROR(VLOOKUP(Importacao[[#This Row],[País Corrigido]],'Conversor de países_Geral_UTF8_'!$A$2:$B$223,2,FALSE),"Não Informado")</f>
        <v>Ásia</v>
      </c>
      <c r="H10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2" spans="1:8" hidden="1">
      <c r="A1092" s="3" t="s">
        <v>69</v>
      </c>
      <c r="B1092">
        <v>1980</v>
      </c>
      <c r="C1092">
        <v>0</v>
      </c>
      <c r="D1092">
        <v>0</v>
      </c>
      <c r="E1092" t="e">
        <v>#NUM!</v>
      </c>
      <c r="F1092" t="str">
        <f>VLOOKUP(Importacao[[#This Row],[País]],Tabela4[],4,FALSE)</f>
        <v>Emirados Árabes Unidos</v>
      </c>
      <c r="G1092" t="str">
        <f>IFERROR(VLOOKUP(Importacao[[#This Row],[País Corrigido]],'Conversor de países_Geral_UTF8_'!$A$2:$B$223,2,FALSE),"Não Informado")</f>
        <v>Ásia</v>
      </c>
      <c r="H10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3" spans="1:8" hidden="1">
      <c r="A1093" s="3" t="s">
        <v>69</v>
      </c>
      <c r="B1093">
        <v>1981</v>
      </c>
      <c r="C1093">
        <v>0</v>
      </c>
      <c r="D1093">
        <v>0</v>
      </c>
      <c r="E1093" t="e">
        <v>#NUM!</v>
      </c>
      <c r="F1093" t="str">
        <f>VLOOKUP(Importacao[[#This Row],[País]],Tabela4[],4,FALSE)</f>
        <v>Emirados Árabes Unidos</v>
      </c>
      <c r="G1093" t="str">
        <f>IFERROR(VLOOKUP(Importacao[[#This Row],[País Corrigido]],'Conversor de países_Geral_UTF8_'!$A$2:$B$223,2,FALSE),"Não Informado")</f>
        <v>Ásia</v>
      </c>
      <c r="H10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4" spans="1:8" hidden="1">
      <c r="A1094" s="3" t="s">
        <v>69</v>
      </c>
      <c r="B1094">
        <v>1982</v>
      </c>
      <c r="C1094">
        <v>0</v>
      </c>
      <c r="D1094">
        <v>0</v>
      </c>
      <c r="E1094" t="e">
        <v>#NUM!</v>
      </c>
      <c r="F1094" t="str">
        <f>VLOOKUP(Importacao[[#This Row],[País]],Tabela4[],4,FALSE)</f>
        <v>Emirados Árabes Unidos</v>
      </c>
      <c r="G1094" t="str">
        <f>IFERROR(VLOOKUP(Importacao[[#This Row],[País Corrigido]],'Conversor de países_Geral_UTF8_'!$A$2:$B$223,2,FALSE),"Não Informado")</f>
        <v>Ásia</v>
      </c>
      <c r="H10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5" spans="1:8" hidden="1">
      <c r="A1095" s="3" t="s">
        <v>69</v>
      </c>
      <c r="B1095">
        <v>1983</v>
      </c>
      <c r="C1095">
        <v>0</v>
      </c>
      <c r="D1095">
        <v>0</v>
      </c>
      <c r="E1095" t="e">
        <v>#NUM!</v>
      </c>
      <c r="F1095" t="str">
        <f>VLOOKUP(Importacao[[#This Row],[País]],Tabela4[],4,FALSE)</f>
        <v>Emirados Árabes Unidos</v>
      </c>
      <c r="G1095" t="str">
        <f>IFERROR(VLOOKUP(Importacao[[#This Row],[País Corrigido]],'Conversor de países_Geral_UTF8_'!$A$2:$B$223,2,FALSE),"Não Informado")</f>
        <v>Ásia</v>
      </c>
      <c r="H10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6" spans="1:8" hidden="1">
      <c r="A1096" s="3" t="s">
        <v>69</v>
      </c>
      <c r="B1096">
        <v>1984</v>
      </c>
      <c r="C1096">
        <v>0</v>
      </c>
      <c r="D1096">
        <v>0</v>
      </c>
      <c r="E1096" t="e">
        <v>#NUM!</v>
      </c>
      <c r="F1096" t="str">
        <f>VLOOKUP(Importacao[[#This Row],[País]],Tabela4[],4,FALSE)</f>
        <v>Emirados Árabes Unidos</v>
      </c>
      <c r="G1096" t="str">
        <f>IFERROR(VLOOKUP(Importacao[[#This Row],[País Corrigido]],'Conversor de países_Geral_UTF8_'!$A$2:$B$223,2,FALSE),"Não Informado")</f>
        <v>Ásia</v>
      </c>
      <c r="H10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7" spans="1:8" hidden="1">
      <c r="A1097" s="3" t="s">
        <v>69</v>
      </c>
      <c r="B1097">
        <v>1985</v>
      </c>
      <c r="C1097">
        <v>0</v>
      </c>
      <c r="D1097">
        <v>0</v>
      </c>
      <c r="E1097" t="e">
        <v>#NUM!</v>
      </c>
      <c r="F1097" t="str">
        <f>VLOOKUP(Importacao[[#This Row],[País]],Tabela4[],4,FALSE)</f>
        <v>Emirados Árabes Unidos</v>
      </c>
      <c r="G1097" t="str">
        <f>IFERROR(VLOOKUP(Importacao[[#This Row],[País Corrigido]],'Conversor de países_Geral_UTF8_'!$A$2:$B$223,2,FALSE),"Não Informado")</f>
        <v>Ásia</v>
      </c>
      <c r="H10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8" spans="1:8" hidden="1">
      <c r="A1098" s="3" t="s">
        <v>69</v>
      </c>
      <c r="B1098">
        <v>1986</v>
      </c>
      <c r="C1098">
        <v>0</v>
      </c>
      <c r="D1098">
        <v>0</v>
      </c>
      <c r="E1098" t="e">
        <v>#NUM!</v>
      </c>
      <c r="F1098" t="str">
        <f>VLOOKUP(Importacao[[#This Row],[País]],Tabela4[],4,FALSE)</f>
        <v>Emirados Árabes Unidos</v>
      </c>
      <c r="G1098" t="str">
        <f>IFERROR(VLOOKUP(Importacao[[#This Row],[País Corrigido]],'Conversor de países_Geral_UTF8_'!$A$2:$B$223,2,FALSE),"Não Informado")</f>
        <v>Ásia</v>
      </c>
      <c r="H10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099" spans="1:8" hidden="1">
      <c r="A1099" s="3" t="s">
        <v>69</v>
      </c>
      <c r="B1099">
        <v>1987</v>
      </c>
      <c r="C1099">
        <v>0</v>
      </c>
      <c r="D1099">
        <v>0</v>
      </c>
      <c r="E1099" t="e">
        <v>#NUM!</v>
      </c>
      <c r="F1099" t="str">
        <f>VLOOKUP(Importacao[[#This Row],[País]],Tabela4[],4,FALSE)</f>
        <v>Emirados Árabes Unidos</v>
      </c>
      <c r="G1099" t="str">
        <f>IFERROR(VLOOKUP(Importacao[[#This Row],[País Corrigido]],'Conversor de países_Geral_UTF8_'!$A$2:$B$223,2,FALSE),"Não Informado")</f>
        <v>Ásia</v>
      </c>
      <c r="H10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0" spans="1:8" hidden="1">
      <c r="A1100" s="3" t="s">
        <v>69</v>
      </c>
      <c r="B1100">
        <v>1988</v>
      </c>
      <c r="C1100">
        <v>0</v>
      </c>
      <c r="D1100">
        <v>0</v>
      </c>
      <c r="E1100" t="e">
        <v>#NUM!</v>
      </c>
      <c r="F1100" t="str">
        <f>VLOOKUP(Importacao[[#This Row],[País]],Tabela4[],4,FALSE)</f>
        <v>Emirados Árabes Unidos</v>
      </c>
      <c r="G1100" t="str">
        <f>IFERROR(VLOOKUP(Importacao[[#This Row],[País Corrigido]],'Conversor de países_Geral_UTF8_'!$A$2:$B$223,2,FALSE),"Não Informado")</f>
        <v>Ásia</v>
      </c>
      <c r="H11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1" spans="1:8" hidden="1">
      <c r="A1101" s="3" t="s">
        <v>69</v>
      </c>
      <c r="B1101">
        <v>1989</v>
      </c>
      <c r="C1101">
        <v>0</v>
      </c>
      <c r="D1101">
        <v>0</v>
      </c>
      <c r="E1101" t="e">
        <v>#NUM!</v>
      </c>
      <c r="F1101" t="str">
        <f>VLOOKUP(Importacao[[#This Row],[País]],Tabela4[],4,FALSE)</f>
        <v>Emirados Árabes Unidos</v>
      </c>
      <c r="G1101" t="str">
        <f>IFERROR(VLOOKUP(Importacao[[#This Row],[País Corrigido]],'Conversor de países_Geral_UTF8_'!$A$2:$B$223,2,FALSE),"Não Informado")</f>
        <v>Ásia</v>
      </c>
      <c r="H11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2" spans="1:8" hidden="1">
      <c r="A1102" s="3" t="s">
        <v>69</v>
      </c>
      <c r="B1102">
        <v>1990</v>
      </c>
      <c r="C1102">
        <v>0</v>
      </c>
      <c r="D1102">
        <v>0</v>
      </c>
      <c r="E1102" t="e">
        <v>#NUM!</v>
      </c>
      <c r="F1102" t="str">
        <f>VLOOKUP(Importacao[[#This Row],[País]],Tabela4[],4,FALSE)</f>
        <v>Emirados Árabes Unidos</v>
      </c>
      <c r="G1102" t="str">
        <f>IFERROR(VLOOKUP(Importacao[[#This Row],[País Corrigido]],'Conversor de países_Geral_UTF8_'!$A$2:$B$223,2,FALSE),"Não Informado")</f>
        <v>Ásia</v>
      </c>
      <c r="H11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3" spans="1:8" hidden="1">
      <c r="A1103" s="3" t="s">
        <v>69</v>
      </c>
      <c r="B1103">
        <v>1991</v>
      </c>
      <c r="C1103">
        <v>0</v>
      </c>
      <c r="D1103">
        <v>0</v>
      </c>
      <c r="E1103" t="e">
        <v>#NUM!</v>
      </c>
      <c r="F1103" t="str">
        <f>VLOOKUP(Importacao[[#This Row],[País]],Tabela4[],4,FALSE)</f>
        <v>Emirados Árabes Unidos</v>
      </c>
      <c r="G1103" t="str">
        <f>IFERROR(VLOOKUP(Importacao[[#This Row],[País Corrigido]],'Conversor de países_Geral_UTF8_'!$A$2:$B$223,2,FALSE),"Não Informado")</f>
        <v>Ásia</v>
      </c>
      <c r="H11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4" spans="1:8" hidden="1">
      <c r="A1104" s="3" t="s">
        <v>69</v>
      </c>
      <c r="B1104">
        <v>1992</v>
      </c>
      <c r="C1104">
        <v>0</v>
      </c>
      <c r="D1104">
        <v>0</v>
      </c>
      <c r="E1104" t="e">
        <v>#NUM!</v>
      </c>
      <c r="F1104" t="str">
        <f>VLOOKUP(Importacao[[#This Row],[País]],Tabela4[],4,FALSE)</f>
        <v>Emirados Árabes Unidos</v>
      </c>
      <c r="G1104" t="str">
        <f>IFERROR(VLOOKUP(Importacao[[#This Row],[País Corrigido]],'Conversor de países_Geral_UTF8_'!$A$2:$B$223,2,FALSE),"Não Informado")</f>
        <v>Ásia</v>
      </c>
      <c r="H11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5" spans="1:8" hidden="1">
      <c r="A1105" s="3" t="s">
        <v>69</v>
      </c>
      <c r="B1105">
        <v>1993</v>
      </c>
      <c r="C1105">
        <v>0</v>
      </c>
      <c r="D1105">
        <v>0</v>
      </c>
      <c r="E1105" t="e">
        <v>#NUM!</v>
      </c>
      <c r="F1105" t="str">
        <f>VLOOKUP(Importacao[[#This Row],[País]],Tabela4[],4,FALSE)</f>
        <v>Emirados Árabes Unidos</v>
      </c>
      <c r="G1105" t="str">
        <f>IFERROR(VLOOKUP(Importacao[[#This Row],[País Corrigido]],'Conversor de países_Geral_UTF8_'!$A$2:$B$223,2,FALSE),"Não Informado")</f>
        <v>Ásia</v>
      </c>
      <c r="H11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6" spans="1:8" hidden="1">
      <c r="A1106" s="3" t="s">
        <v>69</v>
      </c>
      <c r="B1106">
        <v>1994</v>
      </c>
      <c r="C1106">
        <v>0</v>
      </c>
      <c r="D1106">
        <v>0</v>
      </c>
      <c r="E1106" t="e">
        <v>#NUM!</v>
      </c>
      <c r="F1106" t="str">
        <f>VLOOKUP(Importacao[[#This Row],[País]],Tabela4[],4,FALSE)</f>
        <v>Emirados Árabes Unidos</v>
      </c>
      <c r="G1106" t="str">
        <f>IFERROR(VLOOKUP(Importacao[[#This Row],[País Corrigido]],'Conversor de países_Geral_UTF8_'!$A$2:$B$223,2,FALSE),"Não Informado")</f>
        <v>Ásia</v>
      </c>
      <c r="H11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7" spans="1:8" hidden="1">
      <c r="A1107" s="3" t="s">
        <v>69</v>
      </c>
      <c r="B1107">
        <v>1995</v>
      </c>
      <c r="C1107">
        <v>0</v>
      </c>
      <c r="D1107">
        <v>0</v>
      </c>
      <c r="E1107" t="e">
        <v>#NUM!</v>
      </c>
      <c r="F1107" t="str">
        <f>VLOOKUP(Importacao[[#This Row],[País]],Tabela4[],4,FALSE)</f>
        <v>Emirados Árabes Unidos</v>
      </c>
      <c r="G1107" t="str">
        <f>IFERROR(VLOOKUP(Importacao[[#This Row],[País Corrigido]],'Conversor de países_Geral_UTF8_'!$A$2:$B$223,2,FALSE),"Não Informado")</f>
        <v>Ásia</v>
      </c>
      <c r="H11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8" spans="1:8" hidden="1">
      <c r="A1108" s="3" t="s">
        <v>69</v>
      </c>
      <c r="B1108">
        <v>1996</v>
      </c>
      <c r="C1108">
        <v>0</v>
      </c>
      <c r="D1108">
        <v>0</v>
      </c>
      <c r="E1108" t="e">
        <v>#NUM!</v>
      </c>
      <c r="F1108" t="str">
        <f>VLOOKUP(Importacao[[#This Row],[País]],Tabela4[],4,FALSE)</f>
        <v>Emirados Árabes Unidos</v>
      </c>
      <c r="G1108" t="str">
        <f>IFERROR(VLOOKUP(Importacao[[#This Row],[País Corrigido]],'Conversor de países_Geral_UTF8_'!$A$2:$B$223,2,FALSE),"Não Informado")</f>
        <v>Ásia</v>
      </c>
      <c r="H11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09" spans="1:8" hidden="1">
      <c r="A1109" s="3" t="s">
        <v>69</v>
      </c>
      <c r="B1109">
        <v>1997</v>
      </c>
      <c r="C1109">
        <v>0</v>
      </c>
      <c r="D1109">
        <v>0</v>
      </c>
      <c r="E1109" t="e">
        <v>#NUM!</v>
      </c>
      <c r="F1109" t="str">
        <f>VLOOKUP(Importacao[[#This Row],[País]],Tabela4[],4,FALSE)</f>
        <v>Emirados Árabes Unidos</v>
      </c>
      <c r="G1109" t="str">
        <f>IFERROR(VLOOKUP(Importacao[[#This Row],[País Corrigido]],'Conversor de países_Geral_UTF8_'!$A$2:$B$223,2,FALSE),"Não Informado")</f>
        <v>Ásia</v>
      </c>
      <c r="H11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0" spans="1:8" hidden="1">
      <c r="A1110" s="3" t="s">
        <v>69</v>
      </c>
      <c r="B1110">
        <v>1998</v>
      </c>
      <c r="C1110">
        <v>0</v>
      </c>
      <c r="D1110">
        <v>0</v>
      </c>
      <c r="E1110" t="e">
        <v>#NUM!</v>
      </c>
      <c r="F1110" t="str">
        <f>VLOOKUP(Importacao[[#This Row],[País]],Tabela4[],4,FALSE)</f>
        <v>Emirados Árabes Unidos</v>
      </c>
      <c r="G1110" t="str">
        <f>IFERROR(VLOOKUP(Importacao[[#This Row],[País Corrigido]],'Conversor de países_Geral_UTF8_'!$A$2:$B$223,2,FALSE),"Não Informado")</f>
        <v>Ásia</v>
      </c>
      <c r="H11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1" spans="1:8" hidden="1">
      <c r="A1111" s="3" t="s">
        <v>69</v>
      </c>
      <c r="B1111">
        <v>1999</v>
      </c>
      <c r="C1111">
        <v>0</v>
      </c>
      <c r="D1111">
        <v>0</v>
      </c>
      <c r="E1111" t="e">
        <v>#NUM!</v>
      </c>
      <c r="F1111" t="str">
        <f>VLOOKUP(Importacao[[#This Row],[País]],Tabela4[],4,FALSE)</f>
        <v>Emirados Árabes Unidos</v>
      </c>
      <c r="G1111" t="str">
        <f>IFERROR(VLOOKUP(Importacao[[#This Row],[País Corrigido]],'Conversor de países_Geral_UTF8_'!$A$2:$B$223,2,FALSE),"Não Informado")</f>
        <v>Ásia</v>
      </c>
      <c r="H11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2" spans="1:8" hidden="1">
      <c r="A1112" s="3" t="s">
        <v>69</v>
      </c>
      <c r="B1112">
        <v>2000</v>
      </c>
      <c r="C1112">
        <v>0</v>
      </c>
      <c r="D1112">
        <v>0</v>
      </c>
      <c r="E1112" t="e">
        <v>#NUM!</v>
      </c>
      <c r="F1112" t="str">
        <f>VLOOKUP(Importacao[[#This Row],[País]],Tabela4[],4,FALSE)</f>
        <v>Emirados Árabes Unidos</v>
      </c>
      <c r="G1112" t="str">
        <f>IFERROR(VLOOKUP(Importacao[[#This Row],[País Corrigido]],'Conversor de países_Geral_UTF8_'!$A$2:$B$223,2,FALSE),"Não Informado")</f>
        <v>Ásia</v>
      </c>
      <c r="H11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3" spans="1:8" hidden="1">
      <c r="A1113" s="3" t="s">
        <v>69</v>
      </c>
      <c r="B1113">
        <v>2001</v>
      </c>
      <c r="C1113">
        <v>0</v>
      </c>
      <c r="D1113">
        <v>0</v>
      </c>
      <c r="E1113" t="e">
        <v>#NUM!</v>
      </c>
      <c r="F1113" t="str">
        <f>VLOOKUP(Importacao[[#This Row],[País]],Tabela4[],4,FALSE)</f>
        <v>Emirados Árabes Unidos</v>
      </c>
      <c r="G1113" t="str">
        <f>IFERROR(VLOOKUP(Importacao[[#This Row],[País Corrigido]],'Conversor de países_Geral_UTF8_'!$A$2:$B$223,2,FALSE),"Não Informado")</f>
        <v>Ásia</v>
      </c>
      <c r="H11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4" spans="1:8" hidden="1">
      <c r="A1114" s="3" t="s">
        <v>69</v>
      </c>
      <c r="B1114">
        <v>2002</v>
      </c>
      <c r="C1114">
        <v>0</v>
      </c>
      <c r="D1114">
        <v>0</v>
      </c>
      <c r="E1114" t="e">
        <v>#NUM!</v>
      </c>
      <c r="F1114" t="str">
        <f>VLOOKUP(Importacao[[#This Row],[País]],Tabela4[],4,FALSE)</f>
        <v>Emirados Árabes Unidos</v>
      </c>
      <c r="G1114" t="str">
        <f>IFERROR(VLOOKUP(Importacao[[#This Row],[País Corrigido]],'Conversor de países_Geral_UTF8_'!$A$2:$B$223,2,FALSE),"Não Informado")</f>
        <v>Ásia</v>
      </c>
      <c r="H11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5" spans="1:8" hidden="1">
      <c r="A1115" s="3" t="s">
        <v>69</v>
      </c>
      <c r="B1115">
        <v>2003</v>
      </c>
      <c r="C1115">
        <v>0</v>
      </c>
      <c r="D1115">
        <v>0</v>
      </c>
      <c r="E1115" t="e">
        <v>#NUM!</v>
      </c>
      <c r="F1115" t="str">
        <f>VLOOKUP(Importacao[[#This Row],[País]],Tabela4[],4,FALSE)</f>
        <v>Emirados Árabes Unidos</v>
      </c>
      <c r="G1115" t="str">
        <f>IFERROR(VLOOKUP(Importacao[[#This Row],[País Corrigido]],'Conversor de países_Geral_UTF8_'!$A$2:$B$223,2,FALSE),"Não Informado")</f>
        <v>Ásia</v>
      </c>
      <c r="H11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6" spans="1:8" hidden="1">
      <c r="A1116" s="3" t="s">
        <v>69</v>
      </c>
      <c r="B1116">
        <v>2004</v>
      </c>
      <c r="C1116">
        <v>0</v>
      </c>
      <c r="D1116">
        <v>0</v>
      </c>
      <c r="E1116" t="e">
        <v>#NUM!</v>
      </c>
      <c r="F1116" t="str">
        <f>VLOOKUP(Importacao[[#This Row],[País]],Tabela4[],4,FALSE)</f>
        <v>Emirados Árabes Unidos</v>
      </c>
      <c r="G1116" t="str">
        <f>IFERROR(VLOOKUP(Importacao[[#This Row],[País Corrigido]],'Conversor de países_Geral_UTF8_'!$A$2:$B$223,2,FALSE),"Não Informado")</f>
        <v>Ásia</v>
      </c>
      <c r="H11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7" spans="1:8" hidden="1">
      <c r="A1117" s="3" t="s">
        <v>69</v>
      </c>
      <c r="B1117">
        <v>2005</v>
      </c>
      <c r="C1117">
        <v>0</v>
      </c>
      <c r="D1117">
        <v>0</v>
      </c>
      <c r="E1117" t="e">
        <v>#NUM!</v>
      </c>
      <c r="F1117" t="str">
        <f>VLOOKUP(Importacao[[#This Row],[País]],Tabela4[],4,FALSE)</f>
        <v>Emirados Árabes Unidos</v>
      </c>
      <c r="G1117" t="str">
        <f>IFERROR(VLOOKUP(Importacao[[#This Row],[País Corrigido]],'Conversor de países_Geral_UTF8_'!$A$2:$B$223,2,FALSE),"Não Informado")</f>
        <v>Ásia</v>
      </c>
      <c r="H11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8" spans="1:8" hidden="1">
      <c r="A1118" s="3" t="s">
        <v>69</v>
      </c>
      <c r="B1118">
        <v>2006</v>
      </c>
      <c r="C1118">
        <v>0</v>
      </c>
      <c r="D1118">
        <v>0</v>
      </c>
      <c r="E1118" t="e">
        <v>#NUM!</v>
      </c>
      <c r="F1118" t="str">
        <f>VLOOKUP(Importacao[[#This Row],[País]],Tabela4[],4,FALSE)</f>
        <v>Emirados Árabes Unidos</v>
      </c>
      <c r="G1118" t="str">
        <f>IFERROR(VLOOKUP(Importacao[[#This Row],[País Corrigido]],'Conversor de países_Geral_UTF8_'!$A$2:$B$223,2,FALSE),"Não Informado")</f>
        <v>Ásia</v>
      </c>
      <c r="H11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19" spans="1:8" hidden="1">
      <c r="A1119" s="3" t="s">
        <v>69</v>
      </c>
      <c r="B1119">
        <v>2007</v>
      </c>
      <c r="C1119">
        <v>0</v>
      </c>
      <c r="D1119">
        <v>0</v>
      </c>
      <c r="E1119" t="e">
        <v>#NUM!</v>
      </c>
      <c r="F1119" t="str">
        <f>VLOOKUP(Importacao[[#This Row],[País]],Tabela4[],4,FALSE)</f>
        <v>Emirados Árabes Unidos</v>
      </c>
      <c r="G1119" t="str">
        <f>IFERROR(VLOOKUP(Importacao[[#This Row],[País Corrigido]],'Conversor de países_Geral_UTF8_'!$A$2:$B$223,2,FALSE),"Não Informado")</f>
        <v>Ásia</v>
      </c>
      <c r="H11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20" spans="1:8" hidden="1">
      <c r="A1120" s="3" t="s">
        <v>69</v>
      </c>
      <c r="B1120">
        <v>2008</v>
      </c>
      <c r="C1120">
        <v>0</v>
      </c>
      <c r="D1120">
        <v>0</v>
      </c>
      <c r="E1120" t="e">
        <v>#NUM!</v>
      </c>
      <c r="F1120" t="str">
        <f>VLOOKUP(Importacao[[#This Row],[País]],Tabela4[],4,FALSE)</f>
        <v>Emirados Árabes Unidos</v>
      </c>
      <c r="G1120" t="str">
        <f>IFERROR(VLOOKUP(Importacao[[#This Row],[País Corrigido]],'Conversor de países_Geral_UTF8_'!$A$2:$B$223,2,FALSE),"Não Informado")</f>
        <v>Ásia</v>
      </c>
      <c r="H11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21" spans="1:8" hidden="1">
      <c r="A1121" s="3" t="s">
        <v>69</v>
      </c>
      <c r="B1121">
        <v>2009</v>
      </c>
      <c r="C1121">
        <v>0</v>
      </c>
      <c r="D1121">
        <v>0</v>
      </c>
      <c r="E1121" t="e">
        <v>#NUM!</v>
      </c>
      <c r="F1121" t="str">
        <f>VLOOKUP(Importacao[[#This Row],[País]],Tabela4[],4,FALSE)</f>
        <v>Emirados Árabes Unidos</v>
      </c>
      <c r="G1121" t="str">
        <f>IFERROR(VLOOKUP(Importacao[[#This Row],[País Corrigido]],'Conversor de países_Geral_UTF8_'!$A$2:$B$223,2,FALSE),"Não Informado")</f>
        <v>Ásia</v>
      </c>
      <c r="H11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22" spans="1:8" hidden="1">
      <c r="A1122" s="3" t="s">
        <v>69</v>
      </c>
      <c r="B1122">
        <v>2010</v>
      </c>
      <c r="C1122">
        <v>0</v>
      </c>
      <c r="D1122">
        <v>0</v>
      </c>
      <c r="E1122" t="e">
        <v>#NUM!</v>
      </c>
      <c r="F1122" t="str">
        <f>VLOOKUP(Importacao[[#This Row],[País]],Tabela4[],4,FALSE)</f>
        <v>Emirados Árabes Unidos</v>
      </c>
      <c r="G1122" t="str">
        <f>IFERROR(VLOOKUP(Importacao[[#This Row],[País Corrigido]],'Conversor de países_Geral_UTF8_'!$A$2:$B$223,2,FALSE),"Não Informado")</f>
        <v>Ásia</v>
      </c>
      <c r="H11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23" spans="1:8" hidden="1">
      <c r="A1123" s="3" t="s">
        <v>69</v>
      </c>
      <c r="B1123">
        <v>2011</v>
      </c>
      <c r="C1123">
        <v>0</v>
      </c>
      <c r="D1123">
        <v>0</v>
      </c>
      <c r="E1123" t="e">
        <v>#NUM!</v>
      </c>
      <c r="F1123" t="str">
        <f>VLOOKUP(Importacao[[#This Row],[País]],Tabela4[],4,FALSE)</f>
        <v>Emirados Árabes Unidos</v>
      </c>
      <c r="G1123" t="str">
        <f>IFERROR(VLOOKUP(Importacao[[#This Row],[País Corrigido]],'Conversor de países_Geral_UTF8_'!$A$2:$B$223,2,FALSE),"Não Informado")</f>
        <v>Ásia</v>
      </c>
      <c r="H11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24" spans="1:8" hidden="1">
      <c r="A1124" s="3" t="s">
        <v>69</v>
      </c>
      <c r="B1124">
        <v>2012</v>
      </c>
      <c r="C1124">
        <v>0</v>
      </c>
      <c r="D1124">
        <v>0</v>
      </c>
      <c r="E1124" t="e">
        <v>#NUM!</v>
      </c>
      <c r="F1124" t="str">
        <f>VLOOKUP(Importacao[[#This Row],[País]],Tabela4[],4,FALSE)</f>
        <v>Emirados Árabes Unidos</v>
      </c>
      <c r="G1124" t="str">
        <f>IFERROR(VLOOKUP(Importacao[[#This Row],[País Corrigido]],'Conversor de países_Geral_UTF8_'!$A$2:$B$223,2,FALSE),"Não Informado")</f>
        <v>Ásia</v>
      </c>
      <c r="H11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25" spans="1:8" hidden="1">
      <c r="A1125" s="3" t="s">
        <v>69</v>
      </c>
      <c r="B1125">
        <v>2013</v>
      </c>
      <c r="C1125">
        <v>0</v>
      </c>
      <c r="D1125">
        <v>0</v>
      </c>
      <c r="E1125" t="e">
        <v>#NUM!</v>
      </c>
      <c r="F1125" t="str">
        <f>VLOOKUP(Importacao[[#This Row],[País]],Tabela4[],4,FALSE)</f>
        <v>Emirados Árabes Unidos</v>
      </c>
      <c r="G1125" t="str">
        <f>IFERROR(VLOOKUP(Importacao[[#This Row],[País Corrigido]],'Conversor de países_Geral_UTF8_'!$A$2:$B$223,2,FALSE),"Não Informado")</f>
        <v>Ásia</v>
      </c>
      <c r="H11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26" spans="1:8" hidden="1">
      <c r="A1126" s="3" t="s">
        <v>69</v>
      </c>
      <c r="B1126">
        <v>2014</v>
      </c>
      <c r="C1126">
        <v>35</v>
      </c>
      <c r="D1126">
        <v>1138</v>
      </c>
      <c r="E1126">
        <v>32.514285714285712</v>
      </c>
      <c r="F1126" t="str">
        <f>VLOOKUP(Importacao[[#This Row],[País]],Tabela4[],4,FALSE)</f>
        <v>Emirados Árabes Unidos</v>
      </c>
      <c r="G1126" t="str">
        <f>IFERROR(VLOOKUP(Importacao[[#This Row],[País Corrigido]],'Conversor de países_Geral_UTF8_'!$A$2:$B$223,2,FALSE),"Não Informado")</f>
        <v>Ásia</v>
      </c>
      <c r="H11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27" spans="1:8" hidden="1">
      <c r="A1127" s="3" t="s">
        <v>69</v>
      </c>
      <c r="B1127">
        <v>2015</v>
      </c>
      <c r="C1127">
        <v>529</v>
      </c>
      <c r="D1127">
        <v>10093</v>
      </c>
      <c r="E1127">
        <v>19.079395085066164</v>
      </c>
      <c r="F1127" t="str">
        <f>VLOOKUP(Importacao[[#This Row],[País]],Tabela4[],4,FALSE)</f>
        <v>Emirados Árabes Unidos</v>
      </c>
      <c r="G1127" t="str">
        <f>IFERROR(VLOOKUP(Importacao[[#This Row],[País Corrigido]],'Conversor de países_Geral_UTF8_'!$A$2:$B$223,2,FALSE),"Não Informado")</f>
        <v>Ásia</v>
      </c>
      <c r="H11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28" spans="1:8" hidden="1">
      <c r="A1128" s="3" t="s">
        <v>69</v>
      </c>
      <c r="B1128">
        <v>2016</v>
      </c>
      <c r="C1128">
        <v>2175</v>
      </c>
      <c r="D1128">
        <v>35489</v>
      </c>
      <c r="E1128">
        <v>16.316781609195402</v>
      </c>
      <c r="F1128" t="str">
        <f>VLOOKUP(Importacao[[#This Row],[País]],Tabela4[],4,FALSE)</f>
        <v>Emirados Árabes Unidos</v>
      </c>
      <c r="G1128" t="str">
        <f>IFERROR(VLOOKUP(Importacao[[#This Row],[País Corrigido]],'Conversor de países_Geral_UTF8_'!$A$2:$B$223,2,FALSE),"Não Informado")</f>
        <v>Ásia</v>
      </c>
      <c r="H11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29" spans="1:8" hidden="1">
      <c r="A1129" s="3" t="s">
        <v>69</v>
      </c>
      <c r="B1129">
        <v>2017</v>
      </c>
      <c r="C1129">
        <v>0</v>
      </c>
      <c r="D1129">
        <v>0</v>
      </c>
      <c r="E1129" t="e">
        <v>#NUM!</v>
      </c>
      <c r="F1129" t="str">
        <f>VLOOKUP(Importacao[[#This Row],[País]],Tabela4[],4,FALSE)</f>
        <v>Emirados Árabes Unidos</v>
      </c>
      <c r="G1129" t="str">
        <f>IFERROR(VLOOKUP(Importacao[[#This Row],[País Corrigido]],'Conversor de países_Geral_UTF8_'!$A$2:$B$223,2,FALSE),"Não Informado")</f>
        <v>Ásia</v>
      </c>
      <c r="H11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0" spans="1:8" hidden="1">
      <c r="A1130" s="3" t="s">
        <v>69</v>
      </c>
      <c r="B1130">
        <v>2018</v>
      </c>
      <c r="C1130">
        <v>0</v>
      </c>
      <c r="D1130">
        <v>0</v>
      </c>
      <c r="E1130" t="e">
        <v>#NUM!</v>
      </c>
      <c r="F1130" t="str">
        <f>VLOOKUP(Importacao[[#This Row],[País]],Tabela4[],4,FALSE)</f>
        <v>Emirados Árabes Unidos</v>
      </c>
      <c r="G1130" t="str">
        <f>IFERROR(VLOOKUP(Importacao[[#This Row],[País Corrigido]],'Conversor de países_Geral_UTF8_'!$A$2:$B$223,2,FALSE),"Não Informado")</f>
        <v>Ásia</v>
      </c>
      <c r="H11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1" spans="1:8" hidden="1">
      <c r="A1131" s="3" t="s">
        <v>69</v>
      </c>
      <c r="B1131">
        <v>2019</v>
      </c>
      <c r="C1131">
        <v>0</v>
      </c>
      <c r="D1131">
        <v>0</v>
      </c>
      <c r="E1131" t="e">
        <v>#NUM!</v>
      </c>
      <c r="F1131" t="str">
        <f>VLOOKUP(Importacao[[#This Row],[País]],Tabela4[],4,FALSE)</f>
        <v>Emirados Árabes Unidos</v>
      </c>
      <c r="G1131" t="str">
        <f>IFERROR(VLOOKUP(Importacao[[#This Row],[País Corrigido]],'Conversor de países_Geral_UTF8_'!$A$2:$B$223,2,FALSE),"Não Informado")</f>
        <v>Ásia</v>
      </c>
      <c r="H11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2" spans="1:8" hidden="1">
      <c r="A1132" s="3" t="s">
        <v>69</v>
      </c>
      <c r="B1132">
        <v>2020</v>
      </c>
      <c r="C1132">
        <v>0</v>
      </c>
      <c r="D1132">
        <v>0</v>
      </c>
      <c r="E1132" t="e">
        <v>#NUM!</v>
      </c>
      <c r="F1132" t="str">
        <f>VLOOKUP(Importacao[[#This Row],[País]],Tabela4[],4,FALSE)</f>
        <v>Emirados Árabes Unidos</v>
      </c>
      <c r="G1132" t="str">
        <f>IFERROR(VLOOKUP(Importacao[[#This Row],[País Corrigido]],'Conversor de países_Geral_UTF8_'!$A$2:$B$223,2,FALSE),"Não Informado")</f>
        <v>Ásia</v>
      </c>
      <c r="H11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3" spans="1:8" hidden="1">
      <c r="A1133" s="3" t="s">
        <v>69</v>
      </c>
      <c r="B1133">
        <v>2021</v>
      </c>
      <c r="C1133">
        <v>0</v>
      </c>
      <c r="D1133">
        <v>0</v>
      </c>
      <c r="E1133" t="e">
        <v>#NUM!</v>
      </c>
      <c r="F1133" t="str">
        <f>VLOOKUP(Importacao[[#This Row],[País]],Tabela4[],4,FALSE)</f>
        <v>Emirados Árabes Unidos</v>
      </c>
      <c r="G1133" t="str">
        <f>IFERROR(VLOOKUP(Importacao[[#This Row],[País Corrigido]],'Conversor de países_Geral_UTF8_'!$A$2:$B$223,2,FALSE),"Não Informado")</f>
        <v>Ásia</v>
      </c>
      <c r="H11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4" spans="1:8" hidden="1">
      <c r="A1134" s="3" t="s">
        <v>69</v>
      </c>
      <c r="B1134">
        <v>2022</v>
      </c>
      <c r="C1134">
        <v>0</v>
      </c>
      <c r="D1134">
        <v>0</v>
      </c>
      <c r="E1134" t="e">
        <v>#NUM!</v>
      </c>
      <c r="F1134" t="str">
        <f>VLOOKUP(Importacao[[#This Row],[País]],Tabela4[],4,FALSE)</f>
        <v>Emirados Árabes Unidos</v>
      </c>
      <c r="G1134" t="str">
        <f>IFERROR(VLOOKUP(Importacao[[#This Row],[País Corrigido]],'Conversor de países_Geral_UTF8_'!$A$2:$B$223,2,FALSE),"Não Informado")</f>
        <v>Ásia</v>
      </c>
      <c r="H11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5" spans="1:8" hidden="1">
      <c r="A1135" s="3" t="s">
        <v>69</v>
      </c>
      <c r="B1135">
        <v>2023</v>
      </c>
      <c r="C1135">
        <v>0</v>
      </c>
      <c r="D1135">
        <v>0</v>
      </c>
      <c r="E1135" t="e">
        <v>#NUM!</v>
      </c>
      <c r="F1135" t="str">
        <f>VLOOKUP(Importacao[[#This Row],[País]],Tabela4[],4,FALSE)</f>
        <v>Emirados Árabes Unidos</v>
      </c>
      <c r="G1135" t="str">
        <f>IFERROR(VLOOKUP(Importacao[[#This Row],[País Corrigido]],'Conversor de países_Geral_UTF8_'!$A$2:$B$223,2,FALSE),"Não Informado")</f>
        <v>Ásia</v>
      </c>
      <c r="H11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6" spans="1:8" hidden="1">
      <c r="A1136" s="3" t="s">
        <v>73</v>
      </c>
      <c r="B1136">
        <v>1970</v>
      </c>
      <c r="C1136">
        <v>0</v>
      </c>
      <c r="D1136">
        <v>0</v>
      </c>
      <c r="E1136" t="e">
        <v>#NUM!</v>
      </c>
      <c r="F1136" t="str">
        <f>VLOOKUP(Importacao[[#This Row],[País]],Tabela4[],4,FALSE)</f>
        <v>Eslovênia</v>
      </c>
      <c r="G1136" t="str">
        <f>IFERROR(VLOOKUP(Importacao[[#This Row],[País Corrigido]],'Conversor de países_Geral_UTF8_'!$A$2:$B$223,2,FALSE),"Não Informado")</f>
        <v>Europa</v>
      </c>
      <c r="H11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7" spans="1:8" hidden="1">
      <c r="A1137" s="3" t="s">
        <v>73</v>
      </c>
      <c r="B1137">
        <v>1971</v>
      </c>
      <c r="C1137">
        <v>0</v>
      </c>
      <c r="D1137">
        <v>0</v>
      </c>
      <c r="E1137" t="e">
        <v>#NUM!</v>
      </c>
      <c r="F1137" t="str">
        <f>VLOOKUP(Importacao[[#This Row],[País]],Tabela4[],4,FALSE)</f>
        <v>Eslovênia</v>
      </c>
      <c r="G1137" t="str">
        <f>IFERROR(VLOOKUP(Importacao[[#This Row],[País Corrigido]],'Conversor de países_Geral_UTF8_'!$A$2:$B$223,2,FALSE),"Não Informado")</f>
        <v>Europa</v>
      </c>
      <c r="H11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8" spans="1:8" hidden="1">
      <c r="A1138" s="3" t="s">
        <v>73</v>
      </c>
      <c r="B1138">
        <v>1972</v>
      </c>
      <c r="C1138">
        <v>0</v>
      </c>
      <c r="D1138">
        <v>0</v>
      </c>
      <c r="E1138" t="e">
        <v>#NUM!</v>
      </c>
      <c r="F1138" t="str">
        <f>VLOOKUP(Importacao[[#This Row],[País]],Tabela4[],4,FALSE)</f>
        <v>Eslovênia</v>
      </c>
      <c r="G1138" t="str">
        <f>IFERROR(VLOOKUP(Importacao[[#This Row],[País Corrigido]],'Conversor de países_Geral_UTF8_'!$A$2:$B$223,2,FALSE),"Não Informado")</f>
        <v>Europa</v>
      </c>
      <c r="H11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39" spans="1:8" hidden="1">
      <c r="A1139" s="3" t="s">
        <v>73</v>
      </c>
      <c r="B1139">
        <v>1973</v>
      </c>
      <c r="C1139">
        <v>0</v>
      </c>
      <c r="D1139">
        <v>0</v>
      </c>
      <c r="E1139" t="e">
        <v>#NUM!</v>
      </c>
      <c r="F1139" t="str">
        <f>VLOOKUP(Importacao[[#This Row],[País]],Tabela4[],4,FALSE)</f>
        <v>Eslovênia</v>
      </c>
      <c r="G1139" t="str">
        <f>IFERROR(VLOOKUP(Importacao[[#This Row],[País Corrigido]],'Conversor de países_Geral_UTF8_'!$A$2:$B$223,2,FALSE),"Não Informado")</f>
        <v>Europa</v>
      </c>
      <c r="H11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0" spans="1:8" hidden="1">
      <c r="A1140" s="3" t="s">
        <v>73</v>
      </c>
      <c r="B1140">
        <v>1974</v>
      </c>
      <c r="C1140">
        <v>0</v>
      </c>
      <c r="D1140">
        <v>0</v>
      </c>
      <c r="E1140" t="e">
        <v>#NUM!</v>
      </c>
      <c r="F1140" t="str">
        <f>VLOOKUP(Importacao[[#This Row],[País]],Tabela4[],4,FALSE)</f>
        <v>Eslovênia</v>
      </c>
      <c r="G1140" t="str">
        <f>IFERROR(VLOOKUP(Importacao[[#This Row],[País Corrigido]],'Conversor de países_Geral_UTF8_'!$A$2:$B$223,2,FALSE),"Não Informado")</f>
        <v>Europa</v>
      </c>
      <c r="H11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1" spans="1:8" hidden="1">
      <c r="A1141" s="3" t="s">
        <v>73</v>
      </c>
      <c r="B1141">
        <v>1975</v>
      </c>
      <c r="C1141">
        <v>0</v>
      </c>
      <c r="D1141">
        <v>0</v>
      </c>
      <c r="E1141" t="e">
        <v>#NUM!</v>
      </c>
      <c r="F1141" t="str">
        <f>VLOOKUP(Importacao[[#This Row],[País]],Tabela4[],4,FALSE)</f>
        <v>Eslovênia</v>
      </c>
      <c r="G1141" t="str">
        <f>IFERROR(VLOOKUP(Importacao[[#This Row],[País Corrigido]],'Conversor de países_Geral_UTF8_'!$A$2:$B$223,2,FALSE),"Não Informado")</f>
        <v>Europa</v>
      </c>
      <c r="H11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2" spans="1:8" hidden="1">
      <c r="A1142" s="3" t="s">
        <v>73</v>
      </c>
      <c r="B1142">
        <v>1976</v>
      </c>
      <c r="C1142">
        <v>0</v>
      </c>
      <c r="D1142">
        <v>0</v>
      </c>
      <c r="E1142" t="e">
        <v>#NUM!</v>
      </c>
      <c r="F1142" t="str">
        <f>VLOOKUP(Importacao[[#This Row],[País]],Tabela4[],4,FALSE)</f>
        <v>Eslovênia</v>
      </c>
      <c r="G1142" t="str">
        <f>IFERROR(VLOOKUP(Importacao[[#This Row],[País Corrigido]],'Conversor de países_Geral_UTF8_'!$A$2:$B$223,2,FALSE),"Não Informado")</f>
        <v>Europa</v>
      </c>
      <c r="H11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3" spans="1:8" hidden="1">
      <c r="A1143" s="3" t="s">
        <v>73</v>
      </c>
      <c r="B1143">
        <v>1977</v>
      </c>
      <c r="C1143">
        <v>0</v>
      </c>
      <c r="D1143">
        <v>0</v>
      </c>
      <c r="E1143" t="e">
        <v>#NUM!</v>
      </c>
      <c r="F1143" t="str">
        <f>VLOOKUP(Importacao[[#This Row],[País]],Tabela4[],4,FALSE)</f>
        <v>Eslovênia</v>
      </c>
      <c r="G1143" t="str">
        <f>IFERROR(VLOOKUP(Importacao[[#This Row],[País Corrigido]],'Conversor de países_Geral_UTF8_'!$A$2:$B$223,2,FALSE),"Não Informado")</f>
        <v>Europa</v>
      </c>
      <c r="H11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4" spans="1:8" hidden="1">
      <c r="A1144" s="3" t="s">
        <v>73</v>
      </c>
      <c r="B1144">
        <v>1978</v>
      </c>
      <c r="C1144">
        <v>0</v>
      </c>
      <c r="D1144">
        <v>0</v>
      </c>
      <c r="E1144" t="e">
        <v>#NUM!</v>
      </c>
      <c r="F1144" t="str">
        <f>VLOOKUP(Importacao[[#This Row],[País]],Tabela4[],4,FALSE)</f>
        <v>Eslovênia</v>
      </c>
      <c r="G1144" t="str">
        <f>IFERROR(VLOOKUP(Importacao[[#This Row],[País Corrigido]],'Conversor de países_Geral_UTF8_'!$A$2:$B$223,2,FALSE),"Não Informado")</f>
        <v>Europa</v>
      </c>
      <c r="H11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5" spans="1:8" hidden="1">
      <c r="A1145" s="3" t="s">
        <v>73</v>
      </c>
      <c r="B1145">
        <v>1979</v>
      </c>
      <c r="C1145">
        <v>0</v>
      </c>
      <c r="D1145">
        <v>0</v>
      </c>
      <c r="E1145" t="e">
        <v>#NUM!</v>
      </c>
      <c r="F1145" t="str">
        <f>VLOOKUP(Importacao[[#This Row],[País]],Tabela4[],4,FALSE)</f>
        <v>Eslovênia</v>
      </c>
      <c r="G1145" t="str">
        <f>IFERROR(VLOOKUP(Importacao[[#This Row],[País Corrigido]],'Conversor de países_Geral_UTF8_'!$A$2:$B$223,2,FALSE),"Não Informado")</f>
        <v>Europa</v>
      </c>
      <c r="H11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6" spans="1:8" hidden="1">
      <c r="A1146" s="3" t="s">
        <v>73</v>
      </c>
      <c r="B1146">
        <v>1980</v>
      </c>
      <c r="C1146">
        <v>0</v>
      </c>
      <c r="D1146">
        <v>0</v>
      </c>
      <c r="E1146" t="e">
        <v>#NUM!</v>
      </c>
      <c r="F1146" t="str">
        <f>VLOOKUP(Importacao[[#This Row],[País]],Tabela4[],4,FALSE)</f>
        <v>Eslovênia</v>
      </c>
      <c r="G1146" t="str">
        <f>IFERROR(VLOOKUP(Importacao[[#This Row],[País Corrigido]],'Conversor de países_Geral_UTF8_'!$A$2:$B$223,2,FALSE),"Não Informado")</f>
        <v>Europa</v>
      </c>
      <c r="H11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7" spans="1:8" hidden="1">
      <c r="A1147" s="3" t="s">
        <v>73</v>
      </c>
      <c r="B1147">
        <v>1981</v>
      </c>
      <c r="C1147">
        <v>0</v>
      </c>
      <c r="D1147">
        <v>0</v>
      </c>
      <c r="E1147" t="e">
        <v>#NUM!</v>
      </c>
      <c r="F1147" t="str">
        <f>VLOOKUP(Importacao[[#This Row],[País]],Tabela4[],4,FALSE)</f>
        <v>Eslovênia</v>
      </c>
      <c r="G1147" t="str">
        <f>IFERROR(VLOOKUP(Importacao[[#This Row],[País Corrigido]],'Conversor de países_Geral_UTF8_'!$A$2:$B$223,2,FALSE),"Não Informado")</f>
        <v>Europa</v>
      </c>
      <c r="H11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8" spans="1:8" hidden="1">
      <c r="A1148" s="3" t="s">
        <v>73</v>
      </c>
      <c r="B1148">
        <v>1982</v>
      </c>
      <c r="C1148">
        <v>0</v>
      </c>
      <c r="D1148">
        <v>0</v>
      </c>
      <c r="E1148" t="e">
        <v>#NUM!</v>
      </c>
      <c r="F1148" t="str">
        <f>VLOOKUP(Importacao[[#This Row],[País]],Tabela4[],4,FALSE)</f>
        <v>Eslovênia</v>
      </c>
      <c r="G1148" t="str">
        <f>IFERROR(VLOOKUP(Importacao[[#This Row],[País Corrigido]],'Conversor de países_Geral_UTF8_'!$A$2:$B$223,2,FALSE),"Não Informado")</f>
        <v>Europa</v>
      </c>
      <c r="H11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49" spans="1:8" hidden="1">
      <c r="A1149" s="3" t="s">
        <v>73</v>
      </c>
      <c r="B1149">
        <v>1983</v>
      </c>
      <c r="C1149">
        <v>0</v>
      </c>
      <c r="D1149">
        <v>0</v>
      </c>
      <c r="E1149" t="e">
        <v>#NUM!</v>
      </c>
      <c r="F1149" t="str">
        <f>VLOOKUP(Importacao[[#This Row],[País]],Tabela4[],4,FALSE)</f>
        <v>Eslovênia</v>
      </c>
      <c r="G1149" t="str">
        <f>IFERROR(VLOOKUP(Importacao[[#This Row],[País Corrigido]],'Conversor de países_Geral_UTF8_'!$A$2:$B$223,2,FALSE),"Não Informado")</f>
        <v>Europa</v>
      </c>
      <c r="H11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0" spans="1:8" hidden="1">
      <c r="A1150" s="3" t="s">
        <v>73</v>
      </c>
      <c r="B1150">
        <v>1984</v>
      </c>
      <c r="C1150">
        <v>0</v>
      </c>
      <c r="D1150">
        <v>0</v>
      </c>
      <c r="E1150" t="e">
        <v>#NUM!</v>
      </c>
      <c r="F1150" t="str">
        <f>VLOOKUP(Importacao[[#This Row],[País]],Tabela4[],4,FALSE)</f>
        <v>Eslovênia</v>
      </c>
      <c r="G1150" t="str">
        <f>IFERROR(VLOOKUP(Importacao[[#This Row],[País Corrigido]],'Conversor de países_Geral_UTF8_'!$A$2:$B$223,2,FALSE),"Não Informado")</f>
        <v>Europa</v>
      </c>
      <c r="H11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1" spans="1:8" hidden="1">
      <c r="A1151" s="3" t="s">
        <v>73</v>
      </c>
      <c r="B1151">
        <v>1985</v>
      </c>
      <c r="C1151">
        <v>0</v>
      </c>
      <c r="D1151">
        <v>0</v>
      </c>
      <c r="E1151" t="e">
        <v>#NUM!</v>
      </c>
      <c r="F1151" t="str">
        <f>VLOOKUP(Importacao[[#This Row],[País]],Tabela4[],4,FALSE)</f>
        <v>Eslovênia</v>
      </c>
      <c r="G1151" t="str">
        <f>IFERROR(VLOOKUP(Importacao[[#This Row],[País Corrigido]],'Conversor de países_Geral_UTF8_'!$A$2:$B$223,2,FALSE),"Não Informado")</f>
        <v>Europa</v>
      </c>
      <c r="H11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2" spans="1:8" hidden="1">
      <c r="A1152" s="3" t="s">
        <v>73</v>
      </c>
      <c r="B1152">
        <v>1986</v>
      </c>
      <c r="C1152">
        <v>0</v>
      </c>
      <c r="D1152">
        <v>0</v>
      </c>
      <c r="E1152" t="e">
        <v>#NUM!</v>
      </c>
      <c r="F1152" t="str">
        <f>VLOOKUP(Importacao[[#This Row],[País]],Tabela4[],4,FALSE)</f>
        <v>Eslovênia</v>
      </c>
      <c r="G1152" t="str">
        <f>IFERROR(VLOOKUP(Importacao[[#This Row],[País Corrigido]],'Conversor de países_Geral_UTF8_'!$A$2:$B$223,2,FALSE),"Não Informado")</f>
        <v>Europa</v>
      </c>
      <c r="H11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3" spans="1:8" hidden="1">
      <c r="A1153" s="3" t="s">
        <v>73</v>
      </c>
      <c r="B1153">
        <v>1987</v>
      </c>
      <c r="C1153">
        <v>0</v>
      </c>
      <c r="D1153">
        <v>0</v>
      </c>
      <c r="E1153" t="e">
        <v>#NUM!</v>
      </c>
      <c r="F1153" t="str">
        <f>VLOOKUP(Importacao[[#This Row],[País]],Tabela4[],4,FALSE)</f>
        <v>Eslovênia</v>
      </c>
      <c r="G1153" t="str">
        <f>IFERROR(VLOOKUP(Importacao[[#This Row],[País Corrigido]],'Conversor de países_Geral_UTF8_'!$A$2:$B$223,2,FALSE),"Não Informado")</f>
        <v>Europa</v>
      </c>
      <c r="H11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4" spans="1:8" hidden="1">
      <c r="A1154" s="3" t="s">
        <v>73</v>
      </c>
      <c r="B1154">
        <v>1988</v>
      </c>
      <c r="C1154">
        <v>0</v>
      </c>
      <c r="D1154">
        <v>0</v>
      </c>
      <c r="E1154" t="e">
        <v>#NUM!</v>
      </c>
      <c r="F1154" t="str">
        <f>VLOOKUP(Importacao[[#This Row],[País]],Tabela4[],4,FALSE)</f>
        <v>Eslovênia</v>
      </c>
      <c r="G1154" t="str">
        <f>IFERROR(VLOOKUP(Importacao[[#This Row],[País Corrigido]],'Conversor de países_Geral_UTF8_'!$A$2:$B$223,2,FALSE),"Não Informado")</f>
        <v>Europa</v>
      </c>
      <c r="H11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5" spans="1:8" hidden="1">
      <c r="A1155" s="3" t="s">
        <v>73</v>
      </c>
      <c r="B1155">
        <v>1989</v>
      </c>
      <c r="C1155">
        <v>0</v>
      </c>
      <c r="D1155">
        <v>0</v>
      </c>
      <c r="E1155" t="e">
        <v>#NUM!</v>
      </c>
      <c r="F1155" t="str">
        <f>VLOOKUP(Importacao[[#This Row],[País]],Tabela4[],4,FALSE)</f>
        <v>Eslovênia</v>
      </c>
      <c r="G1155" t="str">
        <f>IFERROR(VLOOKUP(Importacao[[#This Row],[País Corrigido]],'Conversor de países_Geral_UTF8_'!$A$2:$B$223,2,FALSE),"Não Informado")</f>
        <v>Europa</v>
      </c>
      <c r="H11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6" spans="1:8" hidden="1">
      <c r="A1156" s="3" t="s">
        <v>73</v>
      </c>
      <c r="B1156">
        <v>1990</v>
      </c>
      <c r="C1156">
        <v>0</v>
      </c>
      <c r="D1156">
        <v>0</v>
      </c>
      <c r="E1156" t="e">
        <v>#NUM!</v>
      </c>
      <c r="F1156" t="str">
        <f>VLOOKUP(Importacao[[#This Row],[País]],Tabela4[],4,FALSE)</f>
        <v>Eslovênia</v>
      </c>
      <c r="G1156" t="str">
        <f>IFERROR(VLOOKUP(Importacao[[#This Row],[País Corrigido]],'Conversor de países_Geral_UTF8_'!$A$2:$B$223,2,FALSE),"Não Informado")</f>
        <v>Europa</v>
      </c>
      <c r="H11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7" spans="1:8" hidden="1">
      <c r="A1157" s="3" t="s">
        <v>73</v>
      </c>
      <c r="B1157">
        <v>1991</v>
      </c>
      <c r="C1157">
        <v>0</v>
      </c>
      <c r="D1157">
        <v>0</v>
      </c>
      <c r="E1157" t="e">
        <v>#NUM!</v>
      </c>
      <c r="F1157" t="str">
        <f>VLOOKUP(Importacao[[#This Row],[País]],Tabela4[],4,FALSE)</f>
        <v>Eslovênia</v>
      </c>
      <c r="G1157" t="str">
        <f>IFERROR(VLOOKUP(Importacao[[#This Row],[País Corrigido]],'Conversor de países_Geral_UTF8_'!$A$2:$B$223,2,FALSE),"Não Informado")</f>
        <v>Europa</v>
      </c>
      <c r="H11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8" spans="1:8" hidden="1">
      <c r="A1158" s="3" t="s">
        <v>73</v>
      </c>
      <c r="B1158">
        <v>1992</v>
      </c>
      <c r="C1158">
        <v>0</v>
      </c>
      <c r="D1158">
        <v>0</v>
      </c>
      <c r="E1158" t="e">
        <v>#NUM!</v>
      </c>
      <c r="F1158" t="str">
        <f>VLOOKUP(Importacao[[#This Row],[País]],Tabela4[],4,FALSE)</f>
        <v>Eslovênia</v>
      </c>
      <c r="G1158" t="str">
        <f>IFERROR(VLOOKUP(Importacao[[#This Row],[País Corrigido]],'Conversor de países_Geral_UTF8_'!$A$2:$B$223,2,FALSE),"Não Informado")</f>
        <v>Europa</v>
      </c>
      <c r="H11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59" spans="1:8" hidden="1">
      <c r="A1159" s="3" t="s">
        <v>73</v>
      </c>
      <c r="B1159">
        <v>1993</v>
      </c>
      <c r="C1159">
        <v>0</v>
      </c>
      <c r="D1159">
        <v>0</v>
      </c>
      <c r="E1159" t="e">
        <v>#NUM!</v>
      </c>
      <c r="F1159" t="str">
        <f>VLOOKUP(Importacao[[#This Row],[País]],Tabela4[],4,FALSE)</f>
        <v>Eslovênia</v>
      </c>
      <c r="G1159" t="str">
        <f>IFERROR(VLOOKUP(Importacao[[#This Row],[País Corrigido]],'Conversor de países_Geral_UTF8_'!$A$2:$B$223,2,FALSE),"Não Informado")</f>
        <v>Europa</v>
      </c>
      <c r="H11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0" spans="1:8" hidden="1">
      <c r="A1160" s="3" t="s">
        <v>73</v>
      </c>
      <c r="B1160">
        <v>1994</v>
      </c>
      <c r="C1160">
        <v>0</v>
      </c>
      <c r="D1160">
        <v>0</v>
      </c>
      <c r="E1160" t="e">
        <v>#NUM!</v>
      </c>
      <c r="F1160" t="str">
        <f>VLOOKUP(Importacao[[#This Row],[País]],Tabela4[],4,FALSE)</f>
        <v>Eslovênia</v>
      </c>
      <c r="G1160" t="str">
        <f>IFERROR(VLOOKUP(Importacao[[#This Row],[País Corrigido]],'Conversor de países_Geral_UTF8_'!$A$2:$B$223,2,FALSE),"Não Informado")</f>
        <v>Europa</v>
      </c>
      <c r="H11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1" spans="1:8" hidden="1">
      <c r="A1161" s="3" t="s">
        <v>73</v>
      </c>
      <c r="B1161">
        <v>1995</v>
      </c>
      <c r="C1161">
        <v>0</v>
      </c>
      <c r="D1161">
        <v>0</v>
      </c>
      <c r="E1161" t="e">
        <v>#NUM!</v>
      </c>
      <c r="F1161" t="str">
        <f>VLOOKUP(Importacao[[#This Row],[País]],Tabela4[],4,FALSE)</f>
        <v>Eslovênia</v>
      </c>
      <c r="G1161" t="str">
        <f>IFERROR(VLOOKUP(Importacao[[#This Row],[País Corrigido]],'Conversor de países_Geral_UTF8_'!$A$2:$B$223,2,FALSE),"Não Informado")</f>
        <v>Europa</v>
      </c>
      <c r="H11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2" spans="1:8" hidden="1">
      <c r="A1162" s="3" t="s">
        <v>73</v>
      </c>
      <c r="B1162">
        <v>1996</v>
      </c>
      <c r="C1162">
        <v>0</v>
      </c>
      <c r="D1162">
        <v>0</v>
      </c>
      <c r="E1162" t="e">
        <v>#NUM!</v>
      </c>
      <c r="F1162" t="str">
        <f>VLOOKUP(Importacao[[#This Row],[País]],Tabela4[],4,FALSE)</f>
        <v>Eslovênia</v>
      </c>
      <c r="G1162" t="str">
        <f>IFERROR(VLOOKUP(Importacao[[#This Row],[País Corrigido]],'Conversor de países_Geral_UTF8_'!$A$2:$B$223,2,FALSE),"Não Informado")</f>
        <v>Europa</v>
      </c>
      <c r="H11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3" spans="1:8" hidden="1">
      <c r="A1163" s="3" t="s">
        <v>73</v>
      </c>
      <c r="B1163">
        <v>1997</v>
      </c>
      <c r="C1163">
        <v>0</v>
      </c>
      <c r="D1163">
        <v>0</v>
      </c>
      <c r="E1163" t="e">
        <v>#NUM!</v>
      </c>
      <c r="F1163" t="str">
        <f>VLOOKUP(Importacao[[#This Row],[País]],Tabela4[],4,FALSE)</f>
        <v>Eslovênia</v>
      </c>
      <c r="G1163" t="str">
        <f>IFERROR(VLOOKUP(Importacao[[#This Row],[País Corrigido]],'Conversor de países_Geral_UTF8_'!$A$2:$B$223,2,FALSE),"Não Informado")</f>
        <v>Europa</v>
      </c>
      <c r="H11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4" spans="1:8" hidden="1">
      <c r="A1164" s="3" t="s">
        <v>73</v>
      </c>
      <c r="B1164">
        <v>1998</v>
      </c>
      <c r="C1164">
        <v>0</v>
      </c>
      <c r="D1164">
        <v>0</v>
      </c>
      <c r="E1164" t="e">
        <v>#NUM!</v>
      </c>
      <c r="F1164" t="str">
        <f>VLOOKUP(Importacao[[#This Row],[País]],Tabela4[],4,FALSE)</f>
        <v>Eslovênia</v>
      </c>
      <c r="G1164" t="str">
        <f>IFERROR(VLOOKUP(Importacao[[#This Row],[País Corrigido]],'Conversor de países_Geral_UTF8_'!$A$2:$B$223,2,FALSE),"Não Informado")</f>
        <v>Europa</v>
      </c>
      <c r="H11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5" spans="1:8" hidden="1">
      <c r="A1165" s="3" t="s">
        <v>73</v>
      </c>
      <c r="B1165">
        <v>1999</v>
      </c>
      <c r="C1165">
        <v>0</v>
      </c>
      <c r="D1165">
        <v>0</v>
      </c>
      <c r="E1165" t="e">
        <v>#NUM!</v>
      </c>
      <c r="F1165" t="str">
        <f>VLOOKUP(Importacao[[#This Row],[País]],Tabela4[],4,FALSE)</f>
        <v>Eslovênia</v>
      </c>
      <c r="G1165" t="str">
        <f>IFERROR(VLOOKUP(Importacao[[#This Row],[País Corrigido]],'Conversor de países_Geral_UTF8_'!$A$2:$B$223,2,FALSE),"Não Informado")</f>
        <v>Europa</v>
      </c>
      <c r="H11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6" spans="1:8" hidden="1">
      <c r="A1166" s="3" t="s">
        <v>73</v>
      </c>
      <c r="B1166">
        <v>2000</v>
      </c>
      <c r="C1166">
        <v>0</v>
      </c>
      <c r="D1166">
        <v>0</v>
      </c>
      <c r="E1166" t="e">
        <v>#NUM!</v>
      </c>
      <c r="F1166" t="str">
        <f>VLOOKUP(Importacao[[#This Row],[País]],Tabela4[],4,FALSE)</f>
        <v>Eslovênia</v>
      </c>
      <c r="G1166" t="str">
        <f>IFERROR(VLOOKUP(Importacao[[#This Row],[País Corrigido]],'Conversor de países_Geral_UTF8_'!$A$2:$B$223,2,FALSE),"Não Informado")</f>
        <v>Europa</v>
      </c>
      <c r="H11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7" spans="1:8" hidden="1">
      <c r="A1167" s="3" t="s">
        <v>73</v>
      </c>
      <c r="B1167">
        <v>2001</v>
      </c>
      <c r="C1167">
        <v>0</v>
      </c>
      <c r="D1167">
        <v>0</v>
      </c>
      <c r="E1167" t="e">
        <v>#NUM!</v>
      </c>
      <c r="F1167" t="str">
        <f>VLOOKUP(Importacao[[#This Row],[País]],Tabela4[],4,FALSE)</f>
        <v>Eslovênia</v>
      </c>
      <c r="G1167" t="str">
        <f>IFERROR(VLOOKUP(Importacao[[#This Row],[País Corrigido]],'Conversor de países_Geral_UTF8_'!$A$2:$B$223,2,FALSE),"Não Informado")</f>
        <v>Europa</v>
      </c>
      <c r="H11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8" spans="1:8" hidden="1">
      <c r="A1168" s="3" t="s">
        <v>73</v>
      </c>
      <c r="B1168">
        <v>2002</v>
      </c>
      <c r="C1168">
        <v>0</v>
      </c>
      <c r="D1168">
        <v>0</v>
      </c>
      <c r="E1168" t="e">
        <v>#NUM!</v>
      </c>
      <c r="F1168" t="str">
        <f>VLOOKUP(Importacao[[#This Row],[País]],Tabela4[],4,FALSE)</f>
        <v>Eslovênia</v>
      </c>
      <c r="G1168" t="str">
        <f>IFERROR(VLOOKUP(Importacao[[#This Row],[País Corrigido]],'Conversor de países_Geral_UTF8_'!$A$2:$B$223,2,FALSE),"Não Informado")</f>
        <v>Europa</v>
      </c>
      <c r="H11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69" spans="1:8" hidden="1">
      <c r="A1169" s="3" t="s">
        <v>73</v>
      </c>
      <c r="B1169">
        <v>2003</v>
      </c>
      <c r="C1169">
        <v>0</v>
      </c>
      <c r="D1169">
        <v>0</v>
      </c>
      <c r="E1169" t="e">
        <v>#NUM!</v>
      </c>
      <c r="F1169" t="str">
        <f>VLOOKUP(Importacao[[#This Row],[País]],Tabela4[],4,FALSE)</f>
        <v>Eslovênia</v>
      </c>
      <c r="G1169" t="str">
        <f>IFERROR(VLOOKUP(Importacao[[#This Row],[País Corrigido]],'Conversor de países_Geral_UTF8_'!$A$2:$B$223,2,FALSE),"Não Informado")</f>
        <v>Europa</v>
      </c>
      <c r="H11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70" spans="1:8" hidden="1">
      <c r="A1170" s="3" t="s">
        <v>73</v>
      </c>
      <c r="B1170">
        <v>2004</v>
      </c>
      <c r="C1170">
        <v>0</v>
      </c>
      <c r="D1170">
        <v>0</v>
      </c>
      <c r="E1170" t="e">
        <v>#NUM!</v>
      </c>
      <c r="F1170" t="str">
        <f>VLOOKUP(Importacao[[#This Row],[País]],Tabela4[],4,FALSE)</f>
        <v>Eslovênia</v>
      </c>
      <c r="G1170" t="str">
        <f>IFERROR(VLOOKUP(Importacao[[#This Row],[País Corrigido]],'Conversor de países_Geral_UTF8_'!$A$2:$B$223,2,FALSE),"Não Informado")</f>
        <v>Europa</v>
      </c>
      <c r="H11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71" spans="1:8" hidden="1">
      <c r="A1171" s="3" t="s">
        <v>73</v>
      </c>
      <c r="B1171">
        <v>2005</v>
      </c>
      <c r="C1171">
        <v>0</v>
      </c>
      <c r="D1171">
        <v>0</v>
      </c>
      <c r="E1171" t="e">
        <v>#NUM!</v>
      </c>
      <c r="F1171" t="str">
        <f>VLOOKUP(Importacao[[#This Row],[País]],Tabela4[],4,FALSE)</f>
        <v>Eslovênia</v>
      </c>
      <c r="G1171" t="str">
        <f>IFERROR(VLOOKUP(Importacao[[#This Row],[País Corrigido]],'Conversor de países_Geral_UTF8_'!$A$2:$B$223,2,FALSE),"Não Informado")</f>
        <v>Europa</v>
      </c>
      <c r="H11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72" spans="1:8" hidden="1">
      <c r="A1172" s="3" t="s">
        <v>73</v>
      </c>
      <c r="B1172">
        <v>2006</v>
      </c>
      <c r="C1172">
        <v>0</v>
      </c>
      <c r="D1172">
        <v>0</v>
      </c>
      <c r="E1172" t="e">
        <v>#NUM!</v>
      </c>
      <c r="F1172" t="str">
        <f>VLOOKUP(Importacao[[#This Row],[País]],Tabela4[],4,FALSE)</f>
        <v>Eslovênia</v>
      </c>
      <c r="G1172" t="str">
        <f>IFERROR(VLOOKUP(Importacao[[#This Row],[País Corrigido]],'Conversor de países_Geral_UTF8_'!$A$2:$B$223,2,FALSE),"Não Informado")</f>
        <v>Europa</v>
      </c>
      <c r="H11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73" spans="1:8" hidden="1">
      <c r="A1173" s="3" t="s">
        <v>73</v>
      </c>
      <c r="B1173">
        <v>2007</v>
      </c>
      <c r="C1173">
        <v>0</v>
      </c>
      <c r="D1173">
        <v>0</v>
      </c>
      <c r="E1173" t="e">
        <v>#NUM!</v>
      </c>
      <c r="F1173" t="str">
        <f>VLOOKUP(Importacao[[#This Row],[País]],Tabela4[],4,FALSE)</f>
        <v>Eslovênia</v>
      </c>
      <c r="G1173" t="str">
        <f>IFERROR(VLOOKUP(Importacao[[#This Row],[País Corrigido]],'Conversor de países_Geral_UTF8_'!$A$2:$B$223,2,FALSE),"Não Informado")</f>
        <v>Europa</v>
      </c>
      <c r="H11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74" spans="1:8" hidden="1">
      <c r="A1174" s="3" t="s">
        <v>73</v>
      </c>
      <c r="B1174">
        <v>2008</v>
      </c>
      <c r="C1174">
        <v>0</v>
      </c>
      <c r="D1174">
        <v>0</v>
      </c>
      <c r="E1174" t="e">
        <v>#NUM!</v>
      </c>
      <c r="F1174" t="str">
        <f>VLOOKUP(Importacao[[#This Row],[País]],Tabela4[],4,FALSE)</f>
        <v>Eslovênia</v>
      </c>
      <c r="G1174" t="str">
        <f>IFERROR(VLOOKUP(Importacao[[#This Row],[País Corrigido]],'Conversor de países_Geral_UTF8_'!$A$2:$B$223,2,FALSE),"Não Informado")</f>
        <v>Europa</v>
      </c>
      <c r="H11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75" spans="1:8" hidden="1">
      <c r="A1175" s="3" t="s">
        <v>73</v>
      </c>
      <c r="B1175">
        <v>2009</v>
      </c>
      <c r="C1175">
        <v>0</v>
      </c>
      <c r="D1175">
        <v>0</v>
      </c>
      <c r="E1175" t="e">
        <v>#NUM!</v>
      </c>
      <c r="F1175" t="str">
        <f>VLOOKUP(Importacao[[#This Row],[País]],Tabela4[],4,FALSE)</f>
        <v>Eslovênia</v>
      </c>
      <c r="G1175" t="str">
        <f>IFERROR(VLOOKUP(Importacao[[#This Row],[País Corrigido]],'Conversor de países_Geral_UTF8_'!$A$2:$B$223,2,FALSE),"Não Informado")</f>
        <v>Europa</v>
      </c>
      <c r="H11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76" spans="1:8" hidden="1">
      <c r="A1176" s="3" t="s">
        <v>73</v>
      </c>
      <c r="B1176">
        <v>2010</v>
      </c>
      <c r="C1176">
        <v>0</v>
      </c>
      <c r="D1176">
        <v>0</v>
      </c>
      <c r="E1176" t="e">
        <v>#NUM!</v>
      </c>
      <c r="F1176" t="str">
        <f>VLOOKUP(Importacao[[#This Row],[País]],Tabela4[],4,FALSE)</f>
        <v>Eslovênia</v>
      </c>
      <c r="G1176" t="str">
        <f>IFERROR(VLOOKUP(Importacao[[#This Row],[País Corrigido]],'Conversor de países_Geral_UTF8_'!$A$2:$B$223,2,FALSE),"Não Informado")</f>
        <v>Europa</v>
      </c>
      <c r="H11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77" spans="1:8" hidden="1">
      <c r="A1177" s="3" t="s">
        <v>73</v>
      </c>
      <c r="B1177">
        <v>2011</v>
      </c>
      <c r="C1177">
        <v>3600</v>
      </c>
      <c r="D1177">
        <v>62602</v>
      </c>
      <c r="E1177">
        <v>17.389444444444443</v>
      </c>
      <c r="F1177" t="str">
        <f>VLOOKUP(Importacao[[#This Row],[País]],Tabela4[],4,FALSE)</f>
        <v>Eslovênia</v>
      </c>
      <c r="G1177" t="str">
        <f>IFERROR(VLOOKUP(Importacao[[#This Row],[País Corrigido]],'Conversor de países_Geral_UTF8_'!$A$2:$B$223,2,FALSE),"Não Informado")</f>
        <v>Europa</v>
      </c>
      <c r="H11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78" spans="1:8" hidden="1">
      <c r="A1178" s="3" t="s">
        <v>73</v>
      </c>
      <c r="B1178">
        <v>2012</v>
      </c>
      <c r="C1178">
        <v>433</v>
      </c>
      <c r="D1178">
        <v>1223</v>
      </c>
      <c r="E1178">
        <v>2.8244803695150114</v>
      </c>
      <c r="F1178" t="str">
        <f>VLOOKUP(Importacao[[#This Row],[País]],Tabela4[],4,FALSE)</f>
        <v>Eslovênia</v>
      </c>
      <c r="G1178" t="str">
        <f>IFERROR(VLOOKUP(Importacao[[#This Row],[País Corrigido]],'Conversor de países_Geral_UTF8_'!$A$2:$B$223,2,FALSE),"Não Informado")</f>
        <v>Europa</v>
      </c>
      <c r="H11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79" spans="1:8" hidden="1">
      <c r="A1179" s="3" t="s">
        <v>73</v>
      </c>
      <c r="B1179">
        <v>2013</v>
      </c>
      <c r="C1179">
        <v>2192</v>
      </c>
      <c r="D1179">
        <v>25307</v>
      </c>
      <c r="E1179">
        <v>11.545164233576642</v>
      </c>
      <c r="F1179" t="str">
        <f>VLOOKUP(Importacao[[#This Row],[País]],Tabela4[],4,FALSE)</f>
        <v>Eslovênia</v>
      </c>
      <c r="G1179" t="str">
        <f>IFERROR(VLOOKUP(Importacao[[#This Row],[País Corrigido]],'Conversor de países_Geral_UTF8_'!$A$2:$B$223,2,FALSE),"Não Informado")</f>
        <v>Europa</v>
      </c>
      <c r="H11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80" spans="1:8" hidden="1">
      <c r="A1180" s="3" t="s">
        <v>73</v>
      </c>
      <c r="B1180">
        <v>2014</v>
      </c>
      <c r="C1180">
        <v>4190</v>
      </c>
      <c r="D1180">
        <v>23377</v>
      </c>
      <c r="E1180">
        <v>5.5792362768496417</v>
      </c>
      <c r="F1180" t="str">
        <f>VLOOKUP(Importacao[[#This Row],[País]],Tabela4[],4,FALSE)</f>
        <v>Eslovênia</v>
      </c>
      <c r="G1180" t="str">
        <f>IFERROR(VLOOKUP(Importacao[[#This Row],[País Corrigido]],'Conversor de países_Geral_UTF8_'!$A$2:$B$223,2,FALSE),"Não Informado")</f>
        <v>Europa</v>
      </c>
      <c r="H11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81" spans="1:8" hidden="1">
      <c r="A1181" s="3" t="s">
        <v>73</v>
      </c>
      <c r="B1181">
        <v>2015</v>
      </c>
      <c r="C1181">
        <v>4640</v>
      </c>
      <c r="D1181">
        <v>24190</v>
      </c>
      <c r="E1181">
        <v>5.2133620689655169</v>
      </c>
      <c r="F1181" t="str">
        <f>VLOOKUP(Importacao[[#This Row],[País]],Tabela4[],4,FALSE)</f>
        <v>Eslovênia</v>
      </c>
      <c r="G1181" t="str">
        <f>IFERROR(VLOOKUP(Importacao[[#This Row],[País Corrigido]],'Conversor de países_Geral_UTF8_'!$A$2:$B$223,2,FALSE),"Não Informado")</f>
        <v>Europa</v>
      </c>
      <c r="H11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82" spans="1:8" hidden="1">
      <c r="A1182" s="3" t="s">
        <v>73</v>
      </c>
      <c r="B1182">
        <v>2016</v>
      </c>
      <c r="C1182">
        <v>14366</v>
      </c>
      <c r="D1182">
        <v>46972</v>
      </c>
      <c r="E1182">
        <v>3.2696644855909787</v>
      </c>
      <c r="F1182" t="str">
        <f>VLOOKUP(Importacao[[#This Row],[País]],Tabela4[],4,FALSE)</f>
        <v>Eslovênia</v>
      </c>
      <c r="G1182" t="str">
        <f>IFERROR(VLOOKUP(Importacao[[#This Row],[País Corrigido]],'Conversor de países_Geral_UTF8_'!$A$2:$B$223,2,FALSE),"Não Informado")</f>
        <v>Europa</v>
      </c>
      <c r="H11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83" spans="1:8" hidden="1">
      <c r="A1183" s="3" t="s">
        <v>73</v>
      </c>
      <c r="B1183">
        <v>2017</v>
      </c>
      <c r="C1183">
        <v>0</v>
      </c>
      <c r="D1183">
        <v>0</v>
      </c>
      <c r="E1183" t="e">
        <v>#NUM!</v>
      </c>
      <c r="F1183" t="str">
        <f>VLOOKUP(Importacao[[#This Row],[País]],Tabela4[],4,FALSE)</f>
        <v>Eslovênia</v>
      </c>
      <c r="G1183" t="str">
        <f>IFERROR(VLOOKUP(Importacao[[#This Row],[País Corrigido]],'Conversor de países_Geral_UTF8_'!$A$2:$B$223,2,FALSE),"Não Informado")</f>
        <v>Europa</v>
      </c>
      <c r="H11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84" spans="1:8" hidden="1">
      <c r="A1184" s="3" t="s">
        <v>73</v>
      </c>
      <c r="B1184">
        <v>2018</v>
      </c>
      <c r="C1184">
        <v>20976</v>
      </c>
      <c r="D1184">
        <v>68521</v>
      </c>
      <c r="E1184">
        <v>3.2666380625476736</v>
      </c>
      <c r="F1184" t="str">
        <f>VLOOKUP(Importacao[[#This Row],[País]],Tabela4[],4,FALSE)</f>
        <v>Eslovênia</v>
      </c>
      <c r="G1184" t="str">
        <f>IFERROR(VLOOKUP(Importacao[[#This Row],[País Corrigido]],'Conversor de países_Geral_UTF8_'!$A$2:$B$223,2,FALSE),"Não Informado")</f>
        <v>Europa</v>
      </c>
      <c r="H11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85" spans="1:8" hidden="1">
      <c r="A1185" s="3" t="s">
        <v>73</v>
      </c>
      <c r="B1185">
        <v>2019</v>
      </c>
      <c r="C1185">
        <v>30968</v>
      </c>
      <c r="D1185">
        <v>101190</v>
      </c>
      <c r="E1185">
        <v>3.2675665202789976</v>
      </c>
      <c r="F1185" t="str">
        <f>VLOOKUP(Importacao[[#This Row],[País]],Tabela4[],4,FALSE)</f>
        <v>Eslovênia</v>
      </c>
      <c r="G1185" t="str">
        <f>IFERROR(VLOOKUP(Importacao[[#This Row],[País Corrigido]],'Conversor de países_Geral_UTF8_'!$A$2:$B$223,2,FALSE),"Não Informado")</f>
        <v>Europa</v>
      </c>
      <c r="H11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86" spans="1:8" hidden="1">
      <c r="A1186" s="3" t="s">
        <v>73</v>
      </c>
      <c r="B1186">
        <v>2020</v>
      </c>
      <c r="C1186">
        <v>11392</v>
      </c>
      <c r="D1186">
        <v>39771</v>
      </c>
      <c r="E1186">
        <v>3.4911341292134832</v>
      </c>
      <c r="F1186" t="str">
        <f>VLOOKUP(Importacao[[#This Row],[País]],Tabela4[],4,FALSE)</f>
        <v>Eslovênia</v>
      </c>
      <c r="G1186" t="str">
        <f>IFERROR(VLOOKUP(Importacao[[#This Row],[País Corrigido]],'Conversor de países_Geral_UTF8_'!$A$2:$B$223,2,FALSE),"Não Informado")</f>
        <v>Europa</v>
      </c>
      <c r="H11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87" spans="1:8" hidden="1">
      <c r="A1187" s="3" t="s">
        <v>73</v>
      </c>
      <c r="B1187">
        <v>2021</v>
      </c>
      <c r="C1187">
        <v>42944</v>
      </c>
      <c r="D1187">
        <v>172141</v>
      </c>
      <c r="E1187">
        <v>4.0084994411326376</v>
      </c>
      <c r="F1187" t="str">
        <f>VLOOKUP(Importacao[[#This Row],[País]],Tabela4[],4,FALSE)</f>
        <v>Eslovênia</v>
      </c>
      <c r="G1187" t="str">
        <f>IFERROR(VLOOKUP(Importacao[[#This Row],[País Corrigido]],'Conversor de países_Geral_UTF8_'!$A$2:$B$223,2,FALSE),"Não Informado")</f>
        <v>Europa</v>
      </c>
      <c r="H11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88" spans="1:8" hidden="1">
      <c r="A1188" s="3" t="s">
        <v>73</v>
      </c>
      <c r="B1188">
        <v>2022</v>
      </c>
      <c r="C1188">
        <v>31509</v>
      </c>
      <c r="D1188">
        <v>127726</v>
      </c>
      <c r="E1188">
        <v>4.053635469231013</v>
      </c>
      <c r="F1188" t="str">
        <f>VLOOKUP(Importacao[[#This Row],[País]],Tabela4[],4,FALSE)</f>
        <v>Eslovênia</v>
      </c>
      <c r="G1188" t="str">
        <f>IFERROR(VLOOKUP(Importacao[[#This Row],[País Corrigido]],'Conversor de países_Geral_UTF8_'!$A$2:$B$223,2,FALSE),"Não Informado")</f>
        <v>Europa</v>
      </c>
      <c r="H11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89" spans="1:8" hidden="1">
      <c r="A1189" s="3" t="s">
        <v>73</v>
      </c>
      <c r="B1189">
        <v>2023</v>
      </c>
      <c r="C1189">
        <v>28806</v>
      </c>
      <c r="D1189">
        <v>124283</v>
      </c>
      <c r="E1189">
        <v>4.314483093799903</v>
      </c>
      <c r="F1189" t="str">
        <f>VLOOKUP(Importacao[[#This Row],[País]],Tabela4[],4,FALSE)</f>
        <v>Eslovênia</v>
      </c>
      <c r="G1189" t="str">
        <f>IFERROR(VLOOKUP(Importacao[[#This Row],[País Corrigido]],'Conversor de países_Geral_UTF8_'!$A$2:$B$223,2,FALSE),"Não Informado")</f>
        <v>Europa</v>
      </c>
      <c r="H11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190" spans="1:8" hidden="1">
      <c r="A1190" s="3" t="s">
        <v>72</v>
      </c>
      <c r="B1190">
        <v>1970</v>
      </c>
      <c r="C1190">
        <v>0</v>
      </c>
      <c r="D1190">
        <v>0</v>
      </c>
      <c r="E1190" t="e">
        <v>#NUM!</v>
      </c>
      <c r="F1190" t="str">
        <f>VLOOKUP(Importacao[[#This Row],[País]],Tabela4[],4,FALSE)</f>
        <v>Eslováquia</v>
      </c>
      <c r="G1190" t="str">
        <f>IFERROR(VLOOKUP(Importacao[[#This Row],[País Corrigido]],'Conversor de países_Geral_UTF8_'!$A$2:$B$223,2,FALSE),"Não Informado")</f>
        <v>Europa</v>
      </c>
      <c r="H11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1" spans="1:8" hidden="1">
      <c r="A1191" s="3" t="s">
        <v>72</v>
      </c>
      <c r="B1191">
        <v>1971</v>
      </c>
      <c r="C1191">
        <v>0</v>
      </c>
      <c r="D1191">
        <v>0</v>
      </c>
      <c r="E1191" t="e">
        <v>#NUM!</v>
      </c>
      <c r="F1191" t="str">
        <f>VLOOKUP(Importacao[[#This Row],[País]],Tabela4[],4,FALSE)</f>
        <v>Eslováquia</v>
      </c>
      <c r="G1191" t="str">
        <f>IFERROR(VLOOKUP(Importacao[[#This Row],[País Corrigido]],'Conversor de países_Geral_UTF8_'!$A$2:$B$223,2,FALSE),"Não Informado")</f>
        <v>Europa</v>
      </c>
      <c r="H11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2" spans="1:8" hidden="1">
      <c r="A1192" s="3" t="s">
        <v>72</v>
      </c>
      <c r="B1192">
        <v>1972</v>
      </c>
      <c r="C1192">
        <v>0</v>
      </c>
      <c r="D1192">
        <v>0</v>
      </c>
      <c r="E1192" t="e">
        <v>#NUM!</v>
      </c>
      <c r="F1192" t="str">
        <f>VLOOKUP(Importacao[[#This Row],[País]],Tabela4[],4,FALSE)</f>
        <v>Eslováquia</v>
      </c>
      <c r="G1192" t="str">
        <f>IFERROR(VLOOKUP(Importacao[[#This Row],[País Corrigido]],'Conversor de países_Geral_UTF8_'!$A$2:$B$223,2,FALSE),"Não Informado")</f>
        <v>Europa</v>
      </c>
      <c r="H11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3" spans="1:8" hidden="1">
      <c r="A1193" s="3" t="s">
        <v>72</v>
      </c>
      <c r="B1193">
        <v>1973</v>
      </c>
      <c r="C1193">
        <v>0</v>
      </c>
      <c r="D1193">
        <v>0</v>
      </c>
      <c r="E1193" t="e">
        <v>#NUM!</v>
      </c>
      <c r="F1193" t="str">
        <f>VLOOKUP(Importacao[[#This Row],[País]],Tabela4[],4,FALSE)</f>
        <v>Eslováquia</v>
      </c>
      <c r="G1193" t="str">
        <f>IFERROR(VLOOKUP(Importacao[[#This Row],[País Corrigido]],'Conversor de países_Geral_UTF8_'!$A$2:$B$223,2,FALSE),"Não Informado")</f>
        <v>Europa</v>
      </c>
      <c r="H11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4" spans="1:8" hidden="1">
      <c r="A1194" s="3" t="s">
        <v>72</v>
      </c>
      <c r="B1194">
        <v>1974</v>
      </c>
      <c r="C1194">
        <v>0</v>
      </c>
      <c r="D1194">
        <v>0</v>
      </c>
      <c r="E1194" t="e">
        <v>#NUM!</v>
      </c>
      <c r="F1194" t="str">
        <f>VLOOKUP(Importacao[[#This Row],[País]],Tabela4[],4,FALSE)</f>
        <v>Eslováquia</v>
      </c>
      <c r="G1194" t="str">
        <f>IFERROR(VLOOKUP(Importacao[[#This Row],[País Corrigido]],'Conversor de países_Geral_UTF8_'!$A$2:$B$223,2,FALSE),"Não Informado")</f>
        <v>Europa</v>
      </c>
      <c r="H11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5" spans="1:8" hidden="1">
      <c r="A1195" s="3" t="s">
        <v>72</v>
      </c>
      <c r="B1195">
        <v>1975</v>
      </c>
      <c r="C1195">
        <v>0</v>
      </c>
      <c r="D1195">
        <v>0</v>
      </c>
      <c r="E1195" t="e">
        <v>#NUM!</v>
      </c>
      <c r="F1195" t="str">
        <f>VLOOKUP(Importacao[[#This Row],[País]],Tabela4[],4,FALSE)</f>
        <v>Eslováquia</v>
      </c>
      <c r="G1195" t="str">
        <f>IFERROR(VLOOKUP(Importacao[[#This Row],[País Corrigido]],'Conversor de países_Geral_UTF8_'!$A$2:$B$223,2,FALSE),"Não Informado")</f>
        <v>Europa</v>
      </c>
      <c r="H11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6" spans="1:8" hidden="1">
      <c r="A1196" s="3" t="s">
        <v>72</v>
      </c>
      <c r="B1196">
        <v>1976</v>
      </c>
      <c r="C1196">
        <v>0</v>
      </c>
      <c r="D1196">
        <v>0</v>
      </c>
      <c r="E1196" t="e">
        <v>#NUM!</v>
      </c>
      <c r="F1196" t="str">
        <f>VLOOKUP(Importacao[[#This Row],[País]],Tabela4[],4,FALSE)</f>
        <v>Eslováquia</v>
      </c>
      <c r="G1196" t="str">
        <f>IFERROR(VLOOKUP(Importacao[[#This Row],[País Corrigido]],'Conversor de países_Geral_UTF8_'!$A$2:$B$223,2,FALSE),"Não Informado")</f>
        <v>Europa</v>
      </c>
      <c r="H11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7" spans="1:8" hidden="1">
      <c r="A1197" s="3" t="s">
        <v>72</v>
      </c>
      <c r="B1197">
        <v>1977</v>
      </c>
      <c r="C1197">
        <v>0</v>
      </c>
      <c r="D1197">
        <v>0</v>
      </c>
      <c r="E1197" t="e">
        <v>#NUM!</v>
      </c>
      <c r="F1197" t="str">
        <f>VLOOKUP(Importacao[[#This Row],[País]],Tabela4[],4,FALSE)</f>
        <v>Eslováquia</v>
      </c>
      <c r="G1197" t="str">
        <f>IFERROR(VLOOKUP(Importacao[[#This Row],[País Corrigido]],'Conversor de países_Geral_UTF8_'!$A$2:$B$223,2,FALSE),"Não Informado")</f>
        <v>Europa</v>
      </c>
      <c r="H11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8" spans="1:8" hidden="1">
      <c r="A1198" s="3" t="s">
        <v>72</v>
      </c>
      <c r="B1198">
        <v>1978</v>
      </c>
      <c r="C1198">
        <v>0</v>
      </c>
      <c r="D1198">
        <v>0</v>
      </c>
      <c r="E1198" t="e">
        <v>#NUM!</v>
      </c>
      <c r="F1198" t="str">
        <f>VLOOKUP(Importacao[[#This Row],[País]],Tabela4[],4,FALSE)</f>
        <v>Eslováquia</v>
      </c>
      <c r="G1198" t="str">
        <f>IFERROR(VLOOKUP(Importacao[[#This Row],[País Corrigido]],'Conversor de países_Geral_UTF8_'!$A$2:$B$223,2,FALSE),"Não Informado")</f>
        <v>Europa</v>
      </c>
      <c r="H11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199" spans="1:8" hidden="1">
      <c r="A1199" s="3" t="s">
        <v>72</v>
      </c>
      <c r="B1199">
        <v>1979</v>
      </c>
      <c r="C1199">
        <v>0</v>
      </c>
      <c r="D1199">
        <v>0</v>
      </c>
      <c r="E1199" t="e">
        <v>#NUM!</v>
      </c>
      <c r="F1199" t="str">
        <f>VLOOKUP(Importacao[[#This Row],[País]],Tabela4[],4,FALSE)</f>
        <v>Eslováquia</v>
      </c>
      <c r="G1199" t="str">
        <f>IFERROR(VLOOKUP(Importacao[[#This Row],[País Corrigido]],'Conversor de países_Geral_UTF8_'!$A$2:$B$223,2,FALSE),"Não Informado")</f>
        <v>Europa</v>
      </c>
      <c r="H11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0" spans="1:8" hidden="1">
      <c r="A1200" s="3" t="s">
        <v>72</v>
      </c>
      <c r="B1200">
        <v>1980</v>
      </c>
      <c r="C1200">
        <v>0</v>
      </c>
      <c r="D1200">
        <v>0</v>
      </c>
      <c r="E1200" t="e">
        <v>#NUM!</v>
      </c>
      <c r="F1200" t="str">
        <f>VLOOKUP(Importacao[[#This Row],[País]],Tabela4[],4,FALSE)</f>
        <v>Eslováquia</v>
      </c>
      <c r="G1200" t="str">
        <f>IFERROR(VLOOKUP(Importacao[[#This Row],[País Corrigido]],'Conversor de países_Geral_UTF8_'!$A$2:$B$223,2,FALSE),"Não Informado")</f>
        <v>Europa</v>
      </c>
      <c r="H12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1" spans="1:8" hidden="1">
      <c r="A1201" s="3" t="s">
        <v>72</v>
      </c>
      <c r="B1201">
        <v>1981</v>
      </c>
      <c r="C1201">
        <v>0</v>
      </c>
      <c r="D1201">
        <v>0</v>
      </c>
      <c r="E1201" t="e">
        <v>#NUM!</v>
      </c>
      <c r="F1201" t="str">
        <f>VLOOKUP(Importacao[[#This Row],[País]],Tabela4[],4,FALSE)</f>
        <v>Eslováquia</v>
      </c>
      <c r="G1201" t="str">
        <f>IFERROR(VLOOKUP(Importacao[[#This Row],[País Corrigido]],'Conversor de países_Geral_UTF8_'!$A$2:$B$223,2,FALSE),"Não Informado")</f>
        <v>Europa</v>
      </c>
      <c r="H12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2" spans="1:8" hidden="1">
      <c r="A1202" s="3" t="s">
        <v>72</v>
      </c>
      <c r="B1202">
        <v>1982</v>
      </c>
      <c r="C1202">
        <v>0</v>
      </c>
      <c r="D1202">
        <v>0</v>
      </c>
      <c r="E1202" t="e">
        <v>#NUM!</v>
      </c>
      <c r="F1202" t="str">
        <f>VLOOKUP(Importacao[[#This Row],[País]],Tabela4[],4,FALSE)</f>
        <v>Eslováquia</v>
      </c>
      <c r="G1202" t="str">
        <f>IFERROR(VLOOKUP(Importacao[[#This Row],[País Corrigido]],'Conversor de países_Geral_UTF8_'!$A$2:$B$223,2,FALSE),"Não Informado")</f>
        <v>Europa</v>
      </c>
      <c r="H12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3" spans="1:8" hidden="1">
      <c r="A1203" s="3" t="s">
        <v>72</v>
      </c>
      <c r="B1203">
        <v>1983</v>
      </c>
      <c r="C1203">
        <v>0</v>
      </c>
      <c r="D1203">
        <v>0</v>
      </c>
      <c r="E1203" t="e">
        <v>#NUM!</v>
      </c>
      <c r="F1203" t="str">
        <f>VLOOKUP(Importacao[[#This Row],[País]],Tabela4[],4,FALSE)</f>
        <v>Eslováquia</v>
      </c>
      <c r="G1203" t="str">
        <f>IFERROR(VLOOKUP(Importacao[[#This Row],[País Corrigido]],'Conversor de países_Geral_UTF8_'!$A$2:$B$223,2,FALSE),"Não Informado")</f>
        <v>Europa</v>
      </c>
      <c r="H12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4" spans="1:8" hidden="1">
      <c r="A1204" s="3" t="s">
        <v>72</v>
      </c>
      <c r="B1204">
        <v>1984</v>
      </c>
      <c r="C1204">
        <v>0</v>
      </c>
      <c r="D1204">
        <v>0</v>
      </c>
      <c r="E1204" t="e">
        <v>#NUM!</v>
      </c>
      <c r="F1204" t="str">
        <f>VLOOKUP(Importacao[[#This Row],[País]],Tabela4[],4,FALSE)</f>
        <v>Eslováquia</v>
      </c>
      <c r="G1204" t="str">
        <f>IFERROR(VLOOKUP(Importacao[[#This Row],[País Corrigido]],'Conversor de países_Geral_UTF8_'!$A$2:$B$223,2,FALSE),"Não Informado")</f>
        <v>Europa</v>
      </c>
      <c r="H12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5" spans="1:8" hidden="1">
      <c r="A1205" s="3" t="s">
        <v>72</v>
      </c>
      <c r="B1205">
        <v>1985</v>
      </c>
      <c r="C1205">
        <v>0</v>
      </c>
      <c r="D1205">
        <v>0</v>
      </c>
      <c r="E1205" t="e">
        <v>#NUM!</v>
      </c>
      <c r="F1205" t="str">
        <f>VLOOKUP(Importacao[[#This Row],[País]],Tabela4[],4,FALSE)</f>
        <v>Eslováquia</v>
      </c>
      <c r="G1205" t="str">
        <f>IFERROR(VLOOKUP(Importacao[[#This Row],[País Corrigido]],'Conversor de países_Geral_UTF8_'!$A$2:$B$223,2,FALSE),"Não Informado")</f>
        <v>Europa</v>
      </c>
      <c r="H12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6" spans="1:8" hidden="1">
      <c r="A1206" s="3" t="s">
        <v>72</v>
      </c>
      <c r="B1206">
        <v>1986</v>
      </c>
      <c r="C1206">
        <v>0</v>
      </c>
      <c r="D1206">
        <v>0</v>
      </c>
      <c r="E1206" t="e">
        <v>#NUM!</v>
      </c>
      <c r="F1206" t="str">
        <f>VLOOKUP(Importacao[[#This Row],[País]],Tabela4[],4,FALSE)</f>
        <v>Eslováquia</v>
      </c>
      <c r="G1206" t="str">
        <f>IFERROR(VLOOKUP(Importacao[[#This Row],[País Corrigido]],'Conversor de países_Geral_UTF8_'!$A$2:$B$223,2,FALSE),"Não Informado")</f>
        <v>Europa</v>
      </c>
      <c r="H12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7" spans="1:8" hidden="1">
      <c r="A1207" s="3" t="s">
        <v>72</v>
      </c>
      <c r="B1207">
        <v>1987</v>
      </c>
      <c r="C1207">
        <v>0</v>
      </c>
      <c r="D1207">
        <v>0</v>
      </c>
      <c r="E1207" t="e">
        <v>#NUM!</v>
      </c>
      <c r="F1207" t="str">
        <f>VLOOKUP(Importacao[[#This Row],[País]],Tabela4[],4,FALSE)</f>
        <v>Eslováquia</v>
      </c>
      <c r="G1207" t="str">
        <f>IFERROR(VLOOKUP(Importacao[[#This Row],[País Corrigido]],'Conversor de países_Geral_UTF8_'!$A$2:$B$223,2,FALSE),"Não Informado")</f>
        <v>Europa</v>
      </c>
      <c r="H12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8" spans="1:8" hidden="1">
      <c r="A1208" s="3" t="s">
        <v>72</v>
      </c>
      <c r="B1208">
        <v>1988</v>
      </c>
      <c r="C1208">
        <v>0</v>
      </c>
      <c r="D1208">
        <v>0</v>
      </c>
      <c r="E1208" t="e">
        <v>#NUM!</v>
      </c>
      <c r="F1208" t="str">
        <f>VLOOKUP(Importacao[[#This Row],[País]],Tabela4[],4,FALSE)</f>
        <v>Eslováquia</v>
      </c>
      <c r="G1208" t="str">
        <f>IFERROR(VLOOKUP(Importacao[[#This Row],[País Corrigido]],'Conversor de países_Geral_UTF8_'!$A$2:$B$223,2,FALSE),"Não Informado")</f>
        <v>Europa</v>
      </c>
      <c r="H12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09" spans="1:8" hidden="1">
      <c r="A1209" s="3" t="s">
        <v>72</v>
      </c>
      <c r="B1209">
        <v>1989</v>
      </c>
      <c r="C1209">
        <v>0</v>
      </c>
      <c r="D1209">
        <v>0</v>
      </c>
      <c r="E1209" t="e">
        <v>#NUM!</v>
      </c>
      <c r="F1209" t="str">
        <f>VLOOKUP(Importacao[[#This Row],[País]],Tabela4[],4,FALSE)</f>
        <v>Eslováquia</v>
      </c>
      <c r="G1209" t="str">
        <f>IFERROR(VLOOKUP(Importacao[[#This Row],[País Corrigido]],'Conversor de países_Geral_UTF8_'!$A$2:$B$223,2,FALSE),"Não Informado")</f>
        <v>Europa</v>
      </c>
      <c r="H12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0" spans="1:8" hidden="1">
      <c r="A1210" s="3" t="s">
        <v>72</v>
      </c>
      <c r="B1210">
        <v>1990</v>
      </c>
      <c r="C1210">
        <v>0</v>
      </c>
      <c r="D1210">
        <v>0</v>
      </c>
      <c r="E1210" t="e">
        <v>#NUM!</v>
      </c>
      <c r="F1210" t="str">
        <f>VLOOKUP(Importacao[[#This Row],[País]],Tabela4[],4,FALSE)</f>
        <v>Eslováquia</v>
      </c>
      <c r="G1210" t="str">
        <f>IFERROR(VLOOKUP(Importacao[[#This Row],[País Corrigido]],'Conversor de países_Geral_UTF8_'!$A$2:$B$223,2,FALSE),"Não Informado")</f>
        <v>Europa</v>
      </c>
      <c r="H12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1" spans="1:8" hidden="1">
      <c r="A1211" s="3" t="s">
        <v>72</v>
      </c>
      <c r="B1211">
        <v>1991</v>
      </c>
      <c r="C1211">
        <v>0</v>
      </c>
      <c r="D1211">
        <v>0</v>
      </c>
      <c r="E1211" t="e">
        <v>#NUM!</v>
      </c>
      <c r="F1211" t="str">
        <f>VLOOKUP(Importacao[[#This Row],[País]],Tabela4[],4,FALSE)</f>
        <v>Eslováquia</v>
      </c>
      <c r="G1211" t="str">
        <f>IFERROR(VLOOKUP(Importacao[[#This Row],[País Corrigido]],'Conversor de países_Geral_UTF8_'!$A$2:$B$223,2,FALSE),"Não Informado")</f>
        <v>Europa</v>
      </c>
      <c r="H12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2" spans="1:8" hidden="1">
      <c r="A1212" s="3" t="s">
        <v>72</v>
      </c>
      <c r="B1212">
        <v>1992</v>
      </c>
      <c r="C1212">
        <v>0</v>
      </c>
      <c r="D1212">
        <v>0</v>
      </c>
      <c r="E1212" t="e">
        <v>#NUM!</v>
      </c>
      <c r="F1212" t="str">
        <f>VLOOKUP(Importacao[[#This Row],[País]],Tabela4[],4,FALSE)</f>
        <v>Eslováquia</v>
      </c>
      <c r="G1212" t="str">
        <f>IFERROR(VLOOKUP(Importacao[[#This Row],[País Corrigido]],'Conversor de países_Geral_UTF8_'!$A$2:$B$223,2,FALSE),"Não Informado")</f>
        <v>Europa</v>
      </c>
      <c r="H12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3" spans="1:8" hidden="1">
      <c r="A1213" s="3" t="s">
        <v>72</v>
      </c>
      <c r="B1213">
        <v>1993</v>
      </c>
      <c r="C1213">
        <v>0</v>
      </c>
      <c r="D1213">
        <v>0</v>
      </c>
      <c r="E1213" t="e">
        <v>#NUM!</v>
      </c>
      <c r="F1213" t="str">
        <f>VLOOKUP(Importacao[[#This Row],[País]],Tabela4[],4,FALSE)</f>
        <v>Eslováquia</v>
      </c>
      <c r="G1213" t="str">
        <f>IFERROR(VLOOKUP(Importacao[[#This Row],[País Corrigido]],'Conversor de países_Geral_UTF8_'!$A$2:$B$223,2,FALSE),"Não Informado")</f>
        <v>Europa</v>
      </c>
      <c r="H12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4" spans="1:8" hidden="1">
      <c r="A1214" s="3" t="s">
        <v>72</v>
      </c>
      <c r="B1214">
        <v>1994</v>
      </c>
      <c r="C1214">
        <v>0</v>
      </c>
      <c r="D1214">
        <v>0</v>
      </c>
      <c r="E1214" t="e">
        <v>#NUM!</v>
      </c>
      <c r="F1214" t="str">
        <f>VLOOKUP(Importacao[[#This Row],[País]],Tabela4[],4,FALSE)</f>
        <v>Eslováquia</v>
      </c>
      <c r="G1214" t="str">
        <f>IFERROR(VLOOKUP(Importacao[[#This Row],[País Corrigido]],'Conversor de países_Geral_UTF8_'!$A$2:$B$223,2,FALSE),"Não Informado")</f>
        <v>Europa</v>
      </c>
      <c r="H12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5" spans="1:8" hidden="1">
      <c r="A1215" s="3" t="s">
        <v>72</v>
      </c>
      <c r="B1215">
        <v>1995</v>
      </c>
      <c r="C1215">
        <v>0</v>
      </c>
      <c r="D1215">
        <v>0</v>
      </c>
      <c r="E1215" t="e">
        <v>#NUM!</v>
      </c>
      <c r="F1215" t="str">
        <f>VLOOKUP(Importacao[[#This Row],[País]],Tabela4[],4,FALSE)</f>
        <v>Eslováquia</v>
      </c>
      <c r="G1215" t="str">
        <f>IFERROR(VLOOKUP(Importacao[[#This Row],[País Corrigido]],'Conversor de países_Geral_UTF8_'!$A$2:$B$223,2,FALSE),"Não Informado")</f>
        <v>Europa</v>
      </c>
      <c r="H12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6" spans="1:8" hidden="1">
      <c r="A1216" s="3" t="s">
        <v>72</v>
      </c>
      <c r="B1216">
        <v>1996</v>
      </c>
      <c r="C1216">
        <v>0</v>
      </c>
      <c r="D1216">
        <v>0</v>
      </c>
      <c r="E1216" t="e">
        <v>#NUM!</v>
      </c>
      <c r="F1216" t="str">
        <f>VLOOKUP(Importacao[[#This Row],[País]],Tabela4[],4,FALSE)</f>
        <v>Eslováquia</v>
      </c>
      <c r="G1216" t="str">
        <f>IFERROR(VLOOKUP(Importacao[[#This Row],[País Corrigido]],'Conversor de países_Geral_UTF8_'!$A$2:$B$223,2,FALSE),"Não Informado")</f>
        <v>Europa</v>
      </c>
      <c r="H12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7" spans="1:8" hidden="1">
      <c r="A1217" s="3" t="s">
        <v>72</v>
      </c>
      <c r="B1217">
        <v>1997</v>
      </c>
      <c r="C1217">
        <v>0</v>
      </c>
      <c r="D1217">
        <v>0</v>
      </c>
      <c r="E1217" t="e">
        <v>#NUM!</v>
      </c>
      <c r="F1217" t="str">
        <f>VLOOKUP(Importacao[[#This Row],[País]],Tabela4[],4,FALSE)</f>
        <v>Eslováquia</v>
      </c>
      <c r="G1217" t="str">
        <f>IFERROR(VLOOKUP(Importacao[[#This Row],[País Corrigido]],'Conversor de países_Geral_UTF8_'!$A$2:$B$223,2,FALSE),"Não Informado")</f>
        <v>Europa</v>
      </c>
      <c r="H12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8" spans="1:8" hidden="1">
      <c r="A1218" s="3" t="s">
        <v>72</v>
      </c>
      <c r="B1218">
        <v>1998</v>
      </c>
      <c r="C1218">
        <v>0</v>
      </c>
      <c r="D1218">
        <v>0</v>
      </c>
      <c r="E1218" t="e">
        <v>#NUM!</v>
      </c>
      <c r="F1218" t="str">
        <f>VLOOKUP(Importacao[[#This Row],[País]],Tabela4[],4,FALSE)</f>
        <v>Eslováquia</v>
      </c>
      <c r="G1218" t="str">
        <f>IFERROR(VLOOKUP(Importacao[[#This Row],[País Corrigido]],'Conversor de países_Geral_UTF8_'!$A$2:$B$223,2,FALSE),"Não Informado")</f>
        <v>Europa</v>
      </c>
      <c r="H12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19" spans="1:8" hidden="1">
      <c r="A1219" s="3" t="s">
        <v>72</v>
      </c>
      <c r="B1219">
        <v>1999</v>
      </c>
      <c r="C1219">
        <v>0</v>
      </c>
      <c r="D1219">
        <v>0</v>
      </c>
      <c r="E1219" t="e">
        <v>#NUM!</v>
      </c>
      <c r="F1219" t="str">
        <f>VLOOKUP(Importacao[[#This Row],[País]],Tabela4[],4,FALSE)</f>
        <v>Eslováquia</v>
      </c>
      <c r="G1219" t="str">
        <f>IFERROR(VLOOKUP(Importacao[[#This Row],[País Corrigido]],'Conversor de países_Geral_UTF8_'!$A$2:$B$223,2,FALSE),"Não Informado")</f>
        <v>Europa</v>
      </c>
      <c r="H12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0" spans="1:8" hidden="1">
      <c r="A1220" s="3" t="s">
        <v>72</v>
      </c>
      <c r="B1220">
        <v>2000</v>
      </c>
      <c r="C1220">
        <v>0</v>
      </c>
      <c r="D1220">
        <v>0</v>
      </c>
      <c r="E1220" t="e">
        <v>#NUM!</v>
      </c>
      <c r="F1220" t="str">
        <f>VLOOKUP(Importacao[[#This Row],[País]],Tabela4[],4,FALSE)</f>
        <v>Eslováquia</v>
      </c>
      <c r="G1220" t="str">
        <f>IFERROR(VLOOKUP(Importacao[[#This Row],[País Corrigido]],'Conversor de países_Geral_UTF8_'!$A$2:$B$223,2,FALSE),"Não Informado")</f>
        <v>Europa</v>
      </c>
      <c r="H12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1" spans="1:8" hidden="1">
      <c r="A1221" s="3" t="s">
        <v>72</v>
      </c>
      <c r="B1221">
        <v>2001</v>
      </c>
      <c r="C1221">
        <v>0</v>
      </c>
      <c r="D1221">
        <v>0</v>
      </c>
      <c r="E1221" t="e">
        <v>#NUM!</v>
      </c>
      <c r="F1221" t="str">
        <f>VLOOKUP(Importacao[[#This Row],[País]],Tabela4[],4,FALSE)</f>
        <v>Eslováquia</v>
      </c>
      <c r="G1221" t="str">
        <f>IFERROR(VLOOKUP(Importacao[[#This Row],[País Corrigido]],'Conversor de países_Geral_UTF8_'!$A$2:$B$223,2,FALSE),"Não Informado")</f>
        <v>Europa</v>
      </c>
      <c r="H12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2" spans="1:8" hidden="1">
      <c r="A1222" s="3" t="s">
        <v>72</v>
      </c>
      <c r="B1222">
        <v>2002</v>
      </c>
      <c r="C1222">
        <v>0</v>
      </c>
      <c r="D1222">
        <v>0</v>
      </c>
      <c r="E1222" t="e">
        <v>#NUM!</v>
      </c>
      <c r="F1222" t="str">
        <f>VLOOKUP(Importacao[[#This Row],[País]],Tabela4[],4,FALSE)</f>
        <v>Eslováquia</v>
      </c>
      <c r="G1222" t="str">
        <f>IFERROR(VLOOKUP(Importacao[[#This Row],[País Corrigido]],'Conversor de países_Geral_UTF8_'!$A$2:$B$223,2,FALSE),"Não Informado")</f>
        <v>Europa</v>
      </c>
      <c r="H12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3" spans="1:8" hidden="1">
      <c r="A1223" s="3" t="s">
        <v>72</v>
      </c>
      <c r="B1223">
        <v>2003</v>
      </c>
      <c r="C1223">
        <v>0</v>
      </c>
      <c r="D1223">
        <v>0</v>
      </c>
      <c r="E1223" t="e">
        <v>#NUM!</v>
      </c>
      <c r="F1223" t="str">
        <f>VLOOKUP(Importacao[[#This Row],[País]],Tabela4[],4,FALSE)</f>
        <v>Eslováquia</v>
      </c>
      <c r="G1223" t="str">
        <f>IFERROR(VLOOKUP(Importacao[[#This Row],[País Corrigido]],'Conversor de países_Geral_UTF8_'!$A$2:$B$223,2,FALSE),"Não Informado")</f>
        <v>Europa</v>
      </c>
      <c r="H12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4" spans="1:8" hidden="1">
      <c r="A1224" s="3" t="s">
        <v>72</v>
      </c>
      <c r="B1224">
        <v>2004</v>
      </c>
      <c r="C1224">
        <v>0</v>
      </c>
      <c r="D1224">
        <v>0</v>
      </c>
      <c r="E1224" t="e">
        <v>#NUM!</v>
      </c>
      <c r="F1224" t="str">
        <f>VLOOKUP(Importacao[[#This Row],[País]],Tabela4[],4,FALSE)</f>
        <v>Eslováquia</v>
      </c>
      <c r="G1224" t="str">
        <f>IFERROR(VLOOKUP(Importacao[[#This Row],[País Corrigido]],'Conversor de países_Geral_UTF8_'!$A$2:$B$223,2,FALSE),"Não Informado")</f>
        <v>Europa</v>
      </c>
      <c r="H12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5" spans="1:8" hidden="1">
      <c r="A1225" s="3" t="s">
        <v>72</v>
      </c>
      <c r="B1225">
        <v>2005</v>
      </c>
      <c r="C1225">
        <v>0</v>
      </c>
      <c r="D1225">
        <v>0</v>
      </c>
      <c r="E1225" t="e">
        <v>#NUM!</v>
      </c>
      <c r="F1225" t="str">
        <f>VLOOKUP(Importacao[[#This Row],[País]],Tabela4[],4,FALSE)</f>
        <v>Eslováquia</v>
      </c>
      <c r="G1225" t="str">
        <f>IFERROR(VLOOKUP(Importacao[[#This Row],[País Corrigido]],'Conversor de países_Geral_UTF8_'!$A$2:$B$223,2,FALSE),"Não Informado")</f>
        <v>Europa</v>
      </c>
      <c r="H12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6" spans="1:8" hidden="1">
      <c r="A1226" s="3" t="s">
        <v>72</v>
      </c>
      <c r="B1226">
        <v>2006</v>
      </c>
      <c r="C1226">
        <v>0</v>
      </c>
      <c r="D1226">
        <v>0</v>
      </c>
      <c r="E1226" t="e">
        <v>#NUM!</v>
      </c>
      <c r="F1226" t="str">
        <f>VLOOKUP(Importacao[[#This Row],[País]],Tabela4[],4,FALSE)</f>
        <v>Eslováquia</v>
      </c>
      <c r="G1226" t="str">
        <f>IFERROR(VLOOKUP(Importacao[[#This Row],[País Corrigido]],'Conversor de países_Geral_UTF8_'!$A$2:$B$223,2,FALSE),"Não Informado")</f>
        <v>Europa</v>
      </c>
      <c r="H12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7" spans="1:8" hidden="1">
      <c r="A1227" s="3" t="s">
        <v>72</v>
      </c>
      <c r="B1227">
        <v>2007</v>
      </c>
      <c r="C1227">
        <v>0</v>
      </c>
      <c r="D1227">
        <v>0</v>
      </c>
      <c r="E1227" t="e">
        <v>#NUM!</v>
      </c>
      <c r="F1227" t="str">
        <f>VLOOKUP(Importacao[[#This Row],[País]],Tabela4[],4,FALSE)</f>
        <v>Eslováquia</v>
      </c>
      <c r="G1227" t="str">
        <f>IFERROR(VLOOKUP(Importacao[[#This Row],[País Corrigido]],'Conversor de países_Geral_UTF8_'!$A$2:$B$223,2,FALSE),"Não Informado")</f>
        <v>Europa</v>
      </c>
      <c r="H12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8" spans="1:8" hidden="1">
      <c r="A1228" s="3" t="s">
        <v>72</v>
      </c>
      <c r="B1228">
        <v>2008</v>
      </c>
      <c r="C1228">
        <v>0</v>
      </c>
      <c r="D1228">
        <v>0</v>
      </c>
      <c r="E1228" t="e">
        <v>#NUM!</v>
      </c>
      <c r="F1228" t="str">
        <f>VLOOKUP(Importacao[[#This Row],[País]],Tabela4[],4,FALSE)</f>
        <v>Eslováquia</v>
      </c>
      <c r="G1228" t="str">
        <f>IFERROR(VLOOKUP(Importacao[[#This Row],[País Corrigido]],'Conversor de países_Geral_UTF8_'!$A$2:$B$223,2,FALSE),"Não Informado")</f>
        <v>Europa</v>
      </c>
      <c r="H12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29" spans="1:8" hidden="1">
      <c r="A1229" s="3" t="s">
        <v>72</v>
      </c>
      <c r="B1229">
        <v>2009</v>
      </c>
      <c r="C1229">
        <v>0</v>
      </c>
      <c r="D1229">
        <v>0</v>
      </c>
      <c r="E1229" t="e">
        <v>#NUM!</v>
      </c>
      <c r="F1229" t="str">
        <f>VLOOKUP(Importacao[[#This Row],[País]],Tabela4[],4,FALSE)</f>
        <v>Eslováquia</v>
      </c>
      <c r="G1229" t="str">
        <f>IFERROR(VLOOKUP(Importacao[[#This Row],[País Corrigido]],'Conversor de países_Geral_UTF8_'!$A$2:$B$223,2,FALSE),"Não Informado")</f>
        <v>Europa</v>
      </c>
      <c r="H12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30" spans="1:8" hidden="1">
      <c r="A1230" s="3" t="s">
        <v>72</v>
      </c>
      <c r="B1230">
        <v>2010</v>
      </c>
      <c r="C1230">
        <v>0</v>
      </c>
      <c r="D1230">
        <v>0</v>
      </c>
      <c r="E1230" t="e">
        <v>#NUM!</v>
      </c>
      <c r="F1230" t="str">
        <f>VLOOKUP(Importacao[[#This Row],[País]],Tabela4[],4,FALSE)</f>
        <v>Eslováquia</v>
      </c>
      <c r="G1230" t="str">
        <f>IFERROR(VLOOKUP(Importacao[[#This Row],[País Corrigido]],'Conversor de países_Geral_UTF8_'!$A$2:$B$223,2,FALSE),"Não Informado")</f>
        <v>Europa</v>
      </c>
      <c r="H12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31" spans="1:8" hidden="1">
      <c r="A1231" s="3" t="s">
        <v>72</v>
      </c>
      <c r="B1231">
        <v>2011</v>
      </c>
      <c r="C1231">
        <v>0</v>
      </c>
      <c r="D1231">
        <v>0</v>
      </c>
      <c r="E1231" t="e">
        <v>#NUM!</v>
      </c>
      <c r="F1231" t="str">
        <f>VLOOKUP(Importacao[[#This Row],[País]],Tabela4[],4,FALSE)</f>
        <v>Eslováquia</v>
      </c>
      <c r="G1231" t="str">
        <f>IFERROR(VLOOKUP(Importacao[[#This Row],[País Corrigido]],'Conversor de países_Geral_UTF8_'!$A$2:$B$223,2,FALSE),"Não Informado")</f>
        <v>Europa</v>
      </c>
      <c r="H12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32" spans="1:8" hidden="1">
      <c r="A1232" s="3" t="s">
        <v>72</v>
      </c>
      <c r="B1232">
        <v>2012</v>
      </c>
      <c r="C1232">
        <v>0</v>
      </c>
      <c r="D1232">
        <v>0</v>
      </c>
      <c r="E1232" t="e">
        <v>#NUM!</v>
      </c>
      <c r="F1232" t="str">
        <f>VLOOKUP(Importacao[[#This Row],[País]],Tabela4[],4,FALSE)</f>
        <v>Eslováquia</v>
      </c>
      <c r="G1232" t="str">
        <f>IFERROR(VLOOKUP(Importacao[[#This Row],[País Corrigido]],'Conversor de países_Geral_UTF8_'!$A$2:$B$223,2,FALSE),"Não Informado")</f>
        <v>Europa</v>
      </c>
      <c r="H12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33" spans="1:8" hidden="1">
      <c r="A1233" s="3" t="s">
        <v>72</v>
      </c>
      <c r="B1233">
        <v>2013</v>
      </c>
      <c r="C1233">
        <v>0</v>
      </c>
      <c r="D1233">
        <v>0</v>
      </c>
      <c r="E1233" t="e">
        <v>#NUM!</v>
      </c>
      <c r="F1233" t="str">
        <f>VLOOKUP(Importacao[[#This Row],[País]],Tabela4[],4,FALSE)</f>
        <v>Eslováquia</v>
      </c>
      <c r="G1233" t="str">
        <f>IFERROR(VLOOKUP(Importacao[[#This Row],[País Corrigido]],'Conversor de países_Geral_UTF8_'!$A$2:$B$223,2,FALSE),"Não Informado")</f>
        <v>Europa</v>
      </c>
      <c r="H12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34" spans="1:8" hidden="1">
      <c r="A1234" s="3" t="s">
        <v>72</v>
      </c>
      <c r="B1234">
        <v>2014</v>
      </c>
      <c r="C1234">
        <v>0</v>
      </c>
      <c r="D1234">
        <v>0</v>
      </c>
      <c r="E1234" t="e">
        <v>#NUM!</v>
      </c>
      <c r="F1234" t="str">
        <f>VLOOKUP(Importacao[[#This Row],[País]],Tabela4[],4,FALSE)</f>
        <v>Eslováquia</v>
      </c>
      <c r="G1234" t="str">
        <f>IFERROR(VLOOKUP(Importacao[[#This Row],[País Corrigido]],'Conversor de países_Geral_UTF8_'!$A$2:$B$223,2,FALSE),"Não Informado")</f>
        <v>Europa</v>
      </c>
      <c r="H12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35" spans="1:8" hidden="1">
      <c r="A1235" s="3" t="s">
        <v>72</v>
      </c>
      <c r="B1235">
        <v>2015</v>
      </c>
      <c r="C1235">
        <v>0</v>
      </c>
      <c r="D1235">
        <v>0</v>
      </c>
      <c r="E1235" t="e">
        <v>#NUM!</v>
      </c>
      <c r="F1235" t="str">
        <f>VLOOKUP(Importacao[[#This Row],[País]],Tabela4[],4,FALSE)</f>
        <v>Eslováquia</v>
      </c>
      <c r="G1235" t="str">
        <f>IFERROR(VLOOKUP(Importacao[[#This Row],[País Corrigido]],'Conversor de países_Geral_UTF8_'!$A$2:$B$223,2,FALSE),"Não Informado")</f>
        <v>Europa</v>
      </c>
      <c r="H12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36" spans="1:8" hidden="1">
      <c r="A1236" s="3" t="s">
        <v>72</v>
      </c>
      <c r="B1236">
        <v>2016</v>
      </c>
      <c r="C1236">
        <v>1305</v>
      </c>
      <c r="D1236">
        <v>3878</v>
      </c>
      <c r="E1236">
        <v>2.9716475095785442</v>
      </c>
      <c r="F1236" t="str">
        <f>VLOOKUP(Importacao[[#This Row],[País]],Tabela4[],4,FALSE)</f>
        <v>Eslováquia</v>
      </c>
      <c r="G1236" t="str">
        <f>IFERROR(VLOOKUP(Importacao[[#This Row],[País Corrigido]],'Conversor de países_Geral_UTF8_'!$A$2:$B$223,2,FALSE),"Não Informado")</f>
        <v>Europa</v>
      </c>
      <c r="H12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37" spans="1:8" hidden="1">
      <c r="A1237" s="3" t="s">
        <v>72</v>
      </c>
      <c r="B1237">
        <v>2017</v>
      </c>
      <c r="C1237">
        <v>21424</v>
      </c>
      <c r="D1237">
        <v>64828</v>
      </c>
      <c r="E1237">
        <v>3.025952203136669</v>
      </c>
      <c r="F1237" t="str">
        <f>VLOOKUP(Importacao[[#This Row],[País]],Tabela4[],4,FALSE)</f>
        <v>Eslováquia</v>
      </c>
      <c r="G1237" t="str">
        <f>IFERROR(VLOOKUP(Importacao[[#This Row],[País Corrigido]],'Conversor de países_Geral_UTF8_'!$A$2:$B$223,2,FALSE),"Não Informado")</f>
        <v>Europa</v>
      </c>
      <c r="H12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38" spans="1:8" hidden="1">
      <c r="A1238" s="3" t="s">
        <v>72</v>
      </c>
      <c r="B1238">
        <v>2018</v>
      </c>
      <c r="C1238">
        <v>10800</v>
      </c>
      <c r="D1238">
        <v>17938</v>
      </c>
      <c r="E1238">
        <v>1.6609259259259259</v>
      </c>
      <c r="F1238" t="str">
        <f>VLOOKUP(Importacao[[#This Row],[País]],Tabela4[],4,FALSE)</f>
        <v>Eslováquia</v>
      </c>
      <c r="G1238" t="str">
        <f>IFERROR(VLOOKUP(Importacao[[#This Row],[País Corrigido]],'Conversor de países_Geral_UTF8_'!$A$2:$B$223,2,FALSE),"Não Informado")</f>
        <v>Europa</v>
      </c>
      <c r="H12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39" spans="1:8" hidden="1">
      <c r="A1239" s="3" t="s">
        <v>72</v>
      </c>
      <c r="B1239">
        <v>2019</v>
      </c>
      <c r="C1239">
        <v>459</v>
      </c>
      <c r="D1239">
        <v>3160</v>
      </c>
      <c r="E1239">
        <v>6.8845315904139435</v>
      </c>
      <c r="F1239" t="str">
        <f>VLOOKUP(Importacao[[#This Row],[País]],Tabela4[],4,FALSE)</f>
        <v>Eslováquia</v>
      </c>
      <c r="G1239" t="str">
        <f>IFERROR(VLOOKUP(Importacao[[#This Row],[País Corrigido]],'Conversor de países_Geral_UTF8_'!$A$2:$B$223,2,FALSE),"Não Informado")</f>
        <v>Europa</v>
      </c>
      <c r="H12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40" spans="1:8" hidden="1">
      <c r="A1240" s="3" t="s">
        <v>72</v>
      </c>
      <c r="B1240">
        <v>2020</v>
      </c>
      <c r="C1240">
        <v>0</v>
      </c>
      <c r="D1240">
        <v>0</v>
      </c>
      <c r="E1240" t="e">
        <v>#NUM!</v>
      </c>
      <c r="F1240" t="str">
        <f>VLOOKUP(Importacao[[#This Row],[País]],Tabela4[],4,FALSE)</f>
        <v>Eslováquia</v>
      </c>
      <c r="G1240" t="str">
        <f>IFERROR(VLOOKUP(Importacao[[#This Row],[País Corrigido]],'Conversor de países_Geral_UTF8_'!$A$2:$B$223,2,FALSE),"Não Informado")</f>
        <v>Europa</v>
      </c>
      <c r="H12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41" spans="1:8" hidden="1">
      <c r="A1241" s="3" t="s">
        <v>72</v>
      </c>
      <c r="B1241">
        <v>2021</v>
      </c>
      <c r="C1241">
        <v>0</v>
      </c>
      <c r="D1241">
        <v>0</v>
      </c>
      <c r="E1241" t="e">
        <v>#NUM!</v>
      </c>
      <c r="F1241" t="str">
        <f>VLOOKUP(Importacao[[#This Row],[País]],Tabela4[],4,FALSE)</f>
        <v>Eslováquia</v>
      </c>
      <c r="G1241" t="str">
        <f>IFERROR(VLOOKUP(Importacao[[#This Row],[País Corrigido]],'Conversor de países_Geral_UTF8_'!$A$2:$B$223,2,FALSE),"Não Informado")</f>
        <v>Europa</v>
      </c>
      <c r="H12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42" spans="1:8" hidden="1">
      <c r="A1242" s="3" t="s">
        <v>72</v>
      </c>
      <c r="B1242">
        <v>2022</v>
      </c>
      <c r="C1242">
        <v>0</v>
      </c>
      <c r="D1242">
        <v>0</v>
      </c>
      <c r="E1242" t="e">
        <v>#NUM!</v>
      </c>
      <c r="F1242" t="str">
        <f>VLOOKUP(Importacao[[#This Row],[País]],Tabela4[],4,FALSE)</f>
        <v>Eslováquia</v>
      </c>
      <c r="G1242" t="str">
        <f>IFERROR(VLOOKUP(Importacao[[#This Row],[País Corrigido]],'Conversor de países_Geral_UTF8_'!$A$2:$B$223,2,FALSE),"Não Informado")</f>
        <v>Europa</v>
      </c>
      <c r="H12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43" spans="1:8" hidden="1">
      <c r="A1243" s="3" t="s">
        <v>72</v>
      </c>
      <c r="B1243">
        <v>2023</v>
      </c>
      <c r="C1243">
        <v>0</v>
      </c>
      <c r="D1243">
        <v>0</v>
      </c>
      <c r="E1243" t="e">
        <v>#NUM!</v>
      </c>
      <c r="F1243" t="str">
        <f>VLOOKUP(Importacao[[#This Row],[País]],Tabela4[],4,FALSE)</f>
        <v>Eslováquia</v>
      </c>
      <c r="G1243" t="str">
        <f>IFERROR(VLOOKUP(Importacao[[#This Row],[País Corrigido]],'Conversor de países_Geral_UTF8_'!$A$2:$B$223,2,FALSE),"Não Informado")</f>
        <v>Europa</v>
      </c>
      <c r="H12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44" spans="1:8" hidden="1">
      <c r="A1244" s="3" t="s">
        <v>74</v>
      </c>
      <c r="B1244">
        <v>1970</v>
      </c>
      <c r="C1244">
        <v>261126</v>
      </c>
      <c r="D1244">
        <v>90159</v>
      </c>
      <c r="E1244">
        <v>0.34527009949219917</v>
      </c>
      <c r="F1244" t="str">
        <f>VLOOKUP(Importacao[[#This Row],[País]],Tabela4[],4,FALSE)</f>
        <v>Espanha</v>
      </c>
      <c r="G1244" t="str">
        <f>IFERROR(VLOOKUP(Importacao[[#This Row],[País Corrigido]],'Conversor de países_Geral_UTF8_'!$A$2:$B$223,2,FALSE),"Não Informado")</f>
        <v>Europa</v>
      </c>
      <c r="H12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45" spans="1:8" hidden="1">
      <c r="A1245" s="3" t="s">
        <v>74</v>
      </c>
      <c r="B1245">
        <v>1971</v>
      </c>
      <c r="C1245">
        <v>140507</v>
      </c>
      <c r="D1245">
        <v>50191</v>
      </c>
      <c r="E1245">
        <v>0.35721351961112258</v>
      </c>
      <c r="F1245" t="str">
        <f>VLOOKUP(Importacao[[#This Row],[País]],Tabela4[],4,FALSE)</f>
        <v>Espanha</v>
      </c>
      <c r="G1245" t="str">
        <f>IFERROR(VLOOKUP(Importacao[[#This Row],[País Corrigido]],'Conversor de países_Geral_UTF8_'!$A$2:$B$223,2,FALSE),"Não Informado")</f>
        <v>Europa</v>
      </c>
      <c r="H12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46" spans="1:8" hidden="1">
      <c r="A1246" s="3" t="s">
        <v>74</v>
      </c>
      <c r="B1246">
        <v>1972</v>
      </c>
      <c r="C1246">
        <v>300582</v>
      </c>
      <c r="D1246">
        <v>116710</v>
      </c>
      <c r="E1246">
        <v>0.38828006999753811</v>
      </c>
      <c r="F1246" t="str">
        <f>VLOOKUP(Importacao[[#This Row],[País]],Tabela4[],4,FALSE)</f>
        <v>Espanha</v>
      </c>
      <c r="G1246" t="str">
        <f>IFERROR(VLOOKUP(Importacao[[#This Row],[País Corrigido]],'Conversor de países_Geral_UTF8_'!$A$2:$B$223,2,FALSE),"Não Informado")</f>
        <v>Europa</v>
      </c>
      <c r="H12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47" spans="1:8" hidden="1">
      <c r="A1247" s="3" t="s">
        <v>74</v>
      </c>
      <c r="B1247">
        <v>1973</v>
      </c>
      <c r="C1247">
        <v>226805</v>
      </c>
      <c r="D1247">
        <v>117135</v>
      </c>
      <c r="E1247">
        <v>0.51645686823482728</v>
      </c>
      <c r="F1247" t="str">
        <f>VLOOKUP(Importacao[[#This Row],[País]],Tabela4[],4,FALSE)</f>
        <v>Espanha</v>
      </c>
      <c r="G1247" t="str">
        <f>IFERROR(VLOOKUP(Importacao[[#This Row],[País Corrigido]],'Conversor de países_Geral_UTF8_'!$A$2:$B$223,2,FALSE),"Não Informado")</f>
        <v>Europa</v>
      </c>
      <c r="H12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48" spans="1:8" hidden="1">
      <c r="A1248" s="3" t="s">
        <v>74</v>
      </c>
      <c r="B1248">
        <v>1974</v>
      </c>
      <c r="C1248">
        <v>362577</v>
      </c>
      <c r="D1248">
        <v>215208</v>
      </c>
      <c r="E1248">
        <v>0.59355116292539245</v>
      </c>
      <c r="F1248" t="str">
        <f>VLOOKUP(Importacao[[#This Row],[País]],Tabela4[],4,FALSE)</f>
        <v>Espanha</v>
      </c>
      <c r="G1248" t="str">
        <f>IFERROR(VLOOKUP(Importacao[[#This Row],[País Corrigido]],'Conversor de países_Geral_UTF8_'!$A$2:$B$223,2,FALSE),"Não Informado")</f>
        <v>Europa</v>
      </c>
      <c r="H12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49" spans="1:8" hidden="1">
      <c r="A1249" s="3" t="s">
        <v>74</v>
      </c>
      <c r="B1249">
        <v>1975</v>
      </c>
      <c r="C1249">
        <v>174608</v>
      </c>
      <c r="D1249">
        <v>123102</v>
      </c>
      <c r="E1249">
        <v>0.70501924310455422</v>
      </c>
      <c r="F1249" t="str">
        <f>VLOOKUP(Importacao[[#This Row],[País]],Tabela4[],4,FALSE)</f>
        <v>Espanha</v>
      </c>
      <c r="G1249" t="str">
        <f>IFERROR(VLOOKUP(Importacao[[#This Row],[País Corrigido]],'Conversor de países_Geral_UTF8_'!$A$2:$B$223,2,FALSE),"Não Informado")</f>
        <v>Europa</v>
      </c>
      <c r="H12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0" spans="1:8" hidden="1">
      <c r="A1250" s="3" t="s">
        <v>74</v>
      </c>
      <c r="B1250">
        <v>1976</v>
      </c>
      <c r="C1250">
        <v>52474</v>
      </c>
      <c r="D1250">
        <v>41000</v>
      </c>
      <c r="E1250">
        <v>0.78133932995388189</v>
      </c>
      <c r="F1250" t="str">
        <f>VLOOKUP(Importacao[[#This Row],[País]],Tabela4[],4,FALSE)</f>
        <v>Espanha</v>
      </c>
      <c r="G1250" t="str">
        <f>IFERROR(VLOOKUP(Importacao[[#This Row],[País Corrigido]],'Conversor de países_Geral_UTF8_'!$A$2:$B$223,2,FALSE),"Não Informado")</f>
        <v>Europa</v>
      </c>
      <c r="H12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1" spans="1:8" hidden="1">
      <c r="A1251" s="3" t="s">
        <v>74</v>
      </c>
      <c r="B1251">
        <v>1977</v>
      </c>
      <c r="C1251">
        <v>105667</v>
      </c>
      <c r="D1251">
        <v>98238</v>
      </c>
      <c r="E1251">
        <v>0.92969422809391766</v>
      </c>
      <c r="F1251" t="str">
        <f>VLOOKUP(Importacao[[#This Row],[País]],Tabela4[],4,FALSE)</f>
        <v>Espanha</v>
      </c>
      <c r="G1251" t="str">
        <f>IFERROR(VLOOKUP(Importacao[[#This Row],[País Corrigido]],'Conversor de países_Geral_UTF8_'!$A$2:$B$223,2,FALSE),"Não Informado")</f>
        <v>Europa</v>
      </c>
      <c r="H12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2" spans="1:8" hidden="1">
      <c r="A1252" s="3" t="s">
        <v>74</v>
      </c>
      <c r="B1252">
        <v>1978</v>
      </c>
      <c r="C1252">
        <v>87767</v>
      </c>
      <c r="D1252">
        <v>75364</v>
      </c>
      <c r="E1252">
        <v>0.85868264837581321</v>
      </c>
      <c r="F1252" t="str">
        <f>VLOOKUP(Importacao[[#This Row],[País]],Tabela4[],4,FALSE)</f>
        <v>Espanha</v>
      </c>
      <c r="G1252" t="str">
        <f>IFERROR(VLOOKUP(Importacao[[#This Row],[País Corrigido]],'Conversor de países_Geral_UTF8_'!$A$2:$B$223,2,FALSE),"Não Informado")</f>
        <v>Europa</v>
      </c>
      <c r="H12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3" spans="1:8" hidden="1">
      <c r="A1253" s="3" t="s">
        <v>74</v>
      </c>
      <c r="B1253">
        <v>1979</v>
      </c>
      <c r="C1253">
        <v>103825</v>
      </c>
      <c r="D1253">
        <v>92476</v>
      </c>
      <c r="E1253">
        <v>0.89069106669877196</v>
      </c>
      <c r="F1253" t="str">
        <f>VLOOKUP(Importacao[[#This Row],[País]],Tabela4[],4,FALSE)</f>
        <v>Espanha</v>
      </c>
      <c r="G1253" t="str">
        <f>IFERROR(VLOOKUP(Importacao[[#This Row],[País Corrigido]],'Conversor de países_Geral_UTF8_'!$A$2:$B$223,2,FALSE),"Não Informado")</f>
        <v>Europa</v>
      </c>
      <c r="H12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4" spans="1:8" hidden="1">
      <c r="A1254" s="3" t="s">
        <v>74</v>
      </c>
      <c r="B1254">
        <v>1980</v>
      </c>
      <c r="C1254">
        <v>111381</v>
      </c>
      <c r="D1254">
        <v>109277</v>
      </c>
      <c r="E1254">
        <v>0.98110988409154165</v>
      </c>
      <c r="F1254" t="str">
        <f>VLOOKUP(Importacao[[#This Row],[País]],Tabela4[],4,FALSE)</f>
        <v>Espanha</v>
      </c>
      <c r="G1254" t="str">
        <f>IFERROR(VLOOKUP(Importacao[[#This Row],[País Corrigido]],'Conversor de países_Geral_UTF8_'!$A$2:$B$223,2,FALSE),"Não Informado")</f>
        <v>Europa</v>
      </c>
      <c r="H12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5" spans="1:8" hidden="1">
      <c r="A1255" s="3" t="s">
        <v>74</v>
      </c>
      <c r="B1255">
        <v>1981</v>
      </c>
      <c r="C1255">
        <v>56316</v>
      </c>
      <c r="D1255">
        <v>59696</v>
      </c>
      <c r="E1255">
        <v>1.0600184672206834</v>
      </c>
      <c r="F1255" t="str">
        <f>VLOOKUP(Importacao[[#This Row],[País]],Tabela4[],4,FALSE)</f>
        <v>Espanha</v>
      </c>
      <c r="G1255" t="str">
        <f>IFERROR(VLOOKUP(Importacao[[#This Row],[País Corrigido]],'Conversor de países_Geral_UTF8_'!$A$2:$B$223,2,FALSE),"Não Informado")</f>
        <v>Europa</v>
      </c>
      <c r="H12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6" spans="1:8" hidden="1">
      <c r="A1256" s="3" t="s">
        <v>74</v>
      </c>
      <c r="B1256">
        <v>1982</v>
      </c>
      <c r="C1256">
        <v>119748</v>
      </c>
      <c r="D1256">
        <v>104790</v>
      </c>
      <c r="E1256">
        <v>0.87508768413668703</v>
      </c>
      <c r="F1256" t="str">
        <f>VLOOKUP(Importacao[[#This Row],[País]],Tabela4[],4,FALSE)</f>
        <v>Espanha</v>
      </c>
      <c r="G1256" t="str">
        <f>IFERROR(VLOOKUP(Importacao[[#This Row],[País Corrigido]],'Conversor de países_Geral_UTF8_'!$A$2:$B$223,2,FALSE),"Não Informado")</f>
        <v>Europa</v>
      </c>
      <c r="H12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7" spans="1:8" hidden="1">
      <c r="A1257" s="3" t="s">
        <v>74</v>
      </c>
      <c r="B1257">
        <v>1983</v>
      </c>
      <c r="C1257">
        <v>65961</v>
      </c>
      <c r="D1257">
        <v>60450</v>
      </c>
      <c r="E1257">
        <v>0.91645062991767867</v>
      </c>
      <c r="F1257" t="str">
        <f>VLOOKUP(Importacao[[#This Row],[País]],Tabela4[],4,FALSE)</f>
        <v>Espanha</v>
      </c>
      <c r="G1257" t="str">
        <f>IFERROR(VLOOKUP(Importacao[[#This Row],[País Corrigido]],'Conversor de países_Geral_UTF8_'!$A$2:$B$223,2,FALSE),"Não Informado")</f>
        <v>Europa</v>
      </c>
      <c r="H12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8" spans="1:8" hidden="1">
      <c r="A1258" s="3" t="s">
        <v>74</v>
      </c>
      <c r="B1258">
        <v>1984</v>
      </c>
      <c r="C1258">
        <v>7200</v>
      </c>
      <c r="D1258">
        <v>8421</v>
      </c>
      <c r="E1258">
        <v>1.1695833333333334</v>
      </c>
      <c r="F1258" t="str">
        <f>VLOOKUP(Importacao[[#This Row],[País]],Tabela4[],4,FALSE)</f>
        <v>Espanha</v>
      </c>
      <c r="G1258" t="str">
        <f>IFERROR(VLOOKUP(Importacao[[#This Row],[País Corrigido]],'Conversor de países_Geral_UTF8_'!$A$2:$B$223,2,FALSE),"Não Informado")</f>
        <v>Europa</v>
      </c>
      <c r="H12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59" spans="1:8" hidden="1">
      <c r="A1259" s="3" t="s">
        <v>74</v>
      </c>
      <c r="B1259">
        <v>1985</v>
      </c>
      <c r="C1259">
        <v>61924</v>
      </c>
      <c r="D1259">
        <v>59833</v>
      </c>
      <c r="E1259">
        <v>0.96623280149861124</v>
      </c>
      <c r="F1259" t="str">
        <f>VLOOKUP(Importacao[[#This Row],[País]],Tabela4[],4,FALSE)</f>
        <v>Espanha</v>
      </c>
      <c r="G1259" t="str">
        <f>IFERROR(VLOOKUP(Importacao[[#This Row],[País Corrigido]],'Conversor de países_Geral_UTF8_'!$A$2:$B$223,2,FALSE),"Não Informado")</f>
        <v>Europa</v>
      </c>
      <c r="H12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0" spans="1:8" hidden="1">
      <c r="A1260" s="3" t="s">
        <v>74</v>
      </c>
      <c r="B1260">
        <v>1986</v>
      </c>
      <c r="C1260">
        <v>52429</v>
      </c>
      <c r="D1260">
        <v>61130</v>
      </c>
      <c r="E1260">
        <v>1.1659577714623586</v>
      </c>
      <c r="F1260" t="str">
        <f>VLOOKUP(Importacao[[#This Row],[País]],Tabela4[],4,FALSE)</f>
        <v>Espanha</v>
      </c>
      <c r="G1260" t="str">
        <f>IFERROR(VLOOKUP(Importacao[[#This Row],[País Corrigido]],'Conversor de países_Geral_UTF8_'!$A$2:$B$223,2,FALSE),"Não Informado")</f>
        <v>Europa</v>
      </c>
      <c r="H12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1" spans="1:8" hidden="1">
      <c r="A1261" s="3" t="s">
        <v>74</v>
      </c>
      <c r="B1261">
        <v>1987</v>
      </c>
      <c r="C1261">
        <v>71472</v>
      </c>
      <c r="D1261">
        <v>101606</v>
      </c>
      <c r="E1261">
        <v>1.4216196552496083</v>
      </c>
      <c r="F1261" t="str">
        <f>VLOOKUP(Importacao[[#This Row],[País]],Tabela4[],4,FALSE)</f>
        <v>Espanha</v>
      </c>
      <c r="G1261" t="str">
        <f>IFERROR(VLOOKUP(Importacao[[#This Row],[País Corrigido]],'Conversor de países_Geral_UTF8_'!$A$2:$B$223,2,FALSE),"Não Informado")</f>
        <v>Europa</v>
      </c>
      <c r="H12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2" spans="1:8" hidden="1">
      <c r="A1262" s="3" t="s">
        <v>74</v>
      </c>
      <c r="B1262">
        <v>1988</v>
      </c>
      <c r="C1262">
        <v>67339</v>
      </c>
      <c r="D1262">
        <v>108259</v>
      </c>
      <c r="E1262">
        <v>1.6076716315953608</v>
      </c>
      <c r="F1262" t="str">
        <f>VLOOKUP(Importacao[[#This Row],[País]],Tabela4[],4,FALSE)</f>
        <v>Espanha</v>
      </c>
      <c r="G1262" t="str">
        <f>IFERROR(VLOOKUP(Importacao[[#This Row],[País Corrigido]],'Conversor de países_Geral_UTF8_'!$A$2:$B$223,2,FALSE),"Não Informado")</f>
        <v>Europa</v>
      </c>
      <c r="H12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3" spans="1:8" hidden="1">
      <c r="A1263" s="3" t="s">
        <v>74</v>
      </c>
      <c r="B1263">
        <v>1989</v>
      </c>
      <c r="C1263">
        <v>54954</v>
      </c>
      <c r="D1263">
        <v>130171</v>
      </c>
      <c r="E1263">
        <v>2.3687265713141898</v>
      </c>
      <c r="F1263" t="str">
        <f>VLOOKUP(Importacao[[#This Row],[País]],Tabela4[],4,FALSE)</f>
        <v>Espanha</v>
      </c>
      <c r="G1263" t="str">
        <f>IFERROR(VLOOKUP(Importacao[[#This Row],[País Corrigido]],'Conversor de países_Geral_UTF8_'!$A$2:$B$223,2,FALSE),"Não Informado")</f>
        <v>Europa</v>
      </c>
      <c r="H12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4" spans="1:8" hidden="1">
      <c r="A1264" s="3" t="s">
        <v>74</v>
      </c>
      <c r="B1264">
        <v>1990</v>
      </c>
      <c r="C1264">
        <v>132157</v>
      </c>
      <c r="D1264">
        <v>503357</v>
      </c>
      <c r="E1264">
        <v>3.8087804656582702</v>
      </c>
      <c r="F1264" t="str">
        <f>VLOOKUP(Importacao[[#This Row],[País]],Tabela4[],4,FALSE)</f>
        <v>Espanha</v>
      </c>
      <c r="G1264" t="str">
        <f>IFERROR(VLOOKUP(Importacao[[#This Row],[País Corrigido]],'Conversor de países_Geral_UTF8_'!$A$2:$B$223,2,FALSE),"Não Informado")</f>
        <v>Europa</v>
      </c>
      <c r="H12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5" spans="1:8" hidden="1">
      <c r="A1265" s="3" t="s">
        <v>74</v>
      </c>
      <c r="B1265">
        <v>1991</v>
      </c>
      <c r="C1265">
        <v>52892</v>
      </c>
      <c r="D1265">
        <v>169698</v>
      </c>
      <c r="E1265">
        <v>3.2083869016108295</v>
      </c>
      <c r="F1265" t="str">
        <f>VLOOKUP(Importacao[[#This Row],[País]],Tabela4[],4,FALSE)</f>
        <v>Espanha</v>
      </c>
      <c r="G1265" t="str">
        <f>IFERROR(VLOOKUP(Importacao[[#This Row],[País Corrigido]],'Conversor de países_Geral_UTF8_'!$A$2:$B$223,2,FALSE),"Não Informado")</f>
        <v>Europa</v>
      </c>
      <c r="H12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6" spans="1:8" hidden="1">
      <c r="A1266" s="3" t="s">
        <v>74</v>
      </c>
      <c r="B1266">
        <v>1992</v>
      </c>
      <c r="C1266">
        <v>51921</v>
      </c>
      <c r="D1266">
        <v>144087</v>
      </c>
      <c r="E1266">
        <v>2.7751198936846362</v>
      </c>
      <c r="F1266" t="str">
        <f>VLOOKUP(Importacao[[#This Row],[País]],Tabela4[],4,FALSE)</f>
        <v>Espanha</v>
      </c>
      <c r="G1266" t="str">
        <f>IFERROR(VLOOKUP(Importacao[[#This Row],[País Corrigido]],'Conversor de países_Geral_UTF8_'!$A$2:$B$223,2,FALSE),"Não Informado")</f>
        <v>Europa</v>
      </c>
      <c r="H12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7" spans="1:8" hidden="1">
      <c r="A1267" s="3" t="s">
        <v>74</v>
      </c>
      <c r="B1267">
        <v>1993</v>
      </c>
      <c r="C1267">
        <v>48534</v>
      </c>
      <c r="D1267">
        <v>128664</v>
      </c>
      <c r="E1267">
        <v>2.6510075411052045</v>
      </c>
      <c r="F1267" t="str">
        <f>VLOOKUP(Importacao[[#This Row],[País]],Tabela4[],4,FALSE)</f>
        <v>Espanha</v>
      </c>
      <c r="G1267" t="str">
        <f>IFERROR(VLOOKUP(Importacao[[#This Row],[País Corrigido]],'Conversor de países_Geral_UTF8_'!$A$2:$B$223,2,FALSE),"Não Informado")</f>
        <v>Europa</v>
      </c>
      <c r="H12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8" spans="1:8" hidden="1">
      <c r="A1268" s="3" t="s">
        <v>74</v>
      </c>
      <c r="B1268">
        <v>1994</v>
      </c>
      <c r="C1268">
        <v>166267</v>
      </c>
      <c r="D1268">
        <v>362863</v>
      </c>
      <c r="E1268">
        <v>2.182411422591374</v>
      </c>
      <c r="F1268" t="str">
        <f>VLOOKUP(Importacao[[#This Row],[País]],Tabela4[],4,FALSE)</f>
        <v>Espanha</v>
      </c>
      <c r="G1268" t="str">
        <f>IFERROR(VLOOKUP(Importacao[[#This Row],[País Corrigido]],'Conversor de países_Geral_UTF8_'!$A$2:$B$223,2,FALSE),"Não Informado")</f>
        <v>Europa</v>
      </c>
      <c r="H12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69" spans="1:8" hidden="1">
      <c r="A1269" s="3" t="s">
        <v>74</v>
      </c>
      <c r="B1269">
        <v>1995</v>
      </c>
      <c r="C1269">
        <v>385466</v>
      </c>
      <c r="D1269">
        <v>669208</v>
      </c>
      <c r="E1269">
        <v>1.7361012385009313</v>
      </c>
      <c r="F1269" t="str">
        <f>VLOOKUP(Importacao[[#This Row],[País]],Tabela4[],4,FALSE)</f>
        <v>Espanha</v>
      </c>
      <c r="G1269" t="str">
        <f>IFERROR(VLOOKUP(Importacao[[#This Row],[País Corrigido]],'Conversor de países_Geral_UTF8_'!$A$2:$B$223,2,FALSE),"Não Informado")</f>
        <v>Europa</v>
      </c>
      <c r="H12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0" spans="1:8" hidden="1">
      <c r="A1270" s="3" t="s">
        <v>74</v>
      </c>
      <c r="B1270">
        <v>1996</v>
      </c>
      <c r="C1270">
        <v>510076</v>
      </c>
      <c r="D1270">
        <v>939905</v>
      </c>
      <c r="E1270">
        <v>1.8426763854798109</v>
      </c>
      <c r="F1270" t="str">
        <f>VLOOKUP(Importacao[[#This Row],[País]],Tabela4[],4,FALSE)</f>
        <v>Espanha</v>
      </c>
      <c r="G1270" t="str">
        <f>IFERROR(VLOOKUP(Importacao[[#This Row],[País Corrigido]],'Conversor de países_Geral_UTF8_'!$A$2:$B$223,2,FALSE),"Não Informado")</f>
        <v>Europa</v>
      </c>
      <c r="H12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1" spans="1:8" hidden="1">
      <c r="A1271" s="3" t="s">
        <v>74</v>
      </c>
      <c r="B1271">
        <v>1997</v>
      </c>
      <c r="C1271">
        <v>352213</v>
      </c>
      <c r="D1271">
        <v>1142017</v>
      </c>
      <c r="E1271">
        <v>3.2424044541229313</v>
      </c>
      <c r="F1271" t="str">
        <f>VLOOKUP(Importacao[[#This Row],[País]],Tabela4[],4,FALSE)</f>
        <v>Espanha</v>
      </c>
      <c r="G1271" t="str">
        <f>IFERROR(VLOOKUP(Importacao[[#This Row],[País Corrigido]],'Conversor de países_Geral_UTF8_'!$A$2:$B$223,2,FALSE),"Não Informado")</f>
        <v>Europa</v>
      </c>
      <c r="H12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2" spans="1:8" hidden="1">
      <c r="A1272" s="3" t="s">
        <v>74</v>
      </c>
      <c r="B1272">
        <v>1998</v>
      </c>
      <c r="C1272">
        <v>370580</v>
      </c>
      <c r="D1272">
        <v>1328280</v>
      </c>
      <c r="E1272">
        <v>3.5843272707647471</v>
      </c>
      <c r="F1272" t="str">
        <f>VLOOKUP(Importacao[[#This Row],[País]],Tabela4[],4,FALSE)</f>
        <v>Espanha</v>
      </c>
      <c r="G1272" t="str">
        <f>IFERROR(VLOOKUP(Importacao[[#This Row],[País Corrigido]],'Conversor de países_Geral_UTF8_'!$A$2:$B$223,2,FALSE),"Não Informado")</f>
        <v>Europa</v>
      </c>
      <c r="H12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3" spans="1:8" hidden="1">
      <c r="A1273" s="3" t="s">
        <v>74</v>
      </c>
      <c r="B1273">
        <v>1999</v>
      </c>
      <c r="C1273">
        <v>396453</v>
      </c>
      <c r="D1273">
        <v>1906389</v>
      </c>
      <c r="E1273">
        <v>4.8086128746661014</v>
      </c>
      <c r="F1273" t="str">
        <f>VLOOKUP(Importacao[[#This Row],[País]],Tabela4[],4,FALSE)</f>
        <v>Espanha</v>
      </c>
      <c r="G1273" t="str">
        <f>IFERROR(VLOOKUP(Importacao[[#This Row],[País Corrigido]],'Conversor de países_Geral_UTF8_'!$A$2:$B$223,2,FALSE),"Não Informado")</f>
        <v>Europa</v>
      </c>
      <c r="H12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4" spans="1:8" hidden="1">
      <c r="A1274" s="3" t="s">
        <v>74</v>
      </c>
      <c r="B1274">
        <v>2000</v>
      </c>
      <c r="C1274">
        <v>531425</v>
      </c>
      <c r="D1274">
        <v>1699237</v>
      </c>
      <c r="E1274">
        <v>3.1975104671402361</v>
      </c>
      <c r="F1274" t="str">
        <f>VLOOKUP(Importacao[[#This Row],[País]],Tabela4[],4,FALSE)</f>
        <v>Espanha</v>
      </c>
      <c r="G1274" t="str">
        <f>IFERROR(VLOOKUP(Importacao[[#This Row],[País Corrigido]],'Conversor de países_Geral_UTF8_'!$A$2:$B$223,2,FALSE),"Não Informado")</f>
        <v>Europa</v>
      </c>
      <c r="H12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5" spans="1:8" hidden="1">
      <c r="A1275" s="3" t="s">
        <v>74</v>
      </c>
      <c r="B1275">
        <v>2001</v>
      </c>
      <c r="C1275">
        <v>624644</v>
      </c>
      <c r="D1275">
        <v>2360928</v>
      </c>
      <c r="E1275">
        <v>3.7796376816234529</v>
      </c>
      <c r="F1275" t="str">
        <f>VLOOKUP(Importacao[[#This Row],[País]],Tabela4[],4,FALSE)</f>
        <v>Espanha</v>
      </c>
      <c r="G1275" t="str">
        <f>IFERROR(VLOOKUP(Importacao[[#This Row],[País Corrigido]],'Conversor de países_Geral_UTF8_'!$A$2:$B$223,2,FALSE),"Não Informado")</f>
        <v>Europa</v>
      </c>
      <c r="H12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6" spans="1:8" hidden="1">
      <c r="A1276" s="3" t="s">
        <v>74</v>
      </c>
      <c r="B1276">
        <v>2002</v>
      </c>
      <c r="C1276">
        <v>435422</v>
      </c>
      <c r="D1276">
        <v>1503384</v>
      </c>
      <c r="E1276">
        <v>3.4527056510695373</v>
      </c>
      <c r="F1276" t="str">
        <f>VLOOKUP(Importacao[[#This Row],[País]],Tabela4[],4,FALSE)</f>
        <v>Espanha</v>
      </c>
      <c r="G1276" t="str">
        <f>IFERROR(VLOOKUP(Importacao[[#This Row],[País Corrigido]],'Conversor de países_Geral_UTF8_'!$A$2:$B$223,2,FALSE),"Não Informado")</f>
        <v>Europa</v>
      </c>
      <c r="H12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7" spans="1:8" hidden="1">
      <c r="A1277" s="3" t="s">
        <v>74</v>
      </c>
      <c r="B1277">
        <v>2003</v>
      </c>
      <c r="C1277">
        <v>410133</v>
      </c>
      <c r="D1277">
        <v>1721562</v>
      </c>
      <c r="E1277">
        <v>4.1975700565426335</v>
      </c>
      <c r="F1277" t="str">
        <f>VLOOKUP(Importacao[[#This Row],[País]],Tabela4[],4,FALSE)</f>
        <v>Espanha</v>
      </c>
      <c r="G1277" t="str">
        <f>IFERROR(VLOOKUP(Importacao[[#This Row],[País Corrigido]],'Conversor de países_Geral_UTF8_'!$A$2:$B$223,2,FALSE),"Não Informado")</f>
        <v>Europa</v>
      </c>
      <c r="H12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8" spans="1:8" hidden="1">
      <c r="A1278" s="3" t="s">
        <v>74</v>
      </c>
      <c r="B1278">
        <v>2004</v>
      </c>
      <c r="C1278">
        <v>603666</v>
      </c>
      <c r="D1278">
        <v>2092080</v>
      </c>
      <c r="E1278">
        <v>3.4656250310602221</v>
      </c>
      <c r="F1278" t="str">
        <f>VLOOKUP(Importacao[[#This Row],[País]],Tabela4[],4,FALSE)</f>
        <v>Espanha</v>
      </c>
      <c r="G1278" t="str">
        <f>IFERROR(VLOOKUP(Importacao[[#This Row],[País Corrigido]],'Conversor de países_Geral_UTF8_'!$A$2:$B$223,2,FALSE),"Não Informado")</f>
        <v>Europa</v>
      </c>
      <c r="H12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79" spans="1:8" hidden="1">
      <c r="A1279" s="3" t="s">
        <v>74</v>
      </c>
      <c r="B1279">
        <v>2005</v>
      </c>
      <c r="C1279">
        <v>508494</v>
      </c>
      <c r="D1279">
        <v>2504139</v>
      </c>
      <c r="E1279">
        <v>4.9246185795702608</v>
      </c>
      <c r="F1279" t="str">
        <f>VLOOKUP(Importacao[[#This Row],[País]],Tabela4[],4,FALSE)</f>
        <v>Espanha</v>
      </c>
      <c r="G1279" t="str">
        <f>IFERROR(VLOOKUP(Importacao[[#This Row],[País Corrigido]],'Conversor de países_Geral_UTF8_'!$A$2:$B$223,2,FALSE),"Não Informado")</f>
        <v>Europa</v>
      </c>
      <c r="H12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0" spans="1:8" hidden="1">
      <c r="A1280" s="3" t="s">
        <v>74</v>
      </c>
      <c r="B1280">
        <v>2006</v>
      </c>
      <c r="C1280">
        <v>971869</v>
      </c>
      <c r="D1280">
        <v>4288963</v>
      </c>
      <c r="E1280">
        <v>4.4131081452335659</v>
      </c>
      <c r="F1280" t="str">
        <f>VLOOKUP(Importacao[[#This Row],[País]],Tabela4[],4,FALSE)</f>
        <v>Espanha</v>
      </c>
      <c r="G1280" t="str">
        <f>IFERROR(VLOOKUP(Importacao[[#This Row],[País Corrigido]],'Conversor de países_Geral_UTF8_'!$A$2:$B$223,2,FALSE),"Não Informado")</f>
        <v>Europa</v>
      </c>
      <c r="H12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1" spans="1:8" hidden="1">
      <c r="A1281" s="3" t="s">
        <v>74</v>
      </c>
      <c r="B1281">
        <v>2007</v>
      </c>
      <c r="C1281">
        <v>862045</v>
      </c>
      <c r="D1281">
        <v>4506858</v>
      </c>
      <c r="E1281">
        <v>5.2281006211972691</v>
      </c>
      <c r="F1281" t="str">
        <f>VLOOKUP(Importacao[[#This Row],[País]],Tabela4[],4,FALSE)</f>
        <v>Espanha</v>
      </c>
      <c r="G1281" t="str">
        <f>IFERROR(VLOOKUP(Importacao[[#This Row],[País Corrigido]],'Conversor de países_Geral_UTF8_'!$A$2:$B$223,2,FALSE),"Não Informado")</f>
        <v>Europa</v>
      </c>
      <c r="H12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2" spans="1:8" hidden="1">
      <c r="A1282" s="3" t="s">
        <v>74</v>
      </c>
      <c r="B1282">
        <v>2008</v>
      </c>
      <c r="C1282">
        <v>990697</v>
      </c>
      <c r="D1282">
        <v>6036397</v>
      </c>
      <c r="E1282">
        <v>6.0930809319095545</v>
      </c>
      <c r="F1282" t="str">
        <f>VLOOKUP(Importacao[[#This Row],[País]],Tabela4[],4,FALSE)</f>
        <v>Espanha</v>
      </c>
      <c r="G1282" t="str">
        <f>IFERROR(VLOOKUP(Importacao[[#This Row],[País Corrigido]],'Conversor de países_Geral_UTF8_'!$A$2:$B$223,2,FALSE),"Não Informado")</f>
        <v>Europa</v>
      </c>
      <c r="H12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3" spans="1:8" hidden="1">
      <c r="A1283" s="3" t="s">
        <v>74</v>
      </c>
      <c r="B1283">
        <v>2009</v>
      </c>
      <c r="C1283">
        <v>1119540</v>
      </c>
      <c r="D1283">
        <v>6224187</v>
      </c>
      <c r="E1283">
        <v>5.5595932257891638</v>
      </c>
      <c r="F1283" t="str">
        <f>VLOOKUP(Importacao[[#This Row],[País]],Tabela4[],4,FALSE)</f>
        <v>Espanha</v>
      </c>
      <c r="G1283" t="str">
        <f>IFERROR(VLOOKUP(Importacao[[#This Row],[País Corrigido]],'Conversor de países_Geral_UTF8_'!$A$2:$B$223,2,FALSE),"Não Informado")</f>
        <v>Europa</v>
      </c>
      <c r="H12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4" spans="1:8" hidden="1">
      <c r="A1284" s="3" t="s">
        <v>74</v>
      </c>
      <c r="B1284">
        <v>2010</v>
      </c>
      <c r="C1284">
        <v>1622100</v>
      </c>
      <c r="D1284">
        <v>8698824</v>
      </c>
      <c r="E1284">
        <v>5.3626928056223413</v>
      </c>
      <c r="F1284" t="str">
        <f>VLOOKUP(Importacao[[#This Row],[País]],Tabela4[],4,FALSE)</f>
        <v>Espanha</v>
      </c>
      <c r="G1284" t="str">
        <f>IFERROR(VLOOKUP(Importacao[[#This Row],[País Corrigido]],'Conversor de países_Geral_UTF8_'!$A$2:$B$223,2,FALSE),"Não Informado")</f>
        <v>Europa</v>
      </c>
      <c r="H12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5" spans="1:8" hidden="1">
      <c r="A1285" s="3" t="s">
        <v>74</v>
      </c>
      <c r="B1285">
        <v>2011</v>
      </c>
      <c r="C1285">
        <v>1999970</v>
      </c>
      <c r="D1285">
        <v>11175636</v>
      </c>
      <c r="E1285">
        <v>5.5879018185272775</v>
      </c>
      <c r="F1285" t="str">
        <f>VLOOKUP(Importacao[[#This Row],[País]],Tabela4[],4,FALSE)</f>
        <v>Espanha</v>
      </c>
      <c r="G1285" t="str">
        <f>IFERROR(VLOOKUP(Importacao[[#This Row],[País Corrigido]],'Conversor de países_Geral_UTF8_'!$A$2:$B$223,2,FALSE),"Não Informado")</f>
        <v>Europa</v>
      </c>
      <c r="H12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6" spans="1:8" hidden="1">
      <c r="A1286" s="3" t="s">
        <v>74</v>
      </c>
      <c r="B1286">
        <v>2012</v>
      </c>
      <c r="C1286">
        <v>2540209</v>
      </c>
      <c r="D1286">
        <v>11724946</v>
      </c>
      <c r="E1286">
        <v>4.6157406733068029</v>
      </c>
      <c r="F1286" t="str">
        <f>VLOOKUP(Importacao[[#This Row],[País]],Tabela4[],4,FALSE)</f>
        <v>Espanha</v>
      </c>
      <c r="G1286" t="str">
        <f>IFERROR(VLOOKUP(Importacao[[#This Row],[País Corrigido]],'Conversor de países_Geral_UTF8_'!$A$2:$B$223,2,FALSE),"Não Informado")</f>
        <v>Europa</v>
      </c>
      <c r="H12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7" spans="1:8" hidden="1">
      <c r="A1287" s="3" t="s">
        <v>74</v>
      </c>
      <c r="B1287">
        <v>2013</v>
      </c>
      <c r="C1287">
        <v>2772104</v>
      </c>
      <c r="D1287">
        <v>13570874</v>
      </c>
      <c r="E1287">
        <v>4.8955140211189772</v>
      </c>
      <c r="F1287" t="str">
        <f>VLOOKUP(Importacao[[#This Row],[País]],Tabela4[],4,FALSE)</f>
        <v>Espanha</v>
      </c>
      <c r="G1287" t="str">
        <f>IFERROR(VLOOKUP(Importacao[[#This Row],[País Corrigido]],'Conversor de países_Geral_UTF8_'!$A$2:$B$223,2,FALSE),"Não Informado")</f>
        <v>Europa</v>
      </c>
      <c r="H12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8" spans="1:8" hidden="1">
      <c r="A1288" s="3" t="s">
        <v>74</v>
      </c>
      <c r="B1288">
        <v>2014</v>
      </c>
      <c r="C1288">
        <v>2760797</v>
      </c>
      <c r="D1288">
        <v>12797753</v>
      </c>
      <c r="E1288">
        <v>4.6355284361725984</v>
      </c>
      <c r="F1288" t="str">
        <f>VLOOKUP(Importacao[[#This Row],[País]],Tabela4[],4,FALSE)</f>
        <v>Espanha</v>
      </c>
      <c r="G1288" t="str">
        <f>IFERROR(VLOOKUP(Importacao[[#This Row],[País Corrigido]],'Conversor de países_Geral_UTF8_'!$A$2:$B$223,2,FALSE),"Não Informado")</f>
        <v>Europa</v>
      </c>
      <c r="H12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89" spans="1:8" hidden="1">
      <c r="A1289" s="3" t="s">
        <v>74</v>
      </c>
      <c r="B1289">
        <v>2015</v>
      </c>
      <c r="C1289">
        <v>3024533</v>
      </c>
      <c r="D1289">
        <v>11396855</v>
      </c>
      <c r="E1289">
        <v>3.7681370975287756</v>
      </c>
      <c r="F1289" t="str">
        <f>VLOOKUP(Importacao[[#This Row],[País]],Tabela4[],4,FALSE)</f>
        <v>Espanha</v>
      </c>
      <c r="G1289" t="str">
        <f>IFERROR(VLOOKUP(Importacao[[#This Row],[País Corrigido]],'Conversor de países_Geral_UTF8_'!$A$2:$B$223,2,FALSE),"Não Informado")</f>
        <v>Europa</v>
      </c>
      <c r="H12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90" spans="1:8" hidden="1">
      <c r="A1290" s="3" t="s">
        <v>74</v>
      </c>
      <c r="B1290">
        <v>2016</v>
      </c>
      <c r="C1290">
        <v>3948614</v>
      </c>
      <c r="D1290">
        <v>12221512</v>
      </c>
      <c r="E1290">
        <v>3.095139712314245</v>
      </c>
      <c r="F1290" t="str">
        <f>VLOOKUP(Importacao[[#This Row],[País]],Tabela4[],4,FALSE)</f>
        <v>Espanha</v>
      </c>
      <c r="G1290" t="str">
        <f>IFERROR(VLOOKUP(Importacao[[#This Row],[País Corrigido]],'Conversor de países_Geral_UTF8_'!$A$2:$B$223,2,FALSE),"Não Informado")</f>
        <v>Europa</v>
      </c>
      <c r="H12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91" spans="1:8" hidden="1">
      <c r="A1291" s="3" t="s">
        <v>74</v>
      </c>
      <c r="B1291">
        <v>2017</v>
      </c>
      <c r="C1291">
        <v>7240535</v>
      </c>
      <c r="D1291">
        <v>19834451</v>
      </c>
      <c r="E1291">
        <v>2.7393626299714042</v>
      </c>
      <c r="F1291" t="str">
        <f>VLOOKUP(Importacao[[#This Row],[País]],Tabela4[],4,FALSE)</f>
        <v>Espanha</v>
      </c>
      <c r="G1291" t="str">
        <f>IFERROR(VLOOKUP(Importacao[[#This Row],[País Corrigido]],'Conversor de países_Geral_UTF8_'!$A$2:$B$223,2,FALSE),"Não Informado")</f>
        <v>Europa</v>
      </c>
      <c r="H12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92" spans="1:8" hidden="1">
      <c r="A1292" s="3" t="s">
        <v>74</v>
      </c>
      <c r="B1292">
        <v>2018</v>
      </c>
      <c r="C1292">
        <v>5595268</v>
      </c>
      <c r="D1292">
        <v>19353631</v>
      </c>
      <c r="E1292">
        <v>3.4589283301532654</v>
      </c>
      <c r="F1292" t="str">
        <f>VLOOKUP(Importacao[[#This Row],[País]],Tabela4[],4,FALSE)</f>
        <v>Espanha</v>
      </c>
      <c r="G1292" t="str">
        <f>IFERROR(VLOOKUP(Importacao[[#This Row],[País Corrigido]],'Conversor de países_Geral_UTF8_'!$A$2:$B$223,2,FALSE),"Não Informado")</f>
        <v>Europa</v>
      </c>
      <c r="H12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93" spans="1:8" hidden="1">
      <c r="A1293" s="3" t="s">
        <v>74</v>
      </c>
      <c r="B1293">
        <v>2019</v>
      </c>
      <c r="C1293">
        <v>5797980</v>
      </c>
      <c r="D1293">
        <v>17111436</v>
      </c>
      <c r="E1293">
        <v>2.9512754442064306</v>
      </c>
      <c r="F1293" t="str">
        <f>VLOOKUP(Importacao[[#This Row],[País]],Tabela4[],4,FALSE)</f>
        <v>Espanha</v>
      </c>
      <c r="G1293" t="str">
        <f>IFERROR(VLOOKUP(Importacao[[#This Row],[País Corrigido]],'Conversor de países_Geral_UTF8_'!$A$2:$B$223,2,FALSE),"Não Informado")</f>
        <v>Europa</v>
      </c>
      <c r="H12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94" spans="1:8" hidden="1">
      <c r="A1294" s="3" t="s">
        <v>74</v>
      </c>
      <c r="B1294">
        <v>2020</v>
      </c>
      <c r="C1294">
        <v>7169384</v>
      </c>
      <c r="D1294">
        <v>19802061</v>
      </c>
      <c r="E1294">
        <v>2.7620310196803519</v>
      </c>
      <c r="F1294" t="str">
        <f>VLOOKUP(Importacao[[#This Row],[País]],Tabela4[],4,FALSE)</f>
        <v>Espanha</v>
      </c>
      <c r="G1294" t="str">
        <f>IFERROR(VLOOKUP(Importacao[[#This Row],[País Corrigido]],'Conversor de países_Geral_UTF8_'!$A$2:$B$223,2,FALSE),"Não Informado")</f>
        <v>Europa</v>
      </c>
      <c r="H12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95" spans="1:8" hidden="1">
      <c r="A1295" s="3" t="s">
        <v>74</v>
      </c>
      <c r="B1295">
        <v>2021</v>
      </c>
      <c r="C1295">
        <v>8793911</v>
      </c>
      <c r="D1295">
        <v>23795616</v>
      </c>
      <c r="E1295">
        <v>2.7059195845852888</v>
      </c>
      <c r="F1295" t="str">
        <f>VLOOKUP(Importacao[[#This Row],[País]],Tabela4[],4,FALSE)</f>
        <v>Espanha</v>
      </c>
      <c r="G1295" t="str">
        <f>IFERROR(VLOOKUP(Importacao[[#This Row],[País Corrigido]],'Conversor de países_Geral_UTF8_'!$A$2:$B$223,2,FALSE),"Não Informado")</f>
        <v>Europa</v>
      </c>
      <c r="H12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96" spans="1:8" hidden="1">
      <c r="A1296" s="3" t="s">
        <v>74</v>
      </c>
      <c r="B1296">
        <v>2022</v>
      </c>
      <c r="C1296">
        <v>6487047</v>
      </c>
      <c r="D1296">
        <v>17187749</v>
      </c>
      <c r="E1296">
        <v>2.6495490166789297</v>
      </c>
      <c r="F1296" t="str">
        <f>VLOOKUP(Importacao[[#This Row],[País]],Tabela4[],4,FALSE)</f>
        <v>Espanha</v>
      </c>
      <c r="G1296" t="str">
        <f>IFERROR(VLOOKUP(Importacao[[#This Row],[País Corrigido]],'Conversor de países_Geral_UTF8_'!$A$2:$B$223,2,FALSE),"Não Informado")</f>
        <v>Europa</v>
      </c>
      <c r="H12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97" spans="1:8" hidden="1">
      <c r="A1297" s="3" t="s">
        <v>74</v>
      </c>
      <c r="B1297">
        <v>2023</v>
      </c>
      <c r="C1297">
        <v>6591628</v>
      </c>
      <c r="D1297">
        <v>20097228</v>
      </c>
      <c r="E1297">
        <v>3.048902031486</v>
      </c>
      <c r="F1297" t="str">
        <f>VLOOKUP(Importacao[[#This Row],[País]],Tabela4[],4,FALSE)</f>
        <v>Espanha</v>
      </c>
      <c r="G1297" t="str">
        <f>IFERROR(VLOOKUP(Importacao[[#This Row],[País Corrigido]],'Conversor de países_Geral_UTF8_'!$A$2:$B$223,2,FALSE),"Não Informado")</f>
        <v>Europa</v>
      </c>
      <c r="H12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298" spans="1:8" hidden="1">
      <c r="A1298" s="3" t="s">
        <v>77</v>
      </c>
      <c r="B1298">
        <v>1970</v>
      </c>
      <c r="C1298">
        <v>0</v>
      </c>
      <c r="D1298">
        <v>0</v>
      </c>
      <c r="E1298" t="e">
        <v>#NUM!</v>
      </c>
      <c r="F1298" t="str">
        <f>VLOOKUP(Importacao[[#This Row],[País]],Tabela4[],4,FALSE)</f>
        <v>Estados Unidos</v>
      </c>
      <c r="G1298" t="str">
        <f>IFERROR(VLOOKUP(Importacao[[#This Row],[País Corrigido]],'Conversor de países_Geral_UTF8_'!$A$2:$B$223,2,FALSE),"Não Informado")</f>
        <v>América do Norte</v>
      </c>
      <c r="H12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299" spans="1:8" hidden="1">
      <c r="A1299" s="3" t="s">
        <v>77</v>
      </c>
      <c r="B1299">
        <v>1971</v>
      </c>
      <c r="C1299">
        <v>915</v>
      </c>
      <c r="D1299">
        <v>190</v>
      </c>
      <c r="E1299">
        <v>0.20765027322404372</v>
      </c>
      <c r="F1299" t="str">
        <f>VLOOKUP(Importacao[[#This Row],[País]],Tabela4[],4,FALSE)</f>
        <v>Estados Unidos</v>
      </c>
      <c r="G1299" t="str">
        <f>IFERROR(VLOOKUP(Importacao[[#This Row],[País Corrigido]],'Conversor de países_Geral_UTF8_'!$A$2:$B$223,2,FALSE),"Não Informado")</f>
        <v>América do Norte</v>
      </c>
      <c r="H12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00" spans="1:8" hidden="1">
      <c r="A1300" s="3" t="s">
        <v>77</v>
      </c>
      <c r="B1300">
        <v>1972</v>
      </c>
      <c r="C1300">
        <v>2156</v>
      </c>
      <c r="D1300">
        <v>1337</v>
      </c>
      <c r="E1300">
        <v>0.62012987012987009</v>
      </c>
      <c r="F1300" t="str">
        <f>VLOOKUP(Importacao[[#This Row],[País]],Tabela4[],4,FALSE)</f>
        <v>Estados Unidos</v>
      </c>
      <c r="G1300" t="str">
        <f>IFERROR(VLOOKUP(Importacao[[#This Row],[País Corrigido]],'Conversor de países_Geral_UTF8_'!$A$2:$B$223,2,FALSE),"Não Informado")</f>
        <v>América do Norte</v>
      </c>
      <c r="H13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01" spans="1:8" hidden="1">
      <c r="A1301" s="3" t="s">
        <v>77</v>
      </c>
      <c r="B1301">
        <v>1973</v>
      </c>
      <c r="C1301">
        <v>0</v>
      </c>
      <c r="D1301">
        <v>0</v>
      </c>
      <c r="E1301" t="e">
        <v>#NUM!</v>
      </c>
      <c r="F1301" t="str">
        <f>VLOOKUP(Importacao[[#This Row],[País]],Tabela4[],4,FALSE)</f>
        <v>Estados Unidos</v>
      </c>
      <c r="G1301" t="str">
        <f>IFERROR(VLOOKUP(Importacao[[#This Row],[País Corrigido]],'Conversor de países_Geral_UTF8_'!$A$2:$B$223,2,FALSE),"Não Informado")</f>
        <v>América do Norte</v>
      </c>
      <c r="H13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02" spans="1:8" hidden="1">
      <c r="A1302" s="3" t="s">
        <v>77</v>
      </c>
      <c r="B1302">
        <v>1974</v>
      </c>
      <c r="C1302">
        <v>0</v>
      </c>
      <c r="D1302">
        <v>0</v>
      </c>
      <c r="E1302" t="e">
        <v>#NUM!</v>
      </c>
      <c r="F1302" t="str">
        <f>VLOOKUP(Importacao[[#This Row],[País]],Tabela4[],4,FALSE)</f>
        <v>Estados Unidos</v>
      </c>
      <c r="G1302" t="str">
        <f>IFERROR(VLOOKUP(Importacao[[#This Row],[País Corrigido]],'Conversor de países_Geral_UTF8_'!$A$2:$B$223,2,FALSE),"Não Informado")</f>
        <v>América do Norte</v>
      </c>
      <c r="H13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03" spans="1:8" hidden="1">
      <c r="A1303" s="3" t="s">
        <v>77</v>
      </c>
      <c r="B1303">
        <v>1975</v>
      </c>
      <c r="C1303">
        <v>965</v>
      </c>
      <c r="D1303">
        <v>3761</v>
      </c>
      <c r="E1303">
        <v>3.8974093264248704</v>
      </c>
      <c r="F1303" t="str">
        <f>VLOOKUP(Importacao[[#This Row],[País]],Tabela4[],4,FALSE)</f>
        <v>Estados Unidos</v>
      </c>
      <c r="G1303" t="str">
        <f>IFERROR(VLOOKUP(Importacao[[#This Row],[País Corrigido]],'Conversor de países_Geral_UTF8_'!$A$2:$B$223,2,FALSE),"Não Informado")</f>
        <v>América do Norte</v>
      </c>
      <c r="H13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04" spans="1:8" hidden="1">
      <c r="A1304" s="3" t="s">
        <v>77</v>
      </c>
      <c r="B1304">
        <v>1976</v>
      </c>
      <c r="C1304">
        <v>1800</v>
      </c>
      <c r="D1304">
        <v>2575</v>
      </c>
      <c r="E1304">
        <v>1.4305555555555556</v>
      </c>
      <c r="F1304" t="str">
        <f>VLOOKUP(Importacao[[#This Row],[País]],Tabela4[],4,FALSE)</f>
        <v>Estados Unidos</v>
      </c>
      <c r="G1304" t="str">
        <f>IFERROR(VLOOKUP(Importacao[[#This Row],[País Corrigido]],'Conversor de países_Geral_UTF8_'!$A$2:$B$223,2,FALSE),"Não Informado")</f>
        <v>América do Norte</v>
      </c>
      <c r="H13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05" spans="1:8" hidden="1">
      <c r="A1305" s="3" t="s">
        <v>77</v>
      </c>
      <c r="B1305">
        <v>1977</v>
      </c>
      <c r="C1305">
        <v>2250</v>
      </c>
      <c r="D1305">
        <v>3275</v>
      </c>
      <c r="E1305">
        <v>1.4555555555555555</v>
      </c>
      <c r="F1305" t="str">
        <f>VLOOKUP(Importacao[[#This Row],[País]],Tabela4[],4,FALSE)</f>
        <v>Estados Unidos</v>
      </c>
      <c r="G1305" t="str">
        <f>IFERROR(VLOOKUP(Importacao[[#This Row],[País Corrigido]],'Conversor de países_Geral_UTF8_'!$A$2:$B$223,2,FALSE),"Não Informado")</f>
        <v>América do Norte</v>
      </c>
      <c r="H13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06" spans="1:8" hidden="1">
      <c r="A1306" s="3" t="s">
        <v>77</v>
      </c>
      <c r="B1306">
        <v>1978</v>
      </c>
      <c r="C1306">
        <v>58050</v>
      </c>
      <c r="D1306">
        <v>67752</v>
      </c>
      <c r="E1306">
        <v>1.1671317829457364</v>
      </c>
      <c r="F1306" t="str">
        <f>VLOOKUP(Importacao[[#This Row],[País]],Tabela4[],4,FALSE)</f>
        <v>Estados Unidos</v>
      </c>
      <c r="G1306" t="str">
        <f>IFERROR(VLOOKUP(Importacao[[#This Row],[País Corrigido]],'Conversor de países_Geral_UTF8_'!$A$2:$B$223,2,FALSE),"Não Informado")</f>
        <v>América do Norte</v>
      </c>
      <c r="H13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07" spans="1:8" hidden="1">
      <c r="A1307" s="3" t="s">
        <v>77</v>
      </c>
      <c r="B1307">
        <v>1979</v>
      </c>
      <c r="C1307">
        <v>32400</v>
      </c>
      <c r="D1307">
        <v>36360</v>
      </c>
      <c r="E1307">
        <v>1.1222222222222222</v>
      </c>
      <c r="F1307" t="str">
        <f>VLOOKUP(Importacao[[#This Row],[País]],Tabela4[],4,FALSE)</f>
        <v>Estados Unidos</v>
      </c>
      <c r="G1307" t="str">
        <f>IFERROR(VLOOKUP(Importacao[[#This Row],[País Corrigido]],'Conversor de países_Geral_UTF8_'!$A$2:$B$223,2,FALSE),"Não Informado")</f>
        <v>América do Norte</v>
      </c>
      <c r="H13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08" spans="1:8" hidden="1">
      <c r="A1308" s="3" t="s">
        <v>77</v>
      </c>
      <c r="B1308">
        <v>1980</v>
      </c>
      <c r="C1308">
        <v>32400</v>
      </c>
      <c r="D1308">
        <v>36720</v>
      </c>
      <c r="E1308">
        <v>1.1333333333333333</v>
      </c>
      <c r="F1308" t="str">
        <f>VLOOKUP(Importacao[[#This Row],[País]],Tabela4[],4,FALSE)</f>
        <v>Estados Unidos</v>
      </c>
      <c r="G1308" t="str">
        <f>IFERROR(VLOOKUP(Importacao[[#This Row],[País Corrigido]],'Conversor de países_Geral_UTF8_'!$A$2:$B$223,2,FALSE),"Não Informado")</f>
        <v>América do Norte</v>
      </c>
      <c r="H13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09" spans="1:8" hidden="1">
      <c r="A1309" s="3" t="s">
        <v>77</v>
      </c>
      <c r="B1309">
        <v>1981</v>
      </c>
      <c r="C1309">
        <v>28350</v>
      </c>
      <c r="D1309">
        <v>33443</v>
      </c>
      <c r="E1309">
        <v>1.179647266313933</v>
      </c>
      <c r="F1309" t="str">
        <f>VLOOKUP(Importacao[[#This Row],[País]],Tabela4[],4,FALSE)</f>
        <v>Estados Unidos</v>
      </c>
      <c r="G1309" t="str">
        <f>IFERROR(VLOOKUP(Importacao[[#This Row],[País Corrigido]],'Conversor de países_Geral_UTF8_'!$A$2:$B$223,2,FALSE),"Não Informado")</f>
        <v>América do Norte</v>
      </c>
      <c r="H13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10" spans="1:8" hidden="1">
      <c r="A1310" s="3" t="s">
        <v>77</v>
      </c>
      <c r="B1310">
        <v>1982</v>
      </c>
      <c r="C1310">
        <v>40563</v>
      </c>
      <c r="D1310">
        <v>52983</v>
      </c>
      <c r="E1310">
        <v>1.3061903705347238</v>
      </c>
      <c r="F1310" t="str">
        <f>VLOOKUP(Importacao[[#This Row],[País]],Tabela4[],4,FALSE)</f>
        <v>Estados Unidos</v>
      </c>
      <c r="G1310" t="str">
        <f>IFERROR(VLOOKUP(Importacao[[#This Row],[País Corrigido]],'Conversor de países_Geral_UTF8_'!$A$2:$B$223,2,FALSE),"Não Informado")</f>
        <v>América do Norte</v>
      </c>
      <c r="H13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11" spans="1:8" hidden="1">
      <c r="A1311" s="3" t="s">
        <v>77</v>
      </c>
      <c r="B1311">
        <v>1983</v>
      </c>
      <c r="C1311">
        <v>21654</v>
      </c>
      <c r="D1311">
        <v>24570</v>
      </c>
      <c r="E1311">
        <v>1.1346633416458853</v>
      </c>
      <c r="F1311" t="str">
        <f>VLOOKUP(Importacao[[#This Row],[País]],Tabela4[],4,FALSE)</f>
        <v>Estados Unidos</v>
      </c>
      <c r="G1311" t="str">
        <f>IFERROR(VLOOKUP(Importacao[[#This Row],[País Corrigido]],'Conversor de países_Geral_UTF8_'!$A$2:$B$223,2,FALSE),"Não Informado")</f>
        <v>América do Norte</v>
      </c>
      <c r="H13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12" spans="1:8" hidden="1">
      <c r="A1312" s="3" t="s">
        <v>77</v>
      </c>
      <c r="B1312">
        <v>1984</v>
      </c>
      <c r="C1312">
        <v>0</v>
      </c>
      <c r="D1312">
        <v>0</v>
      </c>
      <c r="E1312" t="e">
        <v>#NUM!</v>
      </c>
      <c r="F1312" t="str">
        <f>VLOOKUP(Importacao[[#This Row],[País]],Tabela4[],4,FALSE)</f>
        <v>Estados Unidos</v>
      </c>
      <c r="G1312" t="str">
        <f>IFERROR(VLOOKUP(Importacao[[#This Row],[País Corrigido]],'Conversor de países_Geral_UTF8_'!$A$2:$B$223,2,FALSE),"Não Informado")</f>
        <v>América do Norte</v>
      </c>
      <c r="H13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313" spans="1:8" hidden="1">
      <c r="A1313" s="3" t="s">
        <v>77</v>
      </c>
      <c r="B1313">
        <v>1985</v>
      </c>
      <c r="C1313">
        <v>11025</v>
      </c>
      <c r="D1313">
        <v>15805</v>
      </c>
      <c r="E1313">
        <v>1.4335600907029478</v>
      </c>
      <c r="F1313" t="str">
        <f>VLOOKUP(Importacao[[#This Row],[País]],Tabela4[],4,FALSE)</f>
        <v>Estados Unidos</v>
      </c>
      <c r="G1313" t="str">
        <f>IFERROR(VLOOKUP(Importacao[[#This Row],[País Corrigido]],'Conversor de países_Geral_UTF8_'!$A$2:$B$223,2,FALSE),"Não Informado")</f>
        <v>América do Norte</v>
      </c>
      <c r="H13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14" spans="1:8" hidden="1">
      <c r="A1314" s="3" t="s">
        <v>77</v>
      </c>
      <c r="B1314">
        <v>1986</v>
      </c>
      <c r="C1314">
        <v>5796</v>
      </c>
      <c r="D1314">
        <v>9218</v>
      </c>
      <c r="E1314">
        <v>1.5904071773636992</v>
      </c>
      <c r="F1314" t="str">
        <f>VLOOKUP(Importacao[[#This Row],[País]],Tabela4[],4,FALSE)</f>
        <v>Estados Unidos</v>
      </c>
      <c r="G1314" t="str">
        <f>IFERROR(VLOOKUP(Importacao[[#This Row],[País Corrigido]],'Conversor de países_Geral_UTF8_'!$A$2:$B$223,2,FALSE),"Não Informado")</f>
        <v>América do Norte</v>
      </c>
      <c r="H13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15" spans="1:8" hidden="1">
      <c r="A1315" s="3" t="s">
        <v>77</v>
      </c>
      <c r="B1315">
        <v>1987</v>
      </c>
      <c r="C1315">
        <v>16517</v>
      </c>
      <c r="D1315">
        <v>17965</v>
      </c>
      <c r="E1315">
        <v>1.0876672519222619</v>
      </c>
      <c r="F1315" t="str">
        <f>VLOOKUP(Importacao[[#This Row],[País]],Tabela4[],4,FALSE)</f>
        <v>Estados Unidos</v>
      </c>
      <c r="G1315" t="str">
        <f>IFERROR(VLOOKUP(Importacao[[#This Row],[País Corrigido]],'Conversor de países_Geral_UTF8_'!$A$2:$B$223,2,FALSE),"Não Informado")</f>
        <v>América do Norte</v>
      </c>
      <c r="H13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16" spans="1:8" hidden="1">
      <c r="A1316" s="3" t="s">
        <v>77</v>
      </c>
      <c r="B1316">
        <v>1988</v>
      </c>
      <c r="C1316">
        <v>6120</v>
      </c>
      <c r="D1316">
        <v>7880</v>
      </c>
      <c r="E1316">
        <v>1.2875816993464053</v>
      </c>
      <c r="F1316" t="str">
        <f>VLOOKUP(Importacao[[#This Row],[País]],Tabela4[],4,FALSE)</f>
        <v>Estados Unidos</v>
      </c>
      <c r="G1316" t="str">
        <f>IFERROR(VLOOKUP(Importacao[[#This Row],[País Corrigido]],'Conversor de países_Geral_UTF8_'!$A$2:$B$223,2,FALSE),"Não Informado")</f>
        <v>América do Norte</v>
      </c>
      <c r="H13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17" spans="1:8" hidden="1">
      <c r="A1317" s="3" t="s">
        <v>77</v>
      </c>
      <c r="B1317">
        <v>1989</v>
      </c>
      <c r="C1317">
        <v>14400</v>
      </c>
      <c r="D1317">
        <v>53390</v>
      </c>
      <c r="E1317">
        <v>3.7076388888888889</v>
      </c>
      <c r="F1317" t="str">
        <f>VLOOKUP(Importacao[[#This Row],[País]],Tabela4[],4,FALSE)</f>
        <v>Estados Unidos</v>
      </c>
      <c r="G1317" t="str">
        <f>IFERROR(VLOOKUP(Importacao[[#This Row],[País Corrigido]],'Conversor de países_Geral_UTF8_'!$A$2:$B$223,2,FALSE),"Não Informado")</f>
        <v>América do Norte</v>
      </c>
      <c r="H13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18" spans="1:8" hidden="1">
      <c r="A1318" s="3" t="s">
        <v>77</v>
      </c>
      <c r="B1318">
        <v>1990</v>
      </c>
      <c r="C1318">
        <v>27900</v>
      </c>
      <c r="D1318">
        <v>142509</v>
      </c>
      <c r="E1318">
        <v>5.107849462365591</v>
      </c>
      <c r="F1318" t="str">
        <f>VLOOKUP(Importacao[[#This Row],[País]],Tabela4[],4,FALSE)</f>
        <v>Estados Unidos</v>
      </c>
      <c r="G1318" t="str">
        <f>IFERROR(VLOOKUP(Importacao[[#This Row],[País Corrigido]],'Conversor de países_Geral_UTF8_'!$A$2:$B$223,2,FALSE),"Não Informado")</f>
        <v>América do Norte</v>
      </c>
      <c r="H13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19" spans="1:8" hidden="1">
      <c r="A1319" s="3" t="s">
        <v>77</v>
      </c>
      <c r="B1319">
        <v>1991</v>
      </c>
      <c r="C1319">
        <v>25655</v>
      </c>
      <c r="D1319">
        <v>62170</v>
      </c>
      <c r="E1319">
        <v>2.4233092964334437</v>
      </c>
      <c r="F1319" t="str">
        <f>VLOOKUP(Importacao[[#This Row],[País]],Tabela4[],4,FALSE)</f>
        <v>Estados Unidos</v>
      </c>
      <c r="G1319" t="str">
        <f>IFERROR(VLOOKUP(Importacao[[#This Row],[País Corrigido]],'Conversor de países_Geral_UTF8_'!$A$2:$B$223,2,FALSE),"Não Informado")</f>
        <v>América do Norte</v>
      </c>
      <c r="H13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0" spans="1:8" hidden="1">
      <c r="A1320" s="3" t="s">
        <v>77</v>
      </c>
      <c r="B1320">
        <v>1992</v>
      </c>
      <c r="C1320">
        <v>16836</v>
      </c>
      <c r="D1320">
        <v>44552</v>
      </c>
      <c r="E1320">
        <v>2.6462342599192206</v>
      </c>
      <c r="F1320" t="str">
        <f>VLOOKUP(Importacao[[#This Row],[País]],Tabela4[],4,FALSE)</f>
        <v>Estados Unidos</v>
      </c>
      <c r="G1320" t="str">
        <f>IFERROR(VLOOKUP(Importacao[[#This Row],[País Corrigido]],'Conversor de países_Geral_UTF8_'!$A$2:$B$223,2,FALSE),"Não Informado")</f>
        <v>América do Norte</v>
      </c>
      <c r="H13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1" spans="1:8" hidden="1">
      <c r="A1321" s="3" t="s">
        <v>77</v>
      </c>
      <c r="B1321">
        <v>1993</v>
      </c>
      <c r="C1321">
        <v>77914</v>
      </c>
      <c r="D1321">
        <v>177471</v>
      </c>
      <c r="E1321">
        <v>2.2777806299253021</v>
      </c>
      <c r="F1321" t="str">
        <f>VLOOKUP(Importacao[[#This Row],[País]],Tabela4[],4,FALSE)</f>
        <v>Estados Unidos</v>
      </c>
      <c r="G1321" t="str">
        <f>IFERROR(VLOOKUP(Importacao[[#This Row],[País Corrigido]],'Conversor de países_Geral_UTF8_'!$A$2:$B$223,2,FALSE),"Não Informado")</f>
        <v>América do Norte</v>
      </c>
      <c r="H13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2" spans="1:8" hidden="1">
      <c r="A1322" s="3" t="s">
        <v>77</v>
      </c>
      <c r="B1322">
        <v>1994</v>
      </c>
      <c r="C1322">
        <v>93789</v>
      </c>
      <c r="D1322">
        <v>212884</v>
      </c>
      <c r="E1322">
        <v>2.2698184222030302</v>
      </c>
      <c r="F1322" t="str">
        <f>VLOOKUP(Importacao[[#This Row],[País]],Tabela4[],4,FALSE)</f>
        <v>Estados Unidos</v>
      </c>
      <c r="G1322" t="str">
        <f>IFERROR(VLOOKUP(Importacao[[#This Row],[País Corrigido]],'Conversor de países_Geral_UTF8_'!$A$2:$B$223,2,FALSE),"Não Informado")</f>
        <v>América do Norte</v>
      </c>
      <c r="H13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3" spans="1:8" hidden="1">
      <c r="A1323" s="3" t="s">
        <v>77</v>
      </c>
      <c r="B1323">
        <v>1995</v>
      </c>
      <c r="C1323">
        <v>142331</v>
      </c>
      <c r="D1323">
        <v>313916</v>
      </c>
      <c r="E1323">
        <v>2.205534985351048</v>
      </c>
      <c r="F1323" t="str">
        <f>VLOOKUP(Importacao[[#This Row],[País]],Tabela4[],4,FALSE)</f>
        <v>Estados Unidos</v>
      </c>
      <c r="G1323" t="str">
        <f>IFERROR(VLOOKUP(Importacao[[#This Row],[País Corrigido]],'Conversor de países_Geral_UTF8_'!$A$2:$B$223,2,FALSE),"Não Informado")</f>
        <v>América do Norte</v>
      </c>
      <c r="H13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4" spans="1:8" hidden="1">
      <c r="A1324" s="3" t="s">
        <v>77</v>
      </c>
      <c r="B1324">
        <v>1996</v>
      </c>
      <c r="C1324">
        <v>275864</v>
      </c>
      <c r="D1324">
        <v>454266</v>
      </c>
      <c r="E1324">
        <v>1.6467027230809383</v>
      </c>
      <c r="F1324" t="str">
        <f>VLOOKUP(Importacao[[#This Row],[País]],Tabela4[],4,FALSE)</f>
        <v>Estados Unidos</v>
      </c>
      <c r="G1324" t="str">
        <f>IFERROR(VLOOKUP(Importacao[[#This Row],[País Corrigido]],'Conversor de países_Geral_UTF8_'!$A$2:$B$223,2,FALSE),"Não Informado")</f>
        <v>América do Norte</v>
      </c>
      <c r="H13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5" spans="1:8" hidden="1">
      <c r="A1325" s="3" t="s">
        <v>77</v>
      </c>
      <c r="B1325">
        <v>1997</v>
      </c>
      <c r="C1325">
        <v>511333</v>
      </c>
      <c r="D1325">
        <v>1122364</v>
      </c>
      <c r="E1325">
        <v>2.1949766590460618</v>
      </c>
      <c r="F1325" t="str">
        <f>VLOOKUP(Importacao[[#This Row],[País]],Tabela4[],4,FALSE)</f>
        <v>Estados Unidos</v>
      </c>
      <c r="G1325" t="str">
        <f>IFERROR(VLOOKUP(Importacao[[#This Row],[País Corrigido]],'Conversor de países_Geral_UTF8_'!$A$2:$B$223,2,FALSE),"Não Informado")</f>
        <v>América do Norte</v>
      </c>
      <c r="H13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6" spans="1:8" hidden="1">
      <c r="A1326" s="3" t="s">
        <v>77</v>
      </c>
      <c r="B1326">
        <v>1998</v>
      </c>
      <c r="C1326">
        <v>381199</v>
      </c>
      <c r="D1326">
        <v>885162</v>
      </c>
      <c r="E1326">
        <v>2.3220470148137848</v>
      </c>
      <c r="F1326" t="str">
        <f>VLOOKUP(Importacao[[#This Row],[País]],Tabela4[],4,FALSE)</f>
        <v>Estados Unidos</v>
      </c>
      <c r="G1326" t="str">
        <f>IFERROR(VLOOKUP(Importacao[[#This Row],[País Corrigido]],'Conversor de países_Geral_UTF8_'!$A$2:$B$223,2,FALSE),"Não Informado")</f>
        <v>América do Norte</v>
      </c>
      <c r="H13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7" spans="1:8" hidden="1">
      <c r="A1327" s="3" t="s">
        <v>77</v>
      </c>
      <c r="B1327">
        <v>1999</v>
      </c>
      <c r="C1327">
        <v>674683</v>
      </c>
      <c r="D1327">
        <v>992353</v>
      </c>
      <c r="E1327">
        <v>1.4708433442075759</v>
      </c>
      <c r="F1327" t="str">
        <f>VLOOKUP(Importacao[[#This Row],[País]],Tabela4[],4,FALSE)</f>
        <v>Estados Unidos</v>
      </c>
      <c r="G1327" t="str">
        <f>IFERROR(VLOOKUP(Importacao[[#This Row],[País Corrigido]],'Conversor de países_Geral_UTF8_'!$A$2:$B$223,2,FALSE),"Não Informado")</f>
        <v>América do Norte</v>
      </c>
      <c r="H13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8" spans="1:8" hidden="1">
      <c r="A1328" s="3" t="s">
        <v>77</v>
      </c>
      <c r="B1328">
        <v>2000</v>
      </c>
      <c r="C1328">
        <v>426442</v>
      </c>
      <c r="D1328">
        <v>899698</v>
      </c>
      <c r="E1328">
        <v>2.1097781175400172</v>
      </c>
      <c r="F1328" t="str">
        <f>VLOOKUP(Importacao[[#This Row],[País]],Tabela4[],4,FALSE)</f>
        <v>Estados Unidos</v>
      </c>
      <c r="G1328" t="str">
        <f>IFERROR(VLOOKUP(Importacao[[#This Row],[País Corrigido]],'Conversor de países_Geral_UTF8_'!$A$2:$B$223,2,FALSE),"Não Informado")</f>
        <v>América do Norte</v>
      </c>
      <c r="H13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29" spans="1:8" hidden="1">
      <c r="A1329" s="3" t="s">
        <v>77</v>
      </c>
      <c r="B1329">
        <v>2001</v>
      </c>
      <c r="C1329">
        <v>374590</v>
      </c>
      <c r="D1329">
        <v>1036201</v>
      </c>
      <c r="E1329">
        <v>2.7662270749352627</v>
      </c>
      <c r="F1329" t="str">
        <f>VLOOKUP(Importacao[[#This Row],[País]],Tabela4[],4,FALSE)</f>
        <v>Estados Unidos</v>
      </c>
      <c r="G1329" t="str">
        <f>IFERROR(VLOOKUP(Importacao[[#This Row],[País Corrigido]],'Conversor de países_Geral_UTF8_'!$A$2:$B$223,2,FALSE),"Não Informado")</f>
        <v>América do Norte</v>
      </c>
      <c r="H13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0" spans="1:8" hidden="1">
      <c r="A1330" s="3" t="s">
        <v>77</v>
      </c>
      <c r="B1330">
        <v>2002</v>
      </c>
      <c r="C1330">
        <v>139693</v>
      </c>
      <c r="D1330">
        <v>357913</v>
      </c>
      <c r="E1330">
        <v>2.5621398352100679</v>
      </c>
      <c r="F1330" t="str">
        <f>VLOOKUP(Importacao[[#This Row],[País]],Tabela4[],4,FALSE)</f>
        <v>Estados Unidos</v>
      </c>
      <c r="G1330" t="str">
        <f>IFERROR(VLOOKUP(Importacao[[#This Row],[País Corrigido]],'Conversor de países_Geral_UTF8_'!$A$2:$B$223,2,FALSE),"Não Informado")</f>
        <v>América do Norte</v>
      </c>
      <c r="H13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1" spans="1:8" hidden="1">
      <c r="A1331" s="3" t="s">
        <v>77</v>
      </c>
      <c r="B1331">
        <v>2003</v>
      </c>
      <c r="C1331">
        <v>173327</v>
      </c>
      <c r="D1331">
        <v>448844</v>
      </c>
      <c r="E1331">
        <v>2.5895792346258806</v>
      </c>
      <c r="F1331" t="str">
        <f>VLOOKUP(Importacao[[#This Row],[País]],Tabela4[],4,FALSE)</f>
        <v>Estados Unidos</v>
      </c>
      <c r="G1331" t="str">
        <f>IFERROR(VLOOKUP(Importacao[[#This Row],[País Corrigido]],'Conversor de países_Geral_UTF8_'!$A$2:$B$223,2,FALSE),"Não Informado")</f>
        <v>América do Norte</v>
      </c>
      <c r="H13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2" spans="1:8" hidden="1">
      <c r="A1332" s="3" t="s">
        <v>77</v>
      </c>
      <c r="B1332">
        <v>2004</v>
      </c>
      <c r="C1332">
        <v>79531</v>
      </c>
      <c r="D1332">
        <v>255328</v>
      </c>
      <c r="E1332">
        <v>3.2104210936615911</v>
      </c>
      <c r="F1332" t="str">
        <f>VLOOKUP(Importacao[[#This Row],[País]],Tabela4[],4,FALSE)</f>
        <v>Estados Unidos</v>
      </c>
      <c r="G1332" t="str">
        <f>IFERROR(VLOOKUP(Importacao[[#This Row],[País Corrigido]],'Conversor de países_Geral_UTF8_'!$A$2:$B$223,2,FALSE),"Não Informado")</f>
        <v>América do Norte</v>
      </c>
      <c r="H13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3" spans="1:8" hidden="1">
      <c r="A1333" s="3" t="s">
        <v>77</v>
      </c>
      <c r="B1333">
        <v>2005</v>
      </c>
      <c r="C1333">
        <v>53043</v>
      </c>
      <c r="D1333">
        <v>245198</v>
      </c>
      <c r="E1333">
        <v>4.6226269253247363</v>
      </c>
      <c r="F1333" t="str">
        <f>VLOOKUP(Importacao[[#This Row],[País]],Tabela4[],4,FALSE)</f>
        <v>Estados Unidos</v>
      </c>
      <c r="G1333" t="str">
        <f>IFERROR(VLOOKUP(Importacao[[#This Row],[País Corrigido]],'Conversor de países_Geral_UTF8_'!$A$2:$B$223,2,FALSE),"Não Informado")</f>
        <v>América do Norte</v>
      </c>
      <c r="H13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4" spans="1:8" hidden="1">
      <c r="A1334" s="3" t="s">
        <v>77</v>
      </c>
      <c r="B1334">
        <v>2006</v>
      </c>
      <c r="C1334">
        <v>61283</v>
      </c>
      <c r="D1334">
        <v>355478</v>
      </c>
      <c r="E1334">
        <v>5.8005972292479155</v>
      </c>
      <c r="F1334" t="str">
        <f>VLOOKUP(Importacao[[#This Row],[País]],Tabela4[],4,FALSE)</f>
        <v>Estados Unidos</v>
      </c>
      <c r="G1334" t="str">
        <f>IFERROR(VLOOKUP(Importacao[[#This Row],[País Corrigido]],'Conversor de países_Geral_UTF8_'!$A$2:$B$223,2,FALSE),"Não Informado")</f>
        <v>América do Norte</v>
      </c>
      <c r="H13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5" spans="1:8" hidden="1">
      <c r="A1335" s="3" t="s">
        <v>77</v>
      </c>
      <c r="B1335">
        <v>2007</v>
      </c>
      <c r="C1335">
        <v>79376</v>
      </c>
      <c r="D1335">
        <v>334204</v>
      </c>
      <c r="E1335">
        <v>4.2103910501914941</v>
      </c>
      <c r="F1335" t="str">
        <f>VLOOKUP(Importacao[[#This Row],[País]],Tabela4[],4,FALSE)</f>
        <v>Estados Unidos</v>
      </c>
      <c r="G1335" t="str">
        <f>IFERROR(VLOOKUP(Importacao[[#This Row],[País Corrigido]],'Conversor de países_Geral_UTF8_'!$A$2:$B$223,2,FALSE),"Não Informado")</f>
        <v>América do Norte</v>
      </c>
      <c r="H13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6" spans="1:8" hidden="1">
      <c r="A1336" s="3" t="s">
        <v>77</v>
      </c>
      <c r="B1336">
        <v>2008</v>
      </c>
      <c r="C1336">
        <v>65956</v>
      </c>
      <c r="D1336">
        <v>542331</v>
      </c>
      <c r="E1336">
        <v>8.2226181090423918</v>
      </c>
      <c r="F1336" t="str">
        <f>VLOOKUP(Importacao[[#This Row],[País]],Tabela4[],4,FALSE)</f>
        <v>Estados Unidos</v>
      </c>
      <c r="G1336" t="str">
        <f>IFERROR(VLOOKUP(Importacao[[#This Row],[País Corrigido]],'Conversor de países_Geral_UTF8_'!$A$2:$B$223,2,FALSE),"Não Informado")</f>
        <v>América do Norte</v>
      </c>
      <c r="H13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7" spans="1:8" hidden="1">
      <c r="A1337" s="3" t="s">
        <v>77</v>
      </c>
      <c r="B1337">
        <v>2009</v>
      </c>
      <c r="C1337">
        <v>85393</v>
      </c>
      <c r="D1337">
        <v>702825</v>
      </c>
      <c r="E1337">
        <v>8.2304755659128972</v>
      </c>
      <c r="F1337" t="str">
        <f>VLOOKUP(Importacao[[#This Row],[País]],Tabela4[],4,FALSE)</f>
        <v>Estados Unidos</v>
      </c>
      <c r="G1337" t="str">
        <f>IFERROR(VLOOKUP(Importacao[[#This Row],[País Corrigido]],'Conversor de países_Geral_UTF8_'!$A$2:$B$223,2,FALSE),"Não Informado")</f>
        <v>América do Norte</v>
      </c>
      <c r="H13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8" spans="1:8" hidden="1">
      <c r="A1338" s="3" t="s">
        <v>77</v>
      </c>
      <c r="B1338">
        <v>2010</v>
      </c>
      <c r="C1338">
        <v>194774</v>
      </c>
      <c r="D1338">
        <v>1344921</v>
      </c>
      <c r="E1338">
        <v>6.9050335260353028</v>
      </c>
      <c r="F1338" t="str">
        <f>VLOOKUP(Importacao[[#This Row],[País]],Tabela4[],4,FALSE)</f>
        <v>Estados Unidos</v>
      </c>
      <c r="G1338" t="str">
        <f>IFERROR(VLOOKUP(Importacao[[#This Row],[País Corrigido]],'Conversor de países_Geral_UTF8_'!$A$2:$B$223,2,FALSE),"Não Informado")</f>
        <v>América do Norte</v>
      </c>
      <c r="H13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39" spans="1:8" hidden="1">
      <c r="A1339" s="3" t="s">
        <v>77</v>
      </c>
      <c r="B1339">
        <v>2011</v>
      </c>
      <c r="C1339">
        <v>369806</v>
      </c>
      <c r="D1339">
        <v>1756901</v>
      </c>
      <c r="E1339">
        <v>4.7508720788737877</v>
      </c>
      <c r="F1339" t="str">
        <f>VLOOKUP(Importacao[[#This Row],[País]],Tabela4[],4,FALSE)</f>
        <v>Estados Unidos</v>
      </c>
      <c r="G1339" t="str">
        <f>IFERROR(VLOOKUP(Importacao[[#This Row],[País Corrigido]],'Conversor de países_Geral_UTF8_'!$A$2:$B$223,2,FALSE),"Não Informado")</f>
        <v>América do Norte</v>
      </c>
      <c r="H13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0" spans="1:8" hidden="1">
      <c r="A1340" s="3" t="s">
        <v>77</v>
      </c>
      <c r="B1340">
        <v>2012</v>
      </c>
      <c r="C1340">
        <v>379329</v>
      </c>
      <c r="D1340">
        <v>1995929</v>
      </c>
      <c r="E1340">
        <v>5.2617358546275135</v>
      </c>
      <c r="F1340" t="str">
        <f>VLOOKUP(Importacao[[#This Row],[País]],Tabela4[],4,FALSE)</f>
        <v>Estados Unidos</v>
      </c>
      <c r="G1340" t="str">
        <f>IFERROR(VLOOKUP(Importacao[[#This Row],[País Corrigido]],'Conversor de países_Geral_UTF8_'!$A$2:$B$223,2,FALSE),"Não Informado")</f>
        <v>América do Norte</v>
      </c>
      <c r="H13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1" spans="1:8" hidden="1">
      <c r="A1341" s="3" t="s">
        <v>77</v>
      </c>
      <c r="B1341">
        <v>2013</v>
      </c>
      <c r="C1341">
        <v>518888</v>
      </c>
      <c r="D1341">
        <v>2817086</v>
      </c>
      <c r="E1341">
        <v>5.4290829620264871</v>
      </c>
      <c r="F1341" t="str">
        <f>VLOOKUP(Importacao[[#This Row],[País]],Tabela4[],4,FALSE)</f>
        <v>Estados Unidos</v>
      </c>
      <c r="G1341" t="str">
        <f>IFERROR(VLOOKUP(Importacao[[#This Row],[País Corrigido]],'Conversor de países_Geral_UTF8_'!$A$2:$B$223,2,FALSE),"Não Informado")</f>
        <v>América do Norte</v>
      </c>
      <c r="H13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2" spans="1:8" hidden="1">
      <c r="A1342" s="3" t="s">
        <v>77</v>
      </c>
      <c r="B1342">
        <v>2014</v>
      </c>
      <c r="C1342">
        <v>788773</v>
      </c>
      <c r="D1342">
        <v>4171731</v>
      </c>
      <c r="E1342">
        <v>5.288886663209821</v>
      </c>
      <c r="F1342" t="str">
        <f>VLOOKUP(Importacao[[#This Row],[País]],Tabela4[],4,FALSE)</f>
        <v>Estados Unidos</v>
      </c>
      <c r="G1342" t="str">
        <f>IFERROR(VLOOKUP(Importacao[[#This Row],[País Corrigido]],'Conversor de países_Geral_UTF8_'!$A$2:$B$223,2,FALSE),"Não Informado")</f>
        <v>América do Norte</v>
      </c>
      <c r="H13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3" spans="1:8" hidden="1">
      <c r="A1343" s="3" t="s">
        <v>77</v>
      </c>
      <c r="B1343">
        <v>2015</v>
      </c>
      <c r="C1343">
        <v>775131</v>
      </c>
      <c r="D1343">
        <v>3848755</v>
      </c>
      <c r="E1343">
        <v>4.9652961886442419</v>
      </c>
      <c r="F1343" t="str">
        <f>VLOOKUP(Importacao[[#This Row],[País]],Tabela4[],4,FALSE)</f>
        <v>Estados Unidos</v>
      </c>
      <c r="G1343" t="str">
        <f>IFERROR(VLOOKUP(Importacao[[#This Row],[País Corrigido]],'Conversor de países_Geral_UTF8_'!$A$2:$B$223,2,FALSE),"Não Informado")</f>
        <v>América do Norte</v>
      </c>
      <c r="H13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4" spans="1:8" hidden="1">
      <c r="A1344" s="3" t="s">
        <v>77</v>
      </c>
      <c r="B1344">
        <v>2016</v>
      </c>
      <c r="C1344">
        <v>725420</v>
      </c>
      <c r="D1344">
        <v>2924715</v>
      </c>
      <c r="E1344">
        <v>4.0317540183617764</v>
      </c>
      <c r="F1344" t="str">
        <f>VLOOKUP(Importacao[[#This Row],[País]],Tabela4[],4,FALSE)</f>
        <v>Estados Unidos</v>
      </c>
      <c r="G1344" t="str">
        <f>IFERROR(VLOOKUP(Importacao[[#This Row],[País Corrigido]],'Conversor de países_Geral_UTF8_'!$A$2:$B$223,2,FALSE),"Não Informado")</f>
        <v>América do Norte</v>
      </c>
      <c r="H13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5" spans="1:8" hidden="1">
      <c r="A1345" s="3" t="s">
        <v>77</v>
      </c>
      <c r="B1345">
        <v>2017</v>
      </c>
      <c r="C1345">
        <v>1372347</v>
      </c>
      <c r="D1345">
        <v>4110641</v>
      </c>
      <c r="E1345">
        <v>2.9953364564501546</v>
      </c>
      <c r="F1345" t="str">
        <f>VLOOKUP(Importacao[[#This Row],[País]],Tabela4[],4,FALSE)</f>
        <v>Estados Unidos</v>
      </c>
      <c r="G1345" t="str">
        <f>IFERROR(VLOOKUP(Importacao[[#This Row],[País Corrigido]],'Conversor de países_Geral_UTF8_'!$A$2:$B$223,2,FALSE),"Não Informado")</f>
        <v>América do Norte</v>
      </c>
      <c r="H13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6" spans="1:8" hidden="1">
      <c r="A1346" s="3" t="s">
        <v>77</v>
      </c>
      <c r="B1346">
        <v>2018</v>
      </c>
      <c r="C1346">
        <v>548655</v>
      </c>
      <c r="D1346">
        <v>2584781</v>
      </c>
      <c r="E1346">
        <v>4.7111226544914384</v>
      </c>
      <c r="F1346" t="str">
        <f>VLOOKUP(Importacao[[#This Row],[País]],Tabela4[],4,FALSE)</f>
        <v>Estados Unidos</v>
      </c>
      <c r="G1346" t="str">
        <f>IFERROR(VLOOKUP(Importacao[[#This Row],[País Corrigido]],'Conversor de países_Geral_UTF8_'!$A$2:$B$223,2,FALSE),"Não Informado")</f>
        <v>América do Norte</v>
      </c>
      <c r="H13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7" spans="1:8" hidden="1">
      <c r="A1347" s="3" t="s">
        <v>77</v>
      </c>
      <c r="B1347">
        <v>2019</v>
      </c>
      <c r="C1347">
        <v>534870</v>
      </c>
      <c r="D1347">
        <v>2400830</v>
      </c>
      <c r="E1347">
        <v>4.4886234038177504</v>
      </c>
      <c r="F1347" t="str">
        <f>VLOOKUP(Importacao[[#This Row],[País]],Tabela4[],4,FALSE)</f>
        <v>Estados Unidos</v>
      </c>
      <c r="G1347" t="str">
        <f>IFERROR(VLOOKUP(Importacao[[#This Row],[País Corrigido]],'Conversor de países_Geral_UTF8_'!$A$2:$B$223,2,FALSE),"Não Informado")</f>
        <v>América do Norte</v>
      </c>
      <c r="H13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8" spans="1:8" hidden="1">
      <c r="A1348" s="3" t="s">
        <v>77</v>
      </c>
      <c r="B1348">
        <v>2020</v>
      </c>
      <c r="C1348">
        <v>366584</v>
      </c>
      <c r="D1348">
        <v>2119234</v>
      </c>
      <c r="E1348">
        <v>5.7810324509525781</v>
      </c>
      <c r="F1348" t="str">
        <f>VLOOKUP(Importacao[[#This Row],[País]],Tabela4[],4,FALSE)</f>
        <v>Estados Unidos</v>
      </c>
      <c r="G1348" t="str">
        <f>IFERROR(VLOOKUP(Importacao[[#This Row],[País Corrigido]],'Conversor de países_Geral_UTF8_'!$A$2:$B$223,2,FALSE),"Não Informado")</f>
        <v>América do Norte</v>
      </c>
      <c r="H13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49" spans="1:8" hidden="1">
      <c r="A1349" s="3" t="s">
        <v>77</v>
      </c>
      <c r="B1349">
        <v>2021</v>
      </c>
      <c r="C1349">
        <v>506405</v>
      </c>
      <c r="D1349">
        <v>2809649</v>
      </c>
      <c r="E1349">
        <v>5.5482252347429428</v>
      </c>
      <c r="F1349" t="str">
        <f>VLOOKUP(Importacao[[#This Row],[País]],Tabela4[],4,FALSE)</f>
        <v>Estados Unidos</v>
      </c>
      <c r="G1349" t="str">
        <f>IFERROR(VLOOKUP(Importacao[[#This Row],[País Corrigido]],'Conversor de países_Geral_UTF8_'!$A$2:$B$223,2,FALSE),"Não Informado")</f>
        <v>América do Norte</v>
      </c>
      <c r="H13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0" spans="1:8" hidden="1">
      <c r="A1350" s="3" t="s">
        <v>77</v>
      </c>
      <c r="B1350">
        <v>2022</v>
      </c>
      <c r="C1350">
        <v>393211</v>
      </c>
      <c r="D1350">
        <v>3023220</v>
      </c>
      <c r="E1350">
        <v>7.6885438098120344</v>
      </c>
      <c r="F1350" t="str">
        <f>VLOOKUP(Importacao[[#This Row],[País]],Tabela4[],4,FALSE)</f>
        <v>Estados Unidos</v>
      </c>
      <c r="G1350" t="str">
        <f>IFERROR(VLOOKUP(Importacao[[#This Row],[País Corrigido]],'Conversor de países_Geral_UTF8_'!$A$2:$B$223,2,FALSE),"Não Informado")</f>
        <v>América do Norte</v>
      </c>
      <c r="H13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1" spans="1:8" hidden="1">
      <c r="A1351" s="3" t="s">
        <v>77</v>
      </c>
      <c r="B1351">
        <v>2023</v>
      </c>
      <c r="C1351">
        <v>244276</v>
      </c>
      <c r="D1351">
        <v>1775713</v>
      </c>
      <c r="E1351">
        <v>7.2692896559629272</v>
      </c>
      <c r="F1351" t="str">
        <f>VLOOKUP(Importacao[[#This Row],[País]],Tabela4[],4,FALSE)</f>
        <v>Estados Unidos</v>
      </c>
      <c r="G1351" t="str">
        <f>IFERROR(VLOOKUP(Importacao[[#This Row],[País Corrigido]],'Conversor de países_Geral_UTF8_'!$A$2:$B$223,2,FALSE),"Não Informado")</f>
        <v>América do Norte</v>
      </c>
      <c r="H13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2" spans="1:8" hidden="1">
      <c r="A1352" s="3" t="s">
        <v>83</v>
      </c>
      <c r="B1352">
        <v>1970</v>
      </c>
      <c r="C1352">
        <v>91544</v>
      </c>
      <c r="D1352">
        <v>78135</v>
      </c>
      <c r="E1352">
        <v>0.85352398846456345</v>
      </c>
      <c r="F1352" t="str">
        <f>VLOOKUP(Importacao[[#This Row],[País]],Tabela4[],4,FALSE)</f>
        <v>França</v>
      </c>
      <c r="G1352" t="str">
        <f>IFERROR(VLOOKUP(Importacao[[#This Row],[País Corrigido]],'Conversor de países_Geral_UTF8_'!$A$2:$B$223,2,FALSE),"Não Informado")</f>
        <v>Europa</v>
      </c>
      <c r="H13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3" spans="1:8" hidden="1">
      <c r="A1353" s="3" t="s">
        <v>83</v>
      </c>
      <c r="B1353">
        <v>1971</v>
      </c>
      <c r="C1353">
        <v>88714</v>
      </c>
      <c r="D1353">
        <v>72978</v>
      </c>
      <c r="E1353">
        <v>0.82262100683093986</v>
      </c>
      <c r="F1353" t="str">
        <f>VLOOKUP(Importacao[[#This Row],[País]],Tabela4[],4,FALSE)</f>
        <v>França</v>
      </c>
      <c r="G1353" t="str">
        <f>IFERROR(VLOOKUP(Importacao[[#This Row],[País Corrigido]],'Conversor de países_Geral_UTF8_'!$A$2:$B$223,2,FALSE),"Não Informado")</f>
        <v>Europa</v>
      </c>
      <c r="H13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4" spans="1:8" hidden="1">
      <c r="A1354" s="3" t="s">
        <v>83</v>
      </c>
      <c r="B1354">
        <v>1972</v>
      </c>
      <c r="C1354">
        <v>176688</v>
      </c>
      <c r="D1354">
        <v>173001</v>
      </c>
      <c r="E1354">
        <v>0.97913270850312417</v>
      </c>
      <c r="F1354" t="str">
        <f>VLOOKUP(Importacao[[#This Row],[País]],Tabela4[],4,FALSE)</f>
        <v>França</v>
      </c>
      <c r="G1354" t="str">
        <f>IFERROR(VLOOKUP(Importacao[[#This Row],[País Corrigido]],'Conversor de países_Geral_UTF8_'!$A$2:$B$223,2,FALSE),"Não Informado")</f>
        <v>Europa</v>
      </c>
      <c r="H13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5" spans="1:8" hidden="1">
      <c r="A1355" s="3" t="s">
        <v>83</v>
      </c>
      <c r="B1355">
        <v>1973</v>
      </c>
      <c r="C1355">
        <v>259060</v>
      </c>
      <c r="D1355">
        <v>435641</v>
      </c>
      <c r="E1355">
        <v>1.681622018065313</v>
      </c>
      <c r="F1355" t="str">
        <f>VLOOKUP(Importacao[[#This Row],[País]],Tabela4[],4,FALSE)</f>
        <v>França</v>
      </c>
      <c r="G1355" t="str">
        <f>IFERROR(VLOOKUP(Importacao[[#This Row],[País Corrigido]],'Conversor de países_Geral_UTF8_'!$A$2:$B$223,2,FALSE),"Não Informado")</f>
        <v>Europa</v>
      </c>
      <c r="H13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6" spans="1:8" hidden="1">
      <c r="A1356" s="3" t="s">
        <v>83</v>
      </c>
      <c r="B1356">
        <v>1974</v>
      </c>
      <c r="C1356">
        <v>316584</v>
      </c>
      <c r="D1356">
        <v>465175</v>
      </c>
      <c r="E1356">
        <v>1.4693572637909686</v>
      </c>
      <c r="F1356" t="str">
        <f>VLOOKUP(Importacao[[#This Row],[País]],Tabela4[],4,FALSE)</f>
        <v>França</v>
      </c>
      <c r="G1356" t="str">
        <f>IFERROR(VLOOKUP(Importacao[[#This Row],[País Corrigido]],'Conversor de países_Geral_UTF8_'!$A$2:$B$223,2,FALSE),"Não Informado")</f>
        <v>Europa</v>
      </c>
      <c r="H13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7" spans="1:8" hidden="1">
      <c r="A1357" s="3" t="s">
        <v>83</v>
      </c>
      <c r="B1357">
        <v>1975</v>
      </c>
      <c r="C1357">
        <v>191546</v>
      </c>
      <c r="D1357">
        <v>278746</v>
      </c>
      <c r="E1357">
        <v>1.4552431269773318</v>
      </c>
      <c r="F1357" t="str">
        <f>VLOOKUP(Importacao[[#This Row],[País]],Tabela4[],4,FALSE)</f>
        <v>França</v>
      </c>
      <c r="G1357" t="str">
        <f>IFERROR(VLOOKUP(Importacao[[#This Row],[País Corrigido]],'Conversor de países_Geral_UTF8_'!$A$2:$B$223,2,FALSE),"Não Informado")</f>
        <v>Europa</v>
      </c>
      <c r="H13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8" spans="1:8" hidden="1">
      <c r="A1358" s="3" t="s">
        <v>83</v>
      </c>
      <c r="B1358">
        <v>1976</v>
      </c>
      <c r="C1358">
        <v>284613</v>
      </c>
      <c r="D1358">
        <v>423696</v>
      </c>
      <c r="E1358">
        <v>1.4886740942964658</v>
      </c>
      <c r="F1358" t="str">
        <f>VLOOKUP(Importacao[[#This Row],[País]],Tabela4[],4,FALSE)</f>
        <v>França</v>
      </c>
      <c r="G1358" t="str">
        <f>IFERROR(VLOOKUP(Importacao[[#This Row],[País Corrigido]],'Conversor de países_Geral_UTF8_'!$A$2:$B$223,2,FALSE),"Não Informado")</f>
        <v>Europa</v>
      </c>
      <c r="H13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59" spans="1:8" hidden="1">
      <c r="A1359" s="3" t="s">
        <v>83</v>
      </c>
      <c r="B1359">
        <v>1977</v>
      </c>
      <c r="C1359">
        <v>322033</v>
      </c>
      <c r="D1359">
        <v>476983</v>
      </c>
      <c r="E1359">
        <v>1.4811618685041594</v>
      </c>
      <c r="F1359" t="str">
        <f>VLOOKUP(Importacao[[#This Row],[País]],Tabela4[],4,FALSE)</f>
        <v>França</v>
      </c>
      <c r="G1359" t="str">
        <f>IFERROR(VLOOKUP(Importacao[[#This Row],[País Corrigido]],'Conversor de países_Geral_UTF8_'!$A$2:$B$223,2,FALSE),"Não Informado")</f>
        <v>Europa</v>
      </c>
      <c r="H13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0" spans="1:8" hidden="1">
      <c r="A1360" s="3" t="s">
        <v>83</v>
      </c>
      <c r="B1360">
        <v>1978</v>
      </c>
      <c r="C1360">
        <v>355292</v>
      </c>
      <c r="D1360">
        <v>633098</v>
      </c>
      <c r="E1360">
        <v>1.7819089650203213</v>
      </c>
      <c r="F1360" t="str">
        <f>VLOOKUP(Importacao[[#This Row],[País]],Tabela4[],4,FALSE)</f>
        <v>França</v>
      </c>
      <c r="G1360" t="str">
        <f>IFERROR(VLOOKUP(Importacao[[#This Row],[País Corrigido]],'Conversor de países_Geral_UTF8_'!$A$2:$B$223,2,FALSE),"Não Informado")</f>
        <v>Europa</v>
      </c>
      <c r="H13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1" spans="1:8" hidden="1">
      <c r="A1361" s="3" t="s">
        <v>83</v>
      </c>
      <c r="B1361">
        <v>1979</v>
      </c>
      <c r="C1361">
        <v>458369</v>
      </c>
      <c r="D1361">
        <v>795004</v>
      </c>
      <c r="E1361">
        <v>1.7344192124685569</v>
      </c>
      <c r="F1361" t="str">
        <f>VLOOKUP(Importacao[[#This Row],[País]],Tabela4[],4,FALSE)</f>
        <v>França</v>
      </c>
      <c r="G1361" t="str">
        <f>IFERROR(VLOOKUP(Importacao[[#This Row],[País Corrigido]],'Conversor de países_Geral_UTF8_'!$A$2:$B$223,2,FALSE),"Não Informado")</f>
        <v>Europa</v>
      </c>
      <c r="H13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2" spans="1:8" hidden="1">
      <c r="A1362" s="3" t="s">
        <v>83</v>
      </c>
      <c r="B1362">
        <v>1980</v>
      </c>
      <c r="C1362">
        <v>248038</v>
      </c>
      <c r="D1362">
        <v>508338</v>
      </c>
      <c r="E1362">
        <v>2.0494359735201866</v>
      </c>
      <c r="F1362" t="str">
        <f>VLOOKUP(Importacao[[#This Row],[País]],Tabela4[],4,FALSE)</f>
        <v>França</v>
      </c>
      <c r="G1362" t="str">
        <f>IFERROR(VLOOKUP(Importacao[[#This Row],[País Corrigido]],'Conversor de países_Geral_UTF8_'!$A$2:$B$223,2,FALSE),"Não Informado")</f>
        <v>Europa</v>
      </c>
      <c r="H13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3" spans="1:8" hidden="1">
      <c r="A1363" s="3" t="s">
        <v>83</v>
      </c>
      <c r="B1363">
        <v>1981</v>
      </c>
      <c r="C1363">
        <v>303063</v>
      </c>
      <c r="D1363">
        <v>479427</v>
      </c>
      <c r="E1363">
        <v>1.5819384088456856</v>
      </c>
      <c r="F1363" t="str">
        <f>VLOOKUP(Importacao[[#This Row],[País]],Tabela4[],4,FALSE)</f>
        <v>França</v>
      </c>
      <c r="G1363" t="str">
        <f>IFERROR(VLOOKUP(Importacao[[#This Row],[País Corrigido]],'Conversor de países_Geral_UTF8_'!$A$2:$B$223,2,FALSE),"Não Informado")</f>
        <v>Europa</v>
      </c>
      <c r="H13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4" spans="1:8" hidden="1">
      <c r="A1364" s="3" t="s">
        <v>83</v>
      </c>
      <c r="B1364">
        <v>1982</v>
      </c>
      <c r="C1364">
        <v>313977</v>
      </c>
      <c r="D1364">
        <v>424752</v>
      </c>
      <c r="E1364">
        <v>1.3528124671552375</v>
      </c>
      <c r="F1364" t="str">
        <f>VLOOKUP(Importacao[[#This Row],[País]],Tabela4[],4,FALSE)</f>
        <v>França</v>
      </c>
      <c r="G1364" t="str">
        <f>IFERROR(VLOOKUP(Importacao[[#This Row],[País Corrigido]],'Conversor de países_Geral_UTF8_'!$A$2:$B$223,2,FALSE),"Não Informado")</f>
        <v>Europa</v>
      </c>
      <c r="H13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5" spans="1:8" hidden="1">
      <c r="A1365" s="3" t="s">
        <v>83</v>
      </c>
      <c r="B1365">
        <v>1983</v>
      </c>
      <c r="C1365">
        <v>267008</v>
      </c>
      <c r="D1365">
        <v>329128</v>
      </c>
      <c r="E1365">
        <v>1.232652205177373</v>
      </c>
      <c r="F1365" t="str">
        <f>VLOOKUP(Importacao[[#This Row],[País]],Tabela4[],4,FALSE)</f>
        <v>França</v>
      </c>
      <c r="G1365" t="str">
        <f>IFERROR(VLOOKUP(Importacao[[#This Row],[País Corrigido]],'Conversor de países_Geral_UTF8_'!$A$2:$B$223,2,FALSE),"Não Informado")</f>
        <v>Europa</v>
      </c>
      <c r="H13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6" spans="1:8" hidden="1">
      <c r="A1366" s="3" t="s">
        <v>83</v>
      </c>
      <c r="B1366">
        <v>1984</v>
      </c>
      <c r="C1366">
        <v>117087</v>
      </c>
      <c r="D1366">
        <v>138156</v>
      </c>
      <c r="E1366">
        <v>1.1799431192190422</v>
      </c>
      <c r="F1366" t="str">
        <f>VLOOKUP(Importacao[[#This Row],[País]],Tabela4[],4,FALSE)</f>
        <v>França</v>
      </c>
      <c r="G1366" t="str">
        <f>IFERROR(VLOOKUP(Importacao[[#This Row],[País Corrigido]],'Conversor de países_Geral_UTF8_'!$A$2:$B$223,2,FALSE),"Não Informado")</f>
        <v>Europa</v>
      </c>
      <c r="H13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7" spans="1:8" hidden="1">
      <c r="A1367" s="3" t="s">
        <v>83</v>
      </c>
      <c r="B1367">
        <v>1985</v>
      </c>
      <c r="C1367">
        <v>540136</v>
      </c>
      <c r="D1367">
        <v>735516</v>
      </c>
      <c r="E1367">
        <v>1.3617237140275782</v>
      </c>
      <c r="F1367" t="str">
        <f>VLOOKUP(Importacao[[#This Row],[País]],Tabela4[],4,FALSE)</f>
        <v>França</v>
      </c>
      <c r="G1367" t="str">
        <f>IFERROR(VLOOKUP(Importacao[[#This Row],[País Corrigido]],'Conversor de países_Geral_UTF8_'!$A$2:$B$223,2,FALSE),"Não Informado")</f>
        <v>Europa</v>
      </c>
      <c r="H13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8" spans="1:8" hidden="1">
      <c r="A1368" s="3" t="s">
        <v>83</v>
      </c>
      <c r="B1368">
        <v>1986</v>
      </c>
      <c r="C1368">
        <v>625421</v>
      </c>
      <c r="D1368">
        <v>980754</v>
      </c>
      <c r="E1368">
        <v>1.5681500940966164</v>
      </c>
      <c r="F1368" t="str">
        <f>VLOOKUP(Importacao[[#This Row],[País]],Tabela4[],4,FALSE)</f>
        <v>França</v>
      </c>
      <c r="G1368" t="str">
        <f>IFERROR(VLOOKUP(Importacao[[#This Row],[País Corrigido]],'Conversor de países_Geral_UTF8_'!$A$2:$B$223,2,FALSE),"Não Informado")</f>
        <v>Europa</v>
      </c>
      <c r="H13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69" spans="1:8" hidden="1">
      <c r="A1369" s="3" t="s">
        <v>83</v>
      </c>
      <c r="B1369">
        <v>1987</v>
      </c>
      <c r="C1369">
        <v>340250</v>
      </c>
      <c r="D1369">
        <v>653846</v>
      </c>
      <c r="E1369">
        <v>1.9216634827332844</v>
      </c>
      <c r="F1369" t="str">
        <f>VLOOKUP(Importacao[[#This Row],[País]],Tabela4[],4,FALSE)</f>
        <v>França</v>
      </c>
      <c r="G1369" t="str">
        <f>IFERROR(VLOOKUP(Importacao[[#This Row],[País Corrigido]],'Conversor de países_Geral_UTF8_'!$A$2:$B$223,2,FALSE),"Não Informado")</f>
        <v>Europa</v>
      </c>
      <c r="H13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0" spans="1:8" hidden="1">
      <c r="A1370" s="3" t="s">
        <v>83</v>
      </c>
      <c r="B1370">
        <v>1988</v>
      </c>
      <c r="C1370">
        <v>435573</v>
      </c>
      <c r="D1370">
        <v>724549</v>
      </c>
      <c r="E1370">
        <v>1.6634387347241451</v>
      </c>
      <c r="F1370" t="str">
        <f>VLOOKUP(Importacao[[#This Row],[País]],Tabela4[],4,FALSE)</f>
        <v>França</v>
      </c>
      <c r="G1370" t="str">
        <f>IFERROR(VLOOKUP(Importacao[[#This Row],[País Corrigido]],'Conversor de países_Geral_UTF8_'!$A$2:$B$223,2,FALSE),"Não Informado")</f>
        <v>Europa</v>
      </c>
      <c r="H13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1" spans="1:8" hidden="1">
      <c r="A1371" s="3" t="s">
        <v>83</v>
      </c>
      <c r="B1371">
        <v>1989</v>
      </c>
      <c r="C1371">
        <v>701300</v>
      </c>
      <c r="D1371">
        <v>1422973</v>
      </c>
      <c r="E1371">
        <v>2.0290503350919722</v>
      </c>
      <c r="F1371" t="str">
        <f>VLOOKUP(Importacao[[#This Row],[País]],Tabela4[],4,FALSE)</f>
        <v>França</v>
      </c>
      <c r="G1371" t="str">
        <f>IFERROR(VLOOKUP(Importacao[[#This Row],[País Corrigido]],'Conversor de países_Geral_UTF8_'!$A$2:$B$223,2,FALSE),"Não Informado")</f>
        <v>Europa</v>
      </c>
      <c r="H13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2" spans="1:8" hidden="1">
      <c r="A1372" s="3" t="s">
        <v>83</v>
      </c>
      <c r="B1372">
        <v>1990</v>
      </c>
      <c r="C1372">
        <v>479460</v>
      </c>
      <c r="D1372">
        <v>1807082</v>
      </c>
      <c r="E1372">
        <v>3.7689942852375591</v>
      </c>
      <c r="F1372" t="str">
        <f>VLOOKUP(Importacao[[#This Row],[País]],Tabela4[],4,FALSE)</f>
        <v>França</v>
      </c>
      <c r="G1372" t="str">
        <f>IFERROR(VLOOKUP(Importacao[[#This Row],[País Corrigido]],'Conversor de países_Geral_UTF8_'!$A$2:$B$223,2,FALSE),"Não Informado")</f>
        <v>Europa</v>
      </c>
      <c r="H13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3" spans="1:8" hidden="1">
      <c r="A1373" s="3" t="s">
        <v>83</v>
      </c>
      <c r="B1373">
        <v>1991</v>
      </c>
      <c r="C1373">
        <v>503488</v>
      </c>
      <c r="D1373">
        <v>1870305</v>
      </c>
      <c r="E1373">
        <v>3.7146962787593747</v>
      </c>
      <c r="F1373" t="str">
        <f>VLOOKUP(Importacao[[#This Row],[País]],Tabela4[],4,FALSE)</f>
        <v>França</v>
      </c>
      <c r="G1373" t="str">
        <f>IFERROR(VLOOKUP(Importacao[[#This Row],[País Corrigido]],'Conversor de países_Geral_UTF8_'!$A$2:$B$223,2,FALSE),"Não Informado")</f>
        <v>Europa</v>
      </c>
      <c r="H13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4" spans="1:8" hidden="1">
      <c r="A1374" s="3" t="s">
        <v>83</v>
      </c>
      <c r="B1374">
        <v>1992</v>
      </c>
      <c r="C1374">
        <v>356417</v>
      </c>
      <c r="D1374">
        <v>888246</v>
      </c>
      <c r="E1374">
        <v>2.4921538534918368</v>
      </c>
      <c r="F1374" t="str">
        <f>VLOOKUP(Importacao[[#This Row],[País]],Tabela4[],4,FALSE)</f>
        <v>França</v>
      </c>
      <c r="G1374" t="str">
        <f>IFERROR(VLOOKUP(Importacao[[#This Row],[País Corrigido]],'Conversor de países_Geral_UTF8_'!$A$2:$B$223,2,FALSE),"Não Informado")</f>
        <v>Europa</v>
      </c>
      <c r="H13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5" spans="1:8" hidden="1">
      <c r="A1375" s="3" t="s">
        <v>83</v>
      </c>
      <c r="B1375">
        <v>1993</v>
      </c>
      <c r="C1375">
        <v>924323</v>
      </c>
      <c r="D1375">
        <v>2132215</v>
      </c>
      <c r="E1375">
        <v>2.3067856149852379</v>
      </c>
      <c r="F1375" t="str">
        <f>VLOOKUP(Importacao[[#This Row],[País]],Tabela4[],4,FALSE)</f>
        <v>França</v>
      </c>
      <c r="G1375" t="str">
        <f>IFERROR(VLOOKUP(Importacao[[#This Row],[País Corrigido]],'Conversor de países_Geral_UTF8_'!$A$2:$B$223,2,FALSE),"Não Informado")</f>
        <v>Europa</v>
      </c>
      <c r="H13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6" spans="1:8" hidden="1">
      <c r="A1376" s="3" t="s">
        <v>83</v>
      </c>
      <c r="B1376">
        <v>1994</v>
      </c>
      <c r="C1376">
        <v>1821215</v>
      </c>
      <c r="D1376">
        <v>3935308</v>
      </c>
      <c r="E1376">
        <v>2.1608146210085026</v>
      </c>
      <c r="F1376" t="str">
        <f>VLOOKUP(Importacao[[#This Row],[País]],Tabela4[],4,FALSE)</f>
        <v>França</v>
      </c>
      <c r="G1376" t="str">
        <f>IFERROR(VLOOKUP(Importacao[[#This Row],[País Corrigido]],'Conversor de países_Geral_UTF8_'!$A$2:$B$223,2,FALSE),"Não Informado")</f>
        <v>Europa</v>
      </c>
      <c r="H13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7" spans="1:8" hidden="1">
      <c r="A1377" s="3" t="s">
        <v>83</v>
      </c>
      <c r="B1377">
        <v>1995</v>
      </c>
      <c r="C1377">
        <v>2043172</v>
      </c>
      <c r="D1377">
        <v>5026251</v>
      </c>
      <c r="E1377">
        <v>2.460023434150429</v>
      </c>
      <c r="F1377" t="str">
        <f>VLOOKUP(Importacao[[#This Row],[País]],Tabela4[],4,FALSE)</f>
        <v>França</v>
      </c>
      <c r="G1377" t="str">
        <f>IFERROR(VLOOKUP(Importacao[[#This Row],[País Corrigido]],'Conversor de países_Geral_UTF8_'!$A$2:$B$223,2,FALSE),"Não Informado")</f>
        <v>Europa</v>
      </c>
      <c r="H13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8" spans="1:8" hidden="1">
      <c r="A1378" s="3" t="s">
        <v>83</v>
      </c>
      <c r="B1378">
        <v>1996</v>
      </c>
      <c r="C1378">
        <v>1917908</v>
      </c>
      <c r="D1378">
        <v>4370132</v>
      </c>
      <c r="E1378">
        <v>2.2785931337686689</v>
      </c>
      <c r="F1378" t="str">
        <f>VLOOKUP(Importacao[[#This Row],[País]],Tabela4[],4,FALSE)</f>
        <v>França</v>
      </c>
      <c r="G1378" t="str">
        <f>IFERROR(VLOOKUP(Importacao[[#This Row],[País Corrigido]],'Conversor de países_Geral_UTF8_'!$A$2:$B$223,2,FALSE),"Não Informado")</f>
        <v>Europa</v>
      </c>
      <c r="H13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79" spans="1:8" hidden="1">
      <c r="A1379" s="3" t="s">
        <v>83</v>
      </c>
      <c r="B1379">
        <v>1997</v>
      </c>
      <c r="C1379">
        <v>3388528</v>
      </c>
      <c r="D1379">
        <v>8771794</v>
      </c>
      <c r="E1379">
        <v>2.5886739020601275</v>
      </c>
      <c r="F1379" t="str">
        <f>VLOOKUP(Importacao[[#This Row],[País]],Tabela4[],4,FALSE)</f>
        <v>França</v>
      </c>
      <c r="G1379" t="str">
        <f>IFERROR(VLOOKUP(Importacao[[#This Row],[País Corrigido]],'Conversor de países_Geral_UTF8_'!$A$2:$B$223,2,FALSE),"Não Informado")</f>
        <v>Europa</v>
      </c>
      <c r="H13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0" spans="1:8" hidden="1">
      <c r="A1380" s="3" t="s">
        <v>83</v>
      </c>
      <c r="B1380">
        <v>1998</v>
      </c>
      <c r="C1380">
        <v>3853865</v>
      </c>
      <c r="D1380">
        <v>12027414</v>
      </c>
      <c r="E1380">
        <v>3.1208706065209859</v>
      </c>
      <c r="F1380" t="str">
        <f>VLOOKUP(Importacao[[#This Row],[País]],Tabela4[],4,FALSE)</f>
        <v>França</v>
      </c>
      <c r="G1380" t="str">
        <f>IFERROR(VLOOKUP(Importacao[[#This Row],[País Corrigido]],'Conversor de países_Geral_UTF8_'!$A$2:$B$223,2,FALSE),"Não Informado")</f>
        <v>Europa</v>
      </c>
      <c r="H13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1" spans="1:8" hidden="1">
      <c r="A1381" s="3" t="s">
        <v>83</v>
      </c>
      <c r="B1381">
        <v>1999</v>
      </c>
      <c r="C1381">
        <v>3529422</v>
      </c>
      <c r="D1381">
        <v>10122865</v>
      </c>
      <c r="E1381">
        <v>2.8681367657367125</v>
      </c>
      <c r="F1381" t="str">
        <f>VLOOKUP(Importacao[[#This Row],[País]],Tabela4[],4,FALSE)</f>
        <v>França</v>
      </c>
      <c r="G1381" t="str">
        <f>IFERROR(VLOOKUP(Importacao[[#This Row],[País Corrigido]],'Conversor de países_Geral_UTF8_'!$A$2:$B$223,2,FALSE),"Não Informado")</f>
        <v>Europa</v>
      </c>
      <c r="H13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2" spans="1:8" hidden="1">
      <c r="A1382" s="3" t="s">
        <v>83</v>
      </c>
      <c r="B1382">
        <v>2000</v>
      </c>
      <c r="C1382">
        <v>3431635</v>
      </c>
      <c r="D1382">
        <v>8467949</v>
      </c>
      <c r="E1382">
        <v>2.4676135428155965</v>
      </c>
      <c r="F1382" t="str">
        <f>VLOOKUP(Importacao[[#This Row],[País]],Tabela4[],4,FALSE)</f>
        <v>França</v>
      </c>
      <c r="G1382" t="str">
        <f>IFERROR(VLOOKUP(Importacao[[#This Row],[País Corrigido]],'Conversor de países_Geral_UTF8_'!$A$2:$B$223,2,FALSE),"Não Informado")</f>
        <v>Europa</v>
      </c>
      <c r="H13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3" spans="1:8" hidden="1">
      <c r="A1383" s="3" t="s">
        <v>83</v>
      </c>
      <c r="B1383">
        <v>2001</v>
      </c>
      <c r="C1383">
        <v>3118460</v>
      </c>
      <c r="D1383">
        <v>7968430</v>
      </c>
      <c r="E1383">
        <v>2.5552452171905364</v>
      </c>
      <c r="F1383" t="str">
        <f>VLOOKUP(Importacao[[#This Row],[País]],Tabela4[],4,FALSE)</f>
        <v>França</v>
      </c>
      <c r="G1383" t="str">
        <f>IFERROR(VLOOKUP(Importacao[[#This Row],[País Corrigido]],'Conversor de países_Geral_UTF8_'!$A$2:$B$223,2,FALSE),"Não Informado")</f>
        <v>Europa</v>
      </c>
      <c r="H13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4" spans="1:8" hidden="1">
      <c r="A1384" s="3" t="s">
        <v>83</v>
      </c>
      <c r="B1384">
        <v>2002</v>
      </c>
      <c r="C1384">
        <v>2355088</v>
      </c>
      <c r="D1384">
        <v>6060888</v>
      </c>
      <c r="E1384">
        <v>2.5735293118558626</v>
      </c>
      <c r="F1384" t="str">
        <f>VLOOKUP(Importacao[[#This Row],[País]],Tabela4[],4,FALSE)</f>
        <v>França</v>
      </c>
      <c r="G1384" t="str">
        <f>IFERROR(VLOOKUP(Importacao[[#This Row],[País Corrigido]],'Conversor de países_Geral_UTF8_'!$A$2:$B$223,2,FALSE),"Não Informado")</f>
        <v>Europa</v>
      </c>
      <c r="H13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5" spans="1:8" hidden="1">
      <c r="A1385" s="3" t="s">
        <v>83</v>
      </c>
      <c r="B1385">
        <v>2003</v>
      </c>
      <c r="C1385">
        <v>1958362</v>
      </c>
      <c r="D1385">
        <v>6093629</v>
      </c>
      <c r="E1385">
        <v>3.1115947919741092</v>
      </c>
      <c r="F1385" t="str">
        <f>VLOOKUP(Importacao[[#This Row],[País]],Tabela4[],4,FALSE)</f>
        <v>França</v>
      </c>
      <c r="G1385" t="str">
        <f>IFERROR(VLOOKUP(Importacao[[#This Row],[País Corrigido]],'Conversor de países_Geral_UTF8_'!$A$2:$B$223,2,FALSE),"Não Informado")</f>
        <v>Europa</v>
      </c>
      <c r="H13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6" spans="1:8" hidden="1">
      <c r="A1386" s="3" t="s">
        <v>83</v>
      </c>
      <c r="B1386">
        <v>2004</v>
      </c>
      <c r="C1386">
        <v>2092261</v>
      </c>
      <c r="D1386">
        <v>6201807</v>
      </c>
      <c r="E1386">
        <v>2.9641650826546018</v>
      </c>
      <c r="F1386" t="str">
        <f>VLOOKUP(Importacao[[#This Row],[País]],Tabela4[],4,FALSE)</f>
        <v>França</v>
      </c>
      <c r="G1386" t="str">
        <f>IFERROR(VLOOKUP(Importacao[[#This Row],[País Corrigido]],'Conversor de países_Geral_UTF8_'!$A$2:$B$223,2,FALSE),"Não Informado")</f>
        <v>Europa</v>
      </c>
      <c r="H13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7" spans="1:8" hidden="1">
      <c r="A1387" s="3" t="s">
        <v>83</v>
      </c>
      <c r="B1387">
        <v>2005</v>
      </c>
      <c r="C1387">
        <v>1671209</v>
      </c>
      <c r="D1387">
        <v>5783702</v>
      </c>
      <c r="E1387">
        <v>3.4607891652091389</v>
      </c>
      <c r="F1387" t="str">
        <f>VLOOKUP(Importacao[[#This Row],[País]],Tabela4[],4,FALSE)</f>
        <v>França</v>
      </c>
      <c r="G1387" t="str">
        <f>IFERROR(VLOOKUP(Importacao[[#This Row],[País Corrigido]],'Conversor de países_Geral_UTF8_'!$A$2:$B$223,2,FALSE),"Não Informado")</f>
        <v>Europa</v>
      </c>
      <c r="H13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8" spans="1:8" hidden="1">
      <c r="A1388" s="3" t="s">
        <v>83</v>
      </c>
      <c r="B1388">
        <v>2006</v>
      </c>
      <c r="C1388">
        <v>2561966</v>
      </c>
      <c r="D1388">
        <v>10507604</v>
      </c>
      <c r="E1388">
        <v>4.1013830784639609</v>
      </c>
      <c r="F1388" t="str">
        <f>VLOOKUP(Importacao[[#This Row],[País]],Tabela4[],4,FALSE)</f>
        <v>França</v>
      </c>
      <c r="G1388" t="str">
        <f>IFERROR(VLOOKUP(Importacao[[#This Row],[País Corrigido]],'Conversor de países_Geral_UTF8_'!$A$2:$B$223,2,FALSE),"Não Informado")</f>
        <v>Europa</v>
      </c>
      <c r="H13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89" spans="1:8" hidden="1">
      <c r="A1389" s="3" t="s">
        <v>83</v>
      </c>
      <c r="B1389">
        <v>2007</v>
      </c>
      <c r="C1389">
        <v>2737947</v>
      </c>
      <c r="D1389">
        <v>14721769</v>
      </c>
      <c r="E1389">
        <v>5.3769371722681267</v>
      </c>
      <c r="F1389" t="str">
        <f>VLOOKUP(Importacao[[#This Row],[País]],Tabela4[],4,FALSE)</f>
        <v>França</v>
      </c>
      <c r="G1389" t="str">
        <f>IFERROR(VLOOKUP(Importacao[[#This Row],[País Corrigido]],'Conversor de países_Geral_UTF8_'!$A$2:$B$223,2,FALSE),"Não Informado")</f>
        <v>Europa</v>
      </c>
      <c r="H13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0" spans="1:8" hidden="1">
      <c r="A1390" s="3" t="s">
        <v>83</v>
      </c>
      <c r="B1390">
        <v>2008</v>
      </c>
      <c r="C1390">
        <v>2466277</v>
      </c>
      <c r="D1390">
        <v>16275708</v>
      </c>
      <c r="E1390">
        <v>6.5993025114372799</v>
      </c>
      <c r="F1390" t="str">
        <f>VLOOKUP(Importacao[[#This Row],[País]],Tabela4[],4,FALSE)</f>
        <v>França</v>
      </c>
      <c r="G1390" t="str">
        <f>IFERROR(VLOOKUP(Importacao[[#This Row],[País Corrigido]],'Conversor de países_Geral_UTF8_'!$A$2:$B$223,2,FALSE),"Não Informado")</f>
        <v>Europa</v>
      </c>
      <c r="H13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1" spans="1:8" hidden="1">
      <c r="A1391" s="3" t="s">
        <v>83</v>
      </c>
      <c r="B1391">
        <v>2009</v>
      </c>
      <c r="C1391">
        <v>2372448</v>
      </c>
      <c r="D1391">
        <v>16893114</v>
      </c>
      <c r="E1391">
        <v>7.1205413142880269</v>
      </c>
      <c r="F1391" t="str">
        <f>VLOOKUP(Importacao[[#This Row],[País]],Tabela4[],4,FALSE)</f>
        <v>França</v>
      </c>
      <c r="G1391" t="str">
        <f>IFERROR(VLOOKUP(Importacao[[#This Row],[País Corrigido]],'Conversor de países_Geral_UTF8_'!$A$2:$B$223,2,FALSE),"Não Informado")</f>
        <v>Europa</v>
      </c>
      <c r="H13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2" spans="1:8" hidden="1">
      <c r="A1392" s="3" t="s">
        <v>83</v>
      </c>
      <c r="B1392">
        <v>2010</v>
      </c>
      <c r="C1392">
        <v>2799118</v>
      </c>
      <c r="D1392">
        <v>18778566</v>
      </c>
      <c r="E1392">
        <v>6.7087439686358348</v>
      </c>
      <c r="F1392" t="str">
        <f>VLOOKUP(Importacao[[#This Row],[País]],Tabela4[],4,FALSE)</f>
        <v>França</v>
      </c>
      <c r="G1392" t="str">
        <f>IFERROR(VLOOKUP(Importacao[[#This Row],[País Corrigido]],'Conversor de países_Geral_UTF8_'!$A$2:$B$223,2,FALSE),"Não Informado")</f>
        <v>Europa</v>
      </c>
      <c r="H13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3" spans="1:8" hidden="1">
      <c r="A1393" s="3" t="s">
        <v>83</v>
      </c>
      <c r="B1393">
        <v>2011</v>
      </c>
      <c r="C1393">
        <v>3329437</v>
      </c>
      <c r="D1393">
        <v>22917012</v>
      </c>
      <c r="E1393">
        <v>6.883149313232237</v>
      </c>
      <c r="F1393" t="str">
        <f>VLOOKUP(Importacao[[#This Row],[País]],Tabela4[],4,FALSE)</f>
        <v>França</v>
      </c>
      <c r="G1393" t="str">
        <f>IFERROR(VLOOKUP(Importacao[[#This Row],[País Corrigido]],'Conversor de países_Geral_UTF8_'!$A$2:$B$223,2,FALSE),"Não Informado")</f>
        <v>Europa</v>
      </c>
      <c r="H13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4" spans="1:8" hidden="1">
      <c r="A1394" s="3" t="s">
        <v>83</v>
      </c>
      <c r="B1394">
        <v>2012</v>
      </c>
      <c r="C1394">
        <v>3181440</v>
      </c>
      <c r="D1394">
        <v>21636175</v>
      </c>
      <c r="E1394">
        <v>6.8007490318849326</v>
      </c>
      <c r="F1394" t="str">
        <f>VLOOKUP(Importacao[[#This Row],[País]],Tabela4[],4,FALSE)</f>
        <v>França</v>
      </c>
      <c r="G1394" t="str">
        <f>IFERROR(VLOOKUP(Importacao[[#This Row],[País Corrigido]],'Conversor de países_Geral_UTF8_'!$A$2:$B$223,2,FALSE),"Não Informado")</f>
        <v>Europa</v>
      </c>
      <c r="H13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5" spans="1:8" hidden="1">
      <c r="A1395" s="3" t="s">
        <v>83</v>
      </c>
      <c r="B1395">
        <v>2013</v>
      </c>
      <c r="C1395">
        <v>3265362</v>
      </c>
      <c r="D1395">
        <v>23336291</v>
      </c>
      <c r="E1395">
        <v>7.1466168222696291</v>
      </c>
      <c r="F1395" t="str">
        <f>VLOOKUP(Importacao[[#This Row],[País]],Tabela4[],4,FALSE)</f>
        <v>França</v>
      </c>
      <c r="G1395" t="str">
        <f>IFERROR(VLOOKUP(Importacao[[#This Row],[País Corrigido]],'Conversor de países_Geral_UTF8_'!$A$2:$B$223,2,FALSE),"Não Informado")</f>
        <v>Europa</v>
      </c>
      <c r="H13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6" spans="1:8" hidden="1">
      <c r="A1396" s="3" t="s">
        <v>83</v>
      </c>
      <c r="B1396">
        <v>2014</v>
      </c>
      <c r="C1396">
        <v>3592782</v>
      </c>
      <c r="D1396">
        <v>27480375</v>
      </c>
      <c r="E1396">
        <v>7.6487732904473473</v>
      </c>
      <c r="F1396" t="str">
        <f>VLOOKUP(Importacao[[#This Row],[País]],Tabela4[],4,FALSE)</f>
        <v>França</v>
      </c>
      <c r="G1396" t="str">
        <f>IFERROR(VLOOKUP(Importacao[[#This Row],[País Corrigido]],'Conversor de países_Geral_UTF8_'!$A$2:$B$223,2,FALSE),"Não Informado")</f>
        <v>Europa</v>
      </c>
      <c r="H13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7" spans="1:8" hidden="1">
      <c r="A1397" s="3" t="s">
        <v>83</v>
      </c>
      <c r="B1397">
        <v>2015</v>
      </c>
      <c r="C1397">
        <v>3617130</v>
      </c>
      <c r="D1397">
        <v>19353291</v>
      </c>
      <c r="E1397">
        <v>5.3504549186786212</v>
      </c>
      <c r="F1397" t="str">
        <f>VLOOKUP(Importacao[[#This Row],[País]],Tabela4[],4,FALSE)</f>
        <v>França</v>
      </c>
      <c r="G1397" t="str">
        <f>IFERROR(VLOOKUP(Importacao[[#This Row],[País Corrigido]],'Conversor de países_Geral_UTF8_'!$A$2:$B$223,2,FALSE),"Não Informado")</f>
        <v>Europa</v>
      </c>
      <c r="H13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8" spans="1:8" hidden="1">
      <c r="A1398" s="3" t="s">
        <v>83</v>
      </c>
      <c r="B1398">
        <v>2016</v>
      </c>
      <c r="C1398">
        <v>3831566</v>
      </c>
      <c r="D1398">
        <v>15940341</v>
      </c>
      <c r="E1398">
        <v>4.1602678904656738</v>
      </c>
      <c r="F1398" t="str">
        <f>VLOOKUP(Importacao[[#This Row],[País]],Tabela4[],4,FALSE)</f>
        <v>França</v>
      </c>
      <c r="G1398" t="str">
        <f>IFERROR(VLOOKUP(Importacao[[#This Row],[País Corrigido]],'Conversor de países_Geral_UTF8_'!$A$2:$B$223,2,FALSE),"Não Informado")</f>
        <v>Europa</v>
      </c>
      <c r="H13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399" spans="1:8" hidden="1">
      <c r="A1399" s="3" t="s">
        <v>83</v>
      </c>
      <c r="B1399">
        <v>2017</v>
      </c>
      <c r="C1399">
        <v>5921728</v>
      </c>
      <c r="D1399">
        <v>25280255</v>
      </c>
      <c r="E1399">
        <v>4.2690672384817407</v>
      </c>
      <c r="F1399" t="str">
        <f>VLOOKUP(Importacao[[#This Row],[País]],Tabela4[],4,FALSE)</f>
        <v>França</v>
      </c>
      <c r="G1399" t="str">
        <f>IFERROR(VLOOKUP(Importacao[[#This Row],[País Corrigido]],'Conversor de países_Geral_UTF8_'!$A$2:$B$223,2,FALSE),"Não Informado")</f>
        <v>Europa</v>
      </c>
      <c r="H13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00" spans="1:8" hidden="1">
      <c r="A1400" s="3" t="s">
        <v>83</v>
      </c>
      <c r="B1400">
        <v>2018</v>
      </c>
      <c r="C1400">
        <v>4653789</v>
      </c>
      <c r="D1400">
        <v>22688105</v>
      </c>
      <c r="E1400">
        <v>4.875189872166529</v>
      </c>
      <c r="F1400" t="str">
        <f>VLOOKUP(Importacao[[#This Row],[País]],Tabela4[],4,FALSE)</f>
        <v>França</v>
      </c>
      <c r="G1400" t="str">
        <f>IFERROR(VLOOKUP(Importacao[[#This Row],[País Corrigido]],'Conversor de países_Geral_UTF8_'!$A$2:$B$223,2,FALSE),"Não Informado")</f>
        <v>Europa</v>
      </c>
      <c r="H14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01" spans="1:8" hidden="1">
      <c r="A1401" s="3" t="s">
        <v>83</v>
      </c>
      <c r="B1401">
        <v>2019</v>
      </c>
      <c r="C1401">
        <v>5324383</v>
      </c>
      <c r="D1401">
        <v>24299524</v>
      </c>
      <c r="E1401">
        <v>4.5638196951646792</v>
      </c>
      <c r="F1401" t="str">
        <f>VLOOKUP(Importacao[[#This Row],[País]],Tabela4[],4,FALSE)</f>
        <v>França</v>
      </c>
      <c r="G1401" t="str">
        <f>IFERROR(VLOOKUP(Importacao[[#This Row],[País Corrigido]],'Conversor de países_Geral_UTF8_'!$A$2:$B$223,2,FALSE),"Não Informado")</f>
        <v>Europa</v>
      </c>
      <c r="H14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02" spans="1:8" hidden="1">
      <c r="A1402" s="3" t="s">
        <v>83</v>
      </c>
      <c r="B1402">
        <v>2020</v>
      </c>
      <c r="C1402">
        <v>5658139</v>
      </c>
      <c r="D1402">
        <v>24894394</v>
      </c>
      <c r="E1402">
        <v>4.3997494582582721</v>
      </c>
      <c r="F1402" t="str">
        <f>VLOOKUP(Importacao[[#This Row],[País]],Tabela4[],4,FALSE)</f>
        <v>França</v>
      </c>
      <c r="G1402" t="str">
        <f>IFERROR(VLOOKUP(Importacao[[#This Row],[País Corrigido]],'Conversor de países_Geral_UTF8_'!$A$2:$B$223,2,FALSE),"Não Informado")</f>
        <v>Europa</v>
      </c>
      <c r="H14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03" spans="1:8" hidden="1">
      <c r="A1403" s="3" t="s">
        <v>83</v>
      </c>
      <c r="B1403">
        <v>2021</v>
      </c>
      <c r="C1403">
        <v>6241310</v>
      </c>
      <c r="D1403">
        <v>31428188</v>
      </c>
      <c r="E1403">
        <v>5.0355114551272084</v>
      </c>
      <c r="F1403" t="str">
        <f>VLOOKUP(Importacao[[#This Row],[País]],Tabela4[],4,FALSE)</f>
        <v>França</v>
      </c>
      <c r="G1403" t="str">
        <f>IFERROR(VLOOKUP(Importacao[[#This Row],[País Corrigido]],'Conversor de países_Geral_UTF8_'!$A$2:$B$223,2,FALSE),"Não Informado")</f>
        <v>Europa</v>
      </c>
      <c r="H14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04" spans="1:8" hidden="1">
      <c r="A1404" s="3" t="s">
        <v>83</v>
      </c>
      <c r="B1404">
        <v>2022</v>
      </c>
      <c r="C1404">
        <v>4911903</v>
      </c>
      <c r="D1404">
        <v>25955232</v>
      </c>
      <c r="E1404">
        <v>5.2841499516582475</v>
      </c>
      <c r="F1404" t="str">
        <f>VLOOKUP(Importacao[[#This Row],[País]],Tabela4[],4,FALSE)</f>
        <v>França</v>
      </c>
      <c r="G1404" t="str">
        <f>IFERROR(VLOOKUP(Importacao[[#This Row],[País Corrigido]],'Conversor de países_Geral_UTF8_'!$A$2:$B$223,2,FALSE),"Não Informado")</f>
        <v>Europa</v>
      </c>
      <c r="H14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05" spans="1:8" hidden="1">
      <c r="A1405" s="3" t="s">
        <v>83</v>
      </c>
      <c r="B1405">
        <v>2023</v>
      </c>
      <c r="C1405">
        <v>4899631</v>
      </c>
      <c r="D1405">
        <v>30421272</v>
      </c>
      <c r="E1405">
        <v>6.2088904246054444</v>
      </c>
      <c r="F1405" t="str">
        <f>VLOOKUP(Importacao[[#This Row],[País]],Tabela4[],4,FALSE)</f>
        <v>França</v>
      </c>
      <c r="G1405" t="str">
        <f>IFERROR(VLOOKUP(Importacao[[#This Row],[País Corrigido]],'Conversor de países_Geral_UTF8_'!$A$2:$B$223,2,FALSE),"Não Informado")</f>
        <v>Europa</v>
      </c>
      <c r="H14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06" spans="1:8" hidden="1">
      <c r="A1406" s="3" t="s">
        <v>87</v>
      </c>
      <c r="B1406">
        <v>1970</v>
      </c>
      <c r="C1406">
        <v>0</v>
      </c>
      <c r="D1406">
        <v>0</v>
      </c>
      <c r="E1406" t="e">
        <v>#NUM!</v>
      </c>
      <c r="F1406" t="str">
        <f>VLOOKUP(Importacao[[#This Row],[País]],Tabela4[],4,FALSE)</f>
        <v>Geórgia</v>
      </c>
      <c r="G1406" t="str">
        <f>IFERROR(VLOOKUP(Importacao[[#This Row],[País Corrigido]],'Conversor de países_Geral_UTF8_'!$A$2:$B$223,2,FALSE),"Não Informado")</f>
        <v>Europa</v>
      </c>
      <c r="H14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07" spans="1:8" hidden="1">
      <c r="A1407" s="3" t="s">
        <v>87</v>
      </c>
      <c r="B1407">
        <v>1971</v>
      </c>
      <c r="C1407">
        <v>0</v>
      </c>
      <c r="D1407">
        <v>0</v>
      </c>
      <c r="E1407" t="e">
        <v>#NUM!</v>
      </c>
      <c r="F1407" t="str">
        <f>VLOOKUP(Importacao[[#This Row],[País]],Tabela4[],4,FALSE)</f>
        <v>Geórgia</v>
      </c>
      <c r="G1407" t="str">
        <f>IFERROR(VLOOKUP(Importacao[[#This Row],[País Corrigido]],'Conversor de países_Geral_UTF8_'!$A$2:$B$223,2,FALSE),"Não Informado")</f>
        <v>Europa</v>
      </c>
      <c r="H14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08" spans="1:8" hidden="1">
      <c r="A1408" s="3" t="s">
        <v>87</v>
      </c>
      <c r="B1408">
        <v>1972</v>
      </c>
      <c r="C1408">
        <v>0</v>
      </c>
      <c r="D1408">
        <v>0</v>
      </c>
      <c r="E1408" t="e">
        <v>#NUM!</v>
      </c>
      <c r="F1408" t="str">
        <f>VLOOKUP(Importacao[[#This Row],[País]],Tabela4[],4,FALSE)</f>
        <v>Geórgia</v>
      </c>
      <c r="G1408" t="str">
        <f>IFERROR(VLOOKUP(Importacao[[#This Row],[País Corrigido]],'Conversor de países_Geral_UTF8_'!$A$2:$B$223,2,FALSE),"Não Informado")</f>
        <v>Europa</v>
      </c>
      <c r="H14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09" spans="1:8" hidden="1">
      <c r="A1409" s="3" t="s">
        <v>87</v>
      </c>
      <c r="B1409">
        <v>1973</v>
      </c>
      <c r="C1409">
        <v>0</v>
      </c>
      <c r="D1409">
        <v>0</v>
      </c>
      <c r="E1409" t="e">
        <v>#NUM!</v>
      </c>
      <c r="F1409" t="str">
        <f>VLOOKUP(Importacao[[#This Row],[País]],Tabela4[],4,FALSE)</f>
        <v>Geórgia</v>
      </c>
      <c r="G1409" t="str">
        <f>IFERROR(VLOOKUP(Importacao[[#This Row],[País Corrigido]],'Conversor de países_Geral_UTF8_'!$A$2:$B$223,2,FALSE),"Não Informado")</f>
        <v>Europa</v>
      </c>
      <c r="H14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0" spans="1:8" hidden="1">
      <c r="A1410" s="3" t="s">
        <v>87</v>
      </c>
      <c r="B1410">
        <v>1974</v>
      </c>
      <c r="C1410">
        <v>0</v>
      </c>
      <c r="D1410">
        <v>0</v>
      </c>
      <c r="E1410" t="e">
        <v>#NUM!</v>
      </c>
      <c r="F1410" t="str">
        <f>VLOOKUP(Importacao[[#This Row],[País]],Tabela4[],4,FALSE)</f>
        <v>Geórgia</v>
      </c>
      <c r="G1410" t="str">
        <f>IFERROR(VLOOKUP(Importacao[[#This Row],[País Corrigido]],'Conversor de países_Geral_UTF8_'!$A$2:$B$223,2,FALSE),"Não Informado")</f>
        <v>Europa</v>
      </c>
      <c r="H14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1" spans="1:8" hidden="1">
      <c r="A1411" s="3" t="s">
        <v>87</v>
      </c>
      <c r="B1411">
        <v>1975</v>
      </c>
      <c r="C1411">
        <v>0</v>
      </c>
      <c r="D1411">
        <v>0</v>
      </c>
      <c r="E1411" t="e">
        <v>#NUM!</v>
      </c>
      <c r="F1411" t="str">
        <f>VLOOKUP(Importacao[[#This Row],[País]],Tabela4[],4,FALSE)</f>
        <v>Geórgia</v>
      </c>
      <c r="G1411" t="str">
        <f>IFERROR(VLOOKUP(Importacao[[#This Row],[País Corrigido]],'Conversor de países_Geral_UTF8_'!$A$2:$B$223,2,FALSE),"Não Informado")</f>
        <v>Europa</v>
      </c>
      <c r="H14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2" spans="1:8" hidden="1">
      <c r="A1412" s="3" t="s">
        <v>87</v>
      </c>
      <c r="B1412">
        <v>1976</v>
      </c>
      <c r="C1412">
        <v>0</v>
      </c>
      <c r="D1412">
        <v>0</v>
      </c>
      <c r="E1412" t="e">
        <v>#NUM!</v>
      </c>
      <c r="F1412" t="str">
        <f>VLOOKUP(Importacao[[#This Row],[País]],Tabela4[],4,FALSE)</f>
        <v>Geórgia</v>
      </c>
      <c r="G1412" t="str">
        <f>IFERROR(VLOOKUP(Importacao[[#This Row],[País Corrigido]],'Conversor de países_Geral_UTF8_'!$A$2:$B$223,2,FALSE),"Não Informado")</f>
        <v>Europa</v>
      </c>
      <c r="H14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3" spans="1:8" hidden="1">
      <c r="A1413" s="3" t="s">
        <v>87</v>
      </c>
      <c r="B1413">
        <v>1977</v>
      </c>
      <c r="C1413">
        <v>0</v>
      </c>
      <c r="D1413">
        <v>0</v>
      </c>
      <c r="E1413" t="e">
        <v>#NUM!</v>
      </c>
      <c r="F1413" t="str">
        <f>VLOOKUP(Importacao[[#This Row],[País]],Tabela4[],4,FALSE)</f>
        <v>Geórgia</v>
      </c>
      <c r="G1413" t="str">
        <f>IFERROR(VLOOKUP(Importacao[[#This Row],[País Corrigido]],'Conversor de países_Geral_UTF8_'!$A$2:$B$223,2,FALSE),"Não Informado")</f>
        <v>Europa</v>
      </c>
      <c r="H14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4" spans="1:8" hidden="1">
      <c r="A1414" s="3" t="s">
        <v>87</v>
      </c>
      <c r="B1414">
        <v>1978</v>
      </c>
      <c r="C1414">
        <v>0</v>
      </c>
      <c r="D1414">
        <v>0</v>
      </c>
      <c r="E1414" t="e">
        <v>#NUM!</v>
      </c>
      <c r="F1414" t="str">
        <f>VLOOKUP(Importacao[[#This Row],[País]],Tabela4[],4,FALSE)</f>
        <v>Geórgia</v>
      </c>
      <c r="G1414" t="str">
        <f>IFERROR(VLOOKUP(Importacao[[#This Row],[País Corrigido]],'Conversor de países_Geral_UTF8_'!$A$2:$B$223,2,FALSE),"Não Informado")</f>
        <v>Europa</v>
      </c>
      <c r="H14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5" spans="1:8" hidden="1">
      <c r="A1415" s="3" t="s">
        <v>87</v>
      </c>
      <c r="B1415">
        <v>1979</v>
      </c>
      <c r="C1415">
        <v>0</v>
      </c>
      <c r="D1415">
        <v>0</v>
      </c>
      <c r="E1415" t="e">
        <v>#NUM!</v>
      </c>
      <c r="F1415" t="str">
        <f>VLOOKUP(Importacao[[#This Row],[País]],Tabela4[],4,FALSE)</f>
        <v>Geórgia</v>
      </c>
      <c r="G1415" t="str">
        <f>IFERROR(VLOOKUP(Importacao[[#This Row],[País Corrigido]],'Conversor de países_Geral_UTF8_'!$A$2:$B$223,2,FALSE),"Não Informado")</f>
        <v>Europa</v>
      </c>
      <c r="H14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6" spans="1:8" hidden="1">
      <c r="A1416" s="3" t="s">
        <v>87</v>
      </c>
      <c r="B1416">
        <v>1980</v>
      </c>
      <c r="C1416">
        <v>0</v>
      </c>
      <c r="D1416">
        <v>0</v>
      </c>
      <c r="E1416" t="e">
        <v>#NUM!</v>
      </c>
      <c r="F1416" t="str">
        <f>VLOOKUP(Importacao[[#This Row],[País]],Tabela4[],4,FALSE)</f>
        <v>Geórgia</v>
      </c>
      <c r="G1416" t="str">
        <f>IFERROR(VLOOKUP(Importacao[[#This Row],[País Corrigido]],'Conversor de países_Geral_UTF8_'!$A$2:$B$223,2,FALSE),"Não Informado")</f>
        <v>Europa</v>
      </c>
      <c r="H14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7" spans="1:8" hidden="1">
      <c r="A1417" s="3" t="s">
        <v>87</v>
      </c>
      <c r="B1417">
        <v>1981</v>
      </c>
      <c r="C1417">
        <v>0</v>
      </c>
      <c r="D1417">
        <v>0</v>
      </c>
      <c r="E1417" t="e">
        <v>#NUM!</v>
      </c>
      <c r="F1417" t="str">
        <f>VLOOKUP(Importacao[[#This Row],[País]],Tabela4[],4,FALSE)</f>
        <v>Geórgia</v>
      </c>
      <c r="G1417" t="str">
        <f>IFERROR(VLOOKUP(Importacao[[#This Row],[País Corrigido]],'Conversor de países_Geral_UTF8_'!$A$2:$B$223,2,FALSE),"Não Informado")</f>
        <v>Europa</v>
      </c>
      <c r="H14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8" spans="1:8" hidden="1">
      <c r="A1418" s="3" t="s">
        <v>87</v>
      </c>
      <c r="B1418">
        <v>1982</v>
      </c>
      <c r="C1418">
        <v>0</v>
      </c>
      <c r="D1418">
        <v>0</v>
      </c>
      <c r="E1418" t="e">
        <v>#NUM!</v>
      </c>
      <c r="F1418" t="str">
        <f>VLOOKUP(Importacao[[#This Row],[País]],Tabela4[],4,FALSE)</f>
        <v>Geórgia</v>
      </c>
      <c r="G1418" t="str">
        <f>IFERROR(VLOOKUP(Importacao[[#This Row],[País Corrigido]],'Conversor de países_Geral_UTF8_'!$A$2:$B$223,2,FALSE),"Não Informado")</f>
        <v>Europa</v>
      </c>
      <c r="H14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19" spans="1:8" hidden="1">
      <c r="A1419" s="3" t="s">
        <v>87</v>
      </c>
      <c r="B1419">
        <v>1983</v>
      </c>
      <c r="C1419">
        <v>0</v>
      </c>
      <c r="D1419">
        <v>0</v>
      </c>
      <c r="E1419" t="e">
        <v>#NUM!</v>
      </c>
      <c r="F1419" t="str">
        <f>VLOOKUP(Importacao[[#This Row],[País]],Tabela4[],4,FALSE)</f>
        <v>Geórgia</v>
      </c>
      <c r="G1419" t="str">
        <f>IFERROR(VLOOKUP(Importacao[[#This Row],[País Corrigido]],'Conversor de países_Geral_UTF8_'!$A$2:$B$223,2,FALSE),"Não Informado")</f>
        <v>Europa</v>
      </c>
      <c r="H14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0" spans="1:8" hidden="1">
      <c r="A1420" s="3" t="s">
        <v>87</v>
      </c>
      <c r="B1420">
        <v>1984</v>
      </c>
      <c r="C1420">
        <v>0</v>
      </c>
      <c r="D1420">
        <v>0</v>
      </c>
      <c r="E1420" t="e">
        <v>#NUM!</v>
      </c>
      <c r="F1420" t="str">
        <f>VLOOKUP(Importacao[[#This Row],[País]],Tabela4[],4,FALSE)</f>
        <v>Geórgia</v>
      </c>
      <c r="G1420" t="str">
        <f>IFERROR(VLOOKUP(Importacao[[#This Row],[País Corrigido]],'Conversor de países_Geral_UTF8_'!$A$2:$B$223,2,FALSE),"Não Informado")</f>
        <v>Europa</v>
      </c>
      <c r="H14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1" spans="1:8" hidden="1">
      <c r="A1421" s="3" t="s">
        <v>87</v>
      </c>
      <c r="B1421">
        <v>1985</v>
      </c>
      <c r="C1421">
        <v>0</v>
      </c>
      <c r="D1421">
        <v>0</v>
      </c>
      <c r="E1421" t="e">
        <v>#NUM!</v>
      </c>
      <c r="F1421" t="str">
        <f>VLOOKUP(Importacao[[#This Row],[País]],Tabela4[],4,FALSE)</f>
        <v>Geórgia</v>
      </c>
      <c r="G1421" t="str">
        <f>IFERROR(VLOOKUP(Importacao[[#This Row],[País Corrigido]],'Conversor de países_Geral_UTF8_'!$A$2:$B$223,2,FALSE),"Não Informado")</f>
        <v>Europa</v>
      </c>
      <c r="H14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2" spans="1:8" hidden="1">
      <c r="A1422" s="3" t="s">
        <v>87</v>
      </c>
      <c r="B1422">
        <v>1986</v>
      </c>
      <c r="C1422">
        <v>0</v>
      </c>
      <c r="D1422">
        <v>0</v>
      </c>
      <c r="E1422" t="e">
        <v>#NUM!</v>
      </c>
      <c r="F1422" t="str">
        <f>VLOOKUP(Importacao[[#This Row],[País]],Tabela4[],4,FALSE)</f>
        <v>Geórgia</v>
      </c>
      <c r="G1422" t="str">
        <f>IFERROR(VLOOKUP(Importacao[[#This Row],[País Corrigido]],'Conversor de países_Geral_UTF8_'!$A$2:$B$223,2,FALSE),"Não Informado")</f>
        <v>Europa</v>
      </c>
      <c r="H14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3" spans="1:8" hidden="1">
      <c r="A1423" s="3" t="s">
        <v>87</v>
      </c>
      <c r="B1423">
        <v>1987</v>
      </c>
      <c r="C1423">
        <v>0</v>
      </c>
      <c r="D1423">
        <v>0</v>
      </c>
      <c r="E1423" t="e">
        <v>#NUM!</v>
      </c>
      <c r="F1423" t="str">
        <f>VLOOKUP(Importacao[[#This Row],[País]],Tabela4[],4,FALSE)</f>
        <v>Geórgia</v>
      </c>
      <c r="G1423" t="str">
        <f>IFERROR(VLOOKUP(Importacao[[#This Row],[País Corrigido]],'Conversor de países_Geral_UTF8_'!$A$2:$B$223,2,FALSE),"Não Informado")</f>
        <v>Europa</v>
      </c>
      <c r="H14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4" spans="1:8" hidden="1">
      <c r="A1424" s="3" t="s">
        <v>87</v>
      </c>
      <c r="B1424">
        <v>1988</v>
      </c>
      <c r="C1424">
        <v>0</v>
      </c>
      <c r="D1424">
        <v>0</v>
      </c>
      <c r="E1424" t="e">
        <v>#NUM!</v>
      </c>
      <c r="F1424" t="str">
        <f>VLOOKUP(Importacao[[#This Row],[País]],Tabela4[],4,FALSE)</f>
        <v>Geórgia</v>
      </c>
      <c r="G1424" t="str">
        <f>IFERROR(VLOOKUP(Importacao[[#This Row],[País Corrigido]],'Conversor de países_Geral_UTF8_'!$A$2:$B$223,2,FALSE),"Não Informado")</f>
        <v>Europa</v>
      </c>
      <c r="H14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5" spans="1:8" hidden="1">
      <c r="A1425" s="3" t="s">
        <v>87</v>
      </c>
      <c r="B1425">
        <v>1989</v>
      </c>
      <c r="C1425">
        <v>0</v>
      </c>
      <c r="D1425">
        <v>0</v>
      </c>
      <c r="E1425" t="e">
        <v>#NUM!</v>
      </c>
      <c r="F1425" t="str">
        <f>VLOOKUP(Importacao[[#This Row],[País]],Tabela4[],4,FALSE)</f>
        <v>Geórgia</v>
      </c>
      <c r="G1425" t="str">
        <f>IFERROR(VLOOKUP(Importacao[[#This Row],[País Corrigido]],'Conversor de países_Geral_UTF8_'!$A$2:$B$223,2,FALSE),"Não Informado")</f>
        <v>Europa</v>
      </c>
      <c r="H14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6" spans="1:8" hidden="1">
      <c r="A1426" s="3" t="s">
        <v>87</v>
      </c>
      <c r="B1426">
        <v>1990</v>
      </c>
      <c r="C1426">
        <v>0</v>
      </c>
      <c r="D1426">
        <v>0</v>
      </c>
      <c r="E1426" t="e">
        <v>#NUM!</v>
      </c>
      <c r="F1426" t="str">
        <f>VLOOKUP(Importacao[[#This Row],[País]],Tabela4[],4,FALSE)</f>
        <v>Geórgia</v>
      </c>
      <c r="G1426" t="str">
        <f>IFERROR(VLOOKUP(Importacao[[#This Row],[País Corrigido]],'Conversor de países_Geral_UTF8_'!$A$2:$B$223,2,FALSE),"Não Informado")</f>
        <v>Europa</v>
      </c>
      <c r="H14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7" spans="1:8" hidden="1">
      <c r="A1427" s="3" t="s">
        <v>87</v>
      </c>
      <c r="B1427">
        <v>1991</v>
      </c>
      <c r="C1427">
        <v>0</v>
      </c>
      <c r="D1427">
        <v>0</v>
      </c>
      <c r="E1427" t="e">
        <v>#NUM!</v>
      </c>
      <c r="F1427" t="str">
        <f>VLOOKUP(Importacao[[#This Row],[País]],Tabela4[],4,FALSE)</f>
        <v>Geórgia</v>
      </c>
      <c r="G1427" t="str">
        <f>IFERROR(VLOOKUP(Importacao[[#This Row],[País Corrigido]],'Conversor de países_Geral_UTF8_'!$A$2:$B$223,2,FALSE),"Não Informado")</f>
        <v>Europa</v>
      </c>
      <c r="H14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8" spans="1:8" hidden="1">
      <c r="A1428" s="3" t="s">
        <v>87</v>
      </c>
      <c r="B1428">
        <v>1992</v>
      </c>
      <c r="C1428">
        <v>0</v>
      </c>
      <c r="D1428">
        <v>0</v>
      </c>
      <c r="E1428" t="e">
        <v>#NUM!</v>
      </c>
      <c r="F1428" t="str">
        <f>VLOOKUP(Importacao[[#This Row],[País]],Tabela4[],4,FALSE)</f>
        <v>Geórgia</v>
      </c>
      <c r="G1428" t="str">
        <f>IFERROR(VLOOKUP(Importacao[[#This Row],[País Corrigido]],'Conversor de países_Geral_UTF8_'!$A$2:$B$223,2,FALSE),"Não Informado")</f>
        <v>Europa</v>
      </c>
      <c r="H14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29" spans="1:8" hidden="1">
      <c r="A1429" s="3" t="s">
        <v>87</v>
      </c>
      <c r="B1429">
        <v>1993</v>
      </c>
      <c r="C1429">
        <v>0</v>
      </c>
      <c r="D1429">
        <v>0</v>
      </c>
      <c r="E1429" t="e">
        <v>#NUM!</v>
      </c>
      <c r="F1429" t="str">
        <f>VLOOKUP(Importacao[[#This Row],[País]],Tabela4[],4,FALSE)</f>
        <v>Geórgia</v>
      </c>
      <c r="G1429" t="str">
        <f>IFERROR(VLOOKUP(Importacao[[#This Row],[País Corrigido]],'Conversor de países_Geral_UTF8_'!$A$2:$B$223,2,FALSE),"Não Informado")</f>
        <v>Europa</v>
      </c>
      <c r="H14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0" spans="1:8" hidden="1">
      <c r="A1430" s="3" t="s">
        <v>87</v>
      </c>
      <c r="B1430">
        <v>1994</v>
      </c>
      <c r="C1430">
        <v>0</v>
      </c>
      <c r="D1430">
        <v>0</v>
      </c>
      <c r="E1430" t="e">
        <v>#NUM!</v>
      </c>
      <c r="F1430" t="str">
        <f>VLOOKUP(Importacao[[#This Row],[País]],Tabela4[],4,FALSE)</f>
        <v>Geórgia</v>
      </c>
      <c r="G1430" t="str">
        <f>IFERROR(VLOOKUP(Importacao[[#This Row],[País Corrigido]],'Conversor de países_Geral_UTF8_'!$A$2:$B$223,2,FALSE),"Não Informado")</f>
        <v>Europa</v>
      </c>
      <c r="H14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1" spans="1:8" hidden="1">
      <c r="A1431" s="3" t="s">
        <v>87</v>
      </c>
      <c r="B1431">
        <v>1995</v>
      </c>
      <c r="C1431">
        <v>0</v>
      </c>
      <c r="D1431">
        <v>0</v>
      </c>
      <c r="E1431" t="e">
        <v>#NUM!</v>
      </c>
      <c r="F1431" t="str">
        <f>VLOOKUP(Importacao[[#This Row],[País]],Tabela4[],4,FALSE)</f>
        <v>Geórgia</v>
      </c>
      <c r="G1431" t="str">
        <f>IFERROR(VLOOKUP(Importacao[[#This Row],[País Corrigido]],'Conversor de países_Geral_UTF8_'!$A$2:$B$223,2,FALSE),"Não Informado")</f>
        <v>Europa</v>
      </c>
      <c r="H14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2" spans="1:8" hidden="1">
      <c r="A1432" s="3" t="s">
        <v>87</v>
      </c>
      <c r="B1432">
        <v>1996</v>
      </c>
      <c r="C1432">
        <v>0</v>
      </c>
      <c r="D1432">
        <v>0</v>
      </c>
      <c r="E1432" t="e">
        <v>#NUM!</v>
      </c>
      <c r="F1432" t="str">
        <f>VLOOKUP(Importacao[[#This Row],[País]],Tabela4[],4,FALSE)</f>
        <v>Geórgia</v>
      </c>
      <c r="G1432" t="str">
        <f>IFERROR(VLOOKUP(Importacao[[#This Row],[País Corrigido]],'Conversor de países_Geral_UTF8_'!$A$2:$B$223,2,FALSE),"Não Informado")</f>
        <v>Europa</v>
      </c>
      <c r="H14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3" spans="1:8" hidden="1">
      <c r="A1433" s="3" t="s">
        <v>87</v>
      </c>
      <c r="B1433">
        <v>1997</v>
      </c>
      <c r="C1433">
        <v>0</v>
      </c>
      <c r="D1433">
        <v>0</v>
      </c>
      <c r="E1433" t="e">
        <v>#NUM!</v>
      </c>
      <c r="F1433" t="str">
        <f>VLOOKUP(Importacao[[#This Row],[País]],Tabela4[],4,FALSE)</f>
        <v>Geórgia</v>
      </c>
      <c r="G1433" t="str">
        <f>IFERROR(VLOOKUP(Importacao[[#This Row],[País Corrigido]],'Conversor de países_Geral_UTF8_'!$A$2:$B$223,2,FALSE),"Não Informado")</f>
        <v>Europa</v>
      </c>
      <c r="H14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4" spans="1:8" hidden="1">
      <c r="A1434" s="3" t="s">
        <v>87</v>
      </c>
      <c r="B1434">
        <v>1998</v>
      </c>
      <c r="C1434">
        <v>0</v>
      </c>
      <c r="D1434">
        <v>0</v>
      </c>
      <c r="E1434" t="e">
        <v>#NUM!</v>
      </c>
      <c r="F1434" t="str">
        <f>VLOOKUP(Importacao[[#This Row],[País]],Tabela4[],4,FALSE)</f>
        <v>Geórgia</v>
      </c>
      <c r="G1434" t="str">
        <f>IFERROR(VLOOKUP(Importacao[[#This Row],[País Corrigido]],'Conversor de países_Geral_UTF8_'!$A$2:$B$223,2,FALSE),"Não Informado")</f>
        <v>Europa</v>
      </c>
      <c r="H14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5" spans="1:8" hidden="1">
      <c r="A1435" s="3" t="s">
        <v>87</v>
      </c>
      <c r="B1435">
        <v>1999</v>
      </c>
      <c r="C1435">
        <v>0</v>
      </c>
      <c r="D1435">
        <v>0</v>
      </c>
      <c r="E1435" t="e">
        <v>#NUM!</v>
      </c>
      <c r="F1435" t="str">
        <f>VLOOKUP(Importacao[[#This Row],[País]],Tabela4[],4,FALSE)</f>
        <v>Geórgia</v>
      </c>
      <c r="G1435" t="str">
        <f>IFERROR(VLOOKUP(Importacao[[#This Row],[País Corrigido]],'Conversor de países_Geral_UTF8_'!$A$2:$B$223,2,FALSE),"Não Informado")</f>
        <v>Europa</v>
      </c>
      <c r="H14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6" spans="1:8" hidden="1">
      <c r="A1436" s="3" t="s">
        <v>87</v>
      </c>
      <c r="B1436">
        <v>2000</v>
      </c>
      <c r="C1436">
        <v>0</v>
      </c>
      <c r="D1436">
        <v>0</v>
      </c>
      <c r="E1436" t="e">
        <v>#NUM!</v>
      </c>
      <c r="F1436" t="str">
        <f>VLOOKUP(Importacao[[#This Row],[País]],Tabela4[],4,FALSE)</f>
        <v>Geórgia</v>
      </c>
      <c r="G1436" t="str">
        <f>IFERROR(VLOOKUP(Importacao[[#This Row],[País Corrigido]],'Conversor de países_Geral_UTF8_'!$A$2:$B$223,2,FALSE),"Não Informado")</f>
        <v>Europa</v>
      </c>
      <c r="H14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7" spans="1:8" hidden="1">
      <c r="A1437" s="3" t="s">
        <v>87</v>
      </c>
      <c r="B1437">
        <v>2001</v>
      </c>
      <c r="C1437">
        <v>0</v>
      </c>
      <c r="D1437">
        <v>0</v>
      </c>
      <c r="E1437" t="e">
        <v>#NUM!</v>
      </c>
      <c r="F1437" t="str">
        <f>VLOOKUP(Importacao[[#This Row],[País]],Tabela4[],4,FALSE)</f>
        <v>Geórgia</v>
      </c>
      <c r="G1437" t="str">
        <f>IFERROR(VLOOKUP(Importacao[[#This Row],[País Corrigido]],'Conversor de países_Geral_UTF8_'!$A$2:$B$223,2,FALSE),"Não Informado")</f>
        <v>Europa</v>
      </c>
      <c r="H14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8" spans="1:8" hidden="1">
      <c r="A1438" s="3" t="s">
        <v>87</v>
      </c>
      <c r="B1438">
        <v>2002</v>
      </c>
      <c r="C1438">
        <v>0</v>
      </c>
      <c r="D1438">
        <v>0</v>
      </c>
      <c r="E1438" t="e">
        <v>#NUM!</v>
      </c>
      <c r="F1438" t="str">
        <f>VLOOKUP(Importacao[[#This Row],[País]],Tabela4[],4,FALSE)</f>
        <v>Geórgia</v>
      </c>
      <c r="G1438" t="str">
        <f>IFERROR(VLOOKUP(Importacao[[#This Row],[País Corrigido]],'Conversor de países_Geral_UTF8_'!$A$2:$B$223,2,FALSE),"Não Informado")</f>
        <v>Europa</v>
      </c>
      <c r="H14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39" spans="1:8" hidden="1">
      <c r="A1439" s="3" t="s">
        <v>87</v>
      </c>
      <c r="B1439">
        <v>2003</v>
      </c>
      <c r="C1439">
        <v>0</v>
      </c>
      <c r="D1439">
        <v>0</v>
      </c>
      <c r="E1439" t="e">
        <v>#NUM!</v>
      </c>
      <c r="F1439" t="str">
        <f>VLOOKUP(Importacao[[#This Row],[País]],Tabela4[],4,FALSE)</f>
        <v>Geórgia</v>
      </c>
      <c r="G1439" t="str">
        <f>IFERROR(VLOOKUP(Importacao[[#This Row],[País Corrigido]],'Conversor de países_Geral_UTF8_'!$A$2:$B$223,2,FALSE),"Não Informado")</f>
        <v>Europa</v>
      </c>
      <c r="H14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0" spans="1:8" hidden="1">
      <c r="A1440" s="3" t="s">
        <v>87</v>
      </c>
      <c r="B1440">
        <v>2004</v>
      </c>
      <c r="C1440">
        <v>0</v>
      </c>
      <c r="D1440">
        <v>0</v>
      </c>
      <c r="E1440" t="e">
        <v>#NUM!</v>
      </c>
      <c r="F1440" t="str">
        <f>VLOOKUP(Importacao[[#This Row],[País]],Tabela4[],4,FALSE)</f>
        <v>Geórgia</v>
      </c>
      <c r="G1440" t="str">
        <f>IFERROR(VLOOKUP(Importacao[[#This Row],[País Corrigido]],'Conversor de países_Geral_UTF8_'!$A$2:$B$223,2,FALSE),"Não Informado")</f>
        <v>Europa</v>
      </c>
      <c r="H14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1" spans="1:8" hidden="1">
      <c r="A1441" s="3" t="s">
        <v>87</v>
      </c>
      <c r="B1441">
        <v>2005</v>
      </c>
      <c r="C1441">
        <v>0</v>
      </c>
      <c r="D1441">
        <v>0</v>
      </c>
      <c r="E1441" t="e">
        <v>#NUM!</v>
      </c>
      <c r="F1441" t="str">
        <f>VLOOKUP(Importacao[[#This Row],[País]],Tabela4[],4,FALSE)</f>
        <v>Geórgia</v>
      </c>
      <c r="G1441" t="str">
        <f>IFERROR(VLOOKUP(Importacao[[#This Row],[País Corrigido]],'Conversor de países_Geral_UTF8_'!$A$2:$B$223,2,FALSE),"Não Informado")</f>
        <v>Europa</v>
      </c>
      <c r="H14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2" spans="1:8" hidden="1">
      <c r="A1442" s="3" t="s">
        <v>87</v>
      </c>
      <c r="B1442">
        <v>2006</v>
      </c>
      <c r="C1442">
        <v>0</v>
      </c>
      <c r="D1442">
        <v>0</v>
      </c>
      <c r="E1442" t="e">
        <v>#NUM!</v>
      </c>
      <c r="F1442" t="str">
        <f>VLOOKUP(Importacao[[#This Row],[País]],Tabela4[],4,FALSE)</f>
        <v>Geórgia</v>
      </c>
      <c r="G1442" t="str">
        <f>IFERROR(VLOOKUP(Importacao[[#This Row],[País Corrigido]],'Conversor de países_Geral_UTF8_'!$A$2:$B$223,2,FALSE),"Não Informado")</f>
        <v>Europa</v>
      </c>
      <c r="H14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3" spans="1:8" hidden="1">
      <c r="A1443" s="3" t="s">
        <v>87</v>
      </c>
      <c r="B1443">
        <v>2007</v>
      </c>
      <c r="C1443">
        <v>0</v>
      </c>
      <c r="D1443">
        <v>0</v>
      </c>
      <c r="E1443" t="e">
        <v>#NUM!</v>
      </c>
      <c r="F1443" t="str">
        <f>VLOOKUP(Importacao[[#This Row],[País]],Tabela4[],4,FALSE)</f>
        <v>Geórgia</v>
      </c>
      <c r="G1443" t="str">
        <f>IFERROR(VLOOKUP(Importacao[[#This Row],[País Corrigido]],'Conversor de países_Geral_UTF8_'!$A$2:$B$223,2,FALSE),"Não Informado")</f>
        <v>Europa</v>
      </c>
      <c r="H14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4" spans="1:8" hidden="1">
      <c r="A1444" s="3" t="s">
        <v>87</v>
      </c>
      <c r="B1444">
        <v>2008</v>
      </c>
      <c r="C1444">
        <v>0</v>
      </c>
      <c r="D1444">
        <v>0</v>
      </c>
      <c r="E1444" t="e">
        <v>#NUM!</v>
      </c>
      <c r="F1444" t="str">
        <f>VLOOKUP(Importacao[[#This Row],[País]],Tabela4[],4,FALSE)</f>
        <v>Geórgia</v>
      </c>
      <c r="G1444" t="str">
        <f>IFERROR(VLOOKUP(Importacao[[#This Row],[País Corrigido]],'Conversor de países_Geral_UTF8_'!$A$2:$B$223,2,FALSE),"Não Informado")</f>
        <v>Europa</v>
      </c>
      <c r="H14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5" spans="1:8" hidden="1">
      <c r="A1445" s="3" t="s">
        <v>87</v>
      </c>
      <c r="B1445">
        <v>2009</v>
      </c>
      <c r="C1445">
        <v>0</v>
      </c>
      <c r="D1445">
        <v>0</v>
      </c>
      <c r="E1445" t="e">
        <v>#NUM!</v>
      </c>
      <c r="F1445" t="str">
        <f>VLOOKUP(Importacao[[#This Row],[País]],Tabela4[],4,FALSE)</f>
        <v>Geórgia</v>
      </c>
      <c r="G1445" t="str">
        <f>IFERROR(VLOOKUP(Importacao[[#This Row],[País Corrigido]],'Conversor de países_Geral_UTF8_'!$A$2:$B$223,2,FALSE),"Não Informado")</f>
        <v>Europa</v>
      </c>
      <c r="H14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6" spans="1:8" hidden="1">
      <c r="A1446" s="3" t="s">
        <v>87</v>
      </c>
      <c r="B1446">
        <v>2010</v>
      </c>
      <c r="C1446">
        <v>0</v>
      </c>
      <c r="D1446">
        <v>0</v>
      </c>
      <c r="E1446" t="e">
        <v>#NUM!</v>
      </c>
      <c r="F1446" t="str">
        <f>VLOOKUP(Importacao[[#This Row],[País]],Tabela4[],4,FALSE)</f>
        <v>Geórgia</v>
      </c>
      <c r="G1446" t="str">
        <f>IFERROR(VLOOKUP(Importacao[[#This Row],[País Corrigido]],'Conversor de países_Geral_UTF8_'!$A$2:$B$223,2,FALSE),"Não Informado")</f>
        <v>Europa</v>
      </c>
      <c r="H14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7" spans="1:8" hidden="1">
      <c r="A1447" s="3" t="s">
        <v>87</v>
      </c>
      <c r="B1447">
        <v>2011</v>
      </c>
      <c r="C1447">
        <v>0</v>
      </c>
      <c r="D1447">
        <v>0</v>
      </c>
      <c r="E1447" t="e">
        <v>#NUM!</v>
      </c>
      <c r="F1447" t="str">
        <f>VLOOKUP(Importacao[[#This Row],[País]],Tabela4[],4,FALSE)</f>
        <v>Geórgia</v>
      </c>
      <c r="G1447" t="str">
        <f>IFERROR(VLOOKUP(Importacao[[#This Row],[País Corrigido]],'Conversor de países_Geral_UTF8_'!$A$2:$B$223,2,FALSE),"Não Informado")</f>
        <v>Europa</v>
      </c>
      <c r="H14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8" spans="1:8" hidden="1">
      <c r="A1448" s="3" t="s">
        <v>87</v>
      </c>
      <c r="B1448">
        <v>2012</v>
      </c>
      <c r="C1448">
        <v>0</v>
      </c>
      <c r="D1448">
        <v>0</v>
      </c>
      <c r="E1448" t="e">
        <v>#NUM!</v>
      </c>
      <c r="F1448" t="str">
        <f>VLOOKUP(Importacao[[#This Row],[País]],Tabela4[],4,FALSE)</f>
        <v>Geórgia</v>
      </c>
      <c r="G1448" t="str">
        <f>IFERROR(VLOOKUP(Importacao[[#This Row],[País Corrigido]],'Conversor de países_Geral_UTF8_'!$A$2:$B$223,2,FALSE),"Não Informado")</f>
        <v>Europa</v>
      </c>
      <c r="H14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49" spans="1:8" hidden="1">
      <c r="A1449" s="3" t="s">
        <v>87</v>
      </c>
      <c r="B1449">
        <v>2013</v>
      </c>
      <c r="C1449">
        <v>33750</v>
      </c>
      <c r="D1449">
        <v>134202</v>
      </c>
      <c r="E1449">
        <v>3.9763555555555556</v>
      </c>
      <c r="F1449" t="str">
        <f>VLOOKUP(Importacao[[#This Row],[País]],Tabela4[],4,FALSE)</f>
        <v>Geórgia</v>
      </c>
      <c r="G1449" t="str">
        <f>IFERROR(VLOOKUP(Importacao[[#This Row],[País Corrigido]],'Conversor de países_Geral_UTF8_'!$A$2:$B$223,2,FALSE),"Não Informado")</f>
        <v>Europa</v>
      </c>
      <c r="H14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50" spans="1:8" hidden="1">
      <c r="A1450" s="3" t="s">
        <v>87</v>
      </c>
      <c r="B1450">
        <v>2014</v>
      </c>
      <c r="C1450">
        <v>0</v>
      </c>
      <c r="D1450">
        <v>0</v>
      </c>
      <c r="E1450" t="e">
        <v>#NUM!</v>
      </c>
      <c r="F1450" t="str">
        <f>VLOOKUP(Importacao[[#This Row],[País]],Tabela4[],4,FALSE)</f>
        <v>Geórgia</v>
      </c>
      <c r="G1450" t="str">
        <f>IFERROR(VLOOKUP(Importacao[[#This Row],[País Corrigido]],'Conversor de países_Geral_UTF8_'!$A$2:$B$223,2,FALSE),"Não Informado")</f>
        <v>Europa</v>
      </c>
      <c r="H14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51" spans="1:8" hidden="1">
      <c r="A1451" s="3" t="s">
        <v>87</v>
      </c>
      <c r="B1451">
        <v>2015</v>
      </c>
      <c r="C1451">
        <v>0</v>
      </c>
      <c r="D1451">
        <v>0</v>
      </c>
      <c r="E1451" t="e">
        <v>#NUM!</v>
      </c>
      <c r="F1451" t="str">
        <f>VLOOKUP(Importacao[[#This Row],[País]],Tabela4[],4,FALSE)</f>
        <v>Geórgia</v>
      </c>
      <c r="G1451" t="str">
        <f>IFERROR(VLOOKUP(Importacao[[#This Row],[País Corrigido]],'Conversor de países_Geral_UTF8_'!$A$2:$B$223,2,FALSE),"Não Informado")</f>
        <v>Europa</v>
      </c>
      <c r="H14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52" spans="1:8" hidden="1">
      <c r="A1452" s="3" t="s">
        <v>87</v>
      </c>
      <c r="B1452">
        <v>2016</v>
      </c>
      <c r="C1452">
        <v>0</v>
      </c>
      <c r="D1452">
        <v>0</v>
      </c>
      <c r="E1452" t="e">
        <v>#NUM!</v>
      </c>
      <c r="F1452" t="str">
        <f>VLOOKUP(Importacao[[#This Row],[País]],Tabela4[],4,FALSE)</f>
        <v>Geórgia</v>
      </c>
      <c r="G1452" t="str">
        <f>IFERROR(VLOOKUP(Importacao[[#This Row],[País Corrigido]],'Conversor de países_Geral_UTF8_'!$A$2:$B$223,2,FALSE),"Não Informado")</f>
        <v>Europa</v>
      </c>
      <c r="H14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53" spans="1:8" hidden="1">
      <c r="A1453" s="3" t="s">
        <v>87</v>
      </c>
      <c r="B1453">
        <v>2017</v>
      </c>
      <c r="C1453">
        <v>0</v>
      </c>
      <c r="D1453">
        <v>0</v>
      </c>
      <c r="E1453" t="e">
        <v>#NUM!</v>
      </c>
      <c r="F1453" t="str">
        <f>VLOOKUP(Importacao[[#This Row],[País]],Tabela4[],4,FALSE)</f>
        <v>Geórgia</v>
      </c>
      <c r="G1453" t="str">
        <f>IFERROR(VLOOKUP(Importacao[[#This Row],[País Corrigido]],'Conversor de países_Geral_UTF8_'!$A$2:$B$223,2,FALSE),"Não Informado")</f>
        <v>Europa</v>
      </c>
      <c r="H14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54" spans="1:8" hidden="1">
      <c r="A1454" s="3" t="s">
        <v>87</v>
      </c>
      <c r="B1454">
        <v>2018</v>
      </c>
      <c r="C1454">
        <v>8164</v>
      </c>
      <c r="D1454">
        <v>20416</v>
      </c>
      <c r="E1454">
        <v>2.500734933855953</v>
      </c>
      <c r="F1454" t="str">
        <f>VLOOKUP(Importacao[[#This Row],[País]],Tabela4[],4,FALSE)</f>
        <v>Geórgia</v>
      </c>
      <c r="G1454" t="str">
        <f>IFERROR(VLOOKUP(Importacao[[#This Row],[País Corrigido]],'Conversor de países_Geral_UTF8_'!$A$2:$B$223,2,FALSE),"Não Informado")</f>
        <v>Europa</v>
      </c>
      <c r="H14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55" spans="1:8" hidden="1">
      <c r="A1455" s="3" t="s">
        <v>87</v>
      </c>
      <c r="B1455">
        <v>2019</v>
      </c>
      <c r="C1455">
        <v>21748</v>
      </c>
      <c r="D1455">
        <v>41161</v>
      </c>
      <c r="E1455">
        <v>1.8926338054073937</v>
      </c>
      <c r="F1455" t="str">
        <f>VLOOKUP(Importacao[[#This Row],[País]],Tabela4[],4,FALSE)</f>
        <v>Geórgia</v>
      </c>
      <c r="G1455" t="str">
        <f>IFERROR(VLOOKUP(Importacao[[#This Row],[País Corrigido]],'Conversor de países_Geral_UTF8_'!$A$2:$B$223,2,FALSE),"Não Informado")</f>
        <v>Europa</v>
      </c>
      <c r="H14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56" spans="1:8" hidden="1">
      <c r="A1456" s="3" t="s">
        <v>87</v>
      </c>
      <c r="B1456">
        <v>2020</v>
      </c>
      <c r="C1456">
        <v>20274</v>
      </c>
      <c r="D1456">
        <v>42948</v>
      </c>
      <c r="E1456">
        <v>2.118378218407813</v>
      </c>
      <c r="F1456" t="str">
        <f>VLOOKUP(Importacao[[#This Row],[País]],Tabela4[],4,FALSE)</f>
        <v>Geórgia</v>
      </c>
      <c r="G1456" t="str">
        <f>IFERROR(VLOOKUP(Importacao[[#This Row],[País Corrigido]],'Conversor de países_Geral_UTF8_'!$A$2:$B$223,2,FALSE),"Não Informado")</f>
        <v>Europa</v>
      </c>
      <c r="H14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57" spans="1:8" hidden="1">
      <c r="A1457" s="3" t="s">
        <v>87</v>
      </c>
      <c r="B1457">
        <v>2021</v>
      </c>
      <c r="C1457">
        <v>19188</v>
      </c>
      <c r="D1457">
        <v>32901</v>
      </c>
      <c r="E1457">
        <v>1.7146654158849282</v>
      </c>
      <c r="F1457" t="str">
        <f>VLOOKUP(Importacao[[#This Row],[País]],Tabela4[],4,FALSE)</f>
        <v>Geórgia</v>
      </c>
      <c r="G1457" t="str">
        <f>IFERROR(VLOOKUP(Importacao[[#This Row],[País Corrigido]],'Conversor de países_Geral_UTF8_'!$A$2:$B$223,2,FALSE),"Não Informado")</f>
        <v>Europa</v>
      </c>
      <c r="H14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58" spans="1:8" hidden="1">
      <c r="A1458" s="3" t="s">
        <v>87</v>
      </c>
      <c r="B1458">
        <v>2022</v>
      </c>
      <c r="C1458">
        <v>12506</v>
      </c>
      <c r="D1458">
        <v>26983</v>
      </c>
      <c r="E1458">
        <v>2.1576043499120421</v>
      </c>
      <c r="F1458" t="str">
        <f>VLOOKUP(Importacao[[#This Row],[País]],Tabela4[],4,FALSE)</f>
        <v>Geórgia</v>
      </c>
      <c r="G1458" t="str">
        <f>IFERROR(VLOOKUP(Importacao[[#This Row],[País Corrigido]],'Conversor de países_Geral_UTF8_'!$A$2:$B$223,2,FALSE),"Não Informado")</f>
        <v>Europa</v>
      </c>
      <c r="H14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59" spans="1:8" hidden="1">
      <c r="A1459" s="3" t="s">
        <v>87</v>
      </c>
      <c r="B1459">
        <v>2023</v>
      </c>
      <c r="C1459">
        <v>17173</v>
      </c>
      <c r="D1459">
        <v>29084</v>
      </c>
      <c r="E1459">
        <v>1.6935887730740116</v>
      </c>
      <c r="F1459" t="str">
        <f>VLOOKUP(Importacao[[#This Row],[País]],Tabela4[],4,FALSE)</f>
        <v>Geórgia</v>
      </c>
      <c r="G1459" t="str">
        <f>IFERROR(VLOOKUP(Importacao[[#This Row],[País Corrigido]],'Conversor de países_Geral_UTF8_'!$A$2:$B$223,2,FALSE),"Não Informado")</f>
        <v>Europa</v>
      </c>
      <c r="H14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460" spans="1:8">
      <c r="A1460" s="3" t="s">
        <v>262</v>
      </c>
      <c r="B1460">
        <v>1970</v>
      </c>
      <c r="C1460">
        <v>0</v>
      </c>
      <c r="D1460">
        <v>0</v>
      </c>
      <c r="E1460" t="e">
        <v>#NUM!</v>
      </c>
      <c r="F1460" t="str">
        <f>VLOOKUP(Importacao[[#This Row],[País]],Tabela4[],4,FALSE)</f>
        <v>Ilhas Geórgia do Sul e Sandwich do Sul</v>
      </c>
      <c r="G1460" t="str">
        <f>IFERROR(VLOOKUP(Importacao[[#This Row],[País Corrigido]],'Conversor de países_Geral_UTF8_'!$A$2:$B$223,2,FALSE),"Não Informado")</f>
        <v>América do Sul</v>
      </c>
      <c r="H14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1" spans="1:8">
      <c r="A1461" s="3" t="s">
        <v>262</v>
      </c>
      <c r="B1461">
        <v>1971</v>
      </c>
      <c r="C1461">
        <v>0</v>
      </c>
      <c r="D1461">
        <v>0</v>
      </c>
      <c r="E1461" t="e">
        <v>#NUM!</v>
      </c>
      <c r="F1461" t="str">
        <f>VLOOKUP(Importacao[[#This Row],[País]],Tabela4[],4,FALSE)</f>
        <v>Ilhas Geórgia do Sul e Sandwich do Sul</v>
      </c>
      <c r="G1461" t="str">
        <f>IFERROR(VLOOKUP(Importacao[[#This Row],[País Corrigido]],'Conversor de países_Geral_UTF8_'!$A$2:$B$223,2,FALSE),"Não Informado")</f>
        <v>América do Sul</v>
      </c>
      <c r="H14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2" spans="1:8">
      <c r="A1462" s="3" t="s">
        <v>262</v>
      </c>
      <c r="B1462">
        <v>1972</v>
      </c>
      <c r="C1462">
        <v>0</v>
      </c>
      <c r="D1462">
        <v>0</v>
      </c>
      <c r="E1462" t="e">
        <v>#NUM!</v>
      </c>
      <c r="F1462" t="str">
        <f>VLOOKUP(Importacao[[#This Row],[País]],Tabela4[],4,FALSE)</f>
        <v>Ilhas Geórgia do Sul e Sandwich do Sul</v>
      </c>
      <c r="G1462" t="str">
        <f>IFERROR(VLOOKUP(Importacao[[#This Row],[País Corrigido]],'Conversor de países_Geral_UTF8_'!$A$2:$B$223,2,FALSE),"Não Informado")</f>
        <v>América do Sul</v>
      </c>
      <c r="H14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3" spans="1:8">
      <c r="A1463" s="3" t="s">
        <v>262</v>
      </c>
      <c r="B1463">
        <v>1973</v>
      </c>
      <c r="C1463">
        <v>0</v>
      </c>
      <c r="D1463">
        <v>0</v>
      </c>
      <c r="E1463" t="e">
        <v>#NUM!</v>
      </c>
      <c r="F1463" t="str">
        <f>VLOOKUP(Importacao[[#This Row],[País]],Tabela4[],4,FALSE)</f>
        <v>Ilhas Geórgia do Sul e Sandwich do Sul</v>
      </c>
      <c r="G1463" t="str">
        <f>IFERROR(VLOOKUP(Importacao[[#This Row],[País Corrigido]],'Conversor de países_Geral_UTF8_'!$A$2:$B$223,2,FALSE),"Não Informado")</f>
        <v>América do Sul</v>
      </c>
      <c r="H14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4" spans="1:8">
      <c r="A1464" s="3" t="s">
        <v>262</v>
      </c>
      <c r="B1464">
        <v>1974</v>
      </c>
      <c r="C1464">
        <v>0</v>
      </c>
      <c r="D1464">
        <v>0</v>
      </c>
      <c r="E1464" t="e">
        <v>#NUM!</v>
      </c>
      <c r="F1464" t="str">
        <f>VLOOKUP(Importacao[[#This Row],[País]],Tabela4[],4,FALSE)</f>
        <v>Ilhas Geórgia do Sul e Sandwich do Sul</v>
      </c>
      <c r="G1464" t="str">
        <f>IFERROR(VLOOKUP(Importacao[[#This Row],[País Corrigido]],'Conversor de países_Geral_UTF8_'!$A$2:$B$223,2,FALSE),"Não Informado")</f>
        <v>América do Sul</v>
      </c>
      <c r="H14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5" spans="1:8">
      <c r="A1465" s="3" t="s">
        <v>262</v>
      </c>
      <c r="B1465">
        <v>1975</v>
      </c>
      <c r="C1465">
        <v>0</v>
      </c>
      <c r="D1465">
        <v>0</v>
      </c>
      <c r="E1465" t="e">
        <v>#NUM!</v>
      </c>
      <c r="F1465" t="str">
        <f>VLOOKUP(Importacao[[#This Row],[País]],Tabela4[],4,FALSE)</f>
        <v>Ilhas Geórgia do Sul e Sandwich do Sul</v>
      </c>
      <c r="G1465" t="str">
        <f>IFERROR(VLOOKUP(Importacao[[#This Row],[País Corrigido]],'Conversor de países_Geral_UTF8_'!$A$2:$B$223,2,FALSE),"Não Informado")</f>
        <v>América do Sul</v>
      </c>
      <c r="H14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6" spans="1:8">
      <c r="A1466" s="3" t="s">
        <v>262</v>
      </c>
      <c r="B1466">
        <v>1976</v>
      </c>
      <c r="C1466">
        <v>0</v>
      </c>
      <c r="D1466">
        <v>0</v>
      </c>
      <c r="E1466" t="e">
        <v>#NUM!</v>
      </c>
      <c r="F1466" t="str">
        <f>VLOOKUP(Importacao[[#This Row],[País]],Tabela4[],4,FALSE)</f>
        <v>Ilhas Geórgia do Sul e Sandwich do Sul</v>
      </c>
      <c r="G1466" t="str">
        <f>IFERROR(VLOOKUP(Importacao[[#This Row],[País Corrigido]],'Conversor de países_Geral_UTF8_'!$A$2:$B$223,2,FALSE),"Não Informado")</f>
        <v>América do Sul</v>
      </c>
      <c r="H14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7" spans="1:8">
      <c r="A1467" s="3" t="s">
        <v>262</v>
      </c>
      <c r="B1467">
        <v>1977</v>
      </c>
      <c r="C1467">
        <v>0</v>
      </c>
      <c r="D1467">
        <v>0</v>
      </c>
      <c r="E1467" t="e">
        <v>#NUM!</v>
      </c>
      <c r="F1467" t="str">
        <f>VLOOKUP(Importacao[[#This Row],[País]],Tabela4[],4,FALSE)</f>
        <v>Ilhas Geórgia do Sul e Sandwich do Sul</v>
      </c>
      <c r="G1467" t="str">
        <f>IFERROR(VLOOKUP(Importacao[[#This Row],[País Corrigido]],'Conversor de países_Geral_UTF8_'!$A$2:$B$223,2,FALSE),"Não Informado")</f>
        <v>América do Sul</v>
      </c>
      <c r="H14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8" spans="1:8">
      <c r="A1468" s="3" t="s">
        <v>262</v>
      </c>
      <c r="B1468">
        <v>1978</v>
      </c>
      <c r="C1468">
        <v>0</v>
      </c>
      <c r="D1468">
        <v>0</v>
      </c>
      <c r="E1468" t="e">
        <v>#NUM!</v>
      </c>
      <c r="F1468" t="str">
        <f>VLOOKUP(Importacao[[#This Row],[País]],Tabela4[],4,FALSE)</f>
        <v>Ilhas Geórgia do Sul e Sandwich do Sul</v>
      </c>
      <c r="G1468" t="str">
        <f>IFERROR(VLOOKUP(Importacao[[#This Row],[País Corrigido]],'Conversor de países_Geral_UTF8_'!$A$2:$B$223,2,FALSE),"Não Informado")</f>
        <v>América do Sul</v>
      </c>
      <c r="H14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69" spans="1:8">
      <c r="A1469" s="3" t="s">
        <v>262</v>
      </c>
      <c r="B1469">
        <v>1979</v>
      </c>
      <c r="C1469">
        <v>0</v>
      </c>
      <c r="D1469">
        <v>0</v>
      </c>
      <c r="E1469" t="e">
        <v>#NUM!</v>
      </c>
      <c r="F1469" t="str">
        <f>VLOOKUP(Importacao[[#This Row],[País]],Tabela4[],4,FALSE)</f>
        <v>Ilhas Geórgia do Sul e Sandwich do Sul</v>
      </c>
      <c r="G1469" t="str">
        <f>IFERROR(VLOOKUP(Importacao[[#This Row],[País Corrigido]],'Conversor de países_Geral_UTF8_'!$A$2:$B$223,2,FALSE),"Não Informado")</f>
        <v>América do Sul</v>
      </c>
      <c r="H14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0" spans="1:8">
      <c r="A1470" s="3" t="s">
        <v>262</v>
      </c>
      <c r="B1470">
        <v>1980</v>
      </c>
      <c r="C1470">
        <v>0</v>
      </c>
      <c r="D1470">
        <v>0</v>
      </c>
      <c r="E1470" t="e">
        <v>#NUM!</v>
      </c>
      <c r="F1470" t="str">
        <f>VLOOKUP(Importacao[[#This Row],[País]],Tabela4[],4,FALSE)</f>
        <v>Ilhas Geórgia do Sul e Sandwich do Sul</v>
      </c>
      <c r="G1470" t="str">
        <f>IFERROR(VLOOKUP(Importacao[[#This Row],[País Corrigido]],'Conversor de países_Geral_UTF8_'!$A$2:$B$223,2,FALSE),"Não Informado")</f>
        <v>América do Sul</v>
      </c>
      <c r="H14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1" spans="1:8">
      <c r="A1471" s="3" t="s">
        <v>262</v>
      </c>
      <c r="B1471">
        <v>1981</v>
      </c>
      <c r="C1471">
        <v>0</v>
      </c>
      <c r="D1471">
        <v>0</v>
      </c>
      <c r="E1471" t="e">
        <v>#NUM!</v>
      </c>
      <c r="F1471" t="str">
        <f>VLOOKUP(Importacao[[#This Row],[País]],Tabela4[],4,FALSE)</f>
        <v>Ilhas Geórgia do Sul e Sandwich do Sul</v>
      </c>
      <c r="G1471" t="str">
        <f>IFERROR(VLOOKUP(Importacao[[#This Row],[País Corrigido]],'Conversor de países_Geral_UTF8_'!$A$2:$B$223,2,FALSE),"Não Informado")</f>
        <v>América do Sul</v>
      </c>
      <c r="H14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2" spans="1:8">
      <c r="A1472" s="3" t="s">
        <v>262</v>
      </c>
      <c r="B1472">
        <v>1982</v>
      </c>
      <c r="C1472">
        <v>0</v>
      </c>
      <c r="D1472">
        <v>0</v>
      </c>
      <c r="E1472" t="e">
        <v>#NUM!</v>
      </c>
      <c r="F1472" t="str">
        <f>VLOOKUP(Importacao[[#This Row],[País]],Tabela4[],4,FALSE)</f>
        <v>Ilhas Geórgia do Sul e Sandwich do Sul</v>
      </c>
      <c r="G1472" t="str">
        <f>IFERROR(VLOOKUP(Importacao[[#This Row],[País Corrigido]],'Conversor de países_Geral_UTF8_'!$A$2:$B$223,2,FALSE),"Não Informado")</f>
        <v>América do Sul</v>
      </c>
      <c r="H14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3" spans="1:8">
      <c r="A1473" s="3" t="s">
        <v>262</v>
      </c>
      <c r="B1473">
        <v>1983</v>
      </c>
      <c r="C1473">
        <v>0</v>
      </c>
      <c r="D1473">
        <v>0</v>
      </c>
      <c r="E1473" t="e">
        <v>#NUM!</v>
      </c>
      <c r="F1473" t="str">
        <f>VLOOKUP(Importacao[[#This Row],[País]],Tabela4[],4,FALSE)</f>
        <v>Ilhas Geórgia do Sul e Sandwich do Sul</v>
      </c>
      <c r="G1473" t="str">
        <f>IFERROR(VLOOKUP(Importacao[[#This Row],[País Corrigido]],'Conversor de países_Geral_UTF8_'!$A$2:$B$223,2,FALSE),"Não Informado")</f>
        <v>América do Sul</v>
      </c>
      <c r="H14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4" spans="1:8">
      <c r="A1474" s="3" t="s">
        <v>262</v>
      </c>
      <c r="B1474">
        <v>1984</v>
      </c>
      <c r="C1474">
        <v>0</v>
      </c>
      <c r="D1474">
        <v>0</v>
      </c>
      <c r="E1474" t="e">
        <v>#NUM!</v>
      </c>
      <c r="F1474" t="str">
        <f>VLOOKUP(Importacao[[#This Row],[País]],Tabela4[],4,FALSE)</f>
        <v>Ilhas Geórgia do Sul e Sandwich do Sul</v>
      </c>
      <c r="G1474" t="str">
        <f>IFERROR(VLOOKUP(Importacao[[#This Row],[País Corrigido]],'Conversor de países_Geral_UTF8_'!$A$2:$B$223,2,FALSE),"Não Informado")</f>
        <v>América do Sul</v>
      </c>
      <c r="H14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5" spans="1:8">
      <c r="A1475" s="3" t="s">
        <v>262</v>
      </c>
      <c r="B1475">
        <v>1985</v>
      </c>
      <c r="C1475">
        <v>0</v>
      </c>
      <c r="D1475">
        <v>0</v>
      </c>
      <c r="E1475" t="e">
        <v>#NUM!</v>
      </c>
      <c r="F1475" t="str">
        <f>VLOOKUP(Importacao[[#This Row],[País]],Tabela4[],4,FALSE)</f>
        <v>Ilhas Geórgia do Sul e Sandwich do Sul</v>
      </c>
      <c r="G1475" t="str">
        <f>IFERROR(VLOOKUP(Importacao[[#This Row],[País Corrigido]],'Conversor de países_Geral_UTF8_'!$A$2:$B$223,2,FALSE),"Não Informado")</f>
        <v>América do Sul</v>
      </c>
      <c r="H14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6" spans="1:8">
      <c r="A1476" s="3" t="s">
        <v>262</v>
      </c>
      <c r="B1476">
        <v>1986</v>
      </c>
      <c r="C1476">
        <v>0</v>
      </c>
      <c r="D1476">
        <v>0</v>
      </c>
      <c r="E1476" t="e">
        <v>#NUM!</v>
      </c>
      <c r="F1476" t="str">
        <f>VLOOKUP(Importacao[[#This Row],[País]],Tabela4[],4,FALSE)</f>
        <v>Ilhas Geórgia do Sul e Sandwich do Sul</v>
      </c>
      <c r="G1476" t="str">
        <f>IFERROR(VLOOKUP(Importacao[[#This Row],[País Corrigido]],'Conversor de países_Geral_UTF8_'!$A$2:$B$223,2,FALSE),"Não Informado")</f>
        <v>América do Sul</v>
      </c>
      <c r="H14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7" spans="1:8">
      <c r="A1477" s="3" t="s">
        <v>262</v>
      </c>
      <c r="B1477">
        <v>1987</v>
      </c>
      <c r="C1477">
        <v>0</v>
      </c>
      <c r="D1477">
        <v>0</v>
      </c>
      <c r="E1477" t="e">
        <v>#NUM!</v>
      </c>
      <c r="F1477" t="str">
        <f>VLOOKUP(Importacao[[#This Row],[País]],Tabela4[],4,FALSE)</f>
        <v>Ilhas Geórgia do Sul e Sandwich do Sul</v>
      </c>
      <c r="G1477" t="str">
        <f>IFERROR(VLOOKUP(Importacao[[#This Row],[País Corrigido]],'Conversor de países_Geral_UTF8_'!$A$2:$B$223,2,FALSE),"Não Informado")</f>
        <v>América do Sul</v>
      </c>
      <c r="H14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8" spans="1:8">
      <c r="A1478" s="3" t="s">
        <v>262</v>
      </c>
      <c r="B1478">
        <v>1988</v>
      </c>
      <c r="C1478">
        <v>0</v>
      </c>
      <c r="D1478">
        <v>0</v>
      </c>
      <c r="E1478" t="e">
        <v>#NUM!</v>
      </c>
      <c r="F1478" t="str">
        <f>VLOOKUP(Importacao[[#This Row],[País]],Tabela4[],4,FALSE)</f>
        <v>Ilhas Geórgia do Sul e Sandwich do Sul</v>
      </c>
      <c r="G1478" t="str">
        <f>IFERROR(VLOOKUP(Importacao[[#This Row],[País Corrigido]],'Conversor de países_Geral_UTF8_'!$A$2:$B$223,2,FALSE),"Não Informado")</f>
        <v>América do Sul</v>
      </c>
      <c r="H14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79" spans="1:8">
      <c r="A1479" s="3" t="s">
        <v>262</v>
      </c>
      <c r="B1479">
        <v>1989</v>
      </c>
      <c r="C1479">
        <v>0</v>
      </c>
      <c r="D1479">
        <v>0</v>
      </c>
      <c r="E1479" t="e">
        <v>#NUM!</v>
      </c>
      <c r="F1479" t="str">
        <f>VLOOKUP(Importacao[[#This Row],[País]],Tabela4[],4,FALSE)</f>
        <v>Ilhas Geórgia do Sul e Sandwich do Sul</v>
      </c>
      <c r="G1479" t="str">
        <f>IFERROR(VLOOKUP(Importacao[[#This Row],[País Corrigido]],'Conversor de países_Geral_UTF8_'!$A$2:$B$223,2,FALSE),"Não Informado")</f>
        <v>América do Sul</v>
      </c>
      <c r="H14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0" spans="1:8">
      <c r="A1480" s="3" t="s">
        <v>262</v>
      </c>
      <c r="B1480">
        <v>1990</v>
      </c>
      <c r="C1480">
        <v>0</v>
      </c>
      <c r="D1480">
        <v>0</v>
      </c>
      <c r="E1480" t="e">
        <v>#NUM!</v>
      </c>
      <c r="F1480" t="str">
        <f>VLOOKUP(Importacao[[#This Row],[País]],Tabela4[],4,FALSE)</f>
        <v>Ilhas Geórgia do Sul e Sandwich do Sul</v>
      </c>
      <c r="G1480" t="str">
        <f>IFERROR(VLOOKUP(Importacao[[#This Row],[País Corrigido]],'Conversor de países_Geral_UTF8_'!$A$2:$B$223,2,FALSE),"Não Informado")</f>
        <v>América do Sul</v>
      </c>
      <c r="H14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1" spans="1:8">
      <c r="A1481" s="3" t="s">
        <v>262</v>
      </c>
      <c r="B1481">
        <v>1991</v>
      </c>
      <c r="C1481">
        <v>0</v>
      </c>
      <c r="D1481">
        <v>0</v>
      </c>
      <c r="E1481" t="e">
        <v>#NUM!</v>
      </c>
      <c r="F1481" t="str">
        <f>VLOOKUP(Importacao[[#This Row],[País]],Tabela4[],4,FALSE)</f>
        <v>Ilhas Geórgia do Sul e Sandwich do Sul</v>
      </c>
      <c r="G1481" t="str">
        <f>IFERROR(VLOOKUP(Importacao[[#This Row],[País Corrigido]],'Conversor de países_Geral_UTF8_'!$A$2:$B$223,2,FALSE),"Não Informado")</f>
        <v>América do Sul</v>
      </c>
      <c r="H14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2" spans="1:8">
      <c r="A1482" s="3" t="s">
        <v>262</v>
      </c>
      <c r="B1482">
        <v>1992</v>
      </c>
      <c r="C1482">
        <v>0</v>
      </c>
      <c r="D1482">
        <v>0</v>
      </c>
      <c r="E1482" t="e">
        <v>#NUM!</v>
      </c>
      <c r="F1482" t="str">
        <f>VLOOKUP(Importacao[[#This Row],[País]],Tabela4[],4,FALSE)</f>
        <v>Ilhas Geórgia do Sul e Sandwich do Sul</v>
      </c>
      <c r="G1482" t="str">
        <f>IFERROR(VLOOKUP(Importacao[[#This Row],[País Corrigido]],'Conversor de países_Geral_UTF8_'!$A$2:$B$223,2,FALSE),"Não Informado")</f>
        <v>América do Sul</v>
      </c>
      <c r="H14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3" spans="1:8">
      <c r="A1483" s="3" t="s">
        <v>262</v>
      </c>
      <c r="B1483">
        <v>1993</v>
      </c>
      <c r="C1483">
        <v>0</v>
      </c>
      <c r="D1483">
        <v>0</v>
      </c>
      <c r="E1483" t="e">
        <v>#NUM!</v>
      </c>
      <c r="F1483" t="str">
        <f>VLOOKUP(Importacao[[#This Row],[País]],Tabela4[],4,FALSE)</f>
        <v>Ilhas Geórgia do Sul e Sandwich do Sul</v>
      </c>
      <c r="G1483" t="str">
        <f>IFERROR(VLOOKUP(Importacao[[#This Row],[País Corrigido]],'Conversor de países_Geral_UTF8_'!$A$2:$B$223,2,FALSE),"Não Informado")</f>
        <v>América do Sul</v>
      </c>
      <c r="H14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4" spans="1:8">
      <c r="A1484" s="3" t="s">
        <v>262</v>
      </c>
      <c r="B1484">
        <v>1994</v>
      </c>
      <c r="C1484">
        <v>0</v>
      </c>
      <c r="D1484">
        <v>0</v>
      </c>
      <c r="E1484" t="e">
        <v>#NUM!</v>
      </c>
      <c r="F1484" t="str">
        <f>VLOOKUP(Importacao[[#This Row],[País]],Tabela4[],4,FALSE)</f>
        <v>Ilhas Geórgia do Sul e Sandwich do Sul</v>
      </c>
      <c r="G1484" t="str">
        <f>IFERROR(VLOOKUP(Importacao[[#This Row],[País Corrigido]],'Conversor de países_Geral_UTF8_'!$A$2:$B$223,2,FALSE),"Não Informado")</f>
        <v>América do Sul</v>
      </c>
      <c r="H14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5" spans="1:8">
      <c r="A1485" s="3" t="s">
        <v>262</v>
      </c>
      <c r="B1485">
        <v>1995</v>
      </c>
      <c r="C1485">
        <v>0</v>
      </c>
      <c r="D1485">
        <v>0</v>
      </c>
      <c r="E1485" t="e">
        <v>#NUM!</v>
      </c>
      <c r="F1485" t="str">
        <f>VLOOKUP(Importacao[[#This Row],[País]],Tabela4[],4,FALSE)</f>
        <v>Ilhas Geórgia do Sul e Sandwich do Sul</v>
      </c>
      <c r="G1485" t="str">
        <f>IFERROR(VLOOKUP(Importacao[[#This Row],[País Corrigido]],'Conversor de países_Geral_UTF8_'!$A$2:$B$223,2,FALSE),"Não Informado")</f>
        <v>América do Sul</v>
      </c>
      <c r="H14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6" spans="1:8">
      <c r="A1486" s="3" t="s">
        <v>262</v>
      </c>
      <c r="B1486">
        <v>1996</v>
      </c>
      <c r="C1486">
        <v>0</v>
      </c>
      <c r="D1486">
        <v>0</v>
      </c>
      <c r="E1486" t="e">
        <v>#NUM!</v>
      </c>
      <c r="F1486" t="str">
        <f>VLOOKUP(Importacao[[#This Row],[País]],Tabela4[],4,FALSE)</f>
        <v>Ilhas Geórgia do Sul e Sandwich do Sul</v>
      </c>
      <c r="G1486" t="str">
        <f>IFERROR(VLOOKUP(Importacao[[#This Row],[País Corrigido]],'Conversor de países_Geral_UTF8_'!$A$2:$B$223,2,FALSE),"Não Informado")</f>
        <v>América do Sul</v>
      </c>
      <c r="H14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7" spans="1:8">
      <c r="A1487" s="3" t="s">
        <v>262</v>
      </c>
      <c r="B1487">
        <v>1997</v>
      </c>
      <c r="C1487">
        <v>0</v>
      </c>
      <c r="D1487">
        <v>0</v>
      </c>
      <c r="E1487" t="e">
        <v>#NUM!</v>
      </c>
      <c r="F1487" t="str">
        <f>VLOOKUP(Importacao[[#This Row],[País]],Tabela4[],4,FALSE)</f>
        <v>Ilhas Geórgia do Sul e Sandwich do Sul</v>
      </c>
      <c r="G1487" t="str">
        <f>IFERROR(VLOOKUP(Importacao[[#This Row],[País Corrigido]],'Conversor de países_Geral_UTF8_'!$A$2:$B$223,2,FALSE),"Não Informado")</f>
        <v>América do Sul</v>
      </c>
      <c r="H14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8" spans="1:8">
      <c r="A1488" s="3" t="s">
        <v>262</v>
      </c>
      <c r="B1488">
        <v>1998</v>
      </c>
      <c r="C1488">
        <v>0</v>
      </c>
      <c r="D1488">
        <v>0</v>
      </c>
      <c r="E1488" t="e">
        <v>#NUM!</v>
      </c>
      <c r="F1488" t="str">
        <f>VLOOKUP(Importacao[[#This Row],[País]],Tabela4[],4,FALSE)</f>
        <v>Ilhas Geórgia do Sul e Sandwich do Sul</v>
      </c>
      <c r="G1488" t="str">
        <f>IFERROR(VLOOKUP(Importacao[[#This Row],[País Corrigido]],'Conversor de países_Geral_UTF8_'!$A$2:$B$223,2,FALSE),"Não Informado")</f>
        <v>América do Sul</v>
      </c>
      <c r="H14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89" spans="1:8">
      <c r="A1489" s="3" t="s">
        <v>262</v>
      </c>
      <c r="B1489">
        <v>1999</v>
      </c>
      <c r="C1489">
        <v>0</v>
      </c>
      <c r="D1489">
        <v>0</v>
      </c>
      <c r="E1489" t="e">
        <v>#NUM!</v>
      </c>
      <c r="F1489" t="str">
        <f>VLOOKUP(Importacao[[#This Row],[País]],Tabela4[],4,FALSE)</f>
        <v>Ilhas Geórgia do Sul e Sandwich do Sul</v>
      </c>
      <c r="G1489" t="str">
        <f>IFERROR(VLOOKUP(Importacao[[#This Row],[País Corrigido]],'Conversor de países_Geral_UTF8_'!$A$2:$B$223,2,FALSE),"Não Informado")</f>
        <v>América do Sul</v>
      </c>
      <c r="H14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0" spans="1:8">
      <c r="A1490" s="3" t="s">
        <v>262</v>
      </c>
      <c r="B1490">
        <v>2000</v>
      </c>
      <c r="C1490">
        <v>0</v>
      </c>
      <c r="D1490">
        <v>0</v>
      </c>
      <c r="E1490" t="e">
        <v>#NUM!</v>
      </c>
      <c r="F1490" t="str">
        <f>VLOOKUP(Importacao[[#This Row],[País]],Tabela4[],4,FALSE)</f>
        <v>Ilhas Geórgia do Sul e Sandwich do Sul</v>
      </c>
      <c r="G1490" t="str">
        <f>IFERROR(VLOOKUP(Importacao[[#This Row],[País Corrigido]],'Conversor de países_Geral_UTF8_'!$A$2:$B$223,2,FALSE),"Não Informado")</f>
        <v>América do Sul</v>
      </c>
      <c r="H14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1" spans="1:8">
      <c r="A1491" s="3" t="s">
        <v>262</v>
      </c>
      <c r="B1491">
        <v>2001</v>
      </c>
      <c r="C1491">
        <v>0</v>
      </c>
      <c r="D1491">
        <v>0</v>
      </c>
      <c r="E1491" t="e">
        <v>#NUM!</v>
      </c>
      <c r="F1491" t="str">
        <f>VLOOKUP(Importacao[[#This Row],[País]],Tabela4[],4,FALSE)</f>
        <v>Ilhas Geórgia do Sul e Sandwich do Sul</v>
      </c>
      <c r="G1491" t="str">
        <f>IFERROR(VLOOKUP(Importacao[[#This Row],[País Corrigido]],'Conversor de países_Geral_UTF8_'!$A$2:$B$223,2,FALSE),"Não Informado")</f>
        <v>América do Sul</v>
      </c>
      <c r="H14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2" spans="1:8">
      <c r="A1492" s="3" t="s">
        <v>262</v>
      </c>
      <c r="B1492">
        <v>2002</v>
      </c>
      <c r="C1492">
        <v>0</v>
      </c>
      <c r="D1492">
        <v>0</v>
      </c>
      <c r="E1492" t="e">
        <v>#NUM!</v>
      </c>
      <c r="F1492" t="str">
        <f>VLOOKUP(Importacao[[#This Row],[País]],Tabela4[],4,FALSE)</f>
        <v>Ilhas Geórgia do Sul e Sandwich do Sul</v>
      </c>
      <c r="G1492" t="str">
        <f>IFERROR(VLOOKUP(Importacao[[#This Row],[País Corrigido]],'Conversor de países_Geral_UTF8_'!$A$2:$B$223,2,FALSE),"Não Informado")</f>
        <v>América do Sul</v>
      </c>
      <c r="H14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3" spans="1:8">
      <c r="A1493" s="3" t="s">
        <v>262</v>
      </c>
      <c r="B1493">
        <v>2003</v>
      </c>
      <c r="C1493">
        <v>0</v>
      </c>
      <c r="D1493">
        <v>0</v>
      </c>
      <c r="E1493" t="e">
        <v>#NUM!</v>
      </c>
      <c r="F1493" t="str">
        <f>VLOOKUP(Importacao[[#This Row],[País]],Tabela4[],4,FALSE)</f>
        <v>Ilhas Geórgia do Sul e Sandwich do Sul</v>
      </c>
      <c r="G1493" t="str">
        <f>IFERROR(VLOOKUP(Importacao[[#This Row],[País Corrigido]],'Conversor de países_Geral_UTF8_'!$A$2:$B$223,2,FALSE),"Não Informado")</f>
        <v>América do Sul</v>
      </c>
      <c r="H14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4" spans="1:8">
      <c r="A1494" s="3" t="s">
        <v>262</v>
      </c>
      <c r="B1494">
        <v>2004</v>
      </c>
      <c r="C1494">
        <v>0</v>
      </c>
      <c r="D1494">
        <v>0</v>
      </c>
      <c r="E1494" t="e">
        <v>#NUM!</v>
      </c>
      <c r="F1494" t="str">
        <f>VLOOKUP(Importacao[[#This Row],[País]],Tabela4[],4,FALSE)</f>
        <v>Ilhas Geórgia do Sul e Sandwich do Sul</v>
      </c>
      <c r="G1494" t="str">
        <f>IFERROR(VLOOKUP(Importacao[[#This Row],[País Corrigido]],'Conversor de países_Geral_UTF8_'!$A$2:$B$223,2,FALSE),"Não Informado")</f>
        <v>América do Sul</v>
      </c>
      <c r="H14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5" spans="1:8">
      <c r="A1495" s="3" t="s">
        <v>262</v>
      </c>
      <c r="B1495">
        <v>2005</v>
      </c>
      <c r="C1495">
        <v>0</v>
      </c>
      <c r="D1495">
        <v>0</v>
      </c>
      <c r="E1495" t="e">
        <v>#NUM!</v>
      </c>
      <c r="F1495" t="str">
        <f>VLOOKUP(Importacao[[#This Row],[País]],Tabela4[],4,FALSE)</f>
        <v>Ilhas Geórgia do Sul e Sandwich do Sul</v>
      </c>
      <c r="G1495" t="str">
        <f>IFERROR(VLOOKUP(Importacao[[#This Row],[País Corrigido]],'Conversor de países_Geral_UTF8_'!$A$2:$B$223,2,FALSE),"Não Informado")</f>
        <v>América do Sul</v>
      </c>
      <c r="H14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6" spans="1:8">
      <c r="A1496" s="3" t="s">
        <v>262</v>
      </c>
      <c r="B1496">
        <v>2006</v>
      </c>
      <c r="C1496">
        <v>0</v>
      </c>
      <c r="D1496">
        <v>0</v>
      </c>
      <c r="E1496" t="e">
        <v>#NUM!</v>
      </c>
      <c r="F1496" t="str">
        <f>VLOOKUP(Importacao[[#This Row],[País]],Tabela4[],4,FALSE)</f>
        <v>Ilhas Geórgia do Sul e Sandwich do Sul</v>
      </c>
      <c r="G1496" t="str">
        <f>IFERROR(VLOOKUP(Importacao[[#This Row],[País Corrigido]],'Conversor de países_Geral_UTF8_'!$A$2:$B$223,2,FALSE),"Não Informado")</f>
        <v>América do Sul</v>
      </c>
      <c r="H14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7" spans="1:8">
      <c r="A1497" s="3" t="s">
        <v>262</v>
      </c>
      <c r="B1497">
        <v>2007</v>
      </c>
      <c r="C1497">
        <v>0</v>
      </c>
      <c r="D1497">
        <v>0</v>
      </c>
      <c r="E1497" t="e">
        <v>#NUM!</v>
      </c>
      <c r="F1497" t="str">
        <f>VLOOKUP(Importacao[[#This Row],[País]],Tabela4[],4,FALSE)</f>
        <v>Ilhas Geórgia do Sul e Sandwich do Sul</v>
      </c>
      <c r="G1497" t="str">
        <f>IFERROR(VLOOKUP(Importacao[[#This Row],[País Corrigido]],'Conversor de países_Geral_UTF8_'!$A$2:$B$223,2,FALSE),"Não Informado")</f>
        <v>América do Sul</v>
      </c>
      <c r="H14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8" spans="1:8">
      <c r="A1498" s="3" t="s">
        <v>262</v>
      </c>
      <c r="B1498">
        <v>2008</v>
      </c>
      <c r="C1498">
        <v>0</v>
      </c>
      <c r="D1498">
        <v>0</v>
      </c>
      <c r="E1498" t="e">
        <v>#NUM!</v>
      </c>
      <c r="F1498" t="str">
        <f>VLOOKUP(Importacao[[#This Row],[País]],Tabela4[],4,FALSE)</f>
        <v>Ilhas Geórgia do Sul e Sandwich do Sul</v>
      </c>
      <c r="G1498" t="str">
        <f>IFERROR(VLOOKUP(Importacao[[#This Row],[País Corrigido]],'Conversor de países_Geral_UTF8_'!$A$2:$B$223,2,FALSE),"Não Informado")</f>
        <v>América do Sul</v>
      </c>
      <c r="H14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499" spans="1:8">
      <c r="A1499" s="3" t="s">
        <v>262</v>
      </c>
      <c r="B1499">
        <v>2009</v>
      </c>
      <c r="C1499">
        <v>0</v>
      </c>
      <c r="D1499">
        <v>0</v>
      </c>
      <c r="E1499" t="e">
        <v>#NUM!</v>
      </c>
      <c r="F1499" t="str">
        <f>VLOOKUP(Importacao[[#This Row],[País]],Tabela4[],4,FALSE)</f>
        <v>Ilhas Geórgia do Sul e Sandwich do Sul</v>
      </c>
      <c r="G1499" t="str">
        <f>IFERROR(VLOOKUP(Importacao[[#This Row],[País Corrigido]],'Conversor de países_Geral_UTF8_'!$A$2:$B$223,2,FALSE),"Não Informado")</f>
        <v>América do Sul</v>
      </c>
      <c r="H14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0" spans="1:8">
      <c r="A1500" s="3" t="s">
        <v>262</v>
      </c>
      <c r="B1500">
        <v>2010</v>
      </c>
      <c r="C1500">
        <v>0</v>
      </c>
      <c r="D1500">
        <v>0</v>
      </c>
      <c r="E1500" t="e">
        <v>#NUM!</v>
      </c>
      <c r="F1500" t="str">
        <f>VLOOKUP(Importacao[[#This Row],[País]],Tabela4[],4,FALSE)</f>
        <v>Ilhas Geórgia do Sul e Sandwich do Sul</v>
      </c>
      <c r="G1500" t="str">
        <f>IFERROR(VLOOKUP(Importacao[[#This Row],[País Corrigido]],'Conversor de países_Geral_UTF8_'!$A$2:$B$223,2,FALSE),"Não Informado")</f>
        <v>América do Sul</v>
      </c>
      <c r="H15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1" spans="1:8">
      <c r="A1501" s="3" t="s">
        <v>262</v>
      </c>
      <c r="B1501">
        <v>2011</v>
      </c>
      <c r="C1501">
        <v>0</v>
      </c>
      <c r="D1501">
        <v>0</v>
      </c>
      <c r="E1501" t="e">
        <v>#NUM!</v>
      </c>
      <c r="F1501" t="str">
        <f>VLOOKUP(Importacao[[#This Row],[País]],Tabela4[],4,FALSE)</f>
        <v>Ilhas Geórgia do Sul e Sandwich do Sul</v>
      </c>
      <c r="G1501" t="str">
        <f>IFERROR(VLOOKUP(Importacao[[#This Row],[País Corrigido]],'Conversor de países_Geral_UTF8_'!$A$2:$B$223,2,FALSE),"Não Informado")</f>
        <v>América do Sul</v>
      </c>
      <c r="H15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2" spans="1:8">
      <c r="A1502" s="3" t="s">
        <v>262</v>
      </c>
      <c r="B1502">
        <v>2012</v>
      </c>
      <c r="C1502">
        <v>0</v>
      </c>
      <c r="D1502">
        <v>0</v>
      </c>
      <c r="E1502" t="e">
        <v>#NUM!</v>
      </c>
      <c r="F1502" t="str">
        <f>VLOOKUP(Importacao[[#This Row],[País]],Tabela4[],4,FALSE)</f>
        <v>Ilhas Geórgia do Sul e Sandwich do Sul</v>
      </c>
      <c r="G1502" t="str">
        <f>IFERROR(VLOOKUP(Importacao[[#This Row],[País Corrigido]],'Conversor de países_Geral_UTF8_'!$A$2:$B$223,2,FALSE),"Não Informado")</f>
        <v>América do Sul</v>
      </c>
      <c r="H15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3" spans="1:8">
      <c r="A1503" s="3" t="s">
        <v>262</v>
      </c>
      <c r="B1503">
        <v>2013</v>
      </c>
      <c r="C1503">
        <v>0</v>
      </c>
      <c r="D1503">
        <v>0</v>
      </c>
      <c r="E1503" t="e">
        <v>#NUM!</v>
      </c>
      <c r="F1503" t="str">
        <f>VLOOKUP(Importacao[[#This Row],[País]],Tabela4[],4,FALSE)</f>
        <v>Ilhas Geórgia do Sul e Sandwich do Sul</v>
      </c>
      <c r="G1503" t="str">
        <f>IFERROR(VLOOKUP(Importacao[[#This Row],[País Corrigido]],'Conversor de países_Geral_UTF8_'!$A$2:$B$223,2,FALSE),"Não Informado")</f>
        <v>América do Sul</v>
      </c>
      <c r="H15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4" spans="1:8">
      <c r="A1504" s="3" t="s">
        <v>262</v>
      </c>
      <c r="B1504">
        <v>2014</v>
      </c>
      <c r="C1504">
        <v>0</v>
      </c>
      <c r="D1504">
        <v>0</v>
      </c>
      <c r="E1504" t="e">
        <v>#NUM!</v>
      </c>
      <c r="F1504" t="str">
        <f>VLOOKUP(Importacao[[#This Row],[País]],Tabela4[],4,FALSE)</f>
        <v>Ilhas Geórgia do Sul e Sandwich do Sul</v>
      </c>
      <c r="G1504" t="str">
        <f>IFERROR(VLOOKUP(Importacao[[#This Row],[País Corrigido]],'Conversor de países_Geral_UTF8_'!$A$2:$B$223,2,FALSE),"Não Informado")</f>
        <v>América do Sul</v>
      </c>
      <c r="H15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5" spans="1:8">
      <c r="A1505" s="3" t="s">
        <v>262</v>
      </c>
      <c r="B1505">
        <v>2015</v>
      </c>
      <c r="C1505">
        <v>0</v>
      </c>
      <c r="D1505">
        <v>0</v>
      </c>
      <c r="E1505" t="e">
        <v>#NUM!</v>
      </c>
      <c r="F1505" t="str">
        <f>VLOOKUP(Importacao[[#This Row],[País]],Tabela4[],4,FALSE)</f>
        <v>Ilhas Geórgia do Sul e Sandwich do Sul</v>
      </c>
      <c r="G1505" t="str">
        <f>IFERROR(VLOOKUP(Importacao[[#This Row],[País Corrigido]],'Conversor de países_Geral_UTF8_'!$A$2:$B$223,2,FALSE),"Não Informado")</f>
        <v>América do Sul</v>
      </c>
      <c r="H15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6" spans="1:8">
      <c r="A1506" s="3" t="s">
        <v>262</v>
      </c>
      <c r="B1506">
        <v>2016</v>
      </c>
      <c r="C1506">
        <v>0</v>
      </c>
      <c r="D1506">
        <v>0</v>
      </c>
      <c r="E1506" t="e">
        <v>#NUM!</v>
      </c>
      <c r="F1506" t="str">
        <f>VLOOKUP(Importacao[[#This Row],[País]],Tabela4[],4,FALSE)</f>
        <v>Ilhas Geórgia do Sul e Sandwich do Sul</v>
      </c>
      <c r="G1506" t="str">
        <f>IFERROR(VLOOKUP(Importacao[[#This Row],[País Corrigido]],'Conversor de países_Geral_UTF8_'!$A$2:$B$223,2,FALSE),"Não Informado")</f>
        <v>América do Sul</v>
      </c>
      <c r="H15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7" spans="1:8">
      <c r="A1507" s="3" t="s">
        <v>262</v>
      </c>
      <c r="B1507">
        <v>2017</v>
      </c>
      <c r="C1507">
        <v>0</v>
      </c>
      <c r="D1507">
        <v>0</v>
      </c>
      <c r="E1507" t="e">
        <v>#NUM!</v>
      </c>
      <c r="F1507" t="str">
        <f>VLOOKUP(Importacao[[#This Row],[País]],Tabela4[],4,FALSE)</f>
        <v>Ilhas Geórgia do Sul e Sandwich do Sul</v>
      </c>
      <c r="G1507" t="str">
        <f>IFERROR(VLOOKUP(Importacao[[#This Row],[País Corrigido]],'Conversor de países_Geral_UTF8_'!$A$2:$B$223,2,FALSE),"Não Informado")</f>
        <v>América do Sul</v>
      </c>
      <c r="H15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8" spans="1:8">
      <c r="A1508" s="3" t="s">
        <v>262</v>
      </c>
      <c r="B1508">
        <v>2018</v>
      </c>
      <c r="C1508">
        <v>0</v>
      </c>
      <c r="D1508">
        <v>0</v>
      </c>
      <c r="E1508" t="e">
        <v>#NUM!</v>
      </c>
      <c r="F1508" t="str">
        <f>VLOOKUP(Importacao[[#This Row],[País]],Tabela4[],4,FALSE)</f>
        <v>Ilhas Geórgia do Sul e Sandwich do Sul</v>
      </c>
      <c r="G1508" t="str">
        <f>IFERROR(VLOOKUP(Importacao[[#This Row],[País Corrigido]],'Conversor de países_Geral_UTF8_'!$A$2:$B$223,2,FALSE),"Não Informado")</f>
        <v>América do Sul</v>
      </c>
      <c r="H15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09" spans="1:8">
      <c r="A1509" s="3" t="s">
        <v>262</v>
      </c>
      <c r="B1509">
        <v>2019</v>
      </c>
      <c r="C1509">
        <v>0</v>
      </c>
      <c r="D1509">
        <v>0</v>
      </c>
      <c r="E1509" t="e">
        <v>#NUM!</v>
      </c>
      <c r="F1509" t="str">
        <f>VLOOKUP(Importacao[[#This Row],[País]],Tabela4[],4,FALSE)</f>
        <v>Ilhas Geórgia do Sul e Sandwich do Sul</v>
      </c>
      <c r="G1509" t="str">
        <f>IFERROR(VLOOKUP(Importacao[[#This Row],[País Corrigido]],'Conversor de países_Geral_UTF8_'!$A$2:$B$223,2,FALSE),"Não Informado")</f>
        <v>América do Sul</v>
      </c>
      <c r="H15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10" spans="1:8">
      <c r="A1510" s="3" t="s">
        <v>262</v>
      </c>
      <c r="B1510">
        <v>2020</v>
      </c>
      <c r="C1510">
        <v>0</v>
      </c>
      <c r="D1510">
        <v>0</v>
      </c>
      <c r="E1510" t="e">
        <v>#NUM!</v>
      </c>
      <c r="F1510" t="str">
        <f>VLOOKUP(Importacao[[#This Row],[País]],Tabela4[],4,FALSE)</f>
        <v>Ilhas Geórgia do Sul e Sandwich do Sul</v>
      </c>
      <c r="G1510" t="str">
        <f>IFERROR(VLOOKUP(Importacao[[#This Row],[País Corrigido]],'Conversor de países_Geral_UTF8_'!$A$2:$B$223,2,FALSE),"Não Informado")</f>
        <v>América do Sul</v>
      </c>
      <c r="H15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11" spans="1:8">
      <c r="A1511" s="3" t="s">
        <v>262</v>
      </c>
      <c r="B1511">
        <v>2021</v>
      </c>
      <c r="C1511">
        <v>1838</v>
      </c>
      <c r="D1511">
        <v>2915</v>
      </c>
      <c r="E1511">
        <v>1.5859630032644179</v>
      </c>
      <c r="F1511" t="str">
        <f>VLOOKUP(Importacao[[#This Row],[País]],Tabela4[],4,FALSE)</f>
        <v>Ilhas Geórgia do Sul e Sandwich do Sul</v>
      </c>
      <c r="G1511" t="str">
        <f>IFERROR(VLOOKUP(Importacao[[#This Row],[País Corrigido]],'Conversor de países_Geral_UTF8_'!$A$2:$B$223,2,FALSE),"Não Informado")</f>
        <v>América do Sul</v>
      </c>
      <c r="H15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12" spans="1:8">
      <c r="A1512" s="3" t="s">
        <v>262</v>
      </c>
      <c r="B1512">
        <v>2022</v>
      </c>
      <c r="C1512">
        <v>1788</v>
      </c>
      <c r="D1512">
        <v>2797</v>
      </c>
      <c r="E1512">
        <v>1.5643176733780761</v>
      </c>
      <c r="F1512" t="str">
        <f>VLOOKUP(Importacao[[#This Row],[País]],Tabela4[],4,FALSE)</f>
        <v>Ilhas Geórgia do Sul e Sandwich do Sul</v>
      </c>
      <c r="G1512" t="str">
        <f>IFERROR(VLOOKUP(Importacao[[#This Row],[País Corrigido]],'Conversor de países_Geral_UTF8_'!$A$2:$B$223,2,FALSE),"Não Informado")</f>
        <v>América do Sul</v>
      </c>
      <c r="H15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13" spans="1:8">
      <c r="A1513" s="3" t="s">
        <v>262</v>
      </c>
      <c r="B1513">
        <v>2023</v>
      </c>
      <c r="C1513">
        <v>0</v>
      </c>
      <c r="D1513">
        <v>0</v>
      </c>
      <c r="E1513" t="e">
        <v>#NUM!</v>
      </c>
      <c r="F1513" t="str">
        <f>VLOOKUP(Importacao[[#This Row],[País]],Tabela4[],4,FALSE)</f>
        <v>Ilhas Geórgia do Sul e Sandwich do Sul</v>
      </c>
      <c r="G1513" t="str">
        <f>IFERROR(VLOOKUP(Importacao[[#This Row],[País Corrigido]],'Conversor de países_Geral_UTF8_'!$A$2:$B$223,2,FALSE),"Não Informado")</f>
        <v>América do Sul</v>
      </c>
      <c r="H15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14" spans="1:8" hidden="1">
      <c r="A1514" s="3" t="s">
        <v>90</v>
      </c>
      <c r="B1514">
        <v>1970</v>
      </c>
      <c r="C1514">
        <v>0</v>
      </c>
      <c r="D1514">
        <v>0</v>
      </c>
      <c r="E1514" t="e">
        <v>#NUM!</v>
      </c>
      <c r="F1514" t="str">
        <f>VLOOKUP(Importacao[[#This Row],[País]],Tabela4[],4,FALSE)</f>
        <v>Grécia</v>
      </c>
      <c r="G1514" t="str">
        <f>IFERROR(VLOOKUP(Importacao[[#This Row],[País Corrigido]],'Conversor de países_Geral_UTF8_'!$A$2:$B$223,2,FALSE),"Não Informado")</f>
        <v>Europa</v>
      </c>
      <c r="H15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15" spans="1:8" hidden="1">
      <c r="A1515" s="3" t="s">
        <v>90</v>
      </c>
      <c r="B1515">
        <v>1971</v>
      </c>
      <c r="C1515">
        <v>0</v>
      </c>
      <c r="D1515">
        <v>0</v>
      </c>
      <c r="E1515" t="e">
        <v>#NUM!</v>
      </c>
      <c r="F1515" t="str">
        <f>VLOOKUP(Importacao[[#This Row],[País]],Tabela4[],4,FALSE)</f>
        <v>Grécia</v>
      </c>
      <c r="G1515" t="str">
        <f>IFERROR(VLOOKUP(Importacao[[#This Row],[País Corrigido]],'Conversor de países_Geral_UTF8_'!$A$2:$B$223,2,FALSE),"Não Informado")</f>
        <v>Europa</v>
      </c>
      <c r="H15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16" spans="1:8" hidden="1">
      <c r="A1516" s="3" t="s">
        <v>90</v>
      </c>
      <c r="B1516">
        <v>1972</v>
      </c>
      <c r="C1516">
        <v>0</v>
      </c>
      <c r="D1516">
        <v>0</v>
      </c>
      <c r="E1516" t="e">
        <v>#NUM!</v>
      </c>
      <c r="F1516" t="str">
        <f>VLOOKUP(Importacao[[#This Row],[País]],Tabela4[],4,FALSE)</f>
        <v>Grécia</v>
      </c>
      <c r="G1516" t="str">
        <f>IFERROR(VLOOKUP(Importacao[[#This Row],[País Corrigido]],'Conversor de países_Geral_UTF8_'!$A$2:$B$223,2,FALSE),"Não Informado")</f>
        <v>Europa</v>
      </c>
      <c r="H15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17" spans="1:8" hidden="1">
      <c r="A1517" s="3" t="s">
        <v>90</v>
      </c>
      <c r="B1517">
        <v>1973</v>
      </c>
      <c r="C1517">
        <v>0</v>
      </c>
      <c r="D1517">
        <v>0</v>
      </c>
      <c r="E1517" t="e">
        <v>#NUM!</v>
      </c>
      <c r="F1517" t="str">
        <f>VLOOKUP(Importacao[[#This Row],[País]],Tabela4[],4,FALSE)</f>
        <v>Grécia</v>
      </c>
      <c r="G1517" t="str">
        <f>IFERROR(VLOOKUP(Importacao[[#This Row],[País Corrigido]],'Conversor de países_Geral_UTF8_'!$A$2:$B$223,2,FALSE),"Não Informado")</f>
        <v>Europa</v>
      </c>
      <c r="H15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18" spans="1:8" hidden="1">
      <c r="A1518" s="3" t="s">
        <v>90</v>
      </c>
      <c r="B1518">
        <v>1974</v>
      </c>
      <c r="C1518">
        <v>0</v>
      </c>
      <c r="D1518">
        <v>0</v>
      </c>
      <c r="E1518" t="e">
        <v>#NUM!</v>
      </c>
      <c r="F1518" t="str">
        <f>VLOOKUP(Importacao[[#This Row],[País]],Tabela4[],4,FALSE)</f>
        <v>Grécia</v>
      </c>
      <c r="G1518" t="str">
        <f>IFERROR(VLOOKUP(Importacao[[#This Row],[País Corrigido]],'Conversor de países_Geral_UTF8_'!$A$2:$B$223,2,FALSE),"Não Informado")</f>
        <v>Europa</v>
      </c>
      <c r="H15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19" spans="1:8" hidden="1">
      <c r="A1519" s="3" t="s">
        <v>90</v>
      </c>
      <c r="B1519">
        <v>1975</v>
      </c>
      <c r="C1519">
        <v>0</v>
      </c>
      <c r="D1519">
        <v>0</v>
      </c>
      <c r="E1519" t="e">
        <v>#NUM!</v>
      </c>
      <c r="F1519" t="str">
        <f>VLOOKUP(Importacao[[#This Row],[País]],Tabela4[],4,FALSE)</f>
        <v>Grécia</v>
      </c>
      <c r="G1519" t="str">
        <f>IFERROR(VLOOKUP(Importacao[[#This Row],[País Corrigido]],'Conversor de países_Geral_UTF8_'!$A$2:$B$223,2,FALSE),"Não Informado")</f>
        <v>Europa</v>
      </c>
      <c r="H15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0" spans="1:8" hidden="1">
      <c r="A1520" s="3" t="s">
        <v>90</v>
      </c>
      <c r="B1520">
        <v>1976</v>
      </c>
      <c r="C1520">
        <v>0</v>
      </c>
      <c r="D1520">
        <v>0</v>
      </c>
      <c r="E1520" t="e">
        <v>#NUM!</v>
      </c>
      <c r="F1520" t="str">
        <f>VLOOKUP(Importacao[[#This Row],[País]],Tabela4[],4,FALSE)</f>
        <v>Grécia</v>
      </c>
      <c r="G1520" t="str">
        <f>IFERROR(VLOOKUP(Importacao[[#This Row],[País Corrigido]],'Conversor de países_Geral_UTF8_'!$A$2:$B$223,2,FALSE),"Não Informado")</f>
        <v>Europa</v>
      </c>
      <c r="H15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1" spans="1:8" hidden="1">
      <c r="A1521" s="3" t="s">
        <v>90</v>
      </c>
      <c r="B1521">
        <v>1977</v>
      </c>
      <c r="C1521">
        <v>0</v>
      </c>
      <c r="D1521">
        <v>0</v>
      </c>
      <c r="E1521" t="e">
        <v>#NUM!</v>
      </c>
      <c r="F1521" t="str">
        <f>VLOOKUP(Importacao[[#This Row],[País]],Tabela4[],4,FALSE)</f>
        <v>Grécia</v>
      </c>
      <c r="G1521" t="str">
        <f>IFERROR(VLOOKUP(Importacao[[#This Row],[País Corrigido]],'Conversor de países_Geral_UTF8_'!$A$2:$B$223,2,FALSE),"Não Informado")</f>
        <v>Europa</v>
      </c>
      <c r="H15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2" spans="1:8" hidden="1">
      <c r="A1522" s="3" t="s">
        <v>90</v>
      </c>
      <c r="B1522">
        <v>1978</v>
      </c>
      <c r="C1522">
        <v>0</v>
      </c>
      <c r="D1522">
        <v>0</v>
      </c>
      <c r="E1522" t="e">
        <v>#NUM!</v>
      </c>
      <c r="F1522" t="str">
        <f>VLOOKUP(Importacao[[#This Row],[País]],Tabela4[],4,FALSE)</f>
        <v>Grécia</v>
      </c>
      <c r="G1522" t="str">
        <f>IFERROR(VLOOKUP(Importacao[[#This Row],[País Corrigido]],'Conversor de países_Geral_UTF8_'!$A$2:$B$223,2,FALSE),"Não Informado")</f>
        <v>Europa</v>
      </c>
      <c r="H15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3" spans="1:8" hidden="1">
      <c r="A1523" s="3" t="s">
        <v>90</v>
      </c>
      <c r="B1523">
        <v>1979</v>
      </c>
      <c r="C1523">
        <v>0</v>
      </c>
      <c r="D1523">
        <v>0</v>
      </c>
      <c r="E1523" t="e">
        <v>#NUM!</v>
      </c>
      <c r="F1523" t="str">
        <f>VLOOKUP(Importacao[[#This Row],[País]],Tabela4[],4,FALSE)</f>
        <v>Grécia</v>
      </c>
      <c r="G1523" t="str">
        <f>IFERROR(VLOOKUP(Importacao[[#This Row],[País Corrigido]],'Conversor de países_Geral_UTF8_'!$A$2:$B$223,2,FALSE),"Não Informado")</f>
        <v>Europa</v>
      </c>
      <c r="H15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4" spans="1:8" hidden="1">
      <c r="A1524" s="3" t="s">
        <v>90</v>
      </c>
      <c r="B1524">
        <v>1980</v>
      </c>
      <c r="C1524">
        <v>0</v>
      </c>
      <c r="D1524">
        <v>0</v>
      </c>
      <c r="E1524" t="e">
        <v>#NUM!</v>
      </c>
      <c r="F1524" t="str">
        <f>VLOOKUP(Importacao[[#This Row],[País]],Tabela4[],4,FALSE)</f>
        <v>Grécia</v>
      </c>
      <c r="G1524" t="str">
        <f>IFERROR(VLOOKUP(Importacao[[#This Row],[País Corrigido]],'Conversor de países_Geral_UTF8_'!$A$2:$B$223,2,FALSE),"Não Informado")</f>
        <v>Europa</v>
      </c>
      <c r="H15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5" spans="1:8" hidden="1">
      <c r="A1525" s="3" t="s">
        <v>90</v>
      </c>
      <c r="B1525">
        <v>1981</v>
      </c>
      <c r="C1525">
        <v>0</v>
      </c>
      <c r="D1525">
        <v>0</v>
      </c>
      <c r="E1525" t="e">
        <v>#NUM!</v>
      </c>
      <c r="F1525" t="str">
        <f>VLOOKUP(Importacao[[#This Row],[País]],Tabela4[],4,FALSE)</f>
        <v>Grécia</v>
      </c>
      <c r="G1525" t="str">
        <f>IFERROR(VLOOKUP(Importacao[[#This Row],[País Corrigido]],'Conversor de países_Geral_UTF8_'!$A$2:$B$223,2,FALSE),"Não Informado")</f>
        <v>Europa</v>
      </c>
      <c r="H15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6" spans="1:8" hidden="1">
      <c r="A1526" s="3" t="s">
        <v>90</v>
      </c>
      <c r="B1526">
        <v>1982</v>
      </c>
      <c r="C1526">
        <v>0</v>
      </c>
      <c r="D1526">
        <v>0</v>
      </c>
      <c r="E1526" t="e">
        <v>#NUM!</v>
      </c>
      <c r="F1526" t="str">
        <f>VLOOKUP(Importacao[[#This Row],[País]],Tabela4[],4,FALSE)</f>
        <v>Grécia</v>
      </c>
      <c r="G1526" t="str">
        <f>IFERROR(VLOOKUP(Importacao[[#This Row],[País Corrigido]],'Conversor de países_Geral_UTF8_'!$A$2:$B$223,2,FALSE),"Não Informado")</f>
        <v>Europa</v>
      </c>
      <c r="H15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7" spans="1:8" hidden="1">
      <c r="A1527" s="3" t="s">
        <v>90</v>
      </c>
      <c r="B1527">
        <v>1983</v>
      </c>
      <c r="C1527">
        <v>0</v>
      </c>
      <c r="D1527">
        <v>0</v>
      </c>
      <c r="E1527" t="e">
        <v>#NUM!</v>
      </c>
      <c r="F1527" t="str">
        <f>VLOOKUP(Importacao[[#This Row],[País]],Tabela4[],4,FALSE)</f>
        <v>Grécia</v>
      </c>
      <c r="G1527" t="str">
        <f>IFERROR(VLOOKUP(Importacao[[#This Row],[País Corrigido]],'Conversor de países_Geral_UTF8_'!$A$2:$B$223,2,FALSE),"Não Informado")</f>
        <v>Europa</v>
      </c>
      <c r="H15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8" spans="1:8" hidden="1">
      <c r="A1528" s="3" t="s">
        <v>90</v>
      </c>
      <c r="B1528">
        <v>1984</v>
      </c>
      <c r="C1528">
        <v>0</v>
      </c>
      <c r="D1528">
        <v>0</v>
      </c>
      <c r="E1528" t="e">
        <v>#NUM!</v>
      </c>
      <c r="F1528" t="str">
        <f>VLOOKUP(Importacao[[#This Row],[País]],Tabela4[],4,FALSE)</f>
        <v>Grécia</v>
      </c>
      <c r="G1528" t="str">
        <f>IFERROR(VLOOKUP(Importacao[[#This Row],[País Corrigido]],'Conversor de países_Geral_UTF8_'!$A$2:$B$223,2,FALSE),"Não Informado")</f>
        <v>Europa</v>
      </c>
      <c r="H15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29" spans="1:8" hidden="1">
      <c r="A1529" s="3" t="s">
        <v>90</v>
      </c>
      <c r="B1529">
        <v>1985</v>
      </c>
      <c r="C1529">
        <v>0</v>
      </c>
      <c r="D1529">
        <v>0</v>
      </c>
      <c r="E1529" t="e">
        <v>#NUM!</v>
      </c>
      <c r="F1529" t="str">
        <f>VLOOKUP(Importacao[[#This Row],[País]],Tabela4[],4,FALSE)</f>
        <v>Grécia</v>
      </c>
      <c r="G1529" t="str">
        <f>IFERROR(VLOOKUP(Importacao[[#This Row],[País Corrigido]],'Conversor de países_Geral_UTF8_'!$A$2:$B$223,2,FALSE),"Não Informado")</f>
        <v>Europa</v>
      </c>
      <c r="H15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0" spans="1:8" hidden="1">
      <c r="A1530" s="3" t="s">
        <v>90</v>
      </c>
      <c r="B1530">
        <v>1986</v>
      </c>
      <c r="C1530">
        <v>0</v>
      </c>
      <c r="D1530">
        <v>0</v>
      </c>
      <c r="E1530" t="e">
        <v>#NUM!</v>
      </c>
      <c r="F1530" t="str">
        <f>VLOOKUP(Importacao[[#This Row],[País]],Tabela4[],4,FALSE)</f>
        <v>Grécia</v>
      </c>
      <c r="G1530" t="str">
        <f>IFERROR(VLOOKUP(Importacao[[#This Row],[País Corrigido]],'Conversor de países_Geral_UTF8_'!$A$2:$B$223,2,FALSE),"Não Informado")</f>
        <v>Europa</v>
      </c>
      <c r="H15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1" spans="1:8" hidden="1">
      <c r="A1531" s="3" t="s">
        <v>90</v>
      </c>
      <c r="B1531">
        <v>1987</v>
      </c>
      <c r="C1531">
        <v>0</v>
      </c>
      <c r="D1531">
        <v>0</v>
      </c>
      <c r="E1531" t="e">
        <v>#NUM!</v>
      </c>
      <c r="F1531" t="str">
        <f>VLOOKUP(Importacao[[#This Row],[País]],Tabela4[],4,FALSE)</f>
        <v>Grécia</v>
      </c>
      <c r="G1531" t="str">
        <f>IFERROR(VLOOKUP(Importacao[[#This Row],[País Corrigido]],'Conversor de países_Geral_UTF8_'!$A$2:$B$223,2,FALSE),"Não Informado")</f>
        <v>Europa</v>
      </c>
      <c r="H15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2" spans="1:8" hidden="1">
      <c r="A1532" s="3" t="s">
        <v>90</v>
      </c>
      <c r="B1532">
        <v>1988</v>
      </c>
      <c r="C1532">
        <v>0</v>
      </c>
      <c r="D1532">
        <v>0</v>
      </c>
      <c r="E1532" t="e">
        <v>#NUM!</v>
      </c>
      <c r="F1532" t="str">
        <f>VLOOKUP(Importacao[[#This Row],[País]],Tabela4[],4,FALSE)</f>
        <v>Grécia</v>
      </c>
      <c r="G1532" t="str">
        <f>IFERROR(VLOOKUP(Importacao[[#This Row],[País Corrigido]],'Conversor de países_Geral_UTF8_'!$A$2:$B$223,2,FALSE),"Não Informado")</f>
        <v>Europa</v>
      </c>
      <c r="H15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3" spans="1:8" hidden="1">
      <c r="A1533" s="3" t="s">
        <v>90</v>
      </c>
      <c r="B1533">
        <v>1989</v>
      </c>
      <c r="C1533">
        <v>0</v>
      </c>
      <c r="D1533">
        <v>0</v>
      </c>
      <c r="E1533" t="e">
        <v>#NUM!</v>
      </c>
      <c r="F1533" t="str">
        <f>VLOOKUP(Importacao[[#This Row],[País]],Tabela4[],4,FALSE)</f>
        <v>Grécia</v>
      </c>
      <c r="G1533" t="str">
        <f>IFERROR(VLOOKUP(Importacao[[#This Row],[País Corrigido]],'Conversor de países_Geral_UTF8_'!$A$2:$B$223,2,FALSE),"Não Informado")</f>
        <v>Europa</v>
      </c>
      <c r="H15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4" spans="1:8" hidden="1">
      <c r="A1534" s="3" t="s">
        <v>90</v>
      </c>
      <c r="B1534">
        <v>1990</v>
      </c>
      <c r="C1534">
        <v>0</v>
      </c>
      <c r="D1534">
        <v>0</v>
      </c>
      <c r="E1534" t="e">
        <v>#NUM!</v>
      </c>
      <c r="F1534" t="str">
        <f>VLOOKUP(Importacao[[#This Row],[País]],Tabela4[],4,FALSE)</f>
        <v>Grécia</v>
      </c>
      <c r="G1534" t="str">
        <f>IFERROR(VLOOKUP(Importacao[[#This Row],[País Corrigido]],'Conversor de países_Geral_UTF8_'!$A$2:$B$223,2,FALSE),"Não Informado")</f>
        <v>Europa</v>
      </c>
      <c r="H15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5" spans="1:8" hidden="1">
      <c r="A1535" s="3" t="s">
        <v>90</v>
      </c>
      <c r="B1535">
        <v>1991</v>
      </c>
      <c r="C1535">
        <v>0</v>
      </c>
      <c r="D1535">
        <v>0</v>
      </c>
      <c r="E1535" t="e">
        <v>#NUM!</v>
      </c>
      <c r="F1535" t="str">
        <f>VLOOKUP(Importacao[[#This Row],[País]],Tabela4[],4,FALSE)</f>
        <v>Grécia</v>
      </c>
      <c r="G1535" t="str">
        <f>IFERROR(VLOOKUP(Importacao[[#This Row],[País Corrigido]],'Conversor de países_Geral_UTF8_'!$A$2:$B$223,2,FALSE),"Não Informado")</f>
        <v>Europa</v>
      </c>
      <c r="H15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6" spans="1:8" hidden="1">
      <c r="A1536" s="3" t="s">
        <v>90</v>
      </c>
      <c r="B1536">
        <v>1992</v>
      </c>
      <c r="C1536">
        <v>0</v>
      </c>
      <c r="D1536">
        <v>0</v>
      </c>
      <c r="E1536" t="e">
        <v>#NUM!</v>
      </c>
      <c r="F1536" t="str">
        <f>VLOOKUP(Importacao[[#This Row],[País]],Tabela4[],4,FALSE)</f>
        <v>Grécia</v>
      </c>
      <c r="G1536" t="str">
        <f>IFERROR(VLOOKUP(Importacao[[#This Row],[País Corrigido]],'Conversor de países_Geral_UTF8_'!$A$2:$B$223,2,FALSE),"Não Informado")</f>
        <v>Europa</v>
      </c>
      <c r="H15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7" spans="1:8" hidden="1">
      <c r="A1537" s="3" t="s">
        <v>90</v>
      </c>
      <c r="B1537">
        <v>1993</v>
      </c>
      <c r="C1537">
        <v>0</v>
      </c>
      <c r="D1537">
        <v>0</v>
      </c>
      <c r="E1537" t="e">
        <v>#NUM!</v>
      </c>
      <c r="F1537" t="str">
        <f>VLOOKUP(Importacao[[#This Row],[País]],Tabela4[],4,FALSE)</f>
        <v>Grécia</v>
      </c>
      <c r="G1537" t="str">
        <f>IFERROR(VLOOKUP(Importacao[[#This Row],[País Corrigido]],'Conversor de países_Geral_UTF8_'!$A$2:$B$223,2,FALSE),"Não Informado")</f>
        <v>Europa</v>
      </c>
      <c r="H15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8" spans="1:8" hidden="1">
      <c r="A1538" s="3" t="s">
        <v>90</v>
      </c>
      <c r="B1538">
        <v>1994</v>
      </c>
      <c r="C1538">
        <v>0</v>
      </c>
      <c r="D1538">
        <v>0</v>
      </c>
      <c r="E1538" t="e">
        <v>#NUM!</v>
      </c>
      <c r="F1538" t="str">
        <f>VLOOKUP(Importacao[[#This Row],[País]],Tabela4[],4,FALSE)</f>
        <v>Grécia</v>
      </c>
      <c r="G1538" t="str">
        <f>IFERROR(VLOOKUP(Importacao[[#This Row],[País Corrigido]],'Conversor de países_Geral_UTF8_'!$A$2:$B$223,2,FALSE),"Não Informado")</f>
        <v>Europa</v>
      </c>
      <c r="H15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39" spans="1:8" hidden="1">
      <c r="A1539" s="3" t="s">
        <v>90</v>
      </c>
      <c r="B1539">
        <v>1995</v>
      </c>
      <c r="C1539">
        <v>0</v>
      </c>
      <c r="D1539">
        <v>0</v>
      </c>
      <c r="E1539" t="e">
        <v>#NUM!</v>
      </c>
      <c r="F1539" t="str">
        <f>VLOOKUP(Importacao[[#This Row],[País]],Tabela4[],4,FALSE)</f>
        <v>Grécia</v>
      </c>
      <c r="G1539" t="str">
        <f>IFERROR(VLOOKUP(Importacao[[#This Row],[País Corrigido]],'Conversor de países_Geral_UTF8_'!$A$2:$B$223,2,FALSE),"Não Informado")</f>
        <v>Europa</v>
      </c>
      <c r="H15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0" spans="1:8" hidden="1">
      <c r="A1540" s="3" t="s">
        <v>90</v>
      </c>
      <c r="B1540">
        <v>1996</v>
      </c>
      <c r="C1540">
        <v>0</v>
      </c>
      <c r="D1540">
        <v>0</v>
      </c>
      <c r="E1540" t="e">
        <v>#NUM!</v>
      </c>
      <c r="F1540" t="str">
        <f>VLOOKUP(Importacao[[#This Row],[País]],Tabela4[],4,FALSE)</f>
        <v>Grécia</v>
      </c>
      <c r="G1540" t="str">
        <f>IFERROR(VLOOKUP(Importacao[[#This Row],[País Corrigido]],'Conversor de países_Geral_UTF8_'!$A$2:$B$223,2,FALSE),"Não Informado")</f>
        <v>Europa</v>
      </c>
      <c r="H15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1" spans="1:8" hidden="1">
      <c r="A1541" s="3" t="s">
        <v>90</v>
      </c>
      <c r="B1541">
        <v>1997</v>
      </c>
      <c r="C1541">
        <v>0</v>
      </c>
      <c r="D1541">
        <v>0</v>
      </c>
      <c r="E1541" t="e">
        <v>#NUM!</v>
      </c>
      <c r="F1541" t="str">
        <f>VLOOKUP(Importacao[[#This Row],[País]],Tabela4[],4,FALSE)</f>
        <v>Grécia</v>
      </c>
      <c r="G1541" t="str">
        <f>IFERROR(VLOOKUP(Importacao[[#This Row],[País Corrigido]],'Conversor de países_Geral_UTF8_'!$A$2:$B$223,2,FALSE),"Não Informado")</f>
        <v>Europa</v>
      </c>
      <c r="H15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2" spans="1:8" hidden="1">
      <c r="A1542" s="3" t="s">
        <v>90</v>
      </c>
      <c r="B1542">
        <v>1998</v>
      </c>
      <c r="C1542">
        <v>0</v>
      </c>
      <c r="D1542">
        <v>0</v>
      </c>
      <c r="E1542" t="e">
        <v>#NUM!</v>
      </c>
      <c r="F1542" t="str">
        <f>VLOOKUP(Importacao[[#This Row],[País]],Tabela4[],4,FALSE)</f>
        <v>Grécia</v>
      </c>
      <c r="G1542" t="str">
        <f>IFERROR(VLOOKUP(Importacao[[#This Row],[País Corrigido]],'Conversor de países_Geral_UTF8_'!$A$2:$B$223,2,FALSE),"Não Informado")</f>
        <v>Europa</v>
      </c>
      <c r="H15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3" spans="1:8" hidden="1">
      <c r="A1543" s="3" t="s">
        <v>90</v>
      </c>
      <c r="B1543">
        <v>1999</v>
      </c>
      <c r="C1543">
        <v>0</v>
      </c>
      <c r="D1543">
        <v>0</v>
      </c>
      <c r="E1543" t="e">
        <v>#NUM!</v>
      </c>
      <c r="F1543" t="str">
        <f>VLOOKUP(Importacao[[#This Row],[País]],Tabela4[],4,FALSE)</f>
        <v>Grécia</v>
      </c>
      <c r="G1543" t="str">
        <f>IFERROR(VLOOKUP(Importacao[[#This Row],[País Corrigido]],'Conversor de países_Geral_UTF8_'!$A$2:$B$223,2,FALSE),"Não Informado")</f>
        <v>Europa</v>
      </c>
      <c r="H15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4" spans="1:8" hidden="1">
      <c r="A1544" s="3" t="s">
        <v>90</v>
      </c>
      <c r="B1544">
        <v>2000</v>
      </c>
      <c r="C1544">
        <v>0</v>
      </c>
      <c r="D1544">
        <v>0</v>
      </c>
      <c r="E1544" t="e">
        <v>#NUM!</v>
      </c>
      <c r="F1544" t="str">
        <f>VLOOKUP(Importacao[[#This Row],[País]],Tabela4[],4,FALSE)</f>
        <v>Grécia</v>
      </c>
      <c r="G1544" t="str">
        <f>IFERROR(VLOOKUP(Importacao[[#This Row],[País Corrigido]],'Conversor de países_Geral_UTF8_'!$A$2:$B$223,2,FALSE),"Não Informado")</f>
        <v>Europa</v>
      </c>
      <c r="H15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5" spans="1:8" hidden="1">
      <c r="A1545" s="3" t="s">
        <v>90</v>
      </c>
      <c r="B1545">
        <v>2001</v>
      </c>
      <c r="C1545">
        <v>0</v>
      </c>
      <c r="D1545">
        <v>0</v>
      </c>
      <c r="E1545" t="e">
        <v>#NUM!</v>
      </c>
      <c r="F1545" t="str">
        <f>VLOOKUP(Importacao[[#This Row],[País]],Tabela4[],4,FALSE)</f>
        <v>Grécia</v>
      </c>
      <c r="G1545" t="str">
        <f>IFERROR(VLOOKUP(Importacao[[#This Row],[País Corrigido]],'Conversor de países_Geral_UTF8_'!$A$2:$B$223,2,FALSE),"Não Informado")</f>
        <v>Europa</v>
      </c>
      <c r="H15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6" spans="1:8" hidden="1">
      <c r="A1546" s="3" t="s">
        <v>90</v>
      </c>
      <c r="B1546">
        <v>2002</v>
      </c>
      <c r="C1546">
        <v>0</v>
      </c>
      <c r="D1546">
        <v>0</v>
      </c>
      <c r="E1546" t="e">
        <v>#NUM!</v>
      </c>
      <c r="F1546" t="str">
        <f>VLOOKUP(Importacao[[#This Row],[País]],Tabela4[],4,FALSE)</f>
        <v>Grécia</v>
      </c>
      <c r="G1546" t="str">
        <f>IFERROR(VLOOKUP(Importacao[[#This Row],[País Corrigido]],'Conversor de países_Geral_UTF8_'!$A$2:$B$223,2,FALSE),"Não Informado")</f>
        <v>Europa</v>
      </c>
      <c r="H15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7" spans="1:8" hidden="1">
      <c r="A1547" s="3" t="s">
        <v>90</v>
      </c>
      <c r="B1547">
        <v>2003</v>
      </c>
      <c r="C1547">
        <v>0</v>
      </c>
      <c r="D1547">
        <v>0</v>
      </c>
      <c r="E1547" t="e">
        <v>#NUM!</v>
      </c>
      <c r="F1547" t="str">
        <f>VLOOKUP(Importacao[[#This Row],[País]],Tabela4[],4,FALSE)</f>
        <v>Grécia</v>
      </c>
      <c r="G1547" t="str">
        <f>IFERROR(VLOOKUP(Importacao[[#This Row],[País Corrigido]],'Conversor de países_Geral_UTF8_'!$A$2:$B$223,2,FALSE),"Não Informado")</f>
        <v>Europa</v>
      </c>
      <c r="H15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8" spans="1:8" hidden="1">
      <c r="A1548" s="3" t="s">
        <v>90</v>
      </c>
      <c r="B1548">
        <v>2004</v>
      </c>
      <c r="C1548">
        <v>0</v>
      </c>
      <c r="D1548">
        <v>0</v>
      </c>
      <c r="E1548" t="e">
        <v>#NUM!</v>
      </c>
      <c r="F1548" t="str">
        <f>VLOOKUP(Importacao[[#This Row],[País]],Tabela4[],4,FALSE)</f>
        <v>Grécia</v>
      </c>
      <c r="G1548" t="str">
        <f>IFERROR(VLOOKUP(Importacao[[#This Row],[País Corrigido]],'Conversor de países_Geral_UTF8_'!$A$2:$B$223,2,FALSE),"Não Informado")</f>
        <v>Europa</v>
      </c>
      <c r="H15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49" spans="1:8" hidden="1">
      <c r="A1549" s="3" t="s">
        <v>90</v>
      </c>
      <c r="B1549">
        <v>2005</v>
      </c>
      <c r="C1549">
        <v>0</v>
      </c>
      <c r="D1549">
        <v>0</v>
      </c>
      <c r="E1549" t="e">
        <v>#NUM!</v>
      </c>
      <c r="F1549" t="str">
        <f>VLOOKUP(Importacao[[#This Row],[País]],Tabela4[],4,FALSE)</f>
        <v>Grécia</v>
      </c>
      <c r="G1549" t="str">
        <f>IFERROR(VLOOKUP(Importacao[[#This Row],[País Corrigido]],'Conversor de países_Geral_UTF8_'!$A$2:$B$223,2,FALSE),"Não Informado")</f>
        <v>Europa</v>
      </c>
      <c r="H15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50" spans="1:8" hidden="1">
      <c r="A1550" s="3" t="s">
        <v>90</v>
      </c>
      <c r="B1550">
        <v>2006</v>
      </c>
      <c r="C1550">
        <v>670</v>
      </c>
      <c r="D1550">
        <v>1450</v>
      </c>
      <c r="E1550">
        <v>2.1641791044776117</v>
      </c>
      <c r="F1550" t="str">
        <f>VLOOKUP(Importacao[[#This Row],[País]],Tabela4[],4,FALSE)</f>
        <v>Grécia</v>
      </c>
      <c r="G1550" t="str">
        <f>IFERROR(VLOOKUP(Importacao[[#This Row],[País Corrigido]],'Conversor de países_Geral_UTF8_'!$A$2:$B$223,2,FALSE),"Não Informado")</f>
        <v>Europa</v>
      </c>
      <c r="H15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51" spans="1:8" hidden="1">
      <c r="A1551" s="3" t="s">
        <v>90</v>
      </c>
      <c r="B1551">
        <v>2007</v>
      </c>
      <c r="C1551">
        <v>18110</v>
      </c>
      <c r="D1551">
        <v>137867</v>
      </c>
      <c r="E1551">
        <v>7.612755383765875</v>
      </c>
      <c r="F1551" t="str">
        <f>VLOOKUP(Importacao[[#This Row],[País]],Tabela4[],4,FALSE)</f>
        <v>Grécia</v>
      </c>
      <c r="G1551" t="str">
        <f>IFERROR(VLOOKUP(Importacao[[#This Row],[País Corrigido]],'Conversor de países_Geral_UTF8_'!$A$2:$B$223,2,FALSE),"Não Informado")</f>
        <v>Europa</v>
      </c>
      <c r="H15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52" spans="1:8" hidden="1">
      <c r="A1552" s="3" t="s">
        <v>90</v>
      </c>
      <c r="B1552">
        <v>2008</v>
      </c>
      <c r="C1552">
        <v>11034</v>
      </c>
      <c r="D1552">
        <v>78819</v>
      </c>
      <c r="E1552">
        <v>7.1432843936922241</v>
      </c>
      <c r="F1552" t="str">
        <f>VLOOKUP(Importacao[[#This Row],[País]],Tabela4[],4,FALSE)</f>
        <v>Grécia</v>
      </c>
      <c r="G1552" t="str">
        <f>IFERROR(VLOOKUP(Importacao[[#This Row],[País Corrigido]],'Conversor de países_Geral_UTF8_'!$A$2:$B$223,2,FALSE),"Não Informado")</f>
        <v>Europa</v>
      </c>
      <c r="H15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53" spans="1:8" hidden="1">
      <c r="A1553" s="3" t="s">
        <v>90</v>
      </c>
      <c r="B1553">
        <v>2009</v>
      </c>
      <c r="C1553">
        <v>52474</v>
      </c>
      <c r="D1553">
        <v>190076</v>
      </c>
      <c r="E1553">
        <v>3.6222891336661966</v>
      </c>
      <c r="F1553" t="str">
        <f>VLOOKUP(Importacao[[#This Row],[País]],Tabela4[],4,FALSE)</f>
        <v>Grécia</v>
      </c>
      <c r="G1553" t="str">
        <f>IFERROR(VLOOKUP(Importacao[[#This Row],[País Corrigido]],'Conversor de países_Geral_UTF8_'!$A$2:$B$223,2,FALSE),"Não Informado")</f>
        <v>Europa</v>
      </c>
      <c r="H15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54" spans="1:8" hidden="1">
      <c r="A1554" s="3" t="s">
        <v>90</v>
      </c>
      <c r="B1554">
        <v>2010</v>
      </c>
      <c r="C1554">
        <v>42449</v>
      </c>
      <c r="D1554">
        <v>196361</v>
      </c>
      <c r="E1554">
        <v>4.625809795283752</v>
      </c>
      <c r="F1554" t="str">
        <f>VLOOKUP(Importacao[[#This Row],[País]],Tabela4[],4,FALSE)</f>
        <v>Grécia</v>
      </c>
      <c r="G1554" t="str">
        <f>IFERROR(VLOOKUP(Importacao[[#This Row],[País Corrigido]],'Conversor de países_Geral_UTF8_'!$A$2:$B$223,2,FALSE),"Não Informado")</f>
        <v>Europa</v>
      </c>
      <c r="H15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55" spans="1:8" hidden="1">
      <c r="A1555" s="3" t="s">
        <v>90</v>
      </c>
      <c r="B1555">
        <v>2011</v>
      </c>
      <c r="C1555">
        <v>82207</v>
      </c>
      <c r="D1555">
        <v>414329</v>
      </c>
      <c r="E1555">
        <v>5.0400695804493534</v>
      </c>
      <c r="F1555" t="str">
        <f>VLOOKUP(Importacao[[#This Row],[País]],Tabela4[],4,FALSE)</f>
        <v>Grécia</v>
      </c>
      <c r="G1555" t="str">
        <f>IFERROR(VLOOKUP(Importacao[[#This Row],[País Corrigido]],'Conversor de países_Geral_UTF8_'!$A$2:$B$223,2,FALSE),"Não Informado")</f>
        <v>Europa</v>
      </c>
      <c r="H15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56" spans="1:8" hidden="1">
      <c r="A1556" s="3" t="s">
        <v>90</v>
      </c>
      <c r="B1556">
        <v>2012</v>
      </c>
      <c r="C1556">
        <v>68966</v>
      </c>
      <c r="D1556">
        <v>323206</v>
      </c>
      <c r="E1556">
        <v>4.6864541948206364</v>
      </c>
      <c r="F1556" t="str">
        <f>VLOOKUP(Importacao[[#This Row],[País]],Tabela4[],4,FALSE)</f>
        <v>Grécia</v>
      </c>
      <c r="G1556" t="str">
        <f>IFERROR(VLOOKUP(Importacao[[#This Row],[País Corrigido]],'Conversor de países_Geral_UTF8_'!$A$2:$B$223,2,FALSE),"Não Informado")</f>
        <v>Europa</v>
      </c>
      <c r="H15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57" spans="1:8" hidden="1">
      <c r="A1557" s="3" t="s">
        <v>90</v>
      </c>
      <c r="B1557">
        <v>2013</v>
      </c>
      <c r="C1557">
        <v>13241</v>
      </c>
      <c r="D1557">
        <v>71175</v>
      </c>
      <c r="E1557">
        <v>5.3753492938599807</v>
      </c>
      <c r="F1557" t="str">
        <f>VLOOKUP(Importacao[[#This Row],[País]],Tabela4[],4,FALSE)</f>
        <v>Grécia</v>
      </c>
      <c r="G1557" t="str">
        <f>IFERROR(VLOOKUP(Importacao[[#This Row],[País Corrigido]],'Conversor de países_Geral_UTF8_'!$A$2:$B$223,2,FALSE),"Não Informado")</f>
        <v>Europa</v>
      </c>
      <c r="H15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58" spans="1:8" hidden="1">
      <c r="A1558" s="3" t="s">
        <v>90</v>
      </c>
      <c r="B1558">
        <v>2014</v>
      </c>
      <c r="C1558">
        <v>24244</v>
      </c>
      <c r="D1558">
        <v>107195</v>
      </c>
      <c r="E1558">
        <v>4.4215063520871141</v>
      </c>
      <c r="F1558" t="str">
        <f>VLOOKUP(Importacao[[#This Row],[País]],Tabela4[],4,FALSE)</f>
        <v>Grécia</v>
      </c>
      <c r="G1558" t="str">
        <f>IFERROR(VLOOKUP(Importacao[[#This Row],[País Corrigido]],'Conversor de países_Geral_UTF8_'!$A$2:$B$223,2,FALSE),"Não Informado")</f>
        <v>Europa</v>
      </c>
      <c r="H15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59" spans="1:8" hidden="1">
      <c r="A1559" s="3" t="s">
        <v>90</v>
      </c>
      <c r="B1559">
        <v>2015</v>
      </c>
      <c r="C1559">
        <v>55680</v>
      </c>
      <c r="D1559">
        <v>190185</v>
      </c>
      <c r="E1559">
        <v>3.4156788793103448</v>
      </c>
      <c r="F1559" t="str">
        <f>VLOOKUP(Importacao[[#This Row],[País]],Tabela4[],4,FALSE)</f>
        <v>Grécia</v>
      </c>
      <c r="G1559" t="str">
        <f>IFERROR(VLOOKUP(Importacao[[#This Row],[País Corrigido]],'Conversor de países_Geral_UTF8_'!$A$2:$B$223,2,FALSE),"Não Informado")</f>
        <v>Europa</v>
      </c>
      <c r="H15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60" spans="1:8" hidden="1">
      <c r="A1560" s="3" t="s">
        <v>90</v>
      </c>
      <c r="B1560">
        <v>2016</v>
      </c>
      <c r="C1560">
        <v>6568</v>
      </c>
      <c r="D1560">
        <v>18637</v>
      </c>
      <c r="E1560">
        <v>2.8375456760048721</v>
      </c>
      <c r="F1560" t="str">
        <f>VLOOKUP(Importacao[[#This Row],[País]],Tabela4[],4,FALSE)</f>
        <v>Grécia</v>
      </c>
      <c r="G1560" t="str">
        <f>IFERROR(VLOOKUP(Importacao[[#This Row],[País Corrigido]],'Conversor de países_Geral_UTF8_'!$A$2:$B$223,2,FALSE),"Não Informado")</f>
        <v>Europa</v>
      </c>
      <c r="H15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61" spans="1:8" hidden="1">
      <c r="A1561" s="3" t="s">
        <v>90</v>
      </c>
      <c r="B1561">
        <v>2017</v>
      </c>
      <c r="C1561">
        <v>40775</v>
      </c>
      <c r="D1561">
        <v>139486</v>
      </c>
      <c r="E1561">
        <v>3.4208706315144082</v>
      </c>
      <c r="F1561" t="str">
        <f>VLOOKUP(Importacao[[#This Row],[País]],Tabela4[],4,FALSE)</f>
        <v>Grécia</v>
      </c>
      <c r="G1561" t="str">
        <f>IFERROR(VLOOKUP(Importacao[[#This Row],[País Corrigido]],'Conversor de países_Geral_UTF8_'!$A$2:$B$223,2,FALSE),"Não Informado")</f>
        <v>Europa</v>
      </c>
      <c r="H15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62" spans="1:8" hidden="1">
      <c r="A1562" s="3" t="s">
        <v>90</v>
      </c>
      <c r="B1562">
        <v>2018</v>
      </c>
      <c r="C1562">
        <v>41601</v>
      </c>
      <c r="D1562">
        <v>135185</v>
      </c>
      <c r="E1562">
        <v>3.2495613086223889</v>
      </c>
      <c r="F1562" t="str">
        <f>VLOOKUP(Importacao[[#This Row],[País]],Tabela4[],4,FALSE)</f>
        <v>Grécia</v>
      </c>
      <c r="G1562" t="str">
        <f>IFERROR(VLOOKUP(Importacao[[#This Row],[País Corrigido]],'Conversor de países_Geral_UTF8_'!$A$2:$B$223,2,FALSE),"Não Informado")</f>
        <v>Europa</v>
      </c>
      <c r="H15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63" spans="1:8" hidden="1">
      <c r="A1563" s="3" t="s">
        <v>90</v>
      </c>
      <c r="B1563">
        <v>2019</v>
      </c>
      <c r="C1563">
        <v>21251</v>
      </c>
      <c r="D1563">
        <v>70881</v>
      </c>
      <c r="E1563">
        <v>3.3354195096701331</v>
      </c>
      <c r="F1563" t="str">
        <f>VLOOKUP(Importacao[[#This Row],[País]],Tabela4[],4,FALSE)</f>
        <v>Grécia</v>
      </c>
      <c r="G1563" t="str">
        <f>IFERROR(VLOOKUP(Importacao[[#This Row],[País Corrigido]],'Conversor de países_Geral_UTF8_'!$A$2:$B$223,2,FALSE),"Não Informado")</f>
        <v>Europa</v>
      </c>
      <c r="H15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64" spans="1:8" hidden="1">
      <c r="A1564" s="3" t="s">
        <v>90</v>
      </c>
      <c r="B1564">
        <v>2020</v>
      </c>
      <c r="C1564">
        <v>61181</v>
      </c>
      <c r="D1564">
        <v>219292</v>
      </c>
      <c r="E1564">
        <v>3.5843153920334743</v>
      </c>
      <c r="F1564" t="str">
        <f>VLOOKUP(Importacao[[#This Row],[País]],Tabela4[],4,FALSE)</f>
        <v>Grécia</v>
      </c>
      <c r="G1564" t="str">
        <f>IFERROR(VLOOKUP(Importacao[[#This Row],[País Corrigido]],'Conversor de países_Geral_UTF8_'!$A$2:$B$223,2,FALSE),"Não Informado")</f>
        <v>Europa</v>
      </c>
      <c r="H15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65" spans="1:8" hidden="1">
      <c r="A1565" s="3" t="s">
        <v>90</v>
      </c>
      <c r="B1565">
        <v>2021</v>
      </c>
      <c r="C1565">
        <v>13619</v>
      </c>
      <c r="D1565">
        <v>55228</v>
      </c>
      <c r="E1565">
        <v>4.055216976283134</v>
      </c>
      <c r="F1565" t="str">
        <f>VLOOKUP(Importacao[[#This Row],[País]],Tabela4[],4,FALSE)</f>
        <v>Grécia</v>
      </c>
      <c r="G1565" t="str">
        <f>IFERROR(VLOOKUP(Importacao[[#This Row],[País Corrigido]],'Conversor de países_Geral_UTF8_'!$A$2:$B$223,2,FALSE),"Não Informado")</f>
        <v>Europa</v>
      </c>
      <c r="H15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66" spans="1:8" hidden="1">
      <c r="A1566" s="3" t="s">
        <v>90</v>
      </c>
      <c r="B1566">
        <v>2022</v>
      </c>
      <c r="C1566">
        <v>45440</v>
      </c>
      <c r="D1566">
        <v>148515</v>
      </c>
      <c r="E1566">
        <v>3.26837588028169</v>
      </c>
      <c r="F1566" t="str">
        <f>VLOOKUP(Importacao[[#This Row],[País]],Tabela4[],4,FALSE)</f>
        <v>Grécia</v>
      </c>
      <c r="G1566" t="str">
        <f>IFERROR(VLOOKUP(Importacao[[#This Row],[País Corrigido]],'Conversor de países_Geral_UTF8_'!$A$2:$B$223,2,FALSE),"Não Informado")</f>
        <v>Europa</v>
      </c>
      <c r="H15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67" spans="1:8" hidden="1">
      <c r="A1567" s="3" t="s">
        <v>90</v>
      </c>
      <c r="B1567">
        <v>2023</v>
      </c>
      <c r="C1567">
        <v>45889</v>
      </c>
      <c r="D1567">
        <v>147724</v>
      </c>
      <c r="E1567">
        <v>3.2191592756434004</v>
      </c>
      <c r="F1567" t="str">
        <f>VLOOKUP(Importacao[[#This Row],[País]],Tabela4[],4,FALSE)</f>
        <v>Grécia</v>
      </c>
      <c r="G1567" t="str">
        <f>IFERROR(VLOOKUP(Importacao[[#This Row],[País Corrigido]],'Conversor de países_Geral_UTF8_'!$A$2:$B$223,2,FALSE),"Não Informado")</f>
        <v>Europa</v>
      </c>
      <c r="H15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568" spans="1:8" hidden="1">
      <c r="A1568" s="3" t="s">
        <v>100</v>
      </c>
      <c r="B1568">
        <v>1970</v>
      </c>
      <c r="C1568">
        <v>0</v>
      </c>
      <c r="D1568">
        <v>0</v>
      </c>
      <c r="E1568" t="e">
        <v>#NUM!</v>
      </c>
      <c r="F1568" t="str">
        <f>VLOOKUP(Importacao[[#This Row],[País]],Tabela4[],4,FALSE)</f>
        <v>Hong Kong</v>
      </c>
      <c r="G1568" t="str">
        <f>IFERROR(VLOOKUP(Importacao[[#This Row],[País Corrigido]],'Conversor de países_Geral_UTF8_'!$A$2:$B$223,2,FALSE),"Não Informado")</f>
        <v>Ásia</v>
      </c>
      <c r="H15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69" spans="1:8" hidden="1">
      <c r="A1569" s="3" t="s">
        <v>100</v>
      </c>
      <c r="B1569">
        <v>1971</v>
      </c>
      <c r="C1569">
        <v>0</v>
      </c>
      <c r="D1569">
        <v>0</v>
      </c>
      <c r="E1569" t="e">
        <v>#NUM!</v>
      </c>
      <c r="F1569" t="str">
        <f>VLOOKUP(Importacao[[#This Row],[País]],Tabela4[],4,FALSE)</f>
        <v>Hong Kong</v>
      </c>
      <c r="G1569" t="str">
        <f>IFERROR(VLOOKUP(Importacao[[#This Row],[País Corrigido]],'Conversor de países_Geral_UTF8_'!$A$2:$B$223,2,FALSE),"Não Informado")</f>
        <v>Ásia</v>
      </c>
      <c r="H15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0" spans="1:8" hidden="1">
      <c r="A1570" s="3" t="s">
        <v>100</v>
      </c>
      <c r="B1570">
        <v>1972</v>
      </c>
      <c r="C1570">
        <v>0</v>
      </c>
      <c r="D1570">
        <v>0</v>
      </c>
      <c r="E1570" t="e">
        <v>#NUM!</v>
      </c>
      <c r="F1570" t="str">
        <f>VLOOKUP(Importacao[[#This Row],[País]],Tabela4[],4,FALSE)</f>
        <v>Hong Kong</v>
      </c>
      <c r="G1570" t="str">
        <f>IFERROR(VLOOKUP(Importacao[[#This Row],[País Corrigido]],'Conversor de países_Geral_UTF8_'!$A$2:$B$223,2,FALSE),"Não Informado")</f>
        <v>Ásia</v>
      </c>
      <c r="H15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1" spans="1:8" hidden="1">
      <c r="A1571" s="3" t="s">
        <v>100</v>
      </c>
      <c r="B1571">
        <v>1973</v>
      </c>
      <c r="C1571">
        <v>0</v>
      </c>
      <c r="D1571">
        <v>0</v>
      </c>
      <c r="E1571" t="e">
        <v>#NUM!</v>
      </c>
      <c r="F1571" t="str">
        <f>VLOOKUP(Importacao[[#This Row],[País]],Tabela4[],4,FALSE)</f>
        <v>Hong Kong</v>
      </c>
      <c r="G1571" t="str">
        <f>IFERROR(VLOOKUP(Importacao[[#This Row],[País Corrigido]],'Conversor de países_Geral_UTF8_'!$A$2:$B$223,2,FALSE),"Não Informado")</f>
        <v>Ásia</v>
      </c>
      <c r="H15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2" spans="1:8" hidden="1">
      <c r="A1572" s="3" t="s">
        <v>100</v>
      </c>
      <c r="B1572">
        <v>1974</v>
      </c>
      <c r="C1572">
        <v>0</v>
      </c>
      <c r="D1572">
        <v>0</v>
      </c>
      <c r="E1572" t="e">
        <v>#NUM!</v>
      </c>
      <c r="F1572" t="str">
        <f>VLOOKUP(Importacao[[#This Row],[País]],Tabela4[],4,FALSE)</f>
        <v>Hong Kong</v>
      </c>
      <c r="G1572" t="str">
        <f>IFERROR(VLOOKUP(Importacao[[#This Row],[País Corrigido]],'Conversor de países_Geral_UTF8_'!$A$2:$B$223,2,FALSE),"Não Informado")</f>
        <v>Ásia</v>
      </c>
      <c r="H15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3" spans="1:8" hidden="1">
      <c r="A1573" s="3" t="s">
        <v>100</v>
      </c>
      <c r="B1573">
        <v>1975</v>
      </c>
      <c r="C1573">
        <v>0</v>
      </c>
      <c r="D1573">
        <v>0</v>
      </c>
      <c r="E1573" t="e">
        <v>#NUM!</v>
      </c>
      <c r="F1573" t="str">
        <f>VLOOKUP(Importacao[[#This Row],[País]],Tabela4[],4,FALSE)</f>
        <v>Hong Kong</v>
      </c>
      <c r="G1573" t="str">
        <f>IFERROR(VLOOKUP(Importacao[[#This Row],[País Corrigido]],'Conversor de países_Geral_UTF8_'!$A$2:$B$223,2,FALSE),"Não Informado")</f>
        <v>Ásia</v>
      </c>
      <c r="H15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4" spans="1:8" hidden="1">
      <c r="A1574" s="3" t="s">
        <v>100</v>
      </c>
      <c r="B1574">
        <v>1976</v>
      </c>
      <c r="C1574">
        <v>0</v>
      </c>
      <c r="D1574">
        <v>0</v>
      </c>
      <c r="E1574" t="e">
        <v>#NUM!</v>
      </c>
      <c r="F1574" t="str">
        <f>VLOOKUP(Importacao[[#This Row],[País]],Tabela4[],4,FALSE)</f>
        <v>Hong Kong</v>
      </c>
      <c r="G1574" t="str">
        <f>IFERROR(VLOOKUP(Importacao[[#This Row],[País Corrigido]],'Conversor de países_Geral_UTF8_'!$A$2:$B$223,2,FALSE),"Não Informado")</f>
        <v>Ásia</v>
      </c>
      <c r="H15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5" spans="1:8" hidden="1">
      <c r="A1575" s="3" t="s">
        <v>100</v>
      </c>
      <c r="B1575">
        <v>1977</v>
      </c>
      <c r="C1575">
        <v>0</v>
      </c>
      <c r="D1575">
        <v>0</v>
      </c>
      <c r="E1575" t="e">
        <v>#NUM!</v>
      </c>
      <c r="F1575" t="str">
        <f>VLOOKUP(Importacao[[#This Row],[País]],Tabela4[],4,FALSE)</f>
        <v>Hong Kong</v>
      </c>
      <c r="G1575" t="str">
        <f>IFERROR(VLOOKUP(Importacao[[#This Row],[País Corrigido]],'Conversor de países_Geral_UTF8_'!$A$2:$B$223,2,FALSE),"Não Informado")</f>
        <v>Ásia</v>
      </c>
      <c r="H15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6" spans="1:8" hidden="1">
      <c r="A1576" s="3" t="s">
        <v>100</v>
      </c>
      <c r="B1576">
        <v>1978</v>
      </c>
      <c r="C1576">
        <v>0</v>
      </c>
      <c r="D1576">
        <v>0</v>
      </c>
      <c r="E1576" t="e">
        <v>#NUM!</v>
      </c>
      <c r="F1576" t="str">
        <f>VLOOKUP(Importacao[[#This Row],[País]],Tabela4[],4,FALSE)</f>
        <v>Hong Kong</v>
      </c>
      <c r="G1576" t="str">
        <f>IFERROR(VLOOKUP(Importacao[[#This Row],[País Corrigido]],'Conversor de países_Geral_UTF8_'!$A$2:$B$223,2,FALSE),"Não Informado")</f>
        <v>Ásia</v>
      </c>
      <c r="H15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7" spans="1:8" hidden="1">
      <c r="A1577" s="3" t="s">
        <v>100</v>
      </c>
      <c r="B1577">
        <v>1979</v>
      </c>
      <c r="C1577">
        <v>0</v>
      </c>
      <c r="D1577">
        <v>0</v>
      </c>
      <c r="E1577" t="e">
        <v>#NUM!</v>
      </c>
      <c r="F1577" t="str">
        <f>VLOOKUP(Importacao[[#This Row],[País]],Tabela4[],4,FALSE)</f>
        <v>Hong Kong</v>
      </c>
      <c r="G1577" t="str">
        <f>IFERROR(VLOOKUP(Importacao[[#This Row],[País Corrigido]],'Conversor de países_Geral_UTF8_'!$A$2:$B$223,2,FALSE),"Não Informado")</f>
        <v>Ásia</v>
      </c>
      <c r="H15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8" spans="1:8" hidden="1">
      <c r="A1578" s="3" t="s">
        <v>100</v>
      </c>
      <c r="B1578">
        <v>1980</v>
      </c>
      <c r="C1578">
        <v>0</v>
      </c>
      <c r="D1578">
        <v>0</v>
      </c>
      <c r="E1578" t="e">
        <v>#NUM!</v>
      </c>
      <c r="F1578" t="str">
        <f>VLOOKUP(Importacao[[#This Row],[País]],Tabela4[],4,FALSE)</f>
        <v>Hong Kong</v>
      </c>
      <c r="G1578" t="str">
        <f>IFERROR(VLOOKUP(Importacao[[#This Row],[País Corrigido]],'Conversor de países_Geral_UTF8_'!$A$2:$B$223,2,FALSE),"Não Informado")</f>
        <v>Ásia</v>
      </c>
      <c r="H15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79" spans="1:8" hidden="1">
      <c r="A1579" s="3" t="s">
        <v>100</v>
      </c>
      <c r="B1579">
        <v>1981</v>
      </c>
      <c r="C1579">
        <v>0</v>
      </c>
      <c r="D1579">
        <v>0</v>
      </c>
      <c r="E1579" t="e">
        <v>#NUM!</v>
      </c>
      <c r="F1579" t="str">
        <f>VLOOKUP(Importacao[[#This Row],[País]],Tabela4[],4,FALSE)</f>
        <v>Hong Kong</v>
      </c>
      <c r="G1579" t="str">
        <f>IFERROR(VLOOKUP(Importacao[[#This Row],[País Corrigido]],'Conversor de países_Geral_UTF8_'!$A$2:$B$223,2,FALSE),"Não Informado")</f>
        <v>Ásia</v>
      </c>
      <c r="H15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0" spans="1:8" hidden="1">
      <c r="A1580" s="3" t="s">
        <v>100</v>
      </c>
      <c r="B1580">
        <v>1982</v>
      </c>
      <c r="C1580">
        <v>0</v>
      </c>
      <c r="D1580">
        <v>0</v>
      </c>
      <c r="E1580" t="e">
        <v>#NUM!</v>
      </c>
      <c r="F1580" t="str">
        <f>VLOOKUP(Importacao[[#This Row],[País]],Tabela4[],4,FALSE)</f>
        <v>Hong Kong</v>
      </c>
      <c r="G1580" t="str">
        <f>IFERROR(VLOOKUP(Importacao[[#This Row],[País Corrigido]],'Conversor de países_Geral_UTF8_'!$A$2:$B$223,2,FALSE),"Não Informado")</f>
        <v>Ásia</v>
      </c>
      <c r="H15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1" spans="1:8" hidden="1">
      <c r="A1581" s="3" t="s">
        <v>100</v>
      </c>
      <c r="B1581">
        <v>1983</v>
      </c>
      <c r="C1581">
        <v>0</v>
      </c>
      <c r="D1581">
        <v>0</v>
      </c>
      <c r="E1581" t="e">
        <v>#NUM!</v>
      </c>
      <c r="F1581" t="str">
        <f>VLOOKUP(Importacao[[#This Row],[País]],Tabela4[],4,FALSE)</f>
        <v>Hong Kong</v>
      </c>
      <c r="G1581" t="str">
        <f>IFERROR(VLOOKUP(Importacao[[#This Row],[País Corrigido]],'Conversor de países_Geral_UTF8_'!$A$2:$B$223,2,FALSE),"Não Informado")</f>
        <v>Ásia</v>
      </c>
      <c r="H15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2" spans="1:8" hidden="1">
      <c r="A1582" s="3" t="s">
        <v>100</v>
      </c>
      <c r="B1582">
        <v>1984</v>
      </c>
      <c r="C1582">
        <v>0</v>
      </c>
      <c r="D1582">
        <v>0</v>
      </c>
      <c r="E1582" t="e">
        <v>#NUM!</v>
      </c>
      <c r="F1582" t="str">
        <f>VLOOKUP(Importacao[[#This Row],[País]],Tabela4[],4,FALSE)</f>
        <v>Hong Kong</v>
      </c>
      <c r="G1582" t="str">
        <f>IFERROR(VLOOKUP(Importacao[[#This Row],[País Corrigido]],'Conversor de países_Geral_UTF8_'!$A$2:$B$223,2,FALSE),"Não Informado")</f>
        <v>Ásia</v>
      </c>
      <c r="H15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3" spans="1:8" hidden="1">
      <c r="A1583" s="3" t="s">
        <v>100</v>
      </c>
      <c r="B1583">
        <v>1985</v>
      </c>
      <c r="C1583">
        <v>0</v>
      </c>
      <c r="D1583">
        <v>0</v>
      </c>
      <c r="E1583" t="e">
        <v>#NUM!</v>
      </c>
      <c r="F1583" t="str">
        <f>VLOOKUP(Importacao[[#This Row],[País]],Tabela4[],4,FALSE)</f>
        <v>Hong Kong</v>
      </c>
      <c r="G1583" t="str">
        <f>IFERROR(VLOOKUP(Importacao[[#This Row],[País Corrigido]],'Conversor de países_Geral_UTF8_'!$A$2:$B$223,2,FALSE),"Não Informado")</f>
        <v>Ásia</v>
      </c>
      <c r="H15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4" spans="1:8" hidden="1">
      <c r="A1584" s="3" t="s">
        <v>100</v>
      </c>
      <c r="B1584">
        <v>1986</v>
      </c>
      <c r="C1584">
        <v>0</v>
      </c>
      <c r="D1584">
        <v>0</v>
      </c>
      <c r="E1584" t="e">
        <v>#NUM!</v>
      </c>
      <c r="F1584" t="str">
        <f>VLOOKUP(Importacao[[#This Row],[País]],Tabela4[],4,FALSE)</f>
        <v>Hong Kong</v>
      </c>
      <c r="G1584" t="str">
        <f>IFERROR(VLOOKUP(Importacao[[#This Row],[País Corrigido]],'Conversor de países_Geral_UTF8_'!$A$2:$B$223,2,FALSE),"Não Informado")</f>
        <v>Ásia</v>
      </c>
      <c r="H15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5" spans="1:8" hidden="1">
      <c r="A1585" s="3" t="s">
        <v>100</v>
      </c>
      <c r="B1585">
        <v>1987</v>
      </c>
      <c r="C1585">
        <v>0</v>
      </c>
      <c r="D1585">
        <v>0</v>
      </c>
      <c r="E1585" t="e">
        <v>#NUM!</v>
      </c>
      <c r="F1585" t="str">
        <f>VLOOKUP(Importacao[[#This Row],[País]],Tabela4[],4,FALSE)</f>
        <v>Hong Kong</v>
      </c>
      <c r="G1585" t="str">
        <f>IFERROR(VLOOKUP(Importacao[[#This Row],[País Corrigido]],'Conversor de países_Geral_UTF8_'!$A$2:$B$223,2,FALSE),"Não Informado")</f>
        <v>Ásia</v>
      </c>
      <c r="H15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6" spans="1:8" hidden="1">
      <c r="A1586" s="3" t="s">
        <v>100</v>
      </c>
      <c r="B1586">
        <v>1988</v>
      </c>
      <c r="C1586">
        <v>0</v>
      </c>
      <c r="D1586">
        <v>0</v>
      </c>
      <c r="E1586" t="e">
        <v>#NUM!</v>
      </c>
      <c r="F1586" t="str">
        <f>VLOOKUP(Importacao[[#This Row],[País]],Tabela4[],4,FALSE)</f>
        <v>Hong Kong</v>
      </c>
      <c r="G1586" t="str">
        <f>IFERROR(VLOOKUP(Importacao[[#This Row],[País Corrigido]],'Conversor de países_Geral_UTF8_'!$A$2:$B$223,2,FALSE),"Não Informado")</f>
        <v>Ásia</v>
      </c>
      <c r="H15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7" spans="1:8" hidden="1">
      <c r="A1587" s="3" t="s">
        <v>100</v>
      </c>
      <c r="B1587">
        <v>1989</v>
      </c>
      <c r="C1587">
        <v>0</v>
      </c>
      <c r="D1587">
        <v>0</v>
      </c>
      <c r="E1587" t="e">
        <v>#NUM!</v>
      </c>
      <c r="F1587" t="str">
        <f>VLOOKUP(Importacao[[#This Row],[País]],Tabela4[],4,FALSE)</f>
        <v>Hong Kong</v>
      </c>
      <c r="G1587" t="str">
        <f>IFERROR(VLOOKUP(Importacao[[#This Row],[País Corrigido]],'Conversor de países_Geral_UTF8_'!$A$2:$B$223,2,FALSE),"Não Informado")</f>
        <v>Ásia</v>
      </c>
      <c r="H15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8" spans="1:8" hidden="1">
      <c r="A1588" s="3" t="s">
        <v>100</v>
      </c>
      <c r="B1588">
        <v>1990</v>
      </c>
      <c r="C1588">
        <v>0</v>
      </c>
      <c r="D1588">
        <v>0</v>
      </c>
      <c r="E1588" t="e">
        <v>#NUM!</v>
      </c>
      <c r="F1588" t="str">
        <f>VLOOKUP(Importacao[[#This Row],[País]],Tabela4[],4,FALSE)</f>
        <v>Hong Kong</v>
      </c>
      <c r="G1588" t="str">
        <f>IFERROR(VLOOKUP(Importacao[[#This Row],[País Corrigido]],'Conversor de países_Geral_UTF8_'!$A$2:$B$223,2,FALSE),"Não Informado")</f>
        <v>Ásia</v>
      </c>
      <c r="H15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89" spans="1:8" hidden="1">
      <c r="A1589" s="3" t="s">
        <v>100</v>
      </c>
      <c r="B1589">
        <v>1991</v>
      </c>
      <c r="C1589">
        <v>0</v>
      </c>
      <c r="D1589">
        <v>0</v>
      </c>
      <c r="E1589" t="e">
        <v>#NUM!</v>
      </c>
      <c r="F1589" t="str">
        <f>VLOOKUP(Importacao[[#This Row],[País]],Tabela4[],4,FALSE)</f>
        <v>Hong Kong</v>
      </c>
      <c r="G1589" t="str">
        <f>IFERROR(VLOOKUP(Importacao[[#This Row],[País Corrigido]],'Conversor de países_Geral_UTF8_'!$A$2:$B$223,2,FALSE),"Não Informado")</f>
        <v>Ásia</v>
      </c>
      <c r="H15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0" spans="1:8" hidden="1">
      <c r="A1590" s="3" t="s">
        <v>100</v>
      </c>
      <c r="B1590">
        <v>1992</v>
      </c>
      <c r="C1590">
        <v>0</v>
      </c>
      <c r="D1590">
        <v>0</v>
      </c>
      <c r="E1590" t="e">
        <v>#NUM!</v>
      </c>
      <c r="F1590" t="str">
        <f>VLOOKUP(Importacao[[#This Row],[País]],Tabela4[],4,FALSE)</f>
        <v>Hong Kong</v>
      </c>
      <c r="G1590" t="str">
        <f>IFERROR(VLOOKUP(Importacao[[#This Row],[País Corrigido]],'Conversor de países_Geral_UTF8_'!$A$2:$B$223,2,FALSE),"Não Informado")</f>
        <v>Ásia</v>
      </c>
      <c r="H15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1" spans="1:8" hidden="1">
      <c r="A1591" s="3" t="s">
        <v>100</v>
      </c>
      <c r="B1591">
        <v>1993</v>
      </c>
      <c r="C1591">
        <v>0</v>
      </c>
      <c r="D1591">
        <v>0</v>
      </c>
      <c r="E1591" t="e">
        <v>#NUM!</v>
      </c>
      <c r="F1591" t="str">
        <f>VLOOKUP(Importacao[[#This Row],[País]],Tabela4[],4,FALSE)</f>
        <v>Hong Kong</v>
      </c>
      <c r="G1591" t="str">
        <f>IFERROR(VLOOKUP(Importacao[[#This Row],[País Corrigido]],'Conversor de países_Geral_UTF8_'!$A$2:$B$223,2,FALSE),"Não Informado")</f>
        <v>Ásia</v>
      </c>
      <c r="H15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2" spans="1:8" hidden="1">
      <c r="A1592" s="3" t="s">
        <v>100</v>
      </c>
      <c r="B1592">
        <v>1994</v>
      </c>
      <c r="C1592">
        <v>0</v>
      </c>
      <c r="D1592">
        <v>0</v>
      </c>
      <c r="E1592" t="e">
        <v>#NUM!</v>
      </c>
      <c r="F1592" t="str">
        <f>VLOOKUP(Importacao[[#This Row],[País]],Tabela4[],4,FALSE)</f>
        <v>Hong Kong</v>
      </c>
      <c r="G1592" t="str">
        <f>IFERROR(VLOOKUP(Importacao[[#This Row],[País Corrigido]],'Conversor de países_Geral_UTF8_'!$A$2:$B$223,2,FALSE),"Não Informado")</f>
        <v>Ásia</v>
      </c>
      <c r="H15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3" spans="1:8" hidden="1">
      <c r="A1593" s="3" t="s">
        <v>100</v>
      </c>
      <c r="B1593">
        <v>1995</v>
      </c>
      <c r="C1593">
        <v>0</v>
      </c>
      <c r="D1593">
        <v>0</v>
      </c>
      <c r="E1593" t="e">
        <v>#NUM!</v>
      </c>
      <c r="F1593" t="str">
        <f>VLOOKUP(Importacao[[#This Row],[País]],Tabela4[],4,FALSE)</f>
        <v>Hong Kong</v>
      </c>
      <c r="G1593" t="str">
        <f>IFERROR(VLOOKUP(Importacao[[#This Row],[País Corrigido]],'Conversor de países_Geral_UTF8_'!$A$2:$B$223,2,FALSE),"Não Informado")</f>
        <v>Ásia</v>
      </c>
      <c r="H15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4" spans="1:8" hidden="1">
      <c r="A1594" s="3" t="s">
        <v>100</v>
      </c>
      <c r="B1594">
        <v>1996</v>
      </c>
      <c r="C1594">
        <v>0</v>
      </c>
      <c r="D1594">
        <v>0</v>
      </c>
      <c r="E1594" t="e">
        <v>#NUM!</v>
      </c>
      <c r="F1594" t="str">
        <f>VLOOKUP(Importacao[[#This Row],[País]],Tabela4[],4,FALSE)</f>
        <v>Hong Kong</v>
      </c>
      <c r="G1594" t="str">
        <f>IFERROR(VLOOKUP(Importacao[[#This Row],[País Corrigido]],'Conversor de países_Geral_UTF8_'!$A$2:$B$223,2,FALSE),"Não Informado")</f>
        <v>Ásia</v>
      </c>
      <c r="H15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5" spans="1:8" hidden="1">
      <c r="A1595" s="3" t="s">
        <v>100</v>
      </c>
      <c r="B1595">
        <v>1997</v>
      </c>
      <c r="C1595">
        <v>0</v>
      </c>
      <c r="D1595">
        <v>0</v>
      </c>
      <c r="E1595" t="e">
        <v>#NUM!</v>
      </c>
      <c r="F1595" t="str">
        <f>VLOOKUP(Importacao[[#This Row],[País]],Tabela4[],4,FALSE)</f>
        <v>Hong Kong</v>
      </c>
      <c r="G1595" t="str">
        <f>IFERROR(VLOOKUP(Importacao[[#This Row],[País Corrigido]],'Conversor de países_Geral_UTF8_'!$A$2:$B$223,2,FALSE),"Não Informado")</f>
        <v>Ásia</v>
      </c>
      <c r="H15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6" spans="1:8" hidden="1">
      <c r="A1596" s="3" t="s">
        <v>100</v>
      </c>
      <c r="B1596">
        <v>1998</v>
      </c>
      <c r="C1596">
        <v>0</v>
      </c>
      <c r="D1596">
        <v>0</v>
      </c>
      <c r="E1596" t="e">
        <v>#NUM!</v>
      </c>
      <c r="F1596" t="str">
        <f>VLOOKUP(Importacao[[#This Row],[País]],Tabela4[],4,FALSE)</f>
        <v>Hong Kong</v>
      </c>
      <c r="G1596" t="str">
        <f>IFERROR(VLOOKUP(Importacao[[#This Row],[País Corrigido]],'Conversor de países_Geral_UTF8_'!$A$2:$B$223,2,FALSE),"Não Informado")</f>
        <v>Ásia</v>
      </c>
      <c r="H15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7" spans="1:8" hidden="1">
      <c r="A1597" s="3" t="s">
        <v>100</v>
      </c>
      <c r="B1597">
        <v>1999</v>
      </c>
      <c r="C1597">
        <v>0</v>
      </c>
      <c r="D1597">
        <v>0</v>
      </c>
      <c r="E1597" t="e">
        <v>#NUM!</v>
      </c>
      <c r="F1597" t="str">
        <f>VLOOKUP(Importacao[[#This Row],[País]],Tabela4[],4,FALSE)</f>
        <v>Hong Kong</v>
      </c>
      <c r="G1597" t="str">
        <f>IFERROR(VLOOKUP(Importacao[[#This Row],[País Corrigido]],'Conversor de países_Geral_UTF8_'!$A$2:$B$223,2,FALSE),"Não Informado")</f>
        <v>Ásia</v>
      </c>
      <c r="H15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8" spans="1:8" hidden="1">
      <c r="A1598" s="3" t="s">
        <v>100</v>
      </c>
      <c r="B1598">
        <v>2000</v>
      </c>
      <c r="C1598">
        <v>0</v>
      </c>
      <c r="D1598">
        <v>0</v>
      </c>
      <c r="E1598" t="e">
        <v>#NUM!</v>
      </c>
      <c r="F1598" t="str">
        <f>VLOOKUP(Importacao[[#This Row],[País]],Tabela4[],4,FALSE)</f>
        <v>Hong Kong</v>
      </c>
      <c r="G1598" t="str">
        <f>IFERROR(VLOOKUP(Importacao[[#This Row],[País Corrigido]],'Conversor de países_Geral_UTF8_'!$A$2:$B$223,2,FALSE),"Não Informado")</f>
        <v>Ásia</v>
      </c>
      <c r="H15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599" spans="1:8" hidden="1">
      <c r="A1599" s="3" t="s">
        <v>100</v>
      </c>
      <c r="B1599">
        <v>2001</v>
      </c>
      <c r="C1599">
        <v>0</v>
      </c>
      <c r="D1599">
        <v>0</v>
      </c>
      <c r="E1599" t="e">
        <v>#NUM!</v>
      </c>
      <c r="F1599" t="str">
        <f>VLOOKUP(Importacao[[#This Row],[País]],Tabela4[],4,FALSE)</f>
        <v>Hong Kong</v>
      </c>
      <c r="G1599" t="str">
        <f>IFERROR(VLOOKUP(Importacao[[#This Row],[País Corrigido]],'Conversor de países_Geral_UTF8_'!$A$2:$B$223,2,FALSE),"Não Informado")</f>
        <v>Ásia</v>
      </c>
      <c r="H15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0" spans="1:8" hidden="1">
      <c r="A1600" s="3" t="s">
        <v>100</v>
      </c>
      <c r="B1600">
        <v>2002</v>
      </c>
      <c r="C1600">
        <v>0</v>
      </c>
      <c r="D1600">
        <v>0</v>
      </c>
      <c r="E1600" t="e">
        <v>#NUM!</v>
      </c>
      <c r="F1600" t="str">
        <f>VLOOKUP(Importacao[[#This Row],[País]],Tabela4[],4,FALSE)</f>
        <v>Hong Kong</v>
      </c>
      <c r="G1600" t="str">
        <f>IFERROR(VLOOKUP(Importacao[[#This Row],[País Corrigido]],'Conversor de países_Geral_UTF8_'!$A$2:$B$223,2,FALSE),"Não Informado")</f>
        <v>Ásia</v>
      </c>
      <c r="H16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1" spans="1:8" hidden="1">
      <c r="A1601" s="3" t="s">
        <v>100</v>
      </c>
      <c r="B1601">
        <v>2003</v>
      </c>
      <c r="C1601">
        <v>0</v>
      </c>
      <c r="D1601">
        <v>0</v>
      </c>
      <c r="E1601" t="e">
        <v>#NUM!</v>
      </c>
      <c r="F1601" t="str">
        <f>VLOOKUP(Importacao[[#This Row],[País]],Tabela4[],4,FALSE)</f>
        <v>Hong Kong</v>
      </c>
      <c r="G1601" t="str">
        <f>IFERROR(VLOOKUP(Importacao[[#This Row],[País Corrigido]],'Conversor de países_Geral_UTF8_'!$A$2:$B$223,2,FALSE),"Não Informado")</f>
        <v>Ásia</v>
      </c>
      <c r="H16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2" spans="1:8" hidden="1">
      <c r="A1602" s="3" t="s">
        <v>100</v>
      </c>
      <c r="B1602">
        <v>2004</v>
      </c>
      <c r="C1602">
        <v>0</v>
      </c>
      <c r="D1602">
        <v>0</v>
      </c>
      <c r="E1602" t="e">
        <v>#NUM!</v>
      </c>
      <c r="F1602" t="str">
        <f>VLOOKUP(Importacao[[#This Row],[País]],Tabela4[],4,FALSE)</f>
        <v>Hong Kong</v>
      </c>
      <c r="G1602" t="str">
        <f>IFERROR(VLOOKUP(Importacao[[#This Row],[País Corrigido]],'Conversor de países_Geral_UTF8_'!$A$2:$B$223,2,FALSE),"Não Informado")</f>
        <v>Ásia</v>
      </c>
      <c r="H16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3" spans="1:8" hidden="1">
      <c r="A1603" s="3" t="s">
        <v>100</v>
      </c>
      <c r="B1603">
        <v>2005</v>
      </c>
      <c r="C1603">
        <v>0</v>
      </c>
      <c r="D1603">
        <v>0</v>
      </c>
      <c r="E1603" t="e">
        <v>#NUM!</v>
      </c>
      <c r="F1603" t="str">
        <f>VLOOKUP(Importacao[[#This Row],[País]],Tabela4[],4,FALSE)</f>
        <v>Hong Kong</v>
      </c>
      <c r="G1603" t="str">
        <f>IFERROR(VLOOKUP(Importacao[[#This Row],[País Corrigido]],'Conversor de países_Geral_UTF8_'!$A$2:$B$223,2,FALSE),"Não Informado")</f>
        <v>Ásia</v>
      </c>
      <c r="H16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4" spans="1:8" hidden="1">
      <c r="A1604" s="3" t="s">
        <v>100</v>
      </c>
      <c r="B1604">
        <v>2006</v>
      </c>
      <c r="C1604">
        <v>0</v>
      </c>
      <c r="D1604">
        <v>0</v>
      </c>
      <c r="E1604" t="e">
        <v>#NUM!</v>
      </c>
      <c r="F1604" t="str">
        <f>VLOOKUP(Importacao[[#This Row],[País]],Tabela4[],4,FALSE)</f>
        <v>Hong Kong</v>
      </c>
      <c r="G1604" t="str">
        <f>IFERROR(VLOOKUP(Importacao[[#This Row],[País Corrigido]],'Conversor de países_Geral_UTF8_'!$A$2:$B$223,2,FALSE),"Não Informado")</f>
        <v>Ásia</v>
      </c>
      <c r="H16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5" spans="1:8" hidden="1">
      <c r="A1605" s="3" t="s">
        <v>100</v>
      </c>
      <c r="B1605">
        <v>2007</v>
      </c>
      <c r="C1605">
        <v>0</v>
      </c>
      <c r="D1605">
        <v>0</v>
      </c>
      <c r="E1605" t="e">
        <v>#NUM!</v>
      </c>
      <c r="F1605" t="str">
        <f>VLOOKUP(Importacao[[#This Row],[País]],Tabela4[],4,FALSE)</f>
        <v>Hong Kong</v>
      </c>
      <c r="G1605" t="str">
        <f>IFERROR(VLOOKUP(Importacao[[#This Row],[País Corrigido]],'Conversor de países_Geral_UTF8_'!$A$2:$B$223,2,FALSE),"Não Informado")</f>
        <v>Ásia</v>
      </c>
      <c r="H16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6" spans="1:8" hidden="1">
      <c r="A1606" s="3" t="s">
        <v>100</v>
      </c>
      <c r="B1606">
        <v>2008</v>
      </c>
      <c r="C1606">
        <v>0</v>
      </c>
      <c r="D1606">
        <v>0</v>
      </c>
      <c r="E1606" t="e">
        <v>#NUM!</v>
      </c>
      <c r="F1606" t="str">
        <f>VLOOKUP(Importacao[[#This Row],[País]],Tabela4[],4,FALSE)</f>
        <v>Hong Kong</v>
      </c>
      <c r="G1606" t="str">
        <f>IFERROR(VLOOKUP(Importacao[[#This Row],[País Corrigido]],'Conversor de países_Geral_UTF8_'!$A$2:$B$223,2,FALSE),"Não Informado")</f>
        <v>Ásia</v>
      </c>
      <c r="H16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7" spans="1:8" hidden="1">
      <c r="A1607" s="3" t="s">
        <v>100</v>
      </c>
      <c r="B1607">
        <v>2009</v>
      </c>
      <c r="C1607">
        <v>0</v>
      </c>
      <c r="D1607">
        <v>0</v>
      </c>
      <c r="E1607" t="e">
        <v>#NUM!</v>
      </c>
      <c r="F1607" t="str">
        <f>VLOOKUP(Importacao[[#This Row],[País]],Tabela4[],4,FALSE)</f>
        <v>Hong Kong</v>
      </c>
      <c r="G1607" t="str">
        <f>IFERROR(VLOOKUP(Importacao[[#This Row],[País Corrigido]],'Conversor de países_Geral_UTF8_'!$A$2:$B$223,2,FALSE),"Não Informado")</f>
        <v>Ásia</v>
      </c>
      <c r="H16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8" spans="1:8" hidden="1">
      <c r="A1608" s="3" t="s">
        <v>100</v>
      </c>
      <c r="B1608">
        <v>2010</v>
      </c>
      <c r="C1608">
        <v>0</v>
      </c>
      <c r="D1608">
        <v>0</v>
      </c>
      <c r="E1608" t="e">
        <v>#NUM!</v>
      </c>
      <c r="F1608" t="str">
        <f>VLOOKUP(Importacao[[#This Row],[País]],Tabela4[],4,FALSE)</f>
        <v>Hong Kong</v>
      </c>
      <c r="G1608" t="str">
        <f>IFERROR(VLOOKUP(Importacao[[#This Row],[País Corrigido]],'Conversor de países_Geral_UTF8_'!$A$2:$B$223,2,FALSE),"Não Informado")</f>
        <v>Ásia</v>
      </c>
      <c r="H16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09" spans="1:8" hidden="1">
      <c r="A1609" s="3" t="s">
        <v>100</v>
      </c>
      <c r="B1609">
        <v>2011</v>
      </c>
      <c r="C1609">
        <v>0</v>
      </c>
      <c r="D1609">
        <v>0</v>
      </c>
      <c r="E1609" t="e">
        <v>#NUM!</v>
      </c>
      <c r="F1609" t="str">
        <f>VLOOKUP(Importacao[[#This Row],[País]],Tabela4[],4,FALSE)</f>
        <v>Hong Kong</v>
      </c>
      <c r="G1609" t="str">
        <f>IFERROR(VLOOKUP(Importacao[[#This Row],[País Corrigido]],'Conversor de países_Geral_UTF8_'!$A$2:$B$223,2,FALSE),"Não Informado")</f>
        <v>Ásia</v>
      </c>
      <c r="H16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0" spans="1:8" hidden="1">
      <c r="A1610" s="3" t="s">
        <v>100</v>
      </c>
      <c r="B1610">
        <v>2012</v>
      </c>
      <c r="C1610">
        <v>0</v>
      </c>
      <c r="D1610">
        <v>0</v>
      </c>
      <c r="E1610" t="e">
        <v>#NUM!</v>
      </c>
      <c r="F1610" t="str">
        <f>VLOOKUP(Importacao[[#This Row],[País]],Tabela4[],4,FALSE)</f>
        <v>Hong Kong</v>
      </c>
      <c r="G1610" t="str">
        <f>IFERROR(VLOOKUP(Importacao[[#This Row],[País Corrigido]],'Conversor de países_Geral_UTF8_'!$A$2:$B$223,2,FALSE),"Não Informado")</f>
        <v>Ásia</v>
      </c>
      <c r="H16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1" spans="1:8" hidden="1">
      <c r="A1611" s="3" t="s">
        <v>100</v>
      </c>
      <c r="B1611">
        <v>2013</v>
      </c>
      <c r="C1611">
        <v>0</v>
      </c>
      <c r="D1611">
        <v>0</v>
      </c>
      <c r="E1611" t="e">
        <v>#NUM!</v>
      </c>
      <c r="F1611" t="str">
        <f>VLOOKUP(Importacao[[#This Row],[País]],Tabela4[],4,FALSE)</f>
        <v>Hong Kong</v>
      </c>
      <c r="G1611" t="str">
        <f>IFERROR(VLOOKUP(Importacao[[#This Row],[País Corrigido]],'Conversor de países_Geral_UTF8_'!$A$2:$B$223,2,FALSE),"Não Informado")</f>
        <v>Ásia</v>
      </c>
      <c r="H16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2" spans="1:8" hidden="1">
      <c r="A1612" s="3" t="s">
        <v>100</v>
      </c>
      <c r="B1612">
        <v>2014</v>
      </c>
      <c r="C1612">
        <v>0</v>
      </c>
      <c r="D1612">
        <v>0</v>
      </c>
      <c r="E1612" t="e">
        <v>#NUM!</v>
      </c>
      <c r="F1612" t="str">
        <f>VLOOKUP(Importacao[[#This Row],[País]],Tabela4[],4,FALSE)</f>
        <v>Hong Kong</v>
      </c>
      <c r="G1612" t="str">
        <f>IFERROR(VLOOKUP(Importacao[[#This Row],[País Corrigido]],'Conversor de países_Geral_UTF8_'!$A$2:$B$223,2,FALSE),"Não Informado")</f>
        <v>Ásia</v>
      </c>
      <c r="H16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3" spans="1:8" hidden="1">
      <c r="A1613" s="3" t="s">
        <v>100</v>
      </c>
      <c r="B1613">
        <v>2015</v>
      </c>
      <c r="C1613">
        <v>0</v>
      </c>
      <c r="D1613">
        <v>0</v>
      </c>
      <c r="E1613" t="e">
        <v>#NUM!</v>
      </c>
      <c r="F1613" t="str">
        <f>VLOOKUP(Importacao[[#This Row],[País]],Tabela4[],4,FALSE)</f>
        <v>Hong Kong</v>
      </c>
      <c r="G1613" t="str">
        <f>IFERROR(VLOOKUP(Importacao[[#This Row],[País Corrigido]],'Conversor de países_Geral_UTF8_'!$A$2:$B$223,2,FALSE),"Não Informado")</f>
        <v>Ásia</v>
      </c>
      <c r="H16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4" spans="1:8" hidden="1">
      <c r="A1614" s="3" t="s">
        <v>100</v>
      </c>
      <c r="B1614">
        <v>2016</v>
      </c>
      <c r="C1614">
        <v>0</v>
      </c>
      <c r="D1614">
        <v>0</v>
      </c>
      <c r="E1614" t="e">
        <v>#NUM!</v>
      </c>
      <c r="F1614" t="str">
        <f>VLOOKUP(Importacao[[#This Row],[País]],Tabela4[],4,FALSE)</f>
        <v>Hong Kong</v>
      </c>
      <c r="G1614" t="str">
        <f>IFERROR(VLOOKUP(Importacao[[#This Row],[País Corrigido]],'Conversor de países_Geral_UTF8_'!$A$2:$B$223,2,FALSE),"Não Informado")</f>
        <v>Ásia</v>
      </c>
      <c r="H16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5" spans="1:8" hidden="1">
      <c r="A1615" s="3" t="s">
        <v>100</v>
      </c>
      <c r="B1615">
        <v>2017</v>
      </c>
      <c r="C1615">
        <v>0</v>
      </c>
      <c r="D1615">
        <v>0</v>
      </c>
      <c r="E1615" t="e">
        <v>#NUM!</v>
      </c>
      <c r="F1615" t="str">
        <f>VLOOKUP(Importacao[[#This Row],[País]],Tabela4[],4,FALSE)</f>
        <v>Hong Kong</v>
      </c>
      <c r="G1615" t="str">
        <f>IFERROR(VLOOKUP(Importacao[[#This Row],[País Corrigido]],'Conversor de países_Geral_UTF8_'!$A$2:$B$223,2,FALSE),"Não Informado")</f>
        <v>Ásia</v>
      </c>
      <c r="H16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6" spans="1:8" hidden="1">
      <c r="A1616" s="3" t="s">
        <v>100</v>
      </c>
      <c r="B1616">
        <v>2018</v>
      </c>
      <c r="C1616">
        <v>0</v>
      </c>
      <c r="D1616">
        <v>0</v>
      </c>
      <c r="E1616" t="e">
        <v>#NUM!</v>
      </c>
      <c r="F1616" t="str">
        <f>VLOOKUP(Importacao[[#This Row],[País]],Tabela4[],4,FALSE)</f>
        <v>Hong Kong</v>
      </c>
      <c r="G1616" t="str">
        <f>IFERROR(VLOOKUP(Importacao[[#This Row],[País Corrigido]],'Conversor de países_Geral_UTF8_'!$A$2:$B$223,2,FALSE),"Não Informado")</f>
        <v>Ásia</v>
      </c>
      <c r="H16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7" spans="1:8" hidden="1">
      <c r="A1617" s="3" t="s">
        <v>100</v>
      </c>
      <c r="B1617">
        <v>2019</v>
      </c>
      <c r="C1617">
        <v>0</v>
      </c>
      <c r="D1617">
        <v>0</v>
      </c>
      <c r="E1617" t="e">
        <v>#NUM!</v>
      </c>
      <c r="F1617" t="str">
        <f>VLOOKUP(Importacao[[#This Row],[País]],Tabela4[],4,FALSE)</f>
        <v>Hong Kong</v>
      </c>
      <c r="G1617" t="str">
        <f>IFERROR(VLOOKUP(Importacao[[#This Row],[País Corrigido]],'Conversor de países_Geral_UTF8_'!$A$2:$B$223,2,FALSE),"Não Informado")</f>
        <v>Ásia</v>
      </c>
      <c r="H16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18" spans="1:8" hidden="1">
      <c r="A1618" s="3" t="s">
        <v>100</v>
      </c>
      <c r="B1618">
        <v>2020</v>
      </c>
      <c r="C1618">
        <v>311</v>
      </c>
      <c r="D1618">
        <v>2776</v>
      </c>
      <c r="E1618">
        <v>8.92604501607717</v>
      </c>
      <c r="F1618" t="str">
        <f>VLOOKUP(Importacao[[#This Row],[País]],Tabela4[],4,FALSE)</f>
        <v>Hong Kong</v>
      </c>
      <c r="G1618" t="str">
        <f>IFERROR(VLOOKUP(Importacao[[#This Row],[País Corrigido]],'Conversor de países_Geral_UTF8_'!$A$2:$B$223,2,FALSE),"Não Informado")</f>
        <v>Ásia</v>
      </c>
      <c r="H16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19" spans="1:8" hidden="1">
      <c r="A1619" s="3" t="s">
        <v>100</v>
      </c>
      <c r="B1619">
        <v>2021</v>
      </c>
      <c r="C1619">
        <v>0</v>
      </c>
      <c r="D1619">
        <v>0</v>
      </c>
      <c r="E1619" t="e">
        <v>#NUM!</v>
      </c>
      <c r="F1619" t="str">
        <f>VLOOKUP(Importacao[[#This Row],[País]],Tabela4[],4,FALSE)</f>
        <v>Hong Kong</v>
      </c>
      <c r="G1619" t="str">
        <f>IFERROR(VLOOKUP(Importacao[[#This Row],[País Corrigido]],'Conversor de países_Geral_UTF8_'!$A$2:$B$223,2,FALSE),"Não Informado")</f>
        <v>Ásia</v>
      </c>
      <c r="H16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0" spans="1:8" hidden="1">
      <c r="A1620" s="3" t="s">
        <v>100</v>
      </c>
      <c r="B1620">
        <v>2022</v>
      </c>
      <c r="C1620">
        <v>0</v>
      </c>
      <c r="D1620">
        <v>0</v>
      </c>
      <c r="E1620" t="e">
        <v>#NUM!</v>
      </c>
      <c r="F1620" t="str">
        <f>VLOOKUP(Importacao[[#This Row],[País]],Tabela4[],4,FALSE)</f>
        <v>Hong Kong</v>
      </c>
      <c r="G1620" t="str">
        <f>IFERROR(VLOOKUP(Importacao[[#This Row],[País Corrigido]],'Conversor de países_Geral_UTF8_'!$A$2:$B$223,2,FALSE),"Não Informado")</f>
        <v>Ásia</v>
      </c>
      <c r="H16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1" spans="1:8" hidden="1">
      <c r="A1621" s="3" t="s">
        <v>100</v>
      </c>
      <c r="B1621">
        <v>2023</v>
      </c>
      <c r="C1621">
        <v>0</v>
      </c>
      <c r="D1621">
        <v>0</v>
      </c>
      <c r="E1621" t="e">
        <v>#NUM!</v>
      </c>
      <c r="F1621" t="str">
        <f>VLOOKUP(Importacao[[#This Row],[País]],Tabela4[],4,FALSE)</f>
        <v>Hong Kong</v>
      </c>
      <c r="G1621" t="str">
        <f>IFERROR(VLOOKUP(Importacao[[#This Row],[País Corrigido]],'Conversor de países_Geral_UTF8_'!$A$2:$B$223,2,FALSE),"Não Informado")</f>
        <v>Ásia</v>
      </c>
      <c r="H16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2" spans="1:8" hidden="1">
      <c r="A1622" s="3" t="s">
        <v>101</v>
      </c>
      <c r="B1622">
        <v>1970</v>
      </c>
      <c r="C1622">
        <v>0</v>
      </c>
      <c r="D1622">
        <v>0</v>
      </c>
      <c r="E1622" t="e">
        <v>#NUM!</v>
      </c>
      <c r="F1622" t="str">
        <f>VLOOKUP(Importacao[[#This Row],[País]],Tabela4[],4,FALSE)</f>
        <v>Hungria</v>
      </c>
      <c r="G1622" t="str">
        <f>IFERROR(VLOOKUP(Importacao[[#This Row],[País Corrigido]],'Conversor de países_Geral_UTF8_'!$A$2:$B$223,2,FALSE),"Não Informado")</f>
        <v>Europa</v>
      </c>
      <c r="H16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3" spans="1:8" hidden="1">
      <c r="A1623" s="3" t="s">
        <v>101</v>
      </c>
      <c r="B1623">
        <v>1971</v>
      </c>
      <c r="C1623">
        <v>0</v>
      </c>
      <c r="D1623">
        <v>0</v>
      </c>
      <c r="E1623" t="e">
        <v>#NUM!</v>
      </c>
      <c r="F1623" t="str">
        <f>VLOOKUP(Importacao[[#This Row],[País]],Tabela4[],4,FALSE)</f>
        <v>Hungria</v>
      </c>
      <c r="G1623" t="str">
        <f>IFERROR(VLOOKUP(Importacao[[#This Row],[País Corrigido]],'Conversor de países_Geral_UTF8_'!$A$2:$B$223,2,FALSE),"Não Informado")</f>
        <v>Europa</v>
      </c>
      <c r="H16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4" spans="1:8" hidden="1">
      <c r="A1624" s="3" t="s">
        <v>101</v>
      </c>
      <c r="B1624">
        <v>1972</v>
      </c>
      <c r="C1624">
        <v>0</v>
      </c>
      <c r="D1624">
        <v>0</v>
      </c>
      <c r="E1624" t="e">
        <v>#NUM!</v>
      </c>
      <c r="F1624" t="str">
        <f>VLOOKUP(Importacao[[#This Row],[País]],Tabela4[],4,FALSE)</f>
        <v>Hungria</v>
      </c>
      <c r="G1624" t="str">
        <f>IFERROR(VLOOKUP(Importacao[[#This Row],[País Corrigido]],'Conversor de países_Geral_UTF8_'!$A$2:$B$223,2,FALSE),"Não Informado")</f>
        <v>Europa</v>
      </c>
      <c r="H16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5" spans="1:8" hidden="1">
      <c r="A1625" s="3" t="s">
        <v>101</v>
      </c>
      <c r="B1625">
        <v>1973</v>
      </c>
      <c r="C1625">
        <v>0</v>
      </c>
      <c r="D1625">
        <v>0</v>
      </c>
      <c r="E1625" t="e">
        <v>#NUM!</v>
      </c>
      <c r="F1625" t="str">
        <f>VLOOKUP(Importacao[[#This Row],[País]],Tabela4[],4,FALSE)</f>
        <v>Hungria</v>
      </c>
      <c r="G1625" t="str">
        <f>IFERROR(VLOOKUP(Importacao[[#This Row],[País Corrigido]],'Conversor de países_Geral_UTF8_'!$A$2:$B$223,2,FALSE),"Não Informado")</f>
        <v>Europa</v>
      </c>
      <c r="H16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6" spans="1:8" hidden="1">
      <c r="A1626" s="3" t="s">
        <v>101</v>
      </c>
      <c r="B1626">
        <v>1974</v>
      </c>
      <c r="C1626">
        <v>0</v>
      </c>
      <c r="D1626">
        <v>0</v>
      </c>
      <c r="E1626" t="e">
        <v>#NUM!</v>
      </c>
      <c r="F1626" t="str">
        <f>VLOOKUP(Importacao[[#This Row],[País]],Tabela4[],4,FALSE)</f>
        <v>Hungria</v>
      </c>
      <c r="G1626" t="str">
        <f>IFERROR(VLOOKUP(Importacao[[#This Row],[País Corrigido]],'Conversor de países_Geral_UTF8_'!$A$2:$B$223,2,FALSE),"Não Informado")</f>
        <v>Europa</v>
      </c>
      <c r="H16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7" spans="1:8" hidden="1">
      <c r="A1627" s="3" t="s">
        <v>101</v>
      </c>
      <c r="B1627">
        <v>1975</v>
      </c>
      <c r="C1627">
        <v>0</v>
      </c>
      <c r="D1627">
        <v>0</v>
      </c>
      <c r="E1627" t="e">
        <v>#NUM!</v>
      </c>
      <c r="F1627" t="str">
        <f>VLOOKUP(Importacao[[#This Row],[País]],Tabela4[],4,FALSE)</f>
        <v>Hungria</v>
      </c>
      <c r="G1627" t="str">
        <f>IFERROR(VLOOKUP(Importacao[[#This Row],[País Corrigido]],'Conversor de países_Geral_UTF8_'!$A$2:$B$223,2,FALSE),"Não Informado")</f>
        <v>Europa</v>
      </c>
      <c r="H16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8" spans="1:8" hidden="1">
      <c r="A1628" s="3" t="s">
        <v>101</v>
      </c>
      <c r="B1628">
        <v>1976</v>
      </c>
      <c r="C1628">
        <v>0</v>
      </c>
      <c r="D1628">
        <v>0</v>
      </c>
      <c r="E1628" t="e">
        <v>#NUM!</v>
      </c>
      <c r="F1628" t="str">
        <f>VLOOKUP(Importacao[[#This Row],[País]],Tabela4[],4,FALSE)</f>
        <v>Hungria</v>
      </c>
      <c r="G1628" t="str">
        <f>IFERROR(VLOOKUP(Importacao[[#This Row],[País Corrigido]],'Conversor de países_Geral_UTF8_'!$A$2:$B$223,2,FALSE),"Não Informado")</f>
        <v>Europa</v>
      </c>
      <c r="H16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29" spans="1:8" hidden="1">
      <c r="A1629" s="3" t="s">
        <v>101</v>
      </c>
      <c r="B1629">
        <v>1977</v>
      </c>
      <c r="C1629">
        <v>0</v>
      </c>
      <c r="D1629">
        <v>0</v>
      </c>
      <c r="E1629" t="e">
        <v>#NUM!</v>
      </c>
      <c r="F1629" t="str">
        <f>VLOOKUP(Importacao[[#This Row],[País]],Tabela4[],4,FALSE)</f>
        <v>Hungria</v>
      </c>
      <c r="G1629" t="str">
        <f>IFERROR(VLOOKUP(Importacao[[#This Row],[País Corrigido]],'Conversor de países_Geral_UTF8_'!$A$2:$B$223,2,FALSE),"Não Informado")</f>
        <v>Europa</v>
      </c>
      <c r="H16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0" spans="1:8" hidden="1">
      <c r="A1630" s="3" t="s">
        <v>101</v>
      </c>
      <c r="B1630">
        <v>1978</v>
      </c>
      <c r="C1630">
        <v>0</v>
      </c>
      <c r="D1630">
        <v>0</v>
      </c>
      <c r="E1630" t="e">
        <v>#NUM!</v>
      </c>
      <c r="F1630" t="str">
        <f>VLOOKUP(Importacao[[#This Row],[País]],Tabela4[],4,FALSE)</f>
        <v>Hungria</v>
      </c>
      <c r="G1630" t="str">
        <f>IFERROR(VLOOKUP(Importacao[[#This Row],[País Corrigido]],'Conversor de países_Geral_UTF8_'!$A$2:$B$223,2,FALSE),"Não Informado")</f>
        <v>Europa</v>
      </c>
      <c r="H16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1" spans="1:8" hidden="1">
      <c r="A1631" s="3" t="s">
        <v>101</v>
      </c>
      <c r="B1631">
        <v>1979</v>
      </c>
      <c r="C1631">
        <v>0</v>
      </c>
      <c r="D1631">
        <v>0</v>
      </c>
      <c r="E1631" t="e">
        <v>#NUM!</v>
      </c>
      <c r="F1631" t="str">
        <f>VLOOKUP(Importacao[[#This Row],[País]],Tabela4[],4,FALSE)</f>
        <v>Hungria</v>
      </c>
      <c r="G1631" t="str">
        <f>IFERROR(VLOOKUP(Importacao[[#This Row],[País Corrigido]],'Conversor de países_Geral_UTF8_'!$A$2:$B$223,2,FALSE),"Não Informado")</f>
        <v>Europa</v>
      </c>
      <c r="H16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2" spans="1:8" hidden="1">
      <c r="A1632" s="3" t="s">
        <v>101</v>
      </c>
      <c r="B1632">
        <v>1980</v>
      </c>
      <c r="C1632">
        <v>0</v>
      </c>
      <c r="D1632">
        <v>0</v>
      </c>
      <c r="E1632" t="e">
        <v>#NUM!</v>
      </c>
      <c r="F1632" t="str">
        <f>VLOOKUP(Importacao[[#This Row],[País]],Tabela4[],4,FALSE)</f>
        <v>Hungria</v>
      </c>
      <c r="G1632" t="str">
        <f>IFERROR(VLOOKUP(Importacao[[#This Row],[País Corrigido]],'Conversor de países_Geral_UTF8_'!$A$2:$B$223,2,FALSE),"Não Informado")</f>
        <v>Europa</v>
      </c>
      <c r="H16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3" spans="1:8" hidden="1">
      <c r="A1633" s="3" t="s">
        <v>101</v>
      </c>
      <c r="B1633">
        <v>1981</v>
      </c>
      <c r="C1633">
        <v>0</v>
      </c>
      <c r="D1633">
        <v>0</v>
      </c>
      <c r="E1633" t="e">
        <v>#NUM!</v>
      </c>
      <c r="F1633" t="str">
        <f>VLOOKUP(Importacao[[#This Row],[País]],Tabela4[],4,FALSE)</f>
        <v>Hungria</v>
      </c>
      <c r="G1633" t="str">
        <f>IFERROR(VLOOKUP(Importacao[[#This Row],[País Corrigido]],'Conversor de países_Geral_UTF8_'!$A$2:$B$223,2,FALSE),"Não Informado")</f>
        <v>Europa</v>
      </c>
      <c r="H16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4" spans="1:8" hidden="1">
      <c r="A1634" s="3" t="s">
        <v>101</v>
      </c>
      <c r="B1634">
        <v>1982</v>
      </c>
      <c r="C1634">
        <v>0</v>
      </c>
      <c r="D1634">
        <v>0</v>
      </c>
      <c r="E1634" t="e">
        <v>#NUM!</v>
      </c>
      <c r="F1634" t="str">
        <f>VLOOKUP(Importacao[[#This Row],[País]],Tabela4[],4,FALSE)</f>
        <v>Hungria</v>
      </c>
      <c r="G1634" t="str">
        <f>IFERROR(VLOOKUP(Importacao[[#This Row],[País Corrigido]],'Conversor de países_Geral_UTF8_'!$A$2:$B$223,2,FALSE),"Não Informado")</f>
        <v>Europa</v>
      </c>
      <c r="H16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5" spans="1:8" hidden="1">
      <c r="A1635" s="3" t="s">
        <v>101</v>
      </c>
      <c r="B1635">
        <v>1983</v>
      </c>
      <c r="C1635">
        <v>0</v>
      </c>
      <c r="D1635">
        <v>0</v>
      </c>
      <c r="E1635" t="e">
        <v>#NUM!</v>
      </c>
      <c r="F1635" t="str">
        <f>VLOOKUP(Importacao[[#This Row],[País]],Tabela4[],4,FALSE)</f>
        <v>Hungria</v>
      </c>
      <c r="G1635" t="str">
        <f>IFERROR(VLOOKUP(Importacao[[#This Row],[País Corrigido]],'Conversor de países_Geral_UTF8_'!$A$2:$B$223,2,FALSE),"Não Informado")</f>
        <v>Europa</v>
      </c>
      <c r="H16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6" spans="1:8" hidden="1">
      <c r="A1636" s="3" t="s">
        <v>101</v>
      </c>
      <c r="B1636">
        <v>1984</v>
      </c>
      <c r="C1636">
        <v>0</v>
      </c>
      <c r="D1636">
        <v>0</v>
      </c>
      <c r="E1636" t="e">
        <v>#NUM!</v>
      </c>
      <c r="F1636" t="str">
        <f>VLOOKUP(Importacao[[#This Row],[País]],Tabela4[],4,FALSE)</f>
        <v>Hungria</v>
      </c>
      <c r="G1636" t="str">
        <f>IFERROR(VLOOKUP(Importacao[[#This Row],[País Corrigido]],'Conversor de países_Geral_UTF8_'!$A$2:$B$223,2,FALSE),"Não Informado")</f>
        <v>Europa</v>
      </c>
      <c r="H16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7" spans="1:8" hidden="1">
      <c r="A1637" s="3" t="s">
        <v>101</v>
      </c>
      <c r="B1637">
        <v>1985</v>
      </c>
      <c r="C1637">
        <v>0</v>
      </c>
      <c r="D1637">
        <v>0</v>
      </c>
      <c r="E1637" t="e">
        <v>#NUM!</v>
      </c>
      <c r="F1637" t="str">
        <f>VLOOKUP(Importacao[[#This Row],[País]],Tabela4[],4,FALSE)</f>
        <v>Hungria</v>
      </c>
      <c r="G1637" t="str">
        <f>IFERROR(VLOOKUP(Importacao[[#This Row],[País Corrigido]],'Conversor de países_Geral_UTF8_'!$A$2:$B$223,2,FALSE),"Não Informado")</f>
        <v>Europa</v>
      </c>
      <c r="H16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8" spans="1:8" hidden="1">
      <c r="A1638" s="3" t="s">
        <v>101</v>
      </c>
      <c r="B1638">
        <v>1986</v>
      </c>
      <c r="C1638">
        <v>0</v>
      </c>
      <c r="D1638">
        <v>0</v>
      </c>
      <c r="E1638" t="e">
        <v>#NUM!</v>
      </c>
      <c r="F1638" t="str">
        <f>VLOOKUP(Importacao[[#This Row],[País]],Tabela4[],4,FALSE)</f>
        <v>Hungria</v>
      </c>
      <c r="G1638" t="str">
        <f>IFERROR(VLOOKUP(Importacao[[#This Row],[País Corrigido]],'Conversor de países_Geral_UTF8_'!$A$2:$B$223,2,FALSE),"Não Informado")</f>
        <v>Europa</v>
      </c>
      <c r="H16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39" spans="1:8" hidden="1">
      <c r="A1639" s="3" t="s">
        <v>101</v>
      </c>
      <c r="B1639">
        <v>1987</v>
      </c>
      <c r="C1639">
        <v>0</v>
      </c>
      <c r="D1639">
        <v>0</v>
      </c>
      <c r="E1639" t="e">
        <v>#NUM!</v>
      </c>
      <c r="F1639" t="str">
        <f>VLOOKUP(Importacao[[#This Row],[País]],Tabela4[],4,FALSE)</f>
        <v>Hungria</v>
      </c>
      <c r="G1639" t="str">
        <f>IFERROR(VLOOKUP(Importacao[[#This Row],[País Corrigido]],'Conversor de países_Geral_UTF8_'!$A$2:$B$223,2,FALSE),"Não Informado")</f>
        <v>Europa</v>
      </c>
      <c r="H16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0" spans="1:8" hidden="1">
      <c r="A1640" s="3" t="s">
        <v>101</v>
      </c>
      <c r="B1640">
        <v>1988</v>
      </c>
      <c r="C1640">
        <v>0</v>
      </c>
      <c r="D1640">
        <v>0</v>
      </c>
      <c r="E1640" t="e">
        <v>#NUM!</v>
      </c>
      <c r="F1640" t="str">
        <f>VLOOKUP(Importacao[[#This Row],[País]],Tabela4[],4,FALSE)</f>
        <v>Hungria</v>
      </c>
      <c r="G1640" t="str">
        <f>IFERROR(VLOOKUP(Importacao[[#This Row],[País Corrigido]],'Conversor de países_Geral_UTF8_'!$A$2:$B$223,2,FALSE),"Não Informado")</f>
        <v>Europa</v>
      </c>
      <c r="H16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1" spans="1:8" hidden="1">
      <c r="A1641" s="3" t="s">
        <v>101</v>
      </c>
      <c r="B1641">
        <v>1989</v>
      </c>
      <c r="C1641">
        <v>0</v>
      </c>
      <c r="D1641">
        <v>0</v>
      </c>
      <c r="E1641" t="e">
        <v>#NUM!</v>
      </c>
      <c r="F1641" t="str">
        <f>VLOOKUP(Importacao[[#This Row],[País]],Tabela4[],4,FALSE)</f>
        <v>Hungria</v>
      </c>
      <c r="G1641" t="str">
        <f>IFERROR(VLOOKUP(Importacao[[#This Row],[País Corrigido]],'Conversor de países_Geral_UTF8_'!$A$2:$B$223,2,FALSE),"Não Informado")</f>
        <v>Europa</v>
      </c>
      <c r="H16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2" spans="1:8" hidden="1">
      <c r="A1642" s="3" t="s">
        <v>101</v>
      </c>
      <c r="B1642">
        <v>1990</v>
      </c>
      <c r="C1642">
        <v>0</v>
      </c>
      <c r="D1642">
        <v>0</v>
      </c>
      <c r="E1642" t="e">
        <v>#NUM!</v>
      </c>
      <c r="F1642" t="str">
        <f>VLOOKUP(Importacao[[#This Row],[País]],Tabela4[],4,FALSE)</f>
        <v>Hungria</v>
      </c>
      <c r="G1642" t="str">
        <f>IFERROR(VLOOKUP(Importacao[[#This Row],[País Corrigido]],'Conversor de países_Geral_UTF8_'!$A$2:$B$223,2,FALSE),"Não Informado")</f>
        <v>Europa</v>
      </c>
      <c r="H16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3" spans="1:8" hidden="1">
      <c r="A1643" s="3" t="s">
        <v>101</v>
      </c>
      <c r="B1643">
        <v>1991</v>
      </c>
      <c r="C1643">
        <v>0</v>
      </c>
      <c r="D1643">
        <v>0</v>
      </c>
      <c r="E1643" t="e">
        <v>#NUM!</v>
      </c>
      <c r="F1643" t="str">
        <f>VLOOKUP(Importacao[[#This Row],[País]],Tabela4[],4,FALSE)</f>
        <v>Hungria</v>
      </c>
      <c r="G1643" t="str">
        <f>IFERROR(VLOOKUP(Importacao[[#This Row],[País Corrigido]],'Conversor de países_Geral_UTF8_'!$A$2:$B$223,2,FALSE),"Não Informado")</f>
        <v>Europa</v>
      </c>
      <c r="H16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4" spans="1:8" hidden="1">
      <c r="A1644" s="3" t="s">
        <v>101</v>
      </c>
      <c r="B1644">
        <v>1992</v>
      </c>
      <c r="C1644">
        <v>0</v>
      </c>
      <c r="D1644">
        <v>0</v>
      </c>
      <c r="E1644" t="e">
        <v>#NUM!</v>
      </c>
      <c r="F1644" t="str">
        <f>VLOOKUP(Importacao[[#This Row],[País]],Tabela4[],4,FALSE)</f>
        <v>Hungria</v>
      </c>
      <c r="G1644" t="str">
        <f>IFERROR(VLOOKUP(Importacao[[#This Row],[País Corrigido]],'Conversor de países_Geral_UTF8_'!$A$2:$B$223,2,FALSE),"Não Informado")</f>
        <v>Europa</v>
      </c>
      <c r="H16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5" spans="1:8" hidden="1">
      <c r="A1645" s="3" t="s">
        <v>101</v>
      </c>
      <c r="B1645">
        <v>1993</v>
      </c>
      <c r="C1645">
        <v>0</v>
      </c>
      <c r="D1645">
        <v>0</v>
      </c>
      <c r="E1645" t="e">
        <v>#NUM!</v>
      </c>
      <c r="F1645" t="str">
        <f>VLOOKUP(Importacao[[#This Row],[País]],Tabela4[],4,FALSE)</f>
        <v>Hungria</v>
      </c>
      <c r="G1645" t="str">
        <f>IFERROR(VLOOKUP(Importacao[[#This Row],[País Corrigido]],'Conversor de países_Geral_UTF8_'!$A$2:$B$223,2,FALSE),"Não Informado")</f>
        <v>Europa</v>
      </c>
      <c r="H16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6" spans="1:8" hidden="1">
      <c r="A1646" s="3" t="s">
        <v>101</v>
      </c>
      <c r="B1646">
        <v>1994</v>
      </c>
      <c r="C1646">
        <v>0</v>
      </c>
      <c r="D1646">
        <v>0</v>
      </c>
      <c r="E1646" t="e">
        <v>#NUM!</v>
      </c>
      <c r="F1646" t="str">
        <f>VLOOKUP(Importacao[[#This Row],[País]],Tabela4[],4,FALSE)</f>
        <v>Hungria</v>
      </c>
      <c r="G1646" t="str">
        <f>IFERROR(VLOOKUP(Importacao[[#This Row],[País Corrigido]],'Conversor de países_Geral_UTF8_'!$A$2:$B$223,2,FALSE),"Não Informado")</f>
        <v>Europa</v>
      </c>
      <c r="H16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7" spans="1:8" hidden="1">
      <c r="A1647" s="3" t="s">
        <v>101</v>
      </c>
      <c r="B1647">
        <v>1995</v>
      </c>
      <c r="C1647">
        <v>0</v>
      </c>
      <c r="D1647">
        <v>0</v>
      </c>
      <c r="E1647" t="e">
        <v>#NUM!</v>
      </c>
      <c r="F1647" t="str">
        <f>VLOOKUP(Importacao[[#This Row],[País]],Tabela4[],4,FALSE)</f>
        <v>Hungria</v>
      </c>
      <c r="G1647" t="str">
        <f>IFERROR(VLOOKUP(Importacao[[#This Row],[País Corrigido]],'Conversor de países_Geral_UTF8_'!$A$2:$B$223,2,FALSE),"Não Informado")</f>
        <v>Europa</v>
      </c>
      <c r="H16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8" spans="1:8" hidden="1">
      <c r="A1648" s="3" t="s">
        <v>101</v>
      </c>
      <c r="B1648">
        <v>1996</v>
      </c>
      <c r="C1648">
        <v>0</v>
      </c>
      <c r="D1648">
        <v>0</v>
      </c>
      <c r="E1648" t="e">
        <v>#NUM!</v>
      </c>
      <c r="F1648" t="str">
        <f>VLOOKUP(Importacao[[#This Row],[País]],Tabela4[],4,FALSE)</f>
        <v>Hungria</v>
      </c>
      <c r="G1648" t="str">
        <f>IFERROR(VLOOKUP(Importacao[[#This Row],[País Corrigido]],'Conversor de países_Geral_UTF8_'!$A$2:$B$223,2,FALSE),"Não Informado")</f>
        <v>Europa</v>
      </c>
      <c r="H16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49" spans="1:8" hidden="1">
      <c r="A1649" s="3" t="s">
        <v>101</v>
      </c>
      <c r="B1649">
        <v>1997</v>
      </c>
      <c r="C1649">
        <v>0</v>
      </c>
      <c r="D1649">
        <v>0</v>
      </c>
      <c r="E1649" t="e">
        <v>#NUM!</v>
      </c>
      <c r="F1649" t="str">
        <f>VLOOKUP(Importacao[[#This Row],[País]],Tabela4[],4,FALSE)</f>
        <v>Hungria</v>
      </c>
      <c r="G1649" t="str">
        <f>IFERROR(VLOOKUP(Importacao[[#This Row],[País Corrigido]],'Conversor de países_Geral_UTF8_'!$A$2:$B$223,2,FALSE),"Não Informado")</f>
        <v>Europa</v>
      </c>
      <c r="H16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50" spans="1:8" hidden="1">
      <c r="A1650" s="3" t="s">
        <v>101</v>
      </c>
      <c r="B1650">
        <v>1998</v>
      </c>
      <c r="C1650">
        <v>0</v>
      </c>
      <c r="D1650">
        <v>0</v>
      </c>
      <c r="E1650" t="e">
        <v>#NUM!</v>
      </c>
      <c r="F1650" t="str">
        <f>VLOOKUP(Importacao[[#This Row],[País]],Tabela4[],4,FALSE)</f>
        <v>Hungria</v>
      </c>
      <c r="G1650" t="str">
        <f>IFERROR(VLOOKUP(Importacao[[#This Row],[País Corrigido]],'Conversor de países_Geral_UTF8_'!$A$2:$B$223,2,FALSE),"Não Informado")</f>
        <v>Europa</v>
      </c>
      <c r="H16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51" spans="1:8" hidden="1">
      <c r="A1651" s="3" t="s">
        <v>101</v>
      </c>
      <c r="B1651">
        <v>1999</v>
      </c>
      <c r="C1651">
        <v>0</v>
      </c>
      <c r="D1651">
        <v>0</v>
      </c>
      <c r="E1651" t="e">
        <v>#NUM!</v>
      </c>
      <c r="F1651" t="str">
        <f>VLOOKUP(Importacao[[#This Row],[País]],Tabela4[],4,FALSE)</f>
        <v>Hungria</v>
      </c>
      <c r="G1651" t="str">
        <f>IFERROR(VLOOKUP(Importacao[[#This Row],[País Corrigido]],'Conversor de países_Geral_UTF8_'!$A$2:$B$223,2,FALSE),"Não Informado")</f>
        <v>Europa</v>
      </c>
      <c r="H16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52" spans="1:8" hidden="1">
      <c r="A1652" s="3" t="s">
        <v>101</v>
      </c>
      <c r="B1652">
        <v>2000</v>
      </c>
      <c r="C1652">
        <v>0</v>
      </c>
      <c r="D1652">
        <v>0</v>
      </c>
      <c r="E1652" t="e">
        <v>#NUM!</v>
      </c>
      <c r="F1652" t="str">
        <f>VLOOKUP(Importacao[[#This Row],[País]],Tabela4[],4,FALSE)</f>
        <v>Hungria</v>
      </c>
      <c r="G1652" t="str">
        <f>IFERROR(VLOOKUP(Importacao[[#This Row],[País Corrigido]],'Conversor de países_Geral_UTF8_'!$A$2:$B$223,2,FALSE),"Não Informado")</f>
        <v>Europa</v>
      </c>
      <c r="H16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53" spans="1:8" hidden="1">
      <c r="A1653" s="3" t="s">
        <v>101</v>
      </c>
      <c r="B1653">
        <v>2001</v>
      </c>
      <c r="C1653">
        <v>0</v>
      </c>
      <c r="D1653">
        <v>0</v>
      </c>
      <c r="E1653" t="e">
        <v>#NUM!</v>
      </c>
      <c r="F1653" t="str">
        <f>VLOOKUP(Importacao[[#This Row],[País]],Tabela4[],4,FALSE)</f>
        <v>Hungria</v>
      </c>
      <c r="G1653" t="str">
        <f>IFERROR(VLOOKUP(Importacao[[#This Row],[País Corrigido]],'Conversor de países_Geral_UTF8_'!$A$2:$B$223,2,FALSE),"Não Informado")</f>
        <v>Europa</v>
      </c>
      <c r="H16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54" spans="1:8" hidden="1">
      <c r="A1654" s="3" t="s">
        <v>101</v>
      </c>
      <c r="B1654">
        <v>2002</v>
      </c>
      <c r="C1654">
        <v>0</v>
      </c>
      <c r="D1654">
        <v>0</v>
      </c>
      <c r="E1654" t="e">
        <v>#NUM!</v>
      </c>
      <c r="F1654" t="str">
        <f>VLOOKUP(Importacao[[#This Row],[País]],Tabela4[],4,FALSE)</f>
        <v>Hungria</v>
      </c>
      <c r="G1654" t="str">
        <f>IFERROR(VLOOKUP(Importacao[[#This Row],[País Corrigido]],'Conversor de países_Geral_UTF8_'!$A$2:$B$223,2,FALSE),"Não Informado")</f>
        <v>Europa</v>
      </c>
      <c r="H16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55" spans="1:8" hidden="1">
      <c r="A1655" s="3" t="s">
        <v>101</v>
      </c>
      <c r="B1655">
        <v>2003</v>
      </c>
      <c r="C1655">
        <v>13391</v>
      </c>
      <c r="D1655">
        <v>39649</v>
      </c>
      <c r="E1655">
        <v>2.9608692405346875</v>
      </c>
      <c r="F1655" t="str">
        <f>VLOOKUP(Importacao[[#This Row],[País]],Tabela4[],4,FALSE)</f>
        <v>Hungria</v>
      </c>
      <c r="G1655" t="str">
        <f>IFERROR(VLOOKUP(Importacao[[#This Row],[País Corrigido]],'Conversor de países_Geral_UTF8_'!$A$2:$B$223,2,FALSE),"Não Informado")</f>
        <v>Europa</v>
      </c>
      <c r="H16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56" spans="1:8" hidden="1">
      <c r="A1656" s="3" t="s">
        <v>101</v>
      </c>
      <c r="B1656">
        <v>2004</v>
      </c>
      <c r="C1656">
        <v>10967</v>
      </c>
      <c r="D1656">
        <v>26900</v>
      </c>
      <c r="E1656">
        <v>2.4528129844077688</v>
      </c>
      <c r="F1656" t="str">
        <f>VLOOKUP(Importacao[[#This Row],[País]],Tabela4[],4,FALSE)</f>
        <v>Hungria</v>
      </c>
      <c r="G1656" t="str">
        <f>IFERROR(VLOOKUP(Importacao[[#This Row],[País Corrigido]],'Conversor de países_Geral_UTF8_'!$A$2:$B$223,2,FALSE),"Não Informado")</f>
        <v>Europa</v>
      </c>
      <c r="H16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57" spans="1:8" hidden="1">
      <c r="A1657" s="3" t="s">
        <v>101</v>
      </c>
      <c r="B1657">
        <v>2005</v>
      </c>
      <c r="C1657">
        <v>10858</v>
      </c>
      <c r="D1657">
        <v>53615</v>
      </c>
      <c r="E1657">
        <v>4.9378338552219558</v>
      </c>
      <c r="F1657" t="str">
        <f>VLOOKUP(Importacao[[#This Row],[País]],Tabela4[],4,FALSE)</f>
        <v>Hungria</v>
      </c>
      <c r="G1657" t="str">
        <f>IFERROR(VLOOKUP(Importacao[[#This Row],[País Corrigido]],'Conversor de países_Geral_UTF8_'!$A$2:$B$223,2,FALSE),"Não Informado")</f>
        <v>Europa</v>
      </c>
      <c r="H16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58" spans="1:8" hidden="1">
      <c r="A1658" s="3" t="s">
        <v>101</v>
      </c>
      <c r="B1658">
        <v>2006</v>
      </c>
      <c r="C1658">
        <v>10530</v>
      </c>
      <c r="D1658">
        <v>54542</v>
      </c>
      <c r="E1658">
        <v>5.1796771130104462</v>
      </c>
      <c r="F1658" t="str">
        <f>VLOOKUP(Importacao[[#This Row],[País]],Tabela4[],4,FALSE)</f>
        <v>Hungria</v>
      </c>
      <c r="G1658" t="str">
        <f>IFERROR(VLOOKUP(Importacao[[#This Row],[País Corrigido]],'Conversor de países_Geral_UTF8_'!$A$2:$B$223,2,FALSE),"Não Informado")</f>
        <v>Europa</v>
      </c>
      <c r="H16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59" spans="1:8" hidden="1">
      <c r="A1659" s="3" t="s">
        <v>101</v>
      </c>
      <c r="B1659">
        <v>2007</v>
      </c>
      <c r="C1659">
        <v>14600</v>
      </c>
      <c r="D1659">
        <v>82552</v>
      </c>
      <c r="E1659">
        <v>5.6542465753424658</v>
      </c>
      <c r="F1659" t="str">
        <f>VLOOKUP(Importacao[[#This Row],[País]],Tabela4[],4,FALSE)</f>
        <v>Hungria</v>
      </c>
      <c r="G1659" t="str">
        <f>IFERROR(VLOOKUP(Importacao[[#This Row],[País Corrigido]],'Conversor de países_Geral_UTF8_'!$A$2:$B$223,2,FALSE),"Não Informado")</f>
        <v>Europa</v>
      </c>
      <c r="H16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0" spans="1:8" hidden="1">
      <c r="A1660" s="3" t="s">
        <v>101</v>
      </c>
      <c r="B1660">
        <v>2008</v>
      </c>
      <c r="C1660">
        <v>15981</v>
      </c>
      <c r="D1660">
        <v>90021</v>
      </c>
      <c r="E1660">
        <v>5.6330016895062887</v>
      </c>
      <c r="F1660" t="str">
        <f>VLOOKUP(Importacao[[#This Row],[País]],Tabela4[],4,FALSE)</f>
        <v>Hungria</v>
      </c>
      <c r="G1660" t="str">
        <f>IFERROR(VLOOKUP(Importacao[[#This Row],[País Corrigido]],'Conversor de países_Geral_UTF8_'!$A$2:$B$223,2,FALSE),"Não Informado")</f>
        <v>Europa</v>
      </c>
      <c r="H16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1" spans="1:8" hidden="1">
      <c r="A1661" s="3" t="s">
        <v>101</v>
      </c>
      <c r="B1661">
        <v>2009</v>
      </c>
      <c r="C1661">
        <v>12632</v>
      </c>
      <c r="D1661">
        <v>87626</v>
      </c>
      <c r="E1661">
        <v>6.9368271057631414</v>
      </c>
      <c r="F1661" t="str">
        <f>VLOOKUP(Importacao[[#This Row],[País]],Tabela4[],4,FALSE)</f>
        <v>Hungria</v>
      </c>
      <c r="G1661" t="str">
        <f>IFERROR(VLOOKUP(Importacao[[#This Row],[País Corrigido]],'Conversor de países_Geral_UTF8_'!$A$2:$B$223,2,FALSE),"Não Informado")</f>
        <v>Europa</v>
      </c>
      <c r="H16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2" spans="1:8" hidden="1">
      <c r="A1662" s="3" t="s">
        <v>101</v>
      </c>
      <c r="B1662">
        <v>2010</v>
      </c>
      <c r="C1662">
        <v>15193</v>
      </c>
      <c r="D1662">
        <v>160961</v>
      </c>
      <c r="E1662">
        <v>10.594418482195747</v>
      </c>
      <c r="F1662" t="str">
        <f>VLOOKUP(Importacao[[#This Row],[País]],Tabela4[],4,FALSE)</f>
        <v>Hungria</v>
      </c>
      <c r="G1662" t="str">
        <f>IFERROR(VLOOKUP(Importacao[[#This Row],[País Corrigido]],'Conversor de países_Geral_UTF8_'!$A$2:$B$223,2,FALSE),"Não Informado")</f>
        <v>Europa</v>
      </c>
      <c r="H16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3" spans="1:8" hidden="1">
      <c r="A1663" s="3" t="s">
        <v>101</v>
      </c>
      <c r="B1663">
        <v>2011</v>
      </c>
      <c r="C1663">
        <v>15073</v>
      </c>
      <c r="D1663">
        <v>256240</v>
      </c>
      <c r="E1663">
        <v>16.999933656206462</v>
      </c>
      <c r="F1663" t="str">
        <f>VLOOKUP(Importacao[[#This Row],[País]],Tabela4[],4,FALSE)</f>
        <v>Hungria</v>
      </c>
      <c r="G1663" t="str">
        <f>IFERROR(VLOOKUP(Importacao[[#This Row],[País Corrigido]],'Conversor de países_Geral_UTF8_'!$A$2:$B$223,2,FALSE),"Não Informado")</f>
        <v>Europa</v>
      </c>
      <c r="H16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4" spans="1:8" hidden="1">
      <c r="A1664" s="3" t="s">
        <v>101</v>
      </c>
      <c r="B1664">
        <v>2012</v>
      </c>
      <c r="C1664">
        <v>10404</v>
      </c>
      <c r="D1664">
        <v>168862</v>
      </c>
      <c r="E1664">
        <v>16.230488273740868</v>
      </c>
      <c r="F1664" t="str">
        <f>VLOOKUP(Importacao[[#This Row],[País]],Tabela4[],4,FALSE)</f>
        <v>Hungria</v>
      </c>
      <c r="G1664" t="str">
        <f>IFERROR(VLOOKUP(Importacao[[#This Row],[País Corrigido]],'Conversor de países_Geral_UTF8_'!$A$2:$B$223,2,FALSE),"Não Informado")</f>
        <v>Europa</v>
      </c>
      <c r="H16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5" spans="1:8" hidden="1">
      <c r="A1665" s="3" t="s">
        <v>101</v>
      </c>
      <c r="B1665">
        <v>2013</v>
      </c>
      <c r="C1665">
        <v>10911</v>
      </c>
      <c r="D1665">
        <v>140198</v>
      </c>
      <c r="E1665">
        <v>12.849234717257813</v>
      </c>
      <c r="F1665" t="str">
        <f>VLOOKUP(Importacao[[#This Row],[País]],Tabela4[],4,FALSE)</f>
        <v>Hungria</v>
      </c>
      <c r="G1665" t="str">
        <f>IFERROR(VLOOKUP(Importacao[[#This Row],[País Corrigido]],'Conversor de países_Geral_UTF8_'!$A$2:$B$223,2,FALSE),"Não Informado")</f>
        <v>Europa</v>
      </c>
      <c r="H16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6" spans="1:8" hidden="1">
      <c r="A1666" s="3" t="s">
        <v>101</v>
      </c>
      <c r="B1666">
        <v>2014</v>
      </c>
      <c r="C1666">
        <v>18733</v>
      </c>
      <c r="D1666">
        <v>114610</v>
      </c>
      <c r="E1666">
        <v>6.1180803928895529</v>
      </c>
      <c r="F1666" t="str">
        <f>VLOOKUP(Importacao[[#This Row],[País]],Tabela4[],4,FALSE)</f>
        <v>Hungria</v>
      </c>
      <c r="G1666" t="str">
        <f>IFERROR(VLOOKUP(Importacao[[#This Row],[País Corrigido]],'Conversor de países_Geral_UTF8_'!$A$2:$B$223,2,FALSE),"Não Informado")</f>
        <v>Europa</v>
      </c>
      <c r="H16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7" spans="1:8" hidden="1">
      <c r="A1667" s="3" t="s">
        <v>101</v>
      </c>
      <c r="B1667">
        <v>2015</v>
      </c>
      <c r="C1667">
        <v>5117</v>
      </c>
      <c r="D1667">
        <v>74688</v>
      </c>
      <c r="E1667">
        <v>14.596052374438147</v>
      </c>
      <c r="F1667" t="str">
        <f>VLOOKUP(Importacao[[#This Row],[País]],Tabela4[],4,FALSE)</f>
        <v>Hungria</v>
      </c>
      <c r="G1667" t="str">
        <f>IFERROR(VLOOKUP(Importacao[[#This Row],[País Corrigido]],'Conversor de países_Geral_UTF8_'!$A$2:$B$223,2,FALSE),"Não Informado")</f>
        <v>Europa</v>
      </c>
      <c r="H16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8" spans="1:8" hidden="1">
      <c r="A1668" s="3" t="s">
        <v>101</v>
      </c>
      <c r="B1668">
        <v>2016</v>
      </c>
      <c r="C1668">
        <v>8315</v>
      </c>
      <c r="D1668">
        <v>58756</v>
      </c>
      <c r="E1668">
        <v>7.0662657847263981</v>
      </c>
      <c r="F1668" t="str">
        <f>VLOOKUP(Importacao[[#This Row],[País]],Tabela4[],4,FALSE)</f>
        <v>Hungria</v>
      </c>
      <c r="G1668" t="str">
        <f>IFERROR(VLOOKUP(Importacao[[#This Row],[País Corrigido]],'Conversor de países_Geral_UTF8_'!$A$2:$B$223,2,FALSE),"Não Informado")</f>
        <v>Europa</v>
      </c>
      <c r="H16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69" spans="1:8" hidden="1">
      <c r="A1669" s="3" t="s">
        <v>101</v>
      </c>
      <c r="B1669">
        <v>2017</v>
      </c>
      <c r="C1669">
        <v>23813</v>
      </c>
      <c r="D1669">
        <v>168353</v>
      </c>
      <c r="E1669">
        <v>7.0697938101037252</v>
      </c>
      <c r="F1669" t="str">
        <f>VLOOKUP(Importacao[[#This Row],[País]],Tabela4[],4,FALSE)</f>
        <v>Hungria</v>
      </c>
      <c r="G1669" t="str">
        <f>IFERROR(VLOOKUP(Importacao[[#This Row],[País Corrigido]],'Conversor de países_Geral_UTF8_'!$A$2:$B$223,2,FALSE),"Não Informado")</f>
        <v>Europa</v>
      </c>
      <c r="H16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70" spans="1:8" hidden="1">
      <c r="A1670" s="3" t="s">
        <v>101</v>
      </c>
      <c r="B1670">
        <v>2018</v>
      </c>
      <c r="C1670">
        <v>23742</v>
      </c>
      <c r="D1670">
        <v>113405</v>
      </c>
      <c r="E1670">
        <v>4.7765563137056697</v>
      </c>
      <c r="F1670" t="str">
        <f>VLOOKUP(Importacao[[#This Row],[País]],Tabela4[],4,FALSE)</f>
        <v>Hungria</v>
      </c>
      <c r="G1670" t="str">
        <f>IFERROR(VLOOKUP(Importacao[[#This Row],[País Corrigido]],'Conversor de países_Geral_UTF8_'!$A$2:$B$223,2,FALSE),"Não Informado")</f>
        <v>Europa</v>
      </c>
      <c r="H16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71" spans="1:8" hidden="1">
      <c r="A1671" s="3" t="s">
        <v>101</v>
      </c>
      <c r="B1671">
        <v>2019</v>
      </c>
      <c r="C1671">
        <v>34591</v>
      </c>
      <c r="D1671">
        <v>146500</v>
      </c>
      <c r="E1671">
        <v>4.235205689341158</v>
      </c>
      <c r="F1671" t="str">
        <f>VLOOKUP(Importacao[[#This Row],[País]],Tabela4[],4,FALSE)</f>
        <v>Hungria</v>
      </c>
      <c r="G1671" t="str">
        <f>IFERROR(VLOOKUP(Importacao[[#This Row],[País Corrigido]],'Conversor de países_Geral_UTF8_'!$A$2:$B$223,2,FALSE),"Não Informado")</f>
        <v>Europa</v>
      </c>
      <c r="H16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72" spans="1:8" hidden="1">
      <c r="A1672" s="3" t="s">
        <v>101</v>
      </c>
      <c r="B1672">
        <v>2020</v>
      </c>
      <c r="C1672">
        <v>5254</v>
      </c>
      <c r="D1672">
        <v>25250</v>
      </c>
      <c r="E1672">
        <v>4.8058622002283977</v>
      </c>
      <c r="F1672" t="str">
        <f>VLOOKUP(Importacao[[#This Row],[País]],Tabela4[],4,FALSE)</f>
        <v>Hungria</v>
      </c>
      <c r="G1672" t="str">
        <f>IFERROR(VLOOKUP(Importacao[[#This Row],[País Corrigido]],'Conversor de países_Geral_UTF8_'!$A$2:$B$223,2,FALSE),"Não Informado")</f>
        <v>Europa</v>
      </c>
      <c r="H16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73" spans="1:8" hidden="1">
      <c r="A1673" s="3" t="s">
        <v>101</v>
      </c>
      <c r="B1673">
        <v>2021</v>
      </c>
      <c r="C1673">
        <v>20174</v>
      </c>
      <c r="D1673">
        <v>160816</v>
      </c>
      <c r="E1673">
        <v>7.971448398929315</v>
      </c>
      <c r="F1673" t="str">
        <f>VLOOKUP(Importacao[[#This Row],[País]],Tabela4[],4,FALSE)</f>
        <v>Hungria</v>
      </c>
      <c r="G1673" t="str">
        <f>IFERROR(VLOOKUP(Importacao[[#This Row],[País Corrigido]],'Conversor de países_Geral_UTF8_'!$A$2:$B$223,2,FALSE),"Não Informado")</f>
        <v>Europa</v>
      </c>
      <c r="H16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74" spans="1:8" hidden="1">
      <c r="A1674" s="3" t="s">
        <v>101</v>
      </c>
      <c r="B1674">
        <v>2022</v>
      </c>
      <c r="C1674">
        <v>29260</v>
      </c>
      <c r="D1674">
        <v>160168</v>
      </c>
      <c r="E1674">
        <v>5.4739576213260426</v>
      </c>
      <c r="F1674" t="str">
        <f>VLOOKUP(Importacao[[#This Row],[País]],Tabela4[],4,FALSE)</f>
        <v>Hungria</v>
      </c>
      <c r="G1674" t="str">
        <f>IFERROR(VLOOKUP(Importacao[[#This Row],[País Corrigido]],'Conversor de países_Geral_UTF8_'!$A$2:$B$223,2,FALSE),"Não Informado")</f>
        <v>Europa</v>
      </c>
      <c r="H16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75" spans="1:8" hidden="1">
      <c r="A1675" s="3" t="s">
        <v>101</v>
      </c>
      <c r="B1675">
        <v>2023</v>
      </c>
      <c r="C1675">
        <v>41905</v>
      </c>
      <c r="D1675">
        <v>316481</v>
      </c>
      <c r="E1675">
        <v>7.5523445889511995</v>
      </c>
      <c r="F1675" t="str">
        <f>VLOOKUP(Importacao[[#This Row],[País]],Tabela4[],4,FALSE)</f>
        <v>Hungria</v>
      </c>
      <c r="G1675" t="str">
        <f>IFERROR(VLOOKUP(Importacao[[#This Row],[País Corrigido]],'Conversor de países_Geral_UTF8_'!$A$2:$B$223,2,FALSE),"Não Informado")</f>
        <v>Europa</v>
      </c>
      <c r="H16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676" spans="1:8" hidden="1">
      <c r="A1676" s="3" t="s">
        <v>115</v>
      </c>
      <c r="B1676">
        <v>1970</v>
      </c>
      <c r="C1676">
        <v>0</v>
      </c>
      <c r="D1676">
        <v>0</v>
      </c>
      <c r="E1676" t="e">
        <v>#NUM!</v>
      </c>
      <c r="F1676" t="str">
        <f>VLOOKUP(Importacao[[#This Row],[País]],Tabela4[],4,FALSE)</f>
        <v>Indonésia</v>
      </c>
      <c r="G1676" t="str">
        <f>IFERROR(VLOOKUP(Importacao[[#This Row],[País Corrigido]],'Conversor de países_Geral_UTF8_'!$A$2:$B$223,2,FALSE),"Não Informado")</f>
        <v>Ásia</v>
      </c>
      <c r="H16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77" spans="1:8" hidden="1">
      <c r="A1677" s="3" t="s">
        <v>115</v>
      </c>
      <c r="B1677">
        <v>1971</v>
      </c>
      <c r="C1677">
        <v>0</v>
      </c>
      <c r="D1677">
        <v>0</v>
      </c>
      <c r="E1677" t="e">
        <v>#NUM!</v>
      </c>
      <c r="F1677" t="str">
        <f>VLOOKUP(Importacao[[#This Row],[País]],Tabela4[],4,FALSE)</f>
        <v>Indonésia</v>
      </c>
      <c r="G1677" t="str">
        <f>IFERROR(VLOOKUP(Importacao[[#This Row],[País Corrigido]],'Conversor de países_Geral_UTF8_'!$A$2:$B$223,2,FALSE),"Não Informado")</f>
        <v>Ásia</v>
      </c>
      <c r="H16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78" spans="1:8" hidden="1">
      <c r="A1678" s="3" t="s">
        <v>115</v>
      </c>
      <c r="B1678">
        <v>1972</v>
      </c>
      <c r="C1678">
        <v>0</v>
      </c>
      <c r="D1678">
        <v>0</v>
      </c>
      <c r="E1678" t="e">
        <v>#NUM!</v>
      </c>
      <c r="F1678" t="str">
        <f>VLOOKUP(Importacao[[#This Row],[País]],Tabela4[],4,FALSE)</f>
        <v>Indonésia</v>
      </c>
      <c r="G1678" t="str">
        <f>IFERROR(VLOOKUP(Importacao[[#This Row],[País Corrigido]],'Conversor de países_Geral_UTF8_'!$A$2:$B$223,2,FALSE),"Não Informado")</f>
        <v>Ásia</v>
      </c>
      <c r="H16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79" spans="1:8" hidden="1">
      <c r="A1679" s="3" t="s">
        <v>115</v>
      </c>
      <c r="B1679">
        <v>1973</v>
      </c>
      <c r="C1679">
        <v>0</v>
      </c>
      <c r="D1679">
        <v>0</v>
      </c>
      <c r="E1679" t="e">
        <v>#NUM!</v>
      </c>
      <c r="F1679" t="str">
        <f>VLOOKUP(Importacao[[#This Row],[País]],Tabela4[],4,FALSE)</f>
        <v>Indonésia</v>
      </c>
      <c r="G1679" t="str">
        <f>IFERROR(VLOOKUP(Importacao[[#This Row],[País Corrigido]],'Conversor de países_Geral_UTF8_'!$A$2:$B$223,2,FALSE),"Não Informado")</f>
        <v>Ásia</v>
      </c>
      <c r="H16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0" spans="1:8" hidden="1">
      <c r="A1680" s="3" t="s">
        <v>115</v>
      </c>
      <c r="B1680">
        <v>1974</v>
      </c>
      <c r="C1680">
        <v>0</v>
      </c>
      <c r="D1680">
        <v>0</v>
      </c>
      <c r="E1680" t="e">
        <v>#NUM!</v>
      </c>
      <c r="F1680" t="str">
        <f>VLOOKUP(Importacao[[#This Row],[País]],Tabela4[],4,FALSE)</f>
        <v>Indonésia</v>
      </c>
      <c r="G1680" t="str">
        <f>IFERROR(VLOOKUP(Importacao[[#This Row],[País Corrigido]],'Conversor de países_Geral_UTF8_'!$A$2:$B$223,2,FALSE),"Não Informado")</f>
        <v>Ásia</v>
      </c>
      <c r="H16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1" spans="1:8" hidden="1">
      <c r="A1681" s="3" t="s">
        <v>115</v>
      </c>
      <c r="B1681">
        <v>1975</v>
      </c>
      <c r="C1681">
        <v>0</v>
      </c>
      <c r="D1681">
        <v>0</v>
      </c>
      <c r="E1681" t="e">
        <v>#NUM!</v>
      </c>
      <c r="F1681" t="str">
        <f>VLOOKUP(Importacao[[#This Row],[País]],Tabela4[],4,FALSE)</f>
        <v>Indonésia</v>
      </c>
      <c r="G1681" t="str">
        <f>IFERROR(VLOOKUP(Importacao[[#This Row],[País Corrigido]],'Conversor de países_Geral_UTF8_'!$A$2:$B$223,2,FALSE),"Não Informado")</f>
        <v>Ásia</v>
      </c>
      <c r="H16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2" spans="1:8" hidden="1">
      <c r="A1682" s="3" t="s">
        <v>115</v>
      </c>
      <c r="B1682">
        <v>1976</v>
      </c>
      <c r="C1682">
        <v>0</v>
      </c>
      <c r="D1682">
        <v>0</v>
      </c>
      <c r="E1682" t="e">
        <v>#NUM!</v>
      </c>
      <c r="F1682" t="str">
        <f>VLOOKUP(Importacao[[#This Row],[País]],Tabela4[],4,FALSE)</f>
        <v>Indonésia</v>
      </c>
      <c r="G1682" t="str">
        <f>IFERROR(VLOOKUP(Importacao[[#This Row],[País Corrigido]],'Conversor de países_Geral_UTF8_'!$A$2:$B$223,2,FALSE),"Não Informado")</f>
        <v>Ásia</v>
      </c>
      <c r="H16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3" spans="1:8" hidden="1">
      <c r="A1683" s="3" t="s">
        <v>115</v>
      </c>
      <c r="B1683">
        <v>1977</v>
      </c>
      <c r="C1683">
        <v>0</v>
      </c>
      <c r="D1683">
        <v>0</v>
      </c>
      <c r="E1683" t="e">
        <v>#NUM!</v>
      </c>
      <c r="F1683" t="str">
        <f>VLOOKUP(Importacao[[#This Row],[País]],Tabela4[],4,FALSE)</f>
        <v>Indonésia</v>
      </c>
      <c r="G1683" t="str">
        <f>IFERROR(VLOOKUP(Importacao[[#This Row],[País Corrigido]],'Conversor de países_Geral_UTF8_'!$A$2:$B$223,2,FALSE),"Não Informado")</f>
        <v>Ásia</v>
      </c>
      <c r="H16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4" spans="1:8" hidden="1">
      <c r="A1684" s="3" t="s">
        <v>115</v>
      </c>
      <c r="B1684">
        <v>1978</v>
      </c>
      <c r="C1684">
        <v>0</v>
      </c>
      <c r="D1684">
        <v>0</v>
      </c>
      <c r="E1684" t="e">
        <v>#NUM!</v>
      </c>
      <c r="F1684" t="str">
        <f>VLOOKUP(Importacao[[#This Row],[País]],Tabela4[],4,FALSE)</f>
        <v>Indonésia</v>
      </c>
      <c r="G1684" t="str">
        <f>IFERROR(VLOOKUP(Importacao[[#This Row],[País Corrigido]],'Conversor de países_Geral_UTF8_'!$A$2:$B$223,2,FALSE),"Não Informado")</f>
        <v>Ásia</v>
      </c>
      <c r="H16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5" spans="1:8" hidden="1">
      <c r="A1685" s="3" t="s">
        <v>115</v>
      </c>
      <c r="B1685">
        <v>1979</v>
      </c>
      <c r="C1685">
        <v>0</v>
      </c>
      <c r="D1685">
        <v>0</v>
      </c>
      <c r="E1685" t="e">
        <v>#NUM!</v>
      </c>
      <c r="F1685" t="str">
        <f>VLOOKUP(Importacao[[#This Row],[País]],Tabela4[],4,FALSE)</f>
        <v>Indonésia</v>
      </c>
      <c r="G1685" t="str">
        <f>IFERROR(VLOOKUP(Importacao[[#This Row],[País Corrigido]],'Conversor de países_Geral_UTF8_'!$A$2:$B$223,2,FALSE),"Não Informado")</f>
        <v>Ásia</v>
      </c>
      <c r="H16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6" spans="1:8" hidden="1">
      <c r="A1686" s="3" t="s">
        <v>115</v>
      </c>
      <c r="B1686">
        <v>1980</v>
      </c>
      <c r="C1686">
        <v>0</v>
      </c>
      <c r="D1686">
        <v>0</v>
      </c>
      <c r="E1686" t="e">
        <v>#NUM!</v>
      </c>
      <c r="F1686" t="str">
        <f>VLOOKUP(Importacao[[#This Row],[País]],Tabela4[],4,FALSE)</f>
        <v>Indonésia</v>
      </c>
      <c r="G1686" t="str">
        <f>IFERROR(VLOOKUP(Importacao[[#This Row],[País Corrigido]],'Conversor de países_Geral_UTF8_'!$A$2:$B$223,2,FALSE),"Não Informado")</f>
        <v>Ásia</v>
      </c>
      <c r="H16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7" spans="1:8" hidden="1">
      <c r="A1687" s="3" t="s">
        <v>115</v>
      </c>
      <c r="B1687">
        <v>1981</v>
      </c>
      <c r="C1687">
        <v>0</v>
      </c>
      <c r="D1687">
        <v>0</v>
      </c>
      <c r="E1687" t="e">
        <v>#NUM!</v>
      </c>
      <c r="F1687" t="str">
        <f>VLOOKUP(Importacao[[#This Row],[País]],Tabela4[],4,FALSE)</f>
        <v>Indonésia</v>
      </c>
      <c r="G1687" t="str">
        <f>IFERROR(VLOOKUP(Importacao[[#This Row],[País Corrigido]],'Conversor de países_Geral_UTF8_'!$A$2:$B$223,2,FALSE),"Não Informado")</f>
        <v>Ásia</v>
      </c>
      <c r="H16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8" spans="1:8" hidden="1">
      <c r="A1688" s="3" t="s">
        <v>115</v>
      </c>
      <c r="B1688">
        <v>1982</v>
      </c>
      <c r="C1688">
        <v>0</v>
      </c>
      <c r="D1688">
        <v>0</v>
      </c>
      <c r="E1688" t="e">
        <v>#NUM!</v>
      </c>
      <c r="F1688" t="str">
        <f>VLOOKUP(Importacao[[#This Row],[País]],Tabela4[],4,FALSE)</f>
        <v>Indonésia</v>
      </c>
      <c r="G1688" t="str">
        <f>IFERROR(VLOOKUP(Importacao[[#This Row],[País Corrigido]],'Conversor de países_Geral_UTF8_'!$A$2:$B$223,2,FALSE),"Não Informado")</f>
        <v>Ásia</v>
      </c>
      <c r="H16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89" spans="1:8" hidden="1">
      <c r="A1689" s="3" t="s">
        <v>115</v>
      </c>
      <c r="B1689">
        <v>1983</v>
      </c>
      <c r="C1689">
        <v>0</v>
      </c>
      <c r="D1689">
        <v>0</v>
      </c>
      <c r="E1689" t="e">
        <v>#NUM!</v>
      </c>
      <c r="F1689" t="str">
        <f>VLOOKUP(Importacao[[#This Row],[País]],Tabela4[],4,FALSE)</f>
        <v>Indonésia</v>
      </c>
      <c r="G1689" t="str">
        <f>IFERROR(VLOOKUP(Importacao[[#This Row],[País Corrigido]],'Conversor de países_Geral_UTF8_'!$A$2:$B$223,2,FALSE),"Não Informado")</f>
        <v>Ásia</v>
      </c>
      <c r="H16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0" spans="1:8" hidden="1">
      <c r="A1690" s="3" t="s">
        <v>115</v>
      </c>
      <c r="B1690">
        <v>1984</v>
      </c>
      <c r="C1690">
        <v>0</v>
      </c>
      <c r="D1690">
        <v>0</v>
      </c>
      <c r="E1690" t="e">
        <v>#NUM!</v>
      </c>
      <c r="F1690" t="str">
        <f>VLOOKUP(Importacao[[#This Row],[País]],Tabela4[],4,FALSE)</f>
        <v>Indonésia</v>
      </c>
      <c r="G1690" t="str">
        <f>IFERROR(VLOOKUP(Importacao[[#This Row],[País Corrigido]],'Conversor de países_Geral_UTF8_'!$A$2:$B$223,2,FALSE),"Não Informado")</f>
        <v>Ásia</v>
      </c>
      <c r="H16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1" spans="1:8" hidden="1">
      <c r="A1691" s="3" t="s">
        <v>115</v>
      </c>
      <c r="B1691">
        <v>1985</v>
      </c>
      <c r="C1691">
        <v>0</v>
      </c>
      <c r="D1691">
        <v>0</v>
      </c>
      <c r="E1691" t="e">
        <v>#NUM!</v>
      </c>
      <c r="F1691" t="str">
        <f>VLOOKUP(Importacao[[#This Row],[País]],Tabela4[],4,FALSE)</f>
        <v>Indonésia</v>
      </c>
      <c r="G1691" t="str">
        <f>IFERROR(VLOOKUP(Importacao[[#This Row],[País Corrigido]],'Conversor de países_Geral_UTF8_'!$A$2:$B$223,2,FALSE),"Não Informado")</f>
        <v>Ásia</v>
      </c>
      <c r="H16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2" spans="1:8" hidden="1">
      <c r="A1692" s="3" t="s">
        <v>115</v>
      </c>
      <c r="B1692">
        <v>1986</v>
      </c>
      <c r="C1692">
        <v>0</v>
      </c>
      <c r="D1692">
        <v>0</v>
      </c>
      <c r="E1692" t="e">
        <v>#NUM!</v>
      </c>
      <c r="F1692" t="str">
        <f>VLOOKUP(Importacao[[#This Row],[País]],Tabela4[],4,FALSE)</f>
        <v>Indonésia</v>
      </c>
      <c r="G1692" t="str">
        <f>IFERROR(VLOOKUP(Importacao[[#This Row],[País Corrigido]],'Conversor de países_Geral_UTF8_'!$A$2:$B$223,2,FALSE),"Não Informado")</f>
        <v>Ásia</v>
      </c>
      <c r="H16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3" spans="1:8" hidden="1">
      <c r="A1693" s="3" t="s">
        <v>115</v>
      </c>
      <c r="B1693">
        <v>1987</v>
      </c>
      <c r="C1693">
        <v>0</v>
      </c>
      <c r="D1693">
        <v>0</v>
      </c>
      <c r="E1693" t="e">
        <v>#NUM!</v>
      </c>
      <c r="F1693" t="str">
        <f>VLOOKUP(Importacao[[#This Row],[País]],Tabela4[],4,FALSE)</f>
        <v>Indonésia</v>
      </c>
      <c r="G1693" t="str">
        <f>IFERROR(VLOOKUP(Importacao[[#This Row],[País Corrigido]],'Conversor de países_Geral_UTF8_'!$A$2:$B$223,2,FALSE),"Não Informado")</f>
        <v>Ásia</v>
      </c>
      <c r="H16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4" spans="1:8" hidden="1">
      <c r="A1694" s="3" t="s">
        <v>115</v>
      </c>
      <c r="B1694">
        <v>1988</v>
      </c>
      <c r="C1694">
        <v>0</v>
      </c>
      <c r="D1694">
        <v>0</v>
      </c>
      <c r="E1694" t="e">
        <v>#NUM!</v>
      </c>
      <c r="F1694" t="str">
        <f>VLOOKUP(Importacao[[#This Row],[País]],Tabela4[],4,FALSE)</f>
        <v>Indonésia</v>
      </c>
      <c r="G1694" t="str">
        <f>IFERROR(VLOOKUP(Importacao[[#This Row],[País Corrigido]],'Conversor de países_Geral_UTF8_'!$A$2:$B$223,2,FALSE),"Não Informado")</f>
        <v>Ásia</v>
      </c>
      <c r="H16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5" spans="1:8" hidden="1">
      <c r="A1695" s="3" t="s">
        <v>115</v>
      </c>
      <c r="B1695">
        <v>1989</v>
      </c>
      <c r="C1695">
        <v>0</v>
      </c>
      <c r="D1695">
        <v>0</v>
      </c>
      <c r="E1695" t="e">
        <v>#NUM!</v>
      </c>
      <c r="F1695" t="str">
        <f>VLOOKUP(Importacao[[#This Row],[País]],Tabela4[],4,FALSE)</f>
        <v>Indonésia</v>
      </c>
      <c r="G1695" t="str">
        <f>IFERROR(VLOOKUP(Importacao[[#This Row],[País Corrigido]],'Conversor de países_Geral_UTF8_'!$A$2:$B$223,2,FALSE),"Não Informado")</f>
        <v>Ásia</v>
      </c>
      <c r="H16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6" spans="1:8" hidden="1">
      <c r="A1696" s="3" t="s">
        <v>115</v>
      </c>
      <c r="B1696">
        <v>1990</v>
      </c>
      <c r="C1696">
        <v>0</v>
      </c>
      <c r="D1696">
        <v>0</v>
      </c>
      <c r="E1696" t="e">
        <v>#NUM!</v>
      </c>
      <c r="F1696" t="str">
        <f>VLOOKUP(Importacao[[#This Row],[País]],Tabela4[],4,FALSE)</f>
        <v>Indonésia</v>
      </c>
      <c r="G1696" t="str">
        <f>IFERROR(VLOOKUP(Importacao[[#This Row],[País Corrigido]],'Conversor de países_Geral_UTF8_'!$A$2:$B$223,2,FALSE),"Não Informado")</f>
        <v>Ásia</v>
      </c>
      <c r="H16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7" spans="1:8" hidden="1">
      <c r="A1697" s="3" t="s">
        <v>115</v>
      </c>
      <c r="B1697">
        <v>1991</v>
      </c>
      <c r="C1697">
        <v>0</v>
      </c>
      <c r="D1697">
        <v>0</v>
      </c>
      <c r="E1697" t="e">
        <v>#NUM!</v>
      </c>
      <c r="F1697" t="str">
        <f>VLOOKUP(Importacao[[#This Row],[País]],Tabela4[],4,FALSE)</f>
        <v>Indonésia</v>
      </c>
      <c r="G1697" t="str">
        <f>IFERROR(VLOOKUP(Importacao[[#This Row],[País Corrigido]],'Conversor de países_Geral_UTF8_'!$A$2:$B$223,2,FALSE),"Não Informado")</f>
        <v>Ásia</v>
      </c>
      <c r="H16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8" spans="1:8" hidden="1">
      <c r="A1698" s="3" t="s">
        <v>115</v>
      </c>
      <c r="B1698">
        <v>1992</v>
      </c>
      <c r="C1698">
        <v>0</v>
      </c>
      <c r="D1698">
        <v>0</v>
      </c>
      <c r="E1698" t="e">
        <v>#NUM!</v>
      </c>
      <c r="F1698" t="str">
        <f>VLOOKUP(Importacao[[#This Row],[País]],Tabela4[],4,FALSE)</f>
        <v>Indonésia</v>
      </c>
      <c r="G1698" t="str">
        <f>IFERROR(VLOOKUP(Importacao[[#This Row],[País Corrigido]],'Conversor de países_Geral_UTF8_'!$A$2:$B$223,2,FALSE),"Não Informado")</f>
        <v>Ásia</v>
      </c>
      <c r="H16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699" spans="1:8" hidden="1">
      <c r="A1699" s="3" t="s">
        <v>115</v>
      </c>
      <c r="B1699">
        <v>1993</v>
      </c>
      <c r="C1699">
        <v>0</v>
      </c>
      <c r="D1699">
        <v>0</v>
      </c>
      <c r="E1699" t="e">
        <v>#NUM!</v>
      </c>
      <c r="F1699" t="str">
        <f>VLOOKUP(Importacao[[#This Row],[País]],Tabela4[],4,FALSE)</f>
        <v>Indonésia</v>
      </c>
      <c r="G1699" t="str">
        <f>IFERROR(VLOOKUP(Importacao[[#This Row],[País Corrigido]],'Conversor de países_Geral_UTF8_'!$A$2:$B$223,2,FALSE),"Não Informado")</f>
        <v>Ásia</v>
      </c>
      <c r="H16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0" spans="1:8" hidden="1">
      <c r="A1700" s="3" t="s">
        <v>115</v>
      </c>
      <c r="B1700">
        <v>1994</v>
      </c>
      <c r="C1700">
        <v>0</v>
      </c>
      <c r="D1700">
        <v>0</v>
      </c>
      <c r="E1700" t="e">
        <v>#NUM!</v>
      </c>
      <c r="F1700" t="str">
        <f>VLOOKUP(Importacao[[#This Row],[País]],Tabela4[],4,FALSE)</f>
        <v>Indonésia</v>
      </c>
      <c r="G1700" t="str">
        <f>IFERROR(VLOOKUP(Importacao[[#This Row],[País Corrigido]],'Conversor de países_Geral_UTF8_'!$A$2:$B$223,2,FALSE),"Não Informado")</f>
        <v>Ásia</v>
      </c>
      <c r="H17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1" spans="1:8" hidden="1">
      <c r="A1701" s="3" t="s">
        <v>115</v>
      </c>
      <c r="B1701">
        <v>1995</v>
      </c>
      <c r="C1701">
        <v>0</v>
      </c>
      <c r="D1701">
        <v>0</v>
      </c>
      <c r="E1701" t="e">
        <v>#NUM!</v>
      </c>
      <c r="F1701" t="str">
        <f>VLOOKUP(Importacao[[#This Row],[País]],Tabela4[],4,FALSE)</f>
        <v>Indonésia</v>
      </c>
      <c r="G1701" t="str">
        <f>IFERROR(VLOOKUP(Importacao[[#This Row],[País Corrigido]],'Conversor de países_Geral_UTF8_'!$A$2:$B$223,2,FALSE),"Não Informado")</f>
        <v>Ásia</v>
      </c>
      <c r="H17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2" spans="1:8" hidden="1">
      <c r="A1702" s="3" t="s">
        <v>115</v>
      </c>
      <c r="B1702">
        <v>1996</v>
      </c>
      <c r="C1702">
        <v>0</v>
      </c>
      <c r="D1702">
        <v>0</v>
      </c>
      <c r="E1702" t="e">
        <v>#NUM!</v>
      </c>
      <c r="F1702" t="str">
        <f>VLOOKUP(Importacao[[#This Row],[País]],Tabela4[],4,FALSE)</f>
        <v>Indonésia</v>
      </c>
      <c r="G1702" t="str">
        <f>IFERROR(VLOOKUP(Importacao[[#This Row],[País Corrigido]],'Conversor de países_Geral_UTF8_'!$A$2:$B$223,2,FALSE),"Não Informado")</f>
        <v>Ásia</v>
      </c>
      <c r="H17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3" spans="1:8" hidden="1">
      <c r="A1703" s="3" t="s">
        <v>115</v>
      </c>
      <c r="B1703">
        <v>1997</v>
      </c>
      <c r="C1703">
        <v>0</v>
      </c>
      <c r="D1703">
        <v>0</v>
      </c>
      <c r="E1703" t="e">
        <v>#NUM!</v>
      </c>
      <c r="F1703" t="str">
        <f>VLOOKUP(Importacao[[#This Row],[País]],Tabela4[],4,FALSE)</f>
        <v>Indonésia</v>
      </c>
      <c r="G1703" t="str">
        <f>IFERROR(VLOOKUP(Importacao[[#This Row],[País Corrigido]],'Conversor de países_Geral_UTF8_'!$A$2:$B$223,2,FALSE),"Não Informado")</f>
        <v>Ásia</v>
      </c>
      <c r="H17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4" spans="1:8" hidden="1">
      <c r="A1704" s="3" t="s">
        <v>115</v>
      </c>
      <c r="B1704">
        <v>1998</v>
      </c>
      <c r="C1704">
        <v>0</v>
      </c>
      <c r="D1704">
        <v>0</v>
      </c>
      <c r="E1704" t="e">
        <v>#NUM!</v>
      </c>
      <c r="F1704" t="str">
        <f>VLOOKUP(Importacao[[#This Row],[País]],Tabela4[],4,FALSE)</f>
        <v>Indonésia</v>
      </c>
      <c r="G1704" t="str">
        <f>IFERROR(VLOOKUP(Importacao[[#This Row],[País Corrigido]],'Conversor de países_Geral_UTF8_'!$A$2:$B$223,2,FALSE),"Não Informado")</f>
        <v>Ásia</v>
      </c>
      <c r="H17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5" spans="1:8" hidden="1">
      <c r="A1705" s="3" t="s">
        <v>115</v>
      </c>
      <c r="B1705">
        <v>1999</v>
      </c>
      <c r="C1705">
        <v>0</v>
      </c>
      <c r="D1705">
        <v>0</v>
      </c>
      <c r="E1705" t="e">
        <v>#NUM!</v>
      </c>
      <c r="F1705" t="str">
        <f>VLOOKUP(Importacao[[#This Row],[País]],Tabela4[],4,FALSE)</f>
        <v>Indonésia</v>
      </c>
      <c r="G1705" t="str">
        <f>IFERROR(VLOOKUP(Importacao[[#This Row],[País Corrigido]],'Conversor de países_Geral_UTF8_'!$A$2:$B$223,2,FALSE),"Não Informado")</f>
        <v>Ásia</v>
      </c>
      <c r="H17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6" spans="1:8" hidden="1">
      <c r="A1706" s="3" t="s">
        <v>115</v>
      </c>
      <c r="B1706">
        <v>2000</v>
      </c>
      <c r="C1706">
        <v>0</v>
      </c>
      <c r="D1706">
        <v>0</v>
      </c>
      <c r="E1706" t="e">
        <v>#NUM!</v>
      </c>
      <c r="F1706" t="str">
        <f>VLOOKUP(Importacao[[#This Row],[País]],Tabela4[],4,FALSE)</f>
        <v>Indonésia</v>
      </c>
      <c r="G1706" t="str">
        <f>IFERROR(VLOOKUP(Importacao[[#This Row],[País Corrigido]],'Conversor de países_Geral_UTF8_'!$A$2:$B$223,2,FALSE),"Não Informado")</f>
        <v>Ásia</v>
      </c>
      <c r="H17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7" spans="1:8" hidden="1">
      <c r="A1707" s="3" t="s">
        <v>115</v>
      </c>
      <c r="B1707">
        <v>2001</v>
      </c>
      <c r="C1707">
        <v>0</v>
      </c>
      <c r="D1707">
        <v>0</v>
      </c>
      <c r="E1707" t="e">
        <v>#NUM!</v>
      </c>
      <c r="F1707" t="str">
        <f>VLOOKUP(Importacao[[#This Row],[País]],Tabela4[],4,FALSE)</f>
        <v>Indonésia</v>
      </c>
      <c r="G1707" t="str">
        <f>IFERROR(VLOOKUP(Importacao[[#This Row],[País Corrigido]],'Conversor de países_Geral_UTF8_'!$A$2:$B$223,2,FALSE),"Não Informado")</f>
        <v>Ásia</v>
      </c>
      <c r="H17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8" spans="1:8" hidden="1">
      <c r="A1708" s="3" t="s">
        <v>115</v>
      </c>
      <c r="B1708">
        <v>2002</v>
      </c>
      <c r="C1708">
        <v>0</v>
      </c>
      <c r="D1708">
        <v>0</v>
      </c>
      <c r="E1708" t="e">
        <v>#NUM!</v>
      </c>
      <c r="F1708" t="str">
        <f>VLOOKUP(Importacao[[#This Row],[País]],Tabela4[],4,FALSE)</f>
        <v>Indonésia</v>
      </c>
      <c r="G1708" t="str">
        <f>IFERROR(VLOOKUP(Importacao[[#This Row],[País Corrigido]],'Conversor de países_Geral_UTF8_'!$A$2:$B$223,2,FALSE),"Não Informado")</f>
        <v>Ásia</v>
      </c>
      <c r="H17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09" spans="1:8" hidden="1">
      <c r="A1709" s="3" t="s">
        <v>115</v>
      </c>
      <c r="B1709">
        <v>2003</v>
      </c>
      <c r="C1709">
        <v>0</v>
      </c>
      <c r="D1709">
        <v>0</v>
      </c>
      <c r="E1709" t="e">
        <v>#NUM!</v>
      </c>
      <c r="F1709" t="str">
        <f>VLOOKUP(Importacao[[#This Row],[País]],Tabela4[],4,FALSE)</f>
        <v>Indonésia</v>
      </c>
      <c r="G1709" t="str">
        <f>IFERROR(VLOOKUP(Importacao[[#This Row],[País Corrigido]],'Conversor de países_Geral_UTF8_'!$A$2:$B$223,2,FALSE),"Não Informado")</f>
        <v>Ásia</v>
      </c>
      <c r="H17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0" spans="1:8" hidden="1">
      <c r="A1710" s="3" t="s">
        <v>115</v>
      </c>
      <c r="B1710">
        <v>2004</v>
      </c>
      <c r="C1710">
        <v>0</v>
      </c>
      <c r="D1710">
        <v>0</v>
      </c>
      <c r="E1710" t="e">
        <v>#NUM!</v>
      </c>
      <c r="F1710" t="str">
        <f>VLOOKUP(Importacao[[#This Row],[País]],Tabela4[],4,FALSE)</f>
        <v>Indonésia</v>
      </c>
      <c r="G1710" t="str">
        <f>IFERROR(VLOOKUP(Importacao[[#This Row],[País Corrigido]],'Conversor de países_Geral_UTF8_'!$A$2:$B$223,2,FALSE),"Não Informado")</f>
        <v>Ásia</v>
      </c>
      <c r="H17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1" spans="1:8" hidden="1">
      <c r="A1711" s="3" t="s">
        <v>115</v>
      </c>
      <c r="B1711">
        <v>2005</v>
      </c>
      <c r="C1711">
        <v>0</v>
      </c>
      <c r="D1711">
        <v>0</v>
      </c>
      <c r="E1711" t="e">
        <v>#NUM!</v>
      </c>
      <c r="F1711" t="str">
        <f>VLOOKUP(Importacao[[#This Row],[País]],Tabela4[],4,FALSE)</f>
        <v>Indonésia</v>
      </c>
      <c r="G1711" t="str">
        <f>IFERROR(VLOOKUP(Importacao[[#This Row],[País Corrigido]],'Conversor de países_Geral_UTF8_'!$A$2:$B$223,2,FALSE),"Não Informado")</f>
        <v>Ásia</v>
      </c>
      <c r="H17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2" spans="1:8" hidden="1">
      <c r="A1712" s="3" t="s">
        <v>115</v>
      </c>
      <c r="B1712">
        <v>2006</v>
      </c>
      <c r="C1712">
        <v>0</v>
      </c>
      <c r="D1712">
        <v>0</v>
      </c>
      <c r="E1712" t="e">
        <v>#NUM!</v>
      </c>
      <c r="F1712" t="str">
        <f>VLOOKUP(Importacao[[#This Row],[País]],Tabela4[],4,FALSE)</f>
        <v>Indonésia</v>
      </c>
      <c r="G1712" t="str">
        <f>IFERROR(VLOOKUP(Importacao[[#This Row],[País Corrigido]],'Conversor de países_Geral_UTF8_'!$A$2:$B$223,2,FALSE),"Não Informado")</f>
        <v>Ásia</v>
      </c>
      <c r="H17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3" spans="1:8" hidden="1">
      <c r="A1713" s="3" t="s">
        <v>115</v>
      </c>
      <c r="B1713">
        <v>2007</v>
      </c>
      <c r="C1713">
        <v>0</v>
      </c>
      <c r="D1713">
        <v>0</v>
      </c>
      <c r="E1713" t="e">
        <v>#NUM!</v>
      </c>
      <c r="F1713" t="str">
        <f>VLOOKUP(Importacao[[#This Row],[País]],Tabela4[],4,FALSE)</f>
        <v>Indonésia</v>
      </c>
      <c r="G1713" t="str">
        <f>IFERROR(VLOOKUP(Importacao[[#This Row],[País Corrigido]],'Conversor de países_Geral_UTF8_'!$A$2:$B$223,2,FALSE),"Não Informado")</f>
        <v>Ásia</v>
      </c>
      <c r="H17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4" spans="1:8" hidden="1">
      <c r="A1714" s="3" t="s">
        <v>115</v>
      </c>
      <c r="B1714">
        <v>2008</v>
      </c>
      <c r="C1714">
        <v>0</v>
      </c>
      <c r="D1714">
        <v>0</v>
      </c>
      <c r="E1714" t="e">
        <v>#NUM!</v>
      </c>
      <c r="F1714" t="str">
        <f>VLOOKUP(Importacao[[#This Row],[País]],Tabela4[],4,FALSE)</f>
        <v>Indonésia</v>
      </c>
      <c r="G1714" t="str">
        <f>IFERROR(VLOOKUP(Importacao[[#This Row],[País Corrigido]],'Conversor de países_Geral_UTF8_'!$A$2:$B$223,2,FALSE),"Não Informado")</f>
        <v>Ásia</v>
      </c>
      <c r="H17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5" spans="1:8" hidden="1">
      <c r="A1715" s="3" t="s">
        <v>115</v>
      </c>
      <c r="B1715">
        <v>2009</v>
      </c>
      <c r="C1715">
        <v>0</v>
      </c>
      <c r="D1715">
        <v>0</v>
      </c>
      <c r="E1715" t="e">
        <v>#NUM!</v>
      </c>
      <c r="F1715" t="str">
        <f>VLOOKUP(Importacao[[#This Row],[País]],Tabela4[],4,FALSE)</f>
        <v>Indonésia</v>
      </c>
      <c r="G1715" t="str">
        <f>IFERROR(VLOOKUP(Importacao[[#This Row],[País Corrigido]],'Conversor de países_Geral_UTF8_'!$A$2:$B$223,2,FALSE),"Não Informado")</f>
        <v>Ásia</v>
      </c>
      <c r="H17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6" spans="1:8" hidden="1">
      <c r="A1716" s="3" t="s">
        <v>115</v>
      </c>
      <c r="B1716">
        <v>2010</v>
      </c>
      <c r="C1716">
        <v>0</v>
      </c>
      <c r="D1716">
        <v>0</v>
      </c>
      <c r="E1716" t="e">
        <v>#NUM!</v>
      </c>
      <c r="F1716" t="str">
        <f>VLOOKUP(Importacao[[#This Row],[País]],Tabela4[],4,FALSE)</f>
        <v>Indonésia</v>
      </c>
      <c r="G1716" t="str">
        <f>IFERROR(VLOOKUP(Importacao[[#This Row],[País Corrigido]],'Conversor de países_Geral_UTF8_'!$A$2:$B$223,2,FALSE),"Não Informado")</f>
        <v>Ásia</v>
      </c>
      <c r="H17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7" spans="1:8" hidden="1">
      <c r="A1717" s="3" t="s">
        <v>115</v>
      </c>
      <c r="B1717">
        <v>2011</v>
      </c>
      <c r="C1717">
        <v>0</v>
      </c>
      <c r="D1717">
        <v>0</v>
      </c>
      <c r="E1717" t="e">
        <v>#NUM!</v>
      </c>
      <c r="F1717" t="str">
        <f>VLOOKUP(Importacao[[#This Row],[País]],Tabela4[],4,FALSE)</f>
        <v>Indonésia</v>
      </c>
      <c r="G1717" t="str">
        <f>IFERROR(VLOOKUP(Importacao[[#This Row],[País Corrigido]],'Conversor de países_Geral_UTF8_'!$A$2:$B$223,2,FALSE),"Não Informado")</f>
        <v>Ásia</v>
      </c>
      <c r="H17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8" spans="1:8" hidden="1">
      <c r="A1718" s="3" t="s">
        <v>115</v>
      </c>
      <c r="B1718">
        <v>2012</v>
      </c>
      <c r="C1718">
        <v>0</v>
      </c>
      <c r="D1718">
        <v>0</v>
      </c>
      <c r="E1718" t="e">
        <v>#NUM!</v>
      </c>
      <c r="F1718" t="str">
        <f>VLOOKUP(Importacao[[#This Row],[País]],Tabela4[],4,FALSE)</f>
        <v>Indonésia</v>
      </c>
      <c r="G1718" t="str">
        <f>IFERROR(VLOOKUP(Importacao[[#This Row],[País Corrigido]],'Conversor de países_Geral_UTF8_'!$A$2:$B$223,2,FALSE),"Não Informado")</f>
        <v>Ásia</v>
      </c>
      <c r="H17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19" spans="1:8" hidden="1">
      <c r="A1719" s="3" t="s">
        <v>115</v>
      </c>
      <c r="B1719">
        <v>2013</v>
      </c>
      <c r="C1719">
        <v>0</v>
      </c>
      <c r="D1719">
        <v>0</v>
      </c>
      <c r="E1719" t="e">
        <v>#NUM!</v>
      </c>
      <c r="F1719" t="str">
        <f>VLOOKUP(Importacao[[#This Row],[País]],Tabela4[],4,FALSE)</f>
        <v>Indonésia</v>
      </c>
      <c r="G1719" t="str">
        <f>IFERROR(VLOOKUP(Importacao[[#This Row],[País Corrigido]],'Conversor de países_Geral_UTF8_'!$A$2:$B$223,2,FALSE),"Não Informado")</f>
        <v>Ásia</v>
      </c>
      <c r="H17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20" spans="1:8" hidden="1">
      <c r="A1720" s="3" t="s">
        <v>115</v>
      </c>
      <c r="B1720">
        <v>2014</v>
      </c>
      <c r="C1720">
        <v>0</v>
      </c>
      <c r="D1720">
        <v>0</v>
      </c>
      <c r="E1720" t="e">
        <v>#NUM!</v>
      </c>
      <c r="F1720" t="str">
        <f>VLOOKUP(Importacao[[#This Row],[País]],Tabela4[],4,FALSE)</f>
        <v>Indonésia</v>
      </c>
      <c r="G1720" t="str">
        <f>IFERROR(VLOOKUP(Importacao[[#This Row],[País Corrigido]],'Conversor de países_Geral_UTF8_'!$A$2:$B$223,2,FALSE),"Não Informado")</f>
        <v>Ásia</v>
      </c>
      <c r="H17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21" spans="1:8" hidden="1">
      <c r="A1721" s="3" t="s">
        <v>115</v>
      </c>
      <c r="B1721">
        <v>2015</v>
      </c>
      <c r="C1721">
        <v>0</v>
      </c>
      <c r="D1721">
        <v>0</v>
      </c>
      <c r="E1721" t="e">
        <v>#NUM!</v>
      </c>
      <c r="F1721" t="str">
        <f>VLOOKUP(Importacao[[#This Row],[País]],Tabela4[],4,FALSE)</f>
        <v>Indonésia</v>
      </c>
      <c r="G1721" t="str">
        <f>IFERROR(VLOOKUP(Importacao[[#This Row],[País Corrigido]],'Conversor de países_Geral_UTF8_'!$A$2:$B$223,2,FALSE),"Não Informado")</f>
        <v>Ásia</v>
      </c>
      <c r="H17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22" spans="1:8" hidden="1">
      <c r="A1722" s="3" t="s">
        <v>115</v>
      </c>
      <c r="B1722">
        <v>2016</v>
      </c>
      <c r="C1722">
        <v>0</v>
      </c>
      <c r="D1722">
        <v>43</v>
      </c>
      <c r="E1722" t="e">
        <v>#NUM!</v>
      </c>
      <c r="F1722" t="str">
        <f>VLOOKUP(Importacao[[#This Row],[País]],Tabela4[],4,FALSE)</f>
        <v>Indonésia</v>
      </c>
      <c r="G1722" t="str">
        <f>IFERROR(VLOOKUP(Importacao[[#This Row],[País Corrigido]],'Conversor de países_Geral_UTF8_'!$A$2:$B$223,2,FALSE),"Não Informado")</f>
        <v>Ásia</v>
      </c>
      <c r="H17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Interpolar 1</v>
      </c>
    </row>
    <row r="1723" spans="1:8" hidden="1">
      <c r="A1723" s="3" t="s">
        <v>115</v>
      </c>
      <c r="B1723">
        <v>2017</v>
      </c>
      <c r="C1723">
        <v>0</v>
      </c>
      <c r="D1723">
        <v>0</v>
      </c>
      <c r="E1723" t="e">
        <v>#NUM!</v>
      </c>
      <c r="F1723" t="str">
        <f>VLOOKUP(Importacao[[#This Row],[País]],Tabela4[],4,FALSE)</f>
        <v>Indonésia</v>
      </c>
      <c r="G1723" t="str">
        <f>IFERROR(VLOOKUP(Importacao[[#This Row],[País Corrigido]],'Conversor de países_Geral_UTF8_'!$A$2:$B$223,2,FALSE),"Não Informado")</f>
        <v>Ásia</v>
      </c>
      <c r="H17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24" spans="1:8" hidden="1">
      <c r="A1724" s="3" t="s">
        <v>115</v>
      </c>
      <c r="B1724">
        <v>2018</v>
      </c>
      <c r="C1724">
        <v>36</v>
      </c>
      <c r="D1724">
        <v>210</v>
      </c>
      <c r="E1724">
        <v>5.833333333333333</v>
      </c>
      <c r="F1724" t="str">
        <f>VLOOKUP(Importacao[[#This Row],[País]],Tabela4[],4,FALSE)</f>
        <v>Indonésia</v>
      </c>
      <c r="G1724" t="str">
        <f>IFERROR(VLOOKUP(Importacao[[#This Row],[País Corrigido]],'Conversor de países_Geral_UTF8_'!$A$2:$B$223,2,FALSE),"Não Informado")</f>
        <v>Ásia</v>
      </c>
      <c r="H17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725" spans="1:8" hidden="1">
      <c r="A1725" s="3" t="s">
        <v>115</v>
      </c>
      <c r="B1725">
        <v>2019</v>
      </c>
      <c r="C1725">
        <v>258</v>
      </c>
      <c r="D1725">
        <v>1464</v>
      </c>
      <c r="E1725">
        <v>5.6744186046511631</v>
      </c>
      <c r="F1725" t="str">
        <f>VLOOKUP(Importacao[[#This Row],[País]],Tabela4[],4,FALSE)</f>
        <v>Indonésia</v>
      </c>
      <c r="G1725" t="str">
        <f>IFERROR(VLOOKUP(Importacao[[#This Row],[País Corrigido]],'Conversor de países_Geral_UTF8_'!$A$2:$B$223,2,FALSE),"Não Informado")</f>
        <v>Ásia</v>
      </c>
      <c r="H17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726" spans="1:8" hidden="1">
      <c r="A1726" s="3" t="s">
        <v>115</v>
      </c>
      <c r="B1726">
        <v>2020</v>
      </c>
      <c r="C1726">
        <v>0</v>
      </c>
      <c r="D1726">
        <v>0</v>
      </c>
      <c r="E1726" t="e">
        <v>#NUM!</v>
      </c>
      <c r="F1726" t="str">
        <f>VLOOKUP(Importacao[[#This Row],[País]],Tabela4[],4,FALSE)</f>
        <v>Indonésia</v>
      </c>
      <c r="G1726" t="str">
        <f>IFERROR(VLOOKUP(Importacao[[#This Row],[País Corrigido]],'Conversor de países_Geral_UTF8_'!$A$2:$B$223,2,FALSE),"Não Informado")</f>
        <v>Ásia</v>
      </c>
      <c r="H17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27" spans="1:8" hidden="1">
      <c r="A1727" s="3" t="s">
        <v>115</v>
      </c>
      <c r="B1727">
        <v>2021</v>
      </c>
      <c r="C1727">
        <v>0</v>
      </c>
      <c r="D1727">
        <v>0</v>
      </c>
      <c r="E1727" t="e">
        <v>#NUM!</v>
      </c>
      <c r="F1727" t="str">
        <f>VLOOKUP(Importacao[[#This Row],[País]],Tabela4[],4,FALSE)</f>
        <v>Indonésia</v>
      </c>
      <c r="G1727" t="str">
        <f>IFERROR(VLOOKUP(Importacao[[#This Row],[País Corrigido]],'Conversor de países_Geral_UTF8_'!$A$2:$B$223,2,FALSE),"Não Informado")</f>
        <v>Ásia</v>
      </c>
      <c r="H17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28" spans="1:8" hidden="1">
      <c r="A1728" s="3" t="s">
        <v>115</v>
      </c>
      <c r="B1728">
        <v>2022</v>
      </c>
      <c r="C1728">
        <v>0</v>
      </c>
      <c r="D1728">
        <v>0</v>
      </c>
      <c r="E1728" t="e">
        <v>#NUM!</v>
      </c>
      <c r="F1728" t="str">
        <f>VLOOKUP(Importacao[[#This Row],[País]],Tabela4[],4,FALSE)</f>
        <v>Indonésia</v>
      </c>
      <c r="G1728" t="str">
        <f>IFERROR(VLOOKUP(Importacao[[#This Row],[País Corrigido]],'Conversor de países_Geral_UTF8_'!$A$2:$B$223,2,FALSE),"Não Informado")</f>
        <v>Ásia</v>
      </c>
      <c r="H17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29" spans="1:8" hidden="1">
      <c r="A1729" s="3" t="s">
        <v>115</v>
      </c>
      <c r="B1729">
        <v>2023</v>
      </c>
      <c r="C1729">
        <v>0</v>
      </c>
      <c r="D1729">
        <v>0</v>
      </c>
      <c r="E1729" t="e">
        <v>#NUM!</v>
      </c>
      <c r="F1729" t="str">
        <f>VLOOKUP(Importacao[[#This Row],[País]],Tabela4[],4,FALSE)</f>
        <v>Indonésia</v>
      </c>
      <c r="G1729" t="str">
        <f>IFERROR(VLOOKUP(Importacao[[#This Row],[País Corrigido]],'Conversor de países_Geral_UTF8_'!$A$2:$B$223,2,FALSE),"Não Informado")</f>
        <v>Ásia</v>
      </c>
      <c r="H17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0" spans="1:8" hidden="1">
      <c r="A1730" s="3" t="s">
        <v>118</v>
      </c>
      <c r="B1730">
        <v>1970</v>
      </c>
      <c r="C1730">
        <v>0</v>
      </c>
      <c r="D1730">
        <v>0</v>
      </c>
      <c r="E1730" t="e">
        <v>#NUM!</v>
      </c>
      <c r="F1730" t="str">
        <f>VLOOKUP(Importacao[[#This Row],[País]],Tabela4[],4,FALSE)</f>
        <v>Irlanda</v>
      </c>
      <c r="G1730" t="str">
        <f>IFERROR(VLOOKUP(Importacao[[#This Row],[País Corrigido]],'Conversor de países_Geral_UTF8_'!$A$2:$B$223,2,FALSE),"Não Informado")</f>
        <v>Europa</v>
      </c>
      <c r="H17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1" spans="1:8" hidden="1">
      <c r="A1731" s="3" t="s">
        <v>118</v>
      </c>
      <c r="B1731">
        <v>1971</v>
      </c>
      <c r="C1731">
        <v>0</v>
      </c>
      <c r="D1731">
        <v>0</v>
      </c>
      <c r="E1731" t="e">
        <v>#NUM!</v>
      </c>
      <c r="F1731" t="str">
        <f>VLOOKUP(Importacao[[#This Row],[País]],Tabela4[],4,FALSE)</f>
        <v>Irlanda</v>
      </c>
      <c r="G1731" t="str">
        <f>IFERROR(VLOOKUP(Importacao[[#This Row],[País Corrigido]],'Conversor de países_Geral_UTF8_'!$A$2:$B$223,2,FALSE),"Não Informado")</f>
        <v>Europa</v>
      </c>
      <c r="H17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2" spans="1:8" hidden="1">
      <c r="A1732" s="3" t="s">
        <v>118</v>
      </c>
      <c r="B1732">
        <v>1972</v>
      </c>
      <c r="C1732">
        <v>0</v>
      </c>
      <c r="D1732">
        <v>0</v>
      </c>
      <c r="E1732" t="e">
        <v>#NUM!</v>
      </c>
      <c r="F1732" t="str">
        <f>VLOOKUP(Importacao[[#This Row],[País]],Tabela4[],4,FALSE)</f>
        <v>Irlanda</v>
      </c>
      <c r="G1732" t="str">
        <f>IFERROR(VLOOKUP(Importacao[[#This Row],[País Corrigido]],'Conversor de países_Geral_UTF8_'!$A$2:$B$223,2,FALSE),"Não Informado")</f>
        <v>Europa</v>
      </c>
      <c r="H17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3" spans="1:8" hidden="1">
      <c r="A1733" s="3" t="s">
        <v>118</v>
      </c>
      <c r="B1733">
        <v>1973</v>
      </c>
      <c r="C1733">
        <v>0</v>
      </c>
      <c r="D1733">
        <v>0</v>
      </c>
      <c r="E1733" t="e">
        <v>#NUM!</v>
      </c>
      <c r="F1733" t="str">
        <f>VLOOKUP(Importacao[[#This Row],[País]],Tabela4[],4,FALSE)</f>
        <v>Irlanda</v>
      </c>
      <c r="G1733" t="str">
        <f>IFERROR(VLOOKUP(Importacao[[#This Row],[País Corrigido]],'Conversor de países_Geral_UTF8_'!$A$2:$B$223,2,FALSE),"Não Informado")</f>
        <v>Europa</v>
      </c>
      <c r="H17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4" spans="1:8" hidden="1">
      <c r="A1734" s="3" t="s">
        <v>118</v>
      </c>
      <c r="B1734">
        <v>1974</v>
      </c>
      <c r="C1734">
        <v>0</v>
      </c>
      <c r="D1734">
        <v>0</v>
      </c>
      <c r="E1734" t="e">
        <v>#NUM!</v>
      </c>
      <c r="F1734" t="str">
        <f>VLOOKUP(Importacao[[#This Row],[País]],Tabela4[],4,FALSE)</f>
        <v>Irlanda</v>
      </c>
      <c r="G1734" t="str">
        <f>IFERROR(VLOOKUP(Importacao[[#This Row],[País Corrigido]],'Conversor de países_Geral_UTF8_'!$A$2:$B$223,2,FALSE),"Não Informado")</f>
        <v>Europa</v>
      </c>
      <c r="H17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5" spans="1:8" hidden="1">
      <c r="A1735" s="3" t="s">
        <v>118</v>
      </c>
      <c r="B1735">
        <v>1975</v>
      </c>
      <c r="C1735">
        <v>0</v>
      </c>
      <c r="D1735">
        <v>0</v>
      </c>
      <c r="E1735" t="e">
        <v>#NUM!</v>
      </c>
      <c r="F1735" t="str">
        <f>VLOOKUP(Importacao[[#This Row],[País]],Tabela4[],4,FALSE)</f>
        <v>Irlanda</v>
      </c>
      <c r="G1735" t="str">
        <f>IFERROR(VLOOKUP(Importacao[[#This Row],[País Corrigido]],'Conversor de países_Geral_UTF8_'!$A$2:$B$223,2,FALSE),"Não Informado")</f>
        <v>Europa</v>
      </c>
      <c r="H17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6" spans="1:8" hidden="1">
      <c r="A1736" s="3" t="s">
        <v>118</v>
      </c>
      <c r="B1736">
        <v>1976</v>
      </c>
      <c r="C1736">
        <v>0</v>
      </c>
      <c r="D1736">
        <v>0</v>
      </c>
      <c r="E1736" t="e">
        <v>#NUM!</v>
      </c>
      <c r="F1736" t="str">
        <f>VLOOKUP(Importacao[[#This Row],[País]],Tabela4[],4,FALSE)</f>
        <v>Irlanda</v>
      </c>
      <c r="G1736" t="str">
        <f>IFERROR(VLOOKUP(Importacao[[#This Row],[País Corrigido]],'Conversor de países_Geral_UTF8_'!$A$2:$B$223,2,FALSE),"Não Informado")</f>
        <v>Europa</v>
      </c>
      <c r="H17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7" spans="1:8" hidden="1">
      <c r="A1737" s="3" t="s">
        <v>118</v>
      </c>
      <c r="B1737">
        <v>1977</v>
      </c>
      <c r="C1737">
        <v>0</v>
      </c>
      <c r="D1737">
        <v>0</v>
      </c>
      <c r="E1737" t="e">
        <v>#NUM!</v>
      </c>
      <c r="F1737" t="str">
        <f>VLOOKUP(Importacao[[#This Row],[País]],Tabela4[],4,FALSE)</f>
        <v>Irlanda</v>
      </c>
      <c r="G1737" t="str">
        <f>IFERROR(VLOOKUP(Importacao[[#This Row],[País Corrigido]],'Conversor de países_Geral_UTF8_'!$A$2:$B$223,2,FALSE),"Não Informado")</f>
        <v>Europa</v>
      </c>
      <c r="H17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8" spans="1:8" hidden="1">
      <c r="A1738" s="3" t="s">
        <v>118</v>
      </c>
      <c r="B1738">
        <v>1978</v>
      </c>
      <c r="C1738">
        <v>0</v>
      </c>
      <c r="D1738">
        <v>0</v>
      </c>
      <c r="E1738" t="e">
        <v>#NUM!</v>
      </c>
      <c r="F1738" t="str">
        <f>VLOOKUP(Importacao[[#This Row],[País]],Tabela4[],4,FALSE)</f>
        <v>Irlanda</v>
      </c>
      <c r="G1738" t="str">
        <f>IFERROR(VLOOKUP(Importacao[[#This Row],[País Corrigido]],'Conversor de países_Geral_UTF8_'!$A$2:$B$223,2,FALSE),"Não Informado")</f>
        <v>Europa</v>
      </c>
      <c r="H17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39" spans="1:8" hidden="1">
      <c r="A1739" s="3" t="s">
        <v>118</v>
      </c>
      <c r="B1739">
        <v>1979</v>
      </c>
      <c r="C1739">
        <v>0</v>
      </c>
      <c r="D1739">
        <v>0</v>
      </c>
      <c r="E1739" t="e">
        <v>#NUM!</v>
      </c>
      <c r="F1739" t="str">
        <f>VLOOKUP(Importacao[[#This Row],[País]],Tabela4[],4,FALSE)</f>
        <v>Irlanda</v>
      </c>
      <c r="G1739" t="str">
        <f>IFERROR(VLOOKUP(Importacao[[#This Row],[País Corrigido]],'Conversor de países_Geral_UTF8_'!$A$2:$B$223,2,FALSE),"Não Informado")</f>
        <v>Europa</v>
      </c>
      <c r="H17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0" spans="1:8" hidden="1">
      <c r="A1740" s="3" t="s">
        <v>118</v>
      </c>
      <c r="B1740">
        <v>1980</v>
      </c>
      <c r="C1740">
        <v>0</v>
      </c>
      <c r="D1740">
        <v>0</v>
      </c>
      <c r="E1740" t="e">
        <v>#NUM!</v>
      </c>
      <c r="F1740" t="str">
        <f>VLOOKUP(Importacao[[#This Row],[País]],Tabela4[],4,FALSE)</f>
        <v>Irlanda</v>
      </c>
      <c r="G1740" t="str">
        <f>IFERROR(VLOOKUP(Importacao[[#This Row],[País Corrigido]],'Conversor de países_Geral_UTF8_'!$A$2:$B$223,2,FALSE),"Não Informado")</f>
        <v>Europa</v>
      </c>
      <c r="H17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1" spans="1:8" hidden="1">
      <c r="A1741" s="3" t="s">
        <v>118</v>
      </c>
      <c r="B1741">
        <v>1981</v>
      </c>
      <c r="C1741">
        <v>0</v>
      </c>
      <c r="D1741">
        <v>0</v>
      </c>
      <c r="E1741" t="e">
        <v>#NUM!</v>
      </c>
      <c r="F1741" t="str">
        <f>VLOOKUP(Importacao[[#This Row],[País]],Tabela4[],4,FALSE)</f>
        <v>Irlanda</v>
      </c>
      <c r="G1741" t="str">
        <f>IFERROR(VLOOKUP(Importacao[[#This Row],[País Corrigido]],'Conversor de países_Geral_UTF8_'!$A$2:$B$223,2,FALSE),"Não Informado")</f>
        <v>Europa</v>
      </c>
      <c r="H17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2" spans="1:8" hidden="1">
      <c r="A1742" s="3" t="s">
        <v>118</v>
      </c>
      <c r="B1742">
        <v>1982</v>
      </c>
      <c r="C1742">
        <v>0</v>
      </c>
      <c r="D1742">
        <v>0</v>
      </c>
      <c r="E1742" t="e">
        <v>#NUM!</v>
      </c>
      <c r="F1742" t="str">
        <f>VLOOKUP(Importacao[[#This Row],[País]],Tabela4[],4,FALSE)</f>
        <v>Irlanda</v>
      </c>
      <c r="G1742" t="str">
        <f>IFERROR(VLOOKUP(Importacao[[#This Row],[País Corrigido]],'Conversor de países_Geral_UTF8_'!$A$2:$B$223,2,FALSE),"Não Informado")</f>
        <v>Europa</v>
      </c>
      <c r="H17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3" spans="1:8" hidden="1">
      <c r="A1743" s="3" t="s">
        <v>118</v>
      </c>
      <c r="B1743">
        <v>1983</v>
      </c>
      <c r="C1743">
        <v>0</v>
      </c>
      <c r="D1743">
        <v>0</v>
      </c>
      <c r="E1743" t="e">
        <v>#NUM!</v>
      </c>
      <c r="F1743" t="str">
        <f>VLOOKUP(Importacao[[#This Row],[País]],Tabela4[],4,FALSE)</f>
        <v>Irlanda</v>
      </c>
      <c r="G1743" t="str">
        <f>IFERROR(VLOOKUP(Importacao[[#This Row],[País Corrigido]],'Conversor de países_Geral_UTF8_'!$A$2:$B$223,2,FALSE),"Não Informado")</f>
        <v>Europa</v>
      </c>
      <c r="H17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4" spans="1:8" hidden="1">
      <c r="A1744" s="3" t="s">
        <v>118</v>
      </c>
      <c r="B1744">
        <v>1984</v>
      </c>
      <c r="C1744">
        <v>0</v>
      </c>
      <c r="D1744">
        <v>0</v>
      </c>
      <c r="E1744" t="e">
        <v>#NUM!</v>
      </c>
      <c r="F1744" t="str">
        <f>VLOOKUP(Importacao[[#This Row],[País]],Tabela4[],4,FALSE)</f>
        <v>Irlanda</v>
      </c>
      <c r="G1744" t="str">
        <f>IFERROR(VLOOKUP(Importacao[[#This Row],[País Corrigido]],'Conversor de países_Geral_UTF8_'!$A$2:$B$223,2,FALSE),"Não Informado")</f>
        <v>Europa</v>
      </c>
      <c r="H17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5" spans="1:8" hidden="1">
      <c r="A1745" s="3" t="s">
        <v>118</v>
      </c>
      <c r="B1745">
        <v>1985</v>
      </c>
      <c r="C1745">
        <v>0</v>
      </c>
      <c r="D1745">
        <v>0</v>
      </c>
      <c r="E1745" t="e">
        <v>#NUM!</v>
      </c>
      <c r="F1745" t="str">
        <f>VLOOKUP(Importacao[[#This Row],[País]],Tabela4[],4,FALSE)</f>
        <v>Irlanda</v>
      </c>
      <c r="G1745" t="str">
        <f>IFERROR(VLOOKUP(Importacao[[#This Row],[País Corrigido]],'Conversor de países_Geral_UTF8_'!$A$2:$B$223,2,FALSE),"Não Informado")</f>
        <v>Europa</v>
      </c>
      <c r="H17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6" spans="1:8" hidden="1">
      <c r="A1746" s="3" t="s">
        <v>118</v>
      </c>
      <c r="B1746">
        <v>1986</v>
      </c>
      <c r="C1746">
        <v>0</v>
      </c>
      <c r="D1746">
        <v>0</v>
      </c>
      <c r="E1746" t="e">
        <v>#NUM!</v>
      </c>
      <c r="F1746" t="str">
        <f>VLOOKUP(Importacao[[#This Row],[País]],Tabela4[],4,FALSE)</f>
        <v>Irlanda</v>
      </c>
      <c r="G1746" t="str">
        <f>IFERROR(VLOOKUP(Importacao[[#This Row],[País Corrigido]],'Conversor de países_Geral_UTF8_'!$A$2:$B$223,2,FALSE),"Não Informado")</f>
        <v>Europa</v>
      </c>
      <c r="H17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7" spans="1:8" hidden="1">
      <c r="A1747" s="3" t="s">
        <v>118</v>
      </c>
      <c r="B1747">
        <v>1987</v>
      </c>
      <c r="C1747">
        <v>0</v>
      </c>
      <c r="D1747">
        <v>0</v>
      </c>
      <c r="E1747" t="e">
        <v>#NUM!</v>
      </c>
      <c r="F1747" t="str">
        <f>VLOOKUP(Importacao[[#This Row],[País]],Tabela4[],4,FALSE)</f>
        <v>Irlanda</v>
      </c>
      <c r="G1747" t="str">
        <f>IFERROR(VLOOKUP(Importacao[[#This Row],[País Corrigido]],'Conversor de países_Geral_UTF8_'!$A$2:$B$223,2,FALSE),"Não Informado")</f>
        <v>Europa</v>
      </c>
      <c r="H17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8" spans="1:8" hidden="1">
      <c r="A1748" s="3" t="s">
        <v>118</v>
      </c>
      <c r="B1748">
        <v>1988</v>
      </c>
      <c r="C1748">
        <v>0</v>
      </c>
      <c r="D1748">
        <v>0</v>
      </c>
      <c r="E1748" t="e">
        <v>#NUM!</v>
      </c>
      <c r="F1748" t="str">
        <f>VLOOKUP(Importacao[[#This Row],[País]],Tabela4[],4,FALSE)</f>
        <v>Irlanda</v>
      </c>
      <c r="G1748" t="str">
        <f>IFERROR(VLOOKUP(Importacao[[#This Row],[País Corrigido]],'Conversor de países_Geral_UTF8_'!$A$2:$B$223,2,FALSE),"Não Informado")</f>
        <v>Europa</v>
      </c>
      <c r="H17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49" spans="1:8" hidden="1">
      <c r="A1749" s="3" t="s">
        <v>118</v>
      </c>
      <c r="B1749">
        <v>1989</v>
      </c>
      <c r="C1749">
        <v>0</v>
      </c>
      <c r="D1749">
        <v>0</v>
      </c>
      <c r="E1749" t="e">
        <v>#NUM!</v>
      </c>
      <c r="F1749" t="str">
        <f>VLOOKUP(Importacao[[#This Row],[País]],Tabela4[],4,FALSE)</f>
        <v>Irlanda</v>
      </c>
      <c r="G1749" t="str">
        <f>IFERROR(VLOOKUP(Importacao[[#This Row],[País Corrigido]],'Conversor de países_Geral_UTF8_'!$A$2:$B$223,2,FALSE),"Não Informado")</f>
        <v>Europa</v>
      </c>
      <c r="H17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0" spans="1:8" hidden="1">
      <c r="A1750" s="3" t="s">
        <v>118</v>
      </c>
      <c r="B1750">
        <v>1990</v>
      </c>
      <c r="C1750">
        <v>0</v>
      </c>
      <c r="D1750">
        <v>0</v>
      </c>
      <c r="E1750" t="e">
        <v>#NUM!</v>
      </c>
      <c r="F1750" t="str">
        <f>VLOOKUP(Importacao[[#This Row],[País]],Tabela4[],4,FALSE)</f>
        <v>Irlanda</v>
      </c>
      <c r="G1750" t="str">
        <f>IFERROR(VLOOKUP(Importacao[[#This Row],[País Corrigido]],'Conversor de países_Geral_UTF8_'!$A$2:$B$223,2,FALSE),"Não Informado")</f>
        <v>Europa</v>
      </c>
      <c r="H17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1" spans="1:8" hidden="1">
      <c r="A1751" s="3" t="s">
        <v>118</v>
      </c>
      <c r="B1751">
        <v>1991</v>
      </c>
      <c r="C1751">
        <v>0</v>
      </c>
      <c r="D1751">
        <v>0</v>
      </c>
      <c r="E1751" t="e">
        <v>#NUM!</v>
      </c>
      <c r="F1751" t="str">
        <f>VLOOKUP(Importacao[[#This Row],[País]],Tabela4[],4,FALSE)</f>
        <v>Irlanda</v>
      </c>
      <c r="G1751" t="str">
        <f>IFERROR(VLOOKUP(Importacao[[#This Row],[País Corrigido]],'Conversor de países_Geral_UTF8_'!$A$2:$B$223,2,FALSE),"Não Informado")</f>
        <v>Europa</v>
      </c>
      <c r="H17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2" spans="1:8" hidden="1">
      <c r="A1752" s="3" t="s">
        <v>118</v>
      </c>
      <c r="B1752">
        <v>1992</v>
      </c>
      <c r="C1752">
        <v>0</v>
      </c>
      <c r="D1752">
        <v>0</v>
      </c>
      <c r="E1752" t="e">
        <v>#NUM!</v>
      </c>
      <c r="F1752" t="str">
        <f>VLOOKUP(Importacao[[#This Row],[País]],Tabela4[],4,FALSE)</f>
        <v>Irlanda</v>
      </c>
      <c r="G1752" t="str">
        <f>IFERROR(VLOOKUP(Importacao[[#This Row],[País Corrigido]],'Conversor de países_Geral_UTF8_'!$A$2:$B$223,2,FALSE),"Não Informado")</f>
        <v>Europa</v>
      </c>
      <c r="H17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3" spans="1:8" hidden="1">
      <c r="A1753" s="3" t="s">
        <v>118</v>
      </c>
      <c r="B1753">
        <v>1993</v>
      </c>
      <c r="C1753">
        <v>0</v>
      </c>
      <c r="D1753">
        <v>0</v>
      </c>
      <c r="E1753" t="e">
        <v>#NUM!</v>
      </c>
      <c r="F1753" t="str">
        <f>VLOOKUP(Importacao[[#This Row],[País]],Tabela4[],4,FALSE)</f>
        <v>Irlanda</v>
      </c>
      <c r="G1753" t="str">
        <f>IFERROR(VLOOKUP(Importacao[[#This Row],[País Corrigido]],'Conversor de países_Geral_UTF8_'!$A$2:$B$223,2,FALSE),"Não Informado")</f>
        <v>Europa</v>
      </c>
      <c r="H17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4" spans="1:8" hidden="1">
      <c r="A1754" s="3" t="s">
        <v>118</v>
      </c>
      <c r="B1754">
        <v>1994</v>
      </c>
      <c r="C1754">
        <v>0</v>
      </c>
      <c r="D1754">
        <v>0</v>
      </c>
      <c r="E1754" t="e">
        <v>#NUM!</v>
      </c>
      <c r="F1754" t="str">
        <f>VLOOKUP(Importacao[[#This Row],[País]],Tabela4[],4,FALSE)</f>
        <v>Irlanda</v>
      </c>
      <c r="G1754" t="str">
        <f>IFERROR(VLOOKUP(Importacao[[#This Row],[País Corrigido]],'Conversor de países_Geral_UTF8_'!$A$2:$B$223,2,FALSE),"Não Informado")</f>
        <v>Europa</v>
      </c>
      <c r="H17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5" spans="1:8" hidden="1">
      <c r="A1755" s="3" t="s">
        <v>118</v>
      </c>
      <c r="B1755">
        <v>1995</v>
      </c>
      <c r="C1755">
        <v>0</v>
      </c>
      <c r="D1755">
        <v>0</v>
      </c>
      <c r="E1755" t="e">
        <v>#NUM!</v>
      </c>
      <c r="F1755" t="str">
        <f>VLOOKUP(Importacao[[#This Row],[País]],Tabela4[],4,FALSE)</f>
        <v>Irlanda</v>
      </c>
      <c r="G1755" t="str">
        <f>IFERROR(VLOOKUP(Importacao[[#This Row],[País Corrigido]],'Conversor de países_Geral_UTF8_'!$A$2:$B$223,2,FALSE),"Não Informado")</f>
        <v>Europa</v>
      </c>
      <c r="H17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6" spans="1:8" hidden="1">
      <c r="A1756" s="3" t="s">
        <v>118</v>
      </c>
      <c r="B1756">
        <v>1996</v>
      </c>
      <c r="C1756">
        <v>0</v>
      </c>
      <c r="D1756">
        <v>0</v>
      </c>
      <c r="E1756" t="e">
        <v>#NUM!</v>
      </c>
      <c r="F1756" t="str">
        <f>VLOOKUP(Importacao[[#This Row],[País]],Tabela4[],4,FALSE)</f>
        <v>Irlanda</v>
      </c>
      <c r="G1756" t="str">
        <f>IFERROR(VLOOKUP(Importacao[[#This Row],[País Corrigido]],'Conversor de países_Geral_UTF8_'!$A$2:$B$223,2,FALSE),"Não Informado")</f>
        <v>Europa</v>
      </c>
      <c r="H17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7" spans="1:8" hidden="1">
      <c r="A1757" s="3" t="s">
        <v>118</v>
      </c>
      <c r="B1757">
        <v>1997</v>
      </c>
      <c r="C1757">
        <v>0</v>
      </c>
      <c r="D1757">
        <v>0</v>
      </c>
      <c r="E1757" t="e">
        <v>#NUM!</v>
      </c>
      <c r="F1757" t="str">
        <f>VLOOKUP(Importacao[[#This Row],[País]],Tabela4[],4,FALSE)</f>
        <v>Irlanda</v>
      </c>
      <c r="G1757" t="str">
        <f>IFERROR(VLOOKUP(Importacao[[#This Row],[País Corrigido]],'Conversor de países_Geral_UTF8_'!$A$2:$B$223,2,FALSE),"Não Informado")</f>
        <v>Europa</v>
      </c>
      <c r="H17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8" spans="1:8" hidden="1">
      <c r="A1758" s="3" t="s">
        <v>118</v>
      </c>
      <c r="B1758">
        <v>1998</v>
      </c>
      <c r="C1758">
        <v>0</v>
      </c>
      <c r="D1758">
        <v>0</v>
      </c>
      <c r="E1758" t="e">
        <v>#NUM!</v>
      </c>
      <c r="F1758" t="str">
        <f>VLOOKUP(Importacao[[#This Row],[País]],Tabela4[],4,FALSE)</f>
        <v>Irlanda</v>
      </c>
      <c r="G1758" t="str">
        <f>IFERROR(VLOOKUP(Importacao[[#This Row],[País Corrigido]],'Conversor de países_Geral_UTF8_'!$A$2:$B$223,2,FALSE),"Não Informado")</f>
        <v>Europa</v>
      </c>
      <c r="H17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59" spans="1:8" hidden="1">
      <c r="A1759" s="3" t="s">
        <v>118</v>
      </c>
      <c r="B1759">
        <v>1999</v>
      </c>
      <c r="C1759">
        <v>0</v>
      </c>
      <c r="D1759">
        <v>0</v>
      </c>
      <c r="E1759" t="e">
        <v>#NUM!</v>
      </c>
      <c r="F1759" t="str">
        <f>VLOOKUP(Importacao[[#This Row],[País]],Tabela4[],4,FALSE)</f>
        <v>Irlanda</v>
      </c>
      <c r="G1759" t="str">
        <f>IFERROR(VLOOKUP(Importacao[[#This Row],[País Corrigido]],'Conversor de países_Geral_UTF8_'!$A$2:$B$223,2,FALSE),"Não Informado")</f>
        <v>Europa</v>
      </c>
      <c r="H17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0" spans="1:8" hidden="1">
      <c r="A1760" s="3" t="s">
        <v>118</v>
      </c>
      <c r="B1760">
        <v>2000</v>
      </c>
      <c r="C1760">
        <v>0</v>
      </c>
      <c r="D1760">
        <v>0</v>
      </c>
      <c r="E1760" t="e">
        <v>#NUM!</v>
      </c>
      <c r="F1760" t="str">
        <f>VLOOKUP(Importacao[[#This Row],[País]],Tabela4[],4,FALSE)</f>
        <v>Irlanda</v>
      </c>
      <c r="G1760" t="str">
        <f>IFERROR(VLOOKUP(Importacao[[#This Row],[País Corrigido]],'Conversor de países_Geral_UTF8_'!$A$2:$B$223,2,FALSE),"Não Informado")</f>
        <v>Europa</v>
      </c>
      <c r="H17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1" spans="1:8" hidden="1">
      <c r="A1761" s="3" t="s">
        <v>118</v>
      </c>
      <c r="B1761">
        <v>2001</v>
      </c>
      <c r="C1761">
        <v>0</v>
      </c>
      <c r="D1761">
        <v>0</v>
      </c>
      <c r="E1761" t="e">
        <v>#NUM!</v>
      </c>
      <c r="F1761" t="str">
        <f>VLOOKUP(Importacao[[#This Row],[País]],Tabela4[],4,FALSE)</f>
        <v>Irlanda</v>
      </c>
      <c r="G1761" t="str">
        <f>IFERROR(VLOOKUP(Importacao[[#This Row],[País Corrigido]],'Conversor de países_Geral_UTF8_'!$A$2:$B$223,2,FALSE),"Não Informado")</f>
        <v>Europa</v>
      </c>
      <c r="H17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2" spans="1:8" hidden="1">
      <c r="A1762" s="3" t="s">
        <v>118</v>
      </c>
      <c r="B1762">
        <v>2002</v>
      </c>
      <c r="C1762">
        <v>0</v>
      </c>
      <c r="D1762">
        <v>0</v>
      </c>
      <c r="E1762" t="e">
        <v>#NUM!</v>
      </c>
      <c r="F1762" t="str">
        <f>VLOOKUP(Importacao[[#This Row],[País]],Tabela4[],4,FALSE)</f>
        <v>Irlanda</v>
      </c>
      <c r="G1762" t="str">
        <f>IFERROR(VLOOKUP(Importacao[[#This Row],[País Corrigido]],'Conversor de países_Geral_UTF8_'!$A$2:$B$223,2,FALSE),"Não Informado")</f>
        <v>Europa</v>
      </c>
      <c r="H17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3" spans="1:8" hidden="1">
      <c r="A1763" s="3" t="s">
        <v>118</v>
      </c>
      <c r="B1763">
        <v>2003</v>
      </c>
      <c r="C1763">
        <v>0</v>
      </c>
      <c r="D1763">
        <v>0</v>
      </c>
      <c r="E1763" t="e">
        <v>#NUM!</v>
      </c>
      <c r="F1763" t="str">
        <f>VLOOKUP(Importacao[[#This Row],[País]],Tabela4[],4,FALSE)</f>
        <v>Irlanda</v>
      </c>
      <c r="G1763" t="str">
        <f>IFERROR(VLOOKUP(Importacao[[#This Row],[País Corrigido]],'Conversor de países_Geral_UTF8_'!$A$2:$B$223,2,FALSE),"Não Informado")</f>
        <v>Europa</v>
      </c>
      <c r="H17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4" spans="1:8" hidden="1">
      <c r="A1764" s="3" t="s">
        <v>118</v>
      </c>
      <c r="B1764">
        <v>2004</v>
      </c>
      <c r="C1764">
        <v>0</v>
      </c>
      <c r="D1764">
        <v>0</v>
      </c>
      <c r="E1764" t="e">
        <v>#NUM!</v>
      </c>
      <c r="F1764" t="str">
        <f>VLOOKUP(Importacao[[#This Row],[País]],Tabela4[],4,FALSE)</f>
        <v>Irlanda</v>
      </c>
      <c r="G1764" t="str">
        <f>IFERROR(VLOOKUP(Importacao[[#This Row],[País Corrigido]],'Conversor de países_Geral_UTF8_'!$A$2:$B$223,2,FALSE),"Não Informado")</f>
        <v>Europa</v>
      </c>
      <c r="H17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5" spans="1:8" hidden="1">
      <c r="A1765" s="3" t="s">
        <v>118</v>
      </c>
      <c r="B1765">
        <v>2005</v>
      </c>
      <c r="C1765">
        <v>0</v>
      </c>
      <c r="D1765">
        <v>0</v>
      </c>
      <c r="E1765" t="e">
        <v>#NUM!</v>
      </c>
      <c r="F1765" t="str">
        <f>VLOOKUP(Importacao[[#This Row],[País]],Tabela4[],4,FALSE)</f>
        <v>Irlanda</v>
      </c>
      <c r="G1765" t="str">
        <f>IFERROR(VLOOKUP(Importacao[[#This Row],[País Corrigido]],'Conversor de países_Geral_UTF8_'!$A$2:$B$223,2,FALSE),"Não Informado")</f>
        <v>Europa</v>
      </c>
      <c r="H17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6" spans="1:8" hidden="1">
      <c r="A1766" s="3" t="s">
        <v>118</v>
      </c>
      <c r="B1766">
        <v>2006</v>
      </c>
      <c r="C1766">
        <v>0</v>
      </c>
      <c r="D1766">
        <v>0</v>
      </c>
      <c r="E1766" t="e">
        <v>#NUM!</v>
      </c>
      <c r="F1766" t="str">
        <f>VLOOKUP(Importacao[[#This Row],[País]],Tabela4[],4,FALSE)</f>
        <v>Irlanda</v>
      </c>
      <c r="G1766" t="str">
        <f>IFERROR(VLOOKUP(Importacao[[#This Row],[País Corrigido]],'Conversor de países_Geral_UTF8_'!$A$2:$B$223,2,FALSE),"Não Informado")</f>
        <v>Europa</v>
      </c>
      <c r="H17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7" spans="1:8" hidden="1">
      <c r="A1767" s="3" t="s">
        <v>118</v>
      </c>
      <c r="B1767">
        <v>2007</v>
      </c>
      <c r="C1767">
        <v>0</v>
      </c>
      <c r="D1767">
        <v>0</v>
      </c>
      <c r="E1767" t="e">
        <v>#NUM!</v>
      </c>
      <c r="F1767" t="str">
        <f>VLOOKUP(Importacao[[#This Row],[País]],Tabela4[],4,FALSE)</f>
        <v>Irlanda</v>
      </c>
      <c r="G1767" t="str">
        <f>IFERROR(VLOOKUP(Importacao[[#This Row],[País Corrigido]],'Conversor de países_Geral_UTF8_'!$A$2:$B$223,2,FALSE),"Não Informado")</f>
        <v>Europa</v>
      </c>
      <c r="H17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8" spans="1:8" hidden="1">
      <c r="A1768" s="3" t="s">
        <v>118</v>
      </c>
      <c r="B1768">
        <v>2008</v>
      </c>
      <c r="C1768">
        <v>0</v>
      </c>
      <c r="D1768">
        <v>0</v>
      </c>
      <c r="E1768" t="e">
        <v>#NUM!</v>
      </c>
      <c r="F1768" t="str">
        <f>VLOOKUP(Importacao[[#This Row],[País]],Tabela4[],4,FALSE)</f>
        <v>Irlanda</v>
      </c>
      <c r="G1768" t="str">
        <f>IFERROR(VLOOKUP(Importacao[[#This Row],[País Corrigido]],'Conversor de países_Geral_UTF8_'!$A$2:$B$223,2,FALSE),"Não Informado")</f>
        <v>Europa</v>
      </c>
      <c r="H17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69" spans="1:8" hidden="1">
      <c r="A1769" s="3" t="s">
        <v>118</v>
      </c>
      <c r="B1769">
        <v>2009</v>
      </c>
      <c r="C1769">
        <v>0</v>
      </c>
      <c r="D1769">
        <v>0</v>
      </c>
      <c r="E1769" t="e">
        <v>#NUM!</v>
      </c>
      <c r="F1769" t="str">
        <f>VLOOKUP(Importacao[[#This Row],[País]],Tabela4[],4,FALSE)</f>
        <v>Irlanda</v>
      </c>
      <c r="G1769" t="str">
        <f>IFERROR(VLOOKUP(Importacao[[#This Row],[País Corrigido]],'Conversor de países_Geral_UTF8_'!$A$2:$B$223,2,FALSE),"Não Informado")</f>
        <v>Europa</v>
      </c>
      <c r="H17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70" spans="1:8" hidden="1">
      <c r="A1770" s="3" t="s">
        <v>118</v>
      </c>
      <c r="B1770">
        <v>2010</v>
      </c>
      <c r="C1770">
        <v>0</v>
      </c>
      <c r="D1770">
        <v>0</v>
      </c>
      <c r="E1770" t="e">
        <v>#NUM!</v>
      </c>
      <c r="F1770" t="str">
        <f>VLOOKUP(Importacao[[#This Row],[País]],Tabela4[],4,FALSE)</f>
        <v>Irlanda</v>
      </c>
      <c r="G1770" t="str">
        <f>IFERROR(VLOOKUP(Importacao[[#This Row],[País Corrigido]],'Conversor de países_Geral_UTF8_'!$A$2:$B$223,2,FALSE),"Não Informado")</f>
        <v>Europa</v>
      </c>
      <c r="H17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71" spans="1:8" hidden="1">
      <c r="A1771" s="3" t="s">
        <v>118</v>
      </c>
      <c r="B1771">
        <v>2011</v>
      </c>
      <c r="C1771">
        <v>0</v>
      </c>
      <c r="D1771">
        <v>0</v>
      </c>
      <c r="E1771" t="e">
        <v>#NUM!</v>
      </c>
      <c r="F1771" t="str">
        <f>VLOOKUP(Importacao[[#This Row],[País]],Tabela4[],4,FALSE)</f>
        <v>Irlanda</v>
      </c>
      <c r="G1771" t="str">
        <f>IFERROR(VLOOKUP(Importacao[[#This Row],[País Corrigido]],'Conversor de países_Geral_UTF8_'!$A$2:$B$223,2,FALSE),"Não Informado")</f>
        <v>Europa</v>
      </c>
      <c r="H17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72" spans="1:8" hidden="1">
      <c r="A1772" s="3" t="s">
        <v>118</v>
      </c>
      <c r="B1772">
        <v>2012</v>
      </c>
      <c r="C1772">
        <v>0</v>
      </c>
      <c r="D1772">
        <v>0</v>
      </c>
      <c r="E1772" t="e">
        <v>#NUM!</v>
      </c>
      <c r="F1772" t="str">
        <f>VLOOKUP(Importacao[[#This Row],[País]],Tabela4[],4,FALSE)</f>
        <v>Irlanda</v>
      </c>
      <c r="G1772" t="str">
        <f>IFERROR(VLOOKUP(Importacao[[#This Row],[País Corrigido]],'Conversor de países_Geral_UTF8_'!$A$2:$B$223,2,FALSE),"Não Informado")</f>
        <v>Europa</v>
      </c>
      <c r="H17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73" spans="1:8" hidden="1">
      <c r="A1773" s="3" t="s">
        <v>118</v>
      </c>
      <c r="B1773">
        <v>2013</v>
      </c>
      <c r="C1773">
        <v>0</v>
      </c>
      <c r="D1773">
        <v>0</v>
      </c>
      <c r="E1773" t="e">
        <v>#NUM!</v>
      </c>
      <c r="F1773" t="str">
        <f>VLOOKUP(Importacao[[#This Row],[País]],Tabela4[],4,FALSE)</f>
        <v>Irlanda</v>
      </c>
      <c r="G1773" t="str">
        <f>IFERROR(VLOOKUP(Importacao[[#This Row],[País Corrigido]],'Conversor de países_Geral_UTF8_'!$A$2:$B$223,2,FALSE),"Não Informado")</f>
        <v>Europa</v>
      </c>
      <c r="H17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74" spans="1:8" hidden="1">
      <c r="A1774" s="3" t="s">
        <v>118</v>
      </c>
      <c r="B1774">
        <v>2014</v>
      </c>
      <c r="C1774">
        <v>0</v>
      </c>
      <c r="D1774">
        <v>0</v>
      </c>
      <c r="E1774" t="e">
        <v>#NUM!</v>
      </c>
      <c r="F1774" t="str">
        <f>VLOOKUP(Importacao[[#This Row],[País]],Tabela4[],4,FALSE)</f>
        <v>Irlanda</v>
      </c>
      <c r="G1774" t="str">
        <f>IFERROR(VLOOKUP(Importacao[[#This Row],[País Corrigido]],'Conversor de países_Geral_UTF8_'!$A$2:$B$223,2,FALSE),"Não Informado")</f>
        <v>Europa</v>
      </c>
      <c r="H17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75" spans="1:8" hidden="1">
      <c r="A1775" s="3" t="s">
        <v>118</v>
      </c>
      <c r="B1775">
        <v>2015</v>
      </c>
      <c r="C1775">
        <v>0</v>
      </c>
      <c r="D1775">
        <v>0</v>
      </c>
      <c r="E1775" t="e">
        <v>#NUM!</v>
      </c>
      <c r="F1775" t="str">
        <f>VLOOKUP(Importacao[[#This Row],[País]],Tabela4[],4,FALSE)</f>
        <v>Irlanda</v>
      </c>
      <c r="G1775" t="str">
        <f>IFERROR(VLOOKUP(Importacao[[#This Row],[País Corrigido]],'Conversor de países_Geral_UTF8_'!$A$2:$B$223,2,FALSE),"Não Informado")</f>
        <v>Europa</v>
      </c>
      <c r="H17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76" spans="1:8" hidden="1">
      <c r="A1776" s="3" t="s">
        <v>118</v>
      </c>
      <c r="B1776">
        <v>2016</v>
      </c>
      <c r="C1776">
        <v>0</v>
      </c>
      <c r="D1776">
        <v>43</v>
      </c>
      <c r="E1776" t="e">
        <v>#NUM!</v>
      </c>
      <c r="F1776" t="str">
        <f>VLOOKUP(Importacao[[#This Row],[País]],Tabela4[],4,FALSE)</f>
        <v>Irlanda</v>
      </c>
      <c r="G1776" t="str">
        <f>IFERROR(VLOOKUP(Importacao[[#This Row],[País Corrigido]],'Conversor de países_Geral_UTF8_'!$A$2:$B$223,2,FALSE),"Não Informado")</f>
        <v>Europa</v>
      </c>
      <c r="H17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Interpolar 1</v>
      </c>
    </row>
    <row r="1777" spans="1:8" hidden="1">
      <c r="A1777" s="3" t="s">
        <v>118</v>
      </c>
      <c r="B1777">
        <v>2017</v>
      </c>
      <c r="C1777">
        <v>0</v>
      </c>
      <c r="D1777">
        <v>0</v>
      </c>
      <c r="E1777" t="e">
        <v>#NUM!</v>
      </c>
      <c r="F1777" t="str">
        <f>VLOOKUP(Importacao[[#This Row],[País]],Tabela4[],4,FALSE)</f>
        <v>Irlanda</v>
      </c>
      <c r="G1777" t="str">
        <f>IFERROR(VLOOKUP(Importacao[[#This Row],[País Corrigido]],'Conversor de países_Geral_UTF8_'!$A$2:$B$223,2,FALSE),"Não Informado")</f>
        <v>Europa</v>
      </c>
      <c r="H17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78" spans="1:8" hidden="1">
      <c r="A1778" s="3" t="s">
        <v>118</v>
      </c>
      <c r="B1778">
        <v>2018</v>
      </c>
      <c r="C1778">
        <v>107</v>
      </c>
      <c r="D1778">
        <v>954</v>
      </c>
      <c r="E1778">
        <v>8.9158878504672892</v>
      </c>
      <c r="F1778" t="str">
        <f>VLOOKUP(Importacao[[#This Row],[País]],Tabela4[],4,FALSE)</f>
        <v>Irlanda</v>
      </c>
      <c r="G1778" t="str">
        <f>IFERROR(VLOOKUP(Importacao[[#This Row],[País Corrigido]],'Conversor de países_Geral_UTF8_'!$A$2:$B$223,2,FALSE),"Não Informado")</f>
        <v>Europa</v>
      </c>
      <c r="H17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779" spans="1:8" hidden="1">
      <c r="A1779" s="3" t="s">
        <v>118</v>
      </c>
      <c r="B1779">
        <v>2019</v>
      </c>
      <c r="C1779">
        <v>179</v>
      </c>
      <c r="D1779">
        <v>1705</v>
      </c>
      <c r="E1779">
        <v>9.5251396648044686</v>
      </c>
      <c r="F1779" t="str">
        <f>VLOOKUP(Importacao[[#This Row],[País]],Tabela4[],4,FALSE)</f>
        <v>Irlanda</v>
      </c>
      <c r="G1779" t="str">
        <f>IFERROR(VLOOKUP(Importacao[[#This Row],[País Corrigido]],'Conversor de países_Geral_UTF8_'!$A$2:$B$223,2,FALSE),"Não Informado")</f>
        <v>Europa</v>
      </c>
      <c r="H17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780" spans="1:8" hidden="1">
      <c r="A1780" s="3" t="s">
        <v>118</v>
      </c>
      <c r="B1780">
        <v>2020</v>
      </c>
      <c r="C1780">
        <v>0</v>
      </c>
      <c r="D1780">
        <v>0</v>
      </c>
      <c r="E1780" t="e">
        <v>#NUM!</v>
      </c>
      <c r="F1780" t="str">
        <f>VLOOKUP(Importacao[[#This Row],[País]],Tabela4[],4,FALSE)</f>
        <v>Irlanda</v>
      </c>
      <c r="G1780" t="str">
        <f>IFERROR(VLOOKUP(Importacao[[#This Row],[País Corrigido]],'Conversor de países_Geral_UTF8_'!$A$2:$B$223,2,FALSE),"Não Informado")</f>
        <v>Europa</v>
      </c>
      <c r="H17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1" spans="1:8" hidden="1">
      <c r="A1781" s="3" t="s">
        <v>118</v>
      </c>
      <c r="B1781">
        <v>2021</v>
      </c>
      <c r="C1781">
        <v>0</v>
      </c>
      <c r="D1781">
        <v>0</v>
      </c>
      <c r="E1781" t="e">
        <v>#NUM!</v>
      </c>
      <c r="F1781" t="str">
        <f>VLOOKUP(Importacao[[#This Row],[País]],Tabela4[],4,FALSE)</f>
        <v>Irlanda</v>
      </c>
      <c r="G1781" t="str">
        <f>IFERROR(VLOOKUP(Importacao[[#This Row],[País Corrigido]],'Conversor de países_Geral_UTF8_'!$A$2:$B$223,2,FALSE),"Não Informado")</f>
        <v>Europa</v>
      </c>
      <c r="H17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2" spans="1:8" hidden="1">
      <c r="A1782" s="3" t="s">
        <v>118</v>
      </c>
      <c r="B1782">
        <v>2022</v>
      </c>
      <c r="C1782">
        <v>0</v>
      </c>
      <c r="D1782">
        <v>0</v>
      </c>
      <c r="E1782" t="e">
        <v>#NUM!</v>
      </c>
      <c r="F1782" t="str">
        <f>VLOOKUP(Importacao[[#This Row],[País]],Tabela4[],4,FALSE)</f>
        <v>Irlanda</v>
      </c>
      <c r="G1782" t="str">
        <f>IFERROR(VLOOKUP(Importacao[[#This Row],[País Corrigido]],'Conversor de países_Geral_UTF8_'!$A$2:$B$223,2,FALSE),"Não Informado")</f>
        <v>Europa</v>
      </c>
      <c r="H17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3" spans="1:8" hidden="1">
      <c r="A1783" s="3" t="s">
        <v>118</v>
      </c>
      <c r="B1783">
        <v>2023</v>
      </c>
      <c r="C1783">
        <v>0</v>
      </c>
      <c r="D1783">
        <v>0</v>
      </c>
      <c r="E1783" t="e">
        <v>#NUM!</v>
      </c>
      <c r="F1783" t="str">
        <f>VLOOKUP(Importacao[[#This Row],[País]],Tabela4[],4,FALSE)</f>
        <v>Irlanda</v>
      </c>
      <c r="G1783" t="str">
        <f>IFERROR(VLOOKUP(Importacao[[#This Row],[País Corrigido]],'Conversor de países_Geral_UTF8_'!$A$2:$B$223,2,FALSE),"Não Informado")</f>
        <v>Europa</v>
      </c>
      <c r="H17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4" spans="1:8" hidden="1">
      <c r="A1784" s="3" t="s">
        <v>120</v>
      </c>
      <c r="B1784">
        <v>1970</v>
      </c>
      <c r="C1784">
        <v>0</v>
      </c>
      <c r="D1784">
        <v>0</v>
      </c>
      <c r="E1784" t="e">
        <v>#NUM!</v>
      </c>
      <c r="F1784" t="str">
        <f>VLOOKUP(Importacao[[#This Row],[País]],Tabela4[],4,FALSE)</f>
        <v>Israel</v>
      </c>
      <c r="G1784" t="str">
        <f>IFERROR(VLOOKUP(Importacao[[#This Row],[País Corrigido]],'Conversor de países_Geral_UTF8_'!$A$2:$B$223,2,FALSE),"Não Informado")</f>
        <v>Ásia</v>
      </c>
      <c r="H17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5" spans="1:8" hidden="1">
      <c r="A1785" s="3" t="s">
        <v>120</v>
      </c>
      <c r="B1785">
        <v>1971</v>
      </c>
      <c r="C1785">
        <v>0</v>
      </c>
      <c r="D1785">
        <v>0</v>
      </c>
      <c r="E1785" t="e">
        <v>#NUM!</v>
      </c>
      <c r="F1785" t="str">
        <f>VLOOKUP(Importacao[[#This Row],[País]],Tabela4[],4,FALSE)</f>
        <v>Israel</v>
      </c>
      <c r="G1785" t="str">
        <f>IFERROR(VLOOKUP(Importacao[[#This Row],[País Corrigido]],'Conversor de países_Geral_UTF8_'!$A$2:$B$223,2,FALSE),"Não Informado")</f>
        <v>Ásia</v>
      </c>
      <c r="H17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6" spans="1:8" hidden="1">
      <c r="A1786" s="3" t="s">
        <v>120</v>
      </c>
      <c r="B1786">
        <v>1972</v>
      </c>
      <c r="C1786">
        <v>0</v>
      </c>
      <c r="D1786">
        <v>0</v>
      </c>
      <c r="E1786" t="e">
        <v>#NUM!</v>
      </c>
      <c r="F1786" t="str">
        <f>VLOOKUP(Importacao[[#This Row],[País]],Tabela4[],4,FALSE)</f>
        <v>Israel</v>
      </c>
      <c r="G1786" t="str">
        <f>IFERROR(VLOOKUP(Importacao[[#This Row],[País Corrigido]],'Conversor de países_Geral_UTF8_'!$A$2:$B$223,2,FALSE),"Não Informado")</f>
        <v>Ásia</v>
      </c>
      <c r="H17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7" spans="1:8" hidden="1">
      <c r="A1787" s="3" t="s">
        <v>120</v>
      </c>
      <c r="B1787">
        <v>1973</v>
      </c>
      <c r="C1787">
        <v>0</v>
      </c>
      <c r="D1787">
        <v>0</v>
      </c>
      <c r="E1787" t="e">
        <v>#NUM!</v>
      </c>
      <c r="F1787" t="str">
        <f>VLOOKUP(Importacao[[#This Row],[País]],Tabela4[],4,FALSE)</f>
        <v>Israel</v>
      </c>
      <c r="G1787" t="str">
        <f>IFERROR(VLOOKUP(Importacao[[#This Row],[País Corrigido]],'Conversor de países_Geral_UTF8_'!$A$2:$B$223,2,FALSE),"Não Informado")</f>
        <v>Ásia</v>
      </c>
      <c r="H17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8" spans="1:8" hidden="1">
      <c r="A1788" s="3" t="s">
        <v>120</v>
      </c>
      <c r="B1788">
        <v>1974</v>
      </c>
      <c r="C1788">
        <v>0</v>
      </c>
      <c r="D1788">
        <v>0</v>
      </c>
      <c r="E1788" t="e">
        <v>#NUM!</v>
      </c>
      <c r="F1788" t="str">
        <f>VLOOKUP(Importacao[[#This Row],[País]],Tabela4[],4,FALSE)</f>
        <v>Israel</v>
      </c>
      <c r="G1788" t="str">
        <f>IFERROR(VLOOKUP(Importacao[[#This Row],[País Corrigido]],'Conversor de países_Geral_UTF8_'!$A$2:$B$223,2,FALSE),"Não Informado")</f>
        <v>Ásia</v>
      </c>
      <c r="H17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89" spans="1:8" hidden="1">
      <c r="A1789" s="3" t="s">
        <v>120</v>
      </c>
      <c r="B1789">
        <v>1975</v>
      </c>
      <c r="C1789">
        <v>0</v>
      </c>
      <c r="D1789">
        <v>0</v>
      </c>
      <c r="E1789" t="e">
        <v>#NUM!</v>
      </c>
      <c r="F1789" t="str">
        <f>VLOOKUP(Importacao[[#This Row],[País]],Tabela4[],4,FALSE)</f>
        <v>Israel</v>
      </c>
      <c r="G1789" t="str">
        <f>IFERROR(VLOOKUP(Importacao[[#This Row],[País Corrigido]],'Conversor de países_Geral_UTF8_'!$A$2:$B$223,2,FALSE),"Não Informado")</f>
        <v>Ásia</v>
      </c>
      <c r="H17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0" spans="1:8" hidden="1">
      <c r="A1790" s="3" t="s">
        <v>120</v>
      </c>
      <c r="B1790">
        <v>1976</v>
      </c>
      <c r="C1790">
        <v>0</v>
      </c>
      <c r="D1790">
        <v>0</v>
      </c>
      <c r="E1790" t="e">
        <v>#NUM!</v>
      </c>
      <c r="F1790" t="str">
        <f>VLOOKUP(Importacao[[#This Row],[País]],Tabela4[],4,FALSE)</f>
        <v>Israel</v>
      </c>
      <c r="G1790" t="str">
        <f>IFERROR(VLOOKUP(Importacao[[#This Row],[País Corrigido]],'Conversor de países_Geral_UTF8_'!$A$2:$B$223,2,FALSE),"Não Informado")</f>
        <v>Ásia</v>
      </c>
      <c r="H17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1" spans="1:8" hidden="1">
      <c r="A1791" s="3" t="s">
        <v>120</v>
      </c>
      <c r="B1791">
        <v>1977</v>
      </c>
      <c r="C1791">
        <v>0</v>
      </c>
      <c r="D1791">
        <v>0</v>
      </c>
      <c r="E1791" t="e">
        <v>#NUM!</v>
      </c>
      <c r="F1791" t="str">
        <f>VLOOKUP(Importacao[[#This Row],[País]],Tabela4[],4,FALSE)</f>
        <v>Israel</v>
      </c>
      <c r="G1791" t="str">
        <f>IFERROR(VLOOKUP(Importacao[[#This Row],[País Corrigido]],'Conversor de países_Geral_UTF8_'!$A$2:$B$223,2,FALSE),"Não Informado")</f>
        <v>Ásia</v>
      </c>
      <c r="H17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2" spans="1:8" hidden="1">
      <c r="A1792" s="3" t="s">
        <v>120</v>
      </c>
      <c r="B1792">
        <v>1978</v>
      </c>
      <c r="C1792">
        <v>0</v>
      </c>
      <c r="D1792">
        <v>0</v>
      </c>
      <c r="E1792" t="e">
        <v>#NUM!</v>
      </c>
      <c r="F1792" t="str">
        <f>VLOOKUP(Importacao[[#This Row],[País]],Tabela4[],4,FALSE)</f>
        <v>Israel</v>
      </c>
      <c r="G1792" t="str">
        <f>IFERROR(VLOOKUP(Importacao[[#This Row],[País Corrigido]],'Conversor de países_Geral_UTF8_'!$A$2:$B$223,2,FALSE),"Não Informado")</f>
        <v>Ásia</v>
      </c>
      <c r="H17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3" spans="1:8" hidden="1">
      <c r="A1793" s="3" t="s">
        <v>120</v>
      </c>
      <c r="B1793">
        <v>1979</v>
      </c>
      <c r="C1793">
        <v>0</v>
      </c>
      <c r="D1793">
        <v>0</v>
      </c>
      <c r="E1793" t="e">
        <v>#NUM!</v>
      </c>
      <c r="F1793" t="str">
        <f>VLOOKUP(Importacao[[#This Row],[País]],Tabela4[],4,FALSE)</f>
        <v>Israel</v>
      </c>
      <c r="G1793" t="str">
        <f>IFERROR(VLOOKUP(Importacao[[#This Row],[País Corrigido]],'Conversor de países_Geral_UTF8_'!$A$2:$B$223,2,FALSE),"Não Informado")</f>
        <v>Ásia</v>
      </c>
      <c r="H17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4" spans="1:8" hidden="1">
      <c r="A1794" s="3" t="s">
        <v>120</v>
      </c>
      <c r="B1794">
        <v>1980</v>
      </c>
      <c r="C1794">
        <v>0</v>
      </c>
      <c r="D1794">
        <v>0</v>
      </c>
      <c r="E1794" t="e">
        <v>#NUM!</v>
      </c>
      <c r="F1794" t="str">
        <f>VLOOKUP(Importacao[[#This Row],[País]],Tabela4[],4,FALSE)</f>
        <v>Israel</v>
      </c>
      <c r="G1794" t="str">
        <f>IFERROR(VLOOKUP(Importacao[[#This Row],[País Corrigido]],'Conversor de países_Geral_UTF8_'!$A$2:$B$223,2,FALSE),"Não Informado")</f>
        <v>Ásia</v>
      </c>
      <c r="H17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5" spans="1:8" hidden="1">
      <c r="A1795" s="3" t="s">
        <v>120</v>
      </c>
      <c r="B1795">
        <v>1981</v>
      </c>
      <c r="C1795">
        <v>0</v>
      </c>
      <c r="D1795">
        <v>0</v>
      </c>
      <c r="E1795" t="e">
        <v>#NUM!</v>
      </c>
      <c r="F1795" t="str">
        <f>VLOOKUP(Importacao[[#This Row],[País]],Tabela4[],4,FALSE)</f>
        <v>Israel</v>
      </c>
      <c r="G1795" t="str">
        <f>IFERROR(VLOOKUP(Importacao[[#This Row],[País Corrigido]],'Conversor de países_Geral_UTF8_'!$A$2:$B$223,2,FALSE),"Não Informado")</f>
        <v>Ásia</v>
      </c>
      <c r="H17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6" spans="1:8" hidden="1">
      <c r="A1796" s="3" t="s">
        <v>120</v>
      </c>
      <c r="B1796">
        <v>1982</v>
      </c>
      <c r="C1796">
        <v>0</v>
      </c>
      <c r="D1796">
        <v>0</v>
      </c>
      <c r="E1796" t="e">
        <v>#NUM!</v>
      </c>
      <c r="F1796" t="str">
        <f>VLOOKUP(Importacao[[#This Row],[País]],Tabela4[],4,FALSE)</f>
        <v>Israel</v>
      </c>
      <c r="G1796" t="str">
        <f>IFERROR(VLOOKUP(Importacao[[#This Row],[País Corrigido]],'Conversor de países_Geral_UTF8_'!$A$2:$B$223,2,FALSE),"Não Informado")</f>
        <v>Ásia</v>
      </c>
      <c r="H17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7" spans="1:8" hidden="1">
      <c r="A1797" s="3" t="s">
        <v>120</v>
      </c>
      <c r="B1797">
        <v>1983</v>
      </c>
      <c r="C1797">
        <v>0</v>
      </c>
      <c r="D1797">
        <v>0</v>
      </c>
      <c r="E1797" t="e">
        <v>#NUM!</v>
      </c>
      <c r="F1797" t="str">
        <f>VLOOKUP(Importacao[[#This Row],[País]],Tabela4[],4,FALSE)</f>
        <v>Israel</v>
      </c>
      <c r="G1797" t="str">
        <f>IFERROR(VLOOKUP(Importacao[[#This Row],[País Corrigido]],'Conversor de países_Geral_UTF8_'!$A$2:$B$223,2,FALSE),"Não Informado")</f>
        <v>Ásia</v>
      </c>
      <c r="H17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8" spans="1:8" hidden="1">
      <c r="A1798" s="3" t="s">
        <v>120</v>
      </c>
      <c r="B1798">
        <v>1984</v>
      </c>
      <c r="C1798">
        <v>0</v>
      </c>
      <c r="D1798">
        <v>0</v>
      </c>
      <c r="E1798" t="e">
        <v>#NUM!</v>
      </c>
      <c r="F1798" t="str">
        <f>VLOOKUP(Importacao[[#This Row],[País]],Tabela4[],4,FALSE)</f>
        <v>Israel</v>
      </c>
      <c r="G1798" t="str">
        <f>IFERROR(VLOOKUP(Importacao[[#This Row],[País Corrigido]],'Conversor de países_Geral_UTF8_'!$A$2:$B$223,2,FALSE),"Não Informado")</f>
        <v>Ásia</v>
      </c>
      <c r="H17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799" spans="1:8" hidden="1">
      <c r="A1799" s="3" t="s">
        <v>120</v>
      </c>
      <c r="B1799">
        <v>1985</v>
      </c>
      <c r="C1799">
        <v>0</v>
      </c>
      <c r="D1799">
        <v>0</v>
      </c>
      <c r="E1799" t="e">
        <v>#NUM!</v>
      </c>
      <c r="F1799" t="str">
        <f>VLOOKUP(Importacao[[#This Row],[País]],Tabela4[],4,FALSE)</f>
        <v>Israel</v>
      </c>
      <c r="G1799" t="str">
        <f>IFERROR(VLOOKUP(Importacao[[#This Row],[País Corrigido]],'Conversor de países_Geral_UTF8_'!$A$2:$B$223,2,FALSE),"Não Informado")</f>
        <v>Ásia</v>
      </c>
      <c r="H17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0" spans="1:8" hidden="1">
      <c r="A1800" s="3" t="s">
        <v>120</v>
      </c>
      <c r="B1800">
        <v>1986</v>
      </c>
      <c r="C1800">
        <v>0</v>
      </c>
      <c r="D1800">
        <v>0</v>
      </c>
      <c r="E1800" t="e">
        <v>#NUM!</v>
      </c>
      <c r="F1800" t="str">
        <f>VLOOKUP(Importacao[[#This Row],[País]],Tabela4[],4,FALSE)</f>
        <v>Israel</v>
      </c>
      <c r="G1800" t="str">
        <f>IFERROR(VLOOKUP(Importacao[[#This Row],[País Corrigido]],'Conversor de países_Geral_UTF8_'!$A$2:$B$223,2,FALSE),"Não Informado")</f>
        <v>Ásia</v>
      </c>
      <c r="H18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1" spans="1:8" hidden="1">
      <c r="A1801" s="3" t="s">
        <v>120</v>
      </c>
      <c r="B1801">
        <v>1987</v>
      </c>
      <c r="C1801">
        <v>0</v>
      </c>
      <c r="D1801">
        <v>0</v>
      </c>
      <c r="E1801" t="e">
        <v>#NUM!</v>
      </c>
      <c r="F1801" t="str">
        <f>VLOOKUP(Importacao[[#This Row],[País]],Tabela4[],4,FALSE)</f>
        <v>Israel</v>
      </c>
      <c r="G1801" t="str">
        <f>IFERROR(VLOOKUP(Importacao[[#This Row],[País Corrigido]],'Conversor de países_Geral_UTF8_'!$A$2:$B$223,2,FALSE),"Não Informado")</f>
        <v>Ásia</v>
      </c>
      <c r="H18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2" spans="1:8" hidden="1">
      <c r="A1802" s="3" t="s">
        <v>120</v>
      </c>
      <c r="B1802">
        <v>1988</v>
      </c>
      <c r="C1802">
        <v>0</v>
      </c>
      <c r="D1802">
        <v>0</v>
      </c>
      <c r="E1802" t="e">
        <v>#NUM!</v>
      </c>
      <c r="F1802" t="str">
        <f>VLOOKUP(Importacao[[#This Row],[País]],Tabela4[],4,FALSE)</f>
        <v>Israel</v>
      </c>
      <c r="G1802" t="str">
        <f>IFERROR(VLOOKUP(Importacao[[#This Row],[País Corrigido]],'Conversor de países_Geral_UTF8_'!$A$2:$B$223,2,FALSE),"Não Informado")</f>
        <v>Ásia</v>
      </c>
      <c r="H18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3" spans="1:8" hidden="1">
      <c r="A1803" s="3" t="s">
        <v>120</v>
      </c>
      <c r="B1803">
        <v>1989</v>
      </c>
      <c r="C1803">
        <v>0</v>
      </c>
      <c r="D1803">
        <v>0</v>
      </c>
      <c r="E1803" t="e">
        <v>#NUM!</v>
      </c>
      <c r="F1803" t="str">
        <f>VLOOKUP(Importacao[[#This Row],[País]],Tabela4[],4,FALSE)</f>
        <v>Israel</v>
      </c>
      <c r="G1803" t="str">
        <f>IFERROR(VLOOKUP(Importacao[[#This Row],[País Corrigido]],'Conversor de países_Geral_UTF8_'!$A$2:$B$223,2,FALSE),"Não Informado")</f>
        <v>Ásia</v>
      </c>
      <c r="H18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4" spans="1:8" hidden="1">
      <c r="A1804" s="3" t="s">
        <v>120</v>
      </c>
      <c r="B1804">
        <v>1990</v>
      </c>
      <c r="C1804">
        <v>0</v>
      </c>
      <c r="D1804">
        <v>0</v>
      </c>
      <c r="E1804" t="e">
        <v>#NUM!</v>
      </c>
      <c r="F1804" t="str">
        <f>VLOOKUP(Importacao[[#This Row],[País]],Tabela4[],4,FALSE)</f>
        <v>Israel</v>
      </c>
      <c r="G1804" t="str">
        <f>IFERROR(VLOOKUP(Importacao[[#This Row],[País Corrigido]],'Conversor de países_Geral_UTF8_'!$A$2:$B$223,2,FALSE),"Não Informado")</f>
        <v>Ásia</v>
      </c>
      <c r="H18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5" spans="1:8" hidden="1">
      <c r="A1805" s="3" t="s">
        <v>120</v>
      </c>
      <c r="B1805">
        <v>1991</v>
      </c>
      <c r="C1805">
        <v>0</v>
      </c>
      <c r="D1805">
        <v>0</v>
      </c>
      <c r="E1805" t="e">
        <v>#NUM!</v>
      </c>
      <c r="F1805" t="str">
        <f>VLOOKUP(Importacao[[#This Row],[País]],Tabela4[],4,FALSE)</f>
        <v>Israel</v>
      </c>
      <c r="G1805" t="str">
        <f>IFERROR(VLOOKUP(Importacao[[#This Row],[País Corrigido]],'Conversor de países_Geral_UTF8_'!$A$2:$B$223,2,FALSE),"Não Informado")</f>
        <v>Ásia</v>
      </c>
      <c r="H18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6" spans="1:8" hidden="1">
      <c r="A1806" s="3" t="s">
        <v>120</v>
      </c>
      <c r="B1806">
        <v>1992</v>
      </c>
      <c r="C1806">
        <v>0</v>
      </c>
      <c r="D1806">
        <v>0</v>
      </c>
      <c r="E1806" t="e">
        <v>#NUM!</v>
      </c>
      <c r="F1806" t="str">
        <f>VLOOKUP(Importacao[[#This Row],[País]],Tabela4[],4,FALSE)</f>
        <v>Israel</v>
      </c>
      <c r="G1806" t="str">
        <f>IFERROR(VLOOKUP(Importacao[[#This Row],[País Corrigido]],'Conversor de países_Geral_UTF8_'!$A$2:$B$223,2,FALSE),"Não Informado")</f>
        <v>Ásia</v>
      </c>
      <c r="H18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7" spans="1:8" hidden="1">
      <c r="A1807" s="3" t="s">
        <v>120</v>
      </c>
      <c r="B1807">
        <v>1993</v>
      </c>
      <c r="C1807">
        <v>0</v>
      </c>
      <c r="D1807">
        <v>0</v>
      </c>
      <c r="E1807" t="e">
        <v>#NUM!</v>
      </c>
      <c r="F1807" t="str">
        <f>VLOOKUP(Importacao[[#This Row],[País]],Tabela4[],4,FALSE)</f>
        <v>Israel</v>
      </c>
      <c r="G1807" t="str">
        <f>IFERROR(VLOOKUP(Importacao[[#This Row],[País Corrigido]],'Conversor de países_Geral_UTF8_'!$A$2:$B$223,2,FALSE),"Não Informado")</f>
        <v>Ásia</v>
      </c>
      <c r="H18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8" spans="1:8" hidden="1">
      <c r="A1808" s="3" t="s">
        <v>120</v>
      </c>
      <c r="B1808">
        <v>1994</v>
      </c>
      <c r="C1808">
        <v>0</v>
      </c>
      <c r="D1808">
        <v>0</v>
      </c>
      <c r="E1808" t="e">
        <v>#NUM!</v>
      </c>
      <c r="F1808" t="str">
        <f>VLOOKUP(Importacao[[#This Row],[País]],Tabela4[],4,FALSE)</f>
        <v>Israel</v>
      </c>
      <c r="G1808" t="str">
        <f>IFERROR(VLOOKUP(Importacao[[#This Row],[País Corrigido]],'Conversor de países_Geral_UTF8_'!$A$2:$B$223,2,FALSE),"Não Informado")</f>
        <v>Ásia</v>
      </c>
      <c r="H18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09" spans="1:8" hidden="1">
      <c r="A1809" s="3" t="s">
        <v>120</v>
      </c>
      <c r="B1809">
        <v>1995</v>
      </c>
      <c r="C1809">
        <v>0</v>
      </c>
      <c r="D1809">
        <v>0</v>
      </c>
      <c r="E1809" t="e">
        <v>#NUM!</v>
      </c>
      <c r="F1809" t="str">
        <f>VLOOKUP(Importacao[[#This Row],[País]],Tabela4[],4,FALSE)</f>
        <v>Israel</v>
      </c>
      <c r="G1809" t="str">
        <f>IFERROR(VLOOKUP(Importacao[[#This Row],[País Corrigido]],'Conversor de países_Geral_UTF8_'!$A$2:$B$223,2,FALSE),"Não Informado")</f>
        <v>Ásia</v>
      </c>
      <c r="H18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0" spans="1:8" hidden="1">
      <c r="A1810" s="3" t="s">
        <v>120</v>
      </c>
      <c r="B1810">
        <v>1996</v>
      </c>
      <c r="C1810">
        <v>0</v>
      </c>
      <c r="D1810">
        <v>0</v>
      </c>
      <c r="E1810" t="e">
        <v>#NUM!</v>
      </c>
      <c r="F1810" t="str">
        <f>VLOOKUP(Importacao[[#This Row],[País]],Tabela4[],4,FALSE)</f>
        <v>Israel</v>
      </c>
      <c r="G1810" t="str">
        <f>IFERROR(VLOOKUP(Importacao[[#This Row],[País Corrigido]],'Conversor de países_Geral_UTF8_'!$A$2:$B$223,2,FALSE),"Não Informado")</f>
        <v>Ásia</v>
      </c>
      <c r="H18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1" spans="1:8" hidden="1">
      <c r="A1811" s="3" t="s">
        <v>120</v>
      </c>
      <c r="B1811">
        <v>1997</v>
      </c>
      <c r="C1811">
        <v>0</v>
      </c>
      <c r="D1811">
        <v>0</v>
      </c>
      <c r="E1811" t="e">
        <v>#NUM!</v>
      </c>
      <c r="F1811" t="str">
        <f>VLOOKUP(Importacao[[#This Row],[País]],Tabela4[],4,FALSE)</f>
        <v>Israel</v>
      </c>
      <c r="G1811" t="str">
        <f>IFERROR(VLOOKUP(Importacao[[#This Row],[País Corrigido]],'Conversor de países_Geral_UTF8_'!$A$2:$B$223,2,FALSE),"Não Informado")</f>
        <v>Ásia</v>
      </c>
      <c r="H18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2" spans="1:8" hidden="1">
      <c r="A1812" s="3" t="s">
        <v>120</v>
      </c>
      <c r="B1812">
        <v>1998</v>
      </c>
      <c r="C1812">
        <v>0</v>
      </c>
      <c r="D1812">
        <v>0</v>
      </c>
      <c r="E1812" t="e">
        <v>#NUM!</v>
      </c>
      <c r="F1812" t="str">
        <f>VLOOKUP(Importacao[[#This Row],[País]],Tabela4[],4,FALSE)</f>
        <v>Israel</v>
      </c>
      <c r="G1812" t="str">
        <f>IFERROR(VLOOKUP(Importacao[[#This Row],[País Corrigido]],'Conversor de países_Geral_UTF8_'!$A$2:$B$223,2,FALSE),"Não Informado")</f>
        <v>Ásia</v>
      </c>
      <c r="H18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3" spans="1:8" hidden="1">
      <c r="A1813" s="3" t="s">
        <v>120</v>
      </c>
      <c r="B1813">
        <v>1999</v>
      </c>
      <c r="C1813">
        <v>0</v>
      </c>
      <c r="D1813">
        <v>0</v>
      </c>
      <c r="E1813" t="e">
        <v>#NUM!</v>
      </c>
      <c r="F1813" t="str">
        <f>VLOOKUP(Importacao[[#This Row],[País]],Tabela4[],4,FALSE)</f>
        <v>Israel</v>
      </c>
      <c r="G1813" t="str">
        <f>IFERROR(VLOOKUP(Importacao[[#This Row],[País Corrigido]],'Conversor de países_Geral_UTF8_'!$A$2:$B$223,2,FALSE),"Não Informado")</f>
        <v>Ásia</v>
      </c>
      <c r="H18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4" spans="1:8" hidden="1">
      <c r="A1814" s="3" t="s">
        <v>120</v>
      </c>
      <c r="B1814">
        <v>2000</v>
      </c>
      <c r="C1814">
        <v>0</v>
      </c>
      <c r="D1814">
        <v>0</v>
      </c>
      <c r="E1814" t="e">
        <v>#NUM!</v>
      </c>
      <c r="F1814" t="str">
        <f>VLOOKUP(Importacao[[#This Row],[País]],Tabela4[],4,FALSE)</f>
        <v>Israel</v>
      </c>
      <c r="G1814" t="str">
        <f>IFERROR(VLOOKUP(Importacao[[#This Row],[País Corrigido]],'Conversor de países_Geral_UTF8_'!$A$2:$B$223,2,FALSE),"Não Informado")</f>
        <v>Ásia</v>
      </c>
      <c r="H18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5" spans="1:8" hidden="1">
      <c r="A1815" s="3" t="s">
        <v>120</v>
      </c>
      <c r="B1815">
        <v>2001</v>
      </c>
      <c r="C1815">
        <v>0</v>
      </c>
      <c r="D1815">
        <v>0</v>
      </c>
      <c r="E1815" t="e">
        <v>#NUM!</v>
      </c>
      <c r="F1815" t="str">
        <f>VLOOKUP(Importacao[[#This Row],[País]],Tabela4[],4,FALSE)</f>
        <v>Israel</v>
      </c>
      <c r="G1815" t="str">
        <f>IFERROR(VLOOKUP(Importacao[[#This Row],[País Corrigido]],'Conversor de países_Geral_UTF8_'!$A$2:$B$223,2,FALSE),"Não Informado")</f>
        <v>Ásia</v>
      </c>
      <c r="H18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6" spans="1:8" hidden="1">
      <c r="A1816" s="3" t="s">
        <v>120</v>
      </c>
      <c r="B1816">
        <v>2002</v>
      </c>
      <c r="C1816">
        <v>0</v>
      </c>
      <c r="D1816">
        <v>0</v>
      </c>
      <c r="E1816" t="e">
        <v>#NUM!</v>
      </c>
      <c r="F1816" t="str">
        <f>VLOOKUP(Importacao[[#This Row],[País]],Tabela4[],4,FALSE)</f>
        <v>Israel</v>
      </c>
      <c r="G1816" t="str">
        <f>IFERROR(VLOOKUP(Importacao[[#This Row],[País Corrigido]],'Conversor de países_Geral_UTF8_'!$A$2:$B$223,2,FALSE),"Não Informado")</f>
        <v>Ásia</v>
      </c>
      <c r="H18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7" spans="1:8" hidden="1">
      <c r="A1817" s="3" t="s">
        <v>120</v>
      </c>
      <c r="B1817">
        <v>2003</v>
      </c>
      <c r="C1817">
        <v>0</v>
      </c>
      <c r="D1817">
        <v>0</v>
      </c>
      <c r="E1817" t="e">
        <v>#NUM!</v>
      </c>
      <c r="F1817" t="str">
        <f>VLOOKUP(Importacao[[#This Row],[País]],Tabela4[],4,FALSE)</f>
        <v>Israel</v>
      </c>
      <c r="G1817" t="str">
        <f>IFERROR(VLOOKUP(Importacao[[#This Row],[País Corrigido]],'Conversor de países_Geral_UTF8_'!$A$2:$B$223,2,FALSE),"Não Informado")</f>
        <v>Ásia</v>
      </c>
      <c r="H18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8" spans="1:8" hidden="1">
      <c r="A1818" s="3" t="s">
        <v>120</v>
      </c>
      <c r="B1818">
        <v>2004</v>
      </c>
      <c r="C1818">
        <v>0</v>
      </c>
      <c r="D1818">
        <v>0</v>
      </c>
      <c r="E1818" t="e">
        <v>#NUM!</v>
      </c>
      <c r="F1818" t="str">
        <f>VLOOKUP(Importacao[[#This Row],[País]],Tabela4[],4,FALSE)</f>
        <v>Israel</v>
      </c>
      <c r="G1818" t="str">
        <f>IFERROR(VLOOKUP(Importacao[[#This Row],[País Corrigido]],'Conversor de países_Geral_UTF8_'!$A$2:$B$223,2,FALSE),"Não Informado")</f>
        <v>Ásia</v>
      </c>
      <c r="H18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19" spans="1:8" hidden="1">
      <c r="A1819" s="3" t="s">
        <v>120</v>
      </c>
      <c r="B1819">
        <v>2005</v>
      </c>
      <c r="C1819">
        <v>0</v>
      </c>
      <c r="D1819">
        <v>0</v>
      </c>
      <c r="E1819" t="e">
        <v>#NUM!</v>
      </c>
      <c r="F1819" t="str">
        <f>VLOOKUP(Importacao[[#This Row],[País]],Tabela4[],4,FALSE)</f>
        <v>Israel</v>
      </c>
      <c r="G1819" t="str">
        <f>IFERROR(VLOOKUP(Importacao[[#This Row],[País Corrigido]],'Conversor de países_Geral_UTF8_'!$A$2:$B$223,2,FALSE),"Não Informado")</f>
        <v>Ásia</v>
      </c>
      <c r="H18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20" spans="1:8" hidden="1">
      <c r="A1820" s="3" t="s">
        <v>120</v>
      </c>
      <c r="B1820">
        <v>2006</v>
      </c>
      <c r="C1820">
        <v>0</v>
      </c>
      <c r="D1820">
        <v>0</v>
      </c>
      <c r="E1820" t="e">
        <v>#NUM!</v>
      </c>
      <c r="F1820" t="str">
        <f>VLOOKUP(Importacao[[#This Row],[País]],Tabela4[],4,FALSE)</f>
        <v>Israel</v>
      </c>
      <c r="G1820" t="str">
        <f>IFERROR(VLOOKUP(Importacao[[#This Row],[País Corrigido]],'Conversor de países_Geral_UTF8_'!$A$2:$B$223,2,FALSE),"Não Informado")</f>
        <v>Ásia</v>
      </c>
      <c r="H18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21" spans="1:8" hidden="1">
      <c r="A1821" s="3" t="s">
        <v>120</v>
      </c>
      <c r="B1821">
        <v>2007</v>
      </c>
      <c r="C1821">
        <v>13250</v>
      </c>
      <c r="D1821">
        <v>27398</v>
      </c>
      <c r="E1821">
        <v>2.0677735849056602</v>
      </c>
      <c r="F1821" t="str">
        <f>VLOOKUP(Importacao[[#This Row],[País]],Tabela4[],4,FALSE)</f>
        <v>Israel</v>
      </c>
      <c r="G1821" t="str">
        <f>IFERROR(VLOOKUP(Importacao[[#This Row],[País Corrigido]],'Conversor de países_Geral_UTF8_'!$A$2:$B$223,2,FALSE),"Não Informado")</f>
        <v>Ásia</v>
      </c>
      <c r="H18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22" spans="1:8" hidden="1">
      <c r="A1822" s="3" t="s">
        <v>120</v>
      </c>
      <c r="B1822">
        <v>2008</v>
      </c>
      <c r="C1822">
        <v>8694</v>
      </c>
      <c r="D1822">
        <v>41161</v>
      </c>
      <c r="E1822">
        <v>4.7344145387623646</v>
      </c>
      <c r="F1822" t="str">
        <f>VLOOKUP(Importacao[[#This Row],[País]],Tabela4[],4,FALSE)</f>
        <v>Israel</v>
      </c>
      <c r="G1822" t="str">
        <f>IFERROR(VLOOKUP(Importacao[[#This Row],[País Corrigido]],'Conversor de países_Geral_UTF8_'!$A$2:$B$223,2,FALSE),"Não Informado")</f>
        <v>Ásia</v>
      </c>
      <c r="H18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23" spans="1:8" hidden="1">
      <c r="A1823" s="3" t="s">
        <v>120</v>
      </c>
      <c r="B1823">
        <v>2009</v>
      </c>
      <c r="C1823">
        <v>8924</v>
      </c>
      <c r="D1823">
        <v>36534</v>
      </c>
      <c r="E1823">
        <v>4.0939040788883911</v>
      </c>
      <c r="F1823" t="str">
        <f>VLOOKUP(Importacao[[#This Row],[País]],Tabela4[],4,FALSE)</f>
        <v>Israel</v>
      </c>
      <c r="G1823" t="str">
        <f>IFERROR(VLOOKUP(Importacao[[#This Row],[País Corrigido]],'Conversor de países_Geral_UTF8_'!$A$2:$B$223,2,FALSE),"Não Informado")</f>
        <v>Ásia</v>
      </c>
      <c r="H18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24" spans="1:8" hidden="1">
      <c r="A1824" s="3" t="s">
        <v>120</v>
      </c>
      <c r="B1824">
        <v>2010</v>
      </c>
      <c r="C1824">
        <v>15782</v>
      </c>
      <c r="D1824">
        <v>93252</v>
      </c>
      <c r="E1824">
        <v>5.9087568115574705</v>
      </c>
      <c r="F1824" t="str">
        <f>VLOOKUP(Importacao[[#This Row],[País]],Tabela4[],4,FALSE)</f>
        <v>Israel</v>
      </c>
      <c r="G1824" t="str">
        <f>IFERROR(VLOOKUP(Importacao[[#This Row],[País Corrigido]],'Conversor de países_Geral_UTF8_'!$A$2:$B$223,2,FALSE),"Não Informado")</f>
        <v>Ásia</v>
      </c>
      <c r="H18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25" spans="1:8" hidden="1">
      <c r="A1825" s="3" t="s">
        <v>120</v>
      </c>
      <c r="B1825">
        <v>2011</v>
      </c>
      <c r="C1825">
        <v>16382</v>
      </c>
      <c r="D1825">
        <v>68676</v>
      </c>
      <c r="E1825">
        <v>4.1921621291661584</v>
      </c>
      <c r="F1825" t="str">
        <f>VLOOKUP(Importacao[[#This Row],[País]],Tabela4[],4,FALSE)</f>
        <v>Israel</v>
      </c>
      <c r="G1825" t="str">
        <f>IFERROR(VLOOKUP(Importacao[[#This Row],[País Corrigido]],'Conversor de países_Geral_UTF8_'!$A$2:$B$223,2,FALSE),"Não Informado")</f>
        <v>Ásia</v>
      </c>
      <c r="H18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26" spans="1:8" hidden="1">
      <c r="A1826" s="3" t="s">
        <v>120</v>
      </c>
      <c r="B1826">
        <v>2012</v>
      </c>
      <c r="C1826">
        <v>8439</v>
      </c>
      <c r="D1826">
        <v>47579</v>
      </c>
      <c r="E1826">
        <v>5.6379902832089108</v>
      </c>
      <c r="F1826" t="str">
        <f>VLOOKUP(Importacao[[#This Row],[País]],Tabela4[],4,FALSE)</f>
        <v>Israel</v>
      </c>
      <c r="G1826" t="str">
        <f>IFERROR(VLOOKUP(Importacao[[#This Row],[País Corrigido]],'Conversor de países_Geral_UTF8_'!$A$2:$B$223,2,FALSE),"Não Informado")</f>
        <v>Ásia</v>
      </c>
      <c r="H18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27" spans="1:8" hidden="1">
      <c r="A1827" s="3" t="s">
        <v>120</v>
      </c>
      <c r="B1827">
        <v>2013</v>
      </c>
      <c r="C1827">
        <v>24622</v>
      </c>
      <c r="D1827">
        <v>97645</v>
      </c>
      <c r="E1827">
        <v>3.965762326374787</v>
      </c>
      <c r="F1827" t="str">
        <f>VLOOKUP(Importacao[[#This Row],[País]],Tabela4[],4,FALSE)</f>
        <v>Israel</v>
      </c>
      <c r="G1827" t="str">
        <f>IFERROR(VLOOKUP(Importacao[[#This Row],[País Corrigido]],'Conversor de países_Geral_UTF8_'!$A$2:$B$223,2,FALSE),"Não Informado")</f>
        <v>Ásia</v>
      </c>
      <c r="H18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28" spans="1:8" hidden="1">
      <c r="A1828" s="3" t="s">
        <v>120</v>
      </c>
      <c r="B1828">
        <v>2014</v>
      </c>
      <c r="C1828">
        <v>7734</v>
      </c>
      <c r="D1828">
        <v>40372</v>
      </c>
      <c r="E1828">
        <v>5.220067235583139</v>
      </c>
      <c r="F1828" t="str">
        <f>VLOOKUP(Importacao[[#This Row],[País]],Tabela4[],4,FALSE)</f>
        <v>Israel</v>
      </c>
      <c r="G1828" t="str">
        <f>IFERROR(VLOOKUP(Importacao[[#This Row],[País Corrigido]],'Conversor de países_Geral_UTF8_'!$A$2:$B$223,2,FALSE),"Não Informado")</f>
        <v>Ásia</v>
      </c>
      <c r="H18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29" spans="1:8" hidden="1">
      <c r="A1829" s="3" t="s">
        <v>120</v>
      </c>
      <c r="B1829">
        <v>2015</v>
      </c>
      <c r="C1829">
        <v>19028</v>
      </c>
      <c r="D1829">
        <v>55248</v>
      </c>
      <c r="E1829">
        <v>2.9035106159344126</v>
      </c>
      <c r="F1829" t="str">
        <f>VLOOKUP(Importacao[[#This Row],[País]],Tabela4[],4,FALSE)</f>
        <v>Israel</v>
      </c>
      <c r="G1829" t="str">
        <f>IFERROR(VLOOKUP(Importacao[[#This Row],[País Corrigido]],'Conversor de países_Geral_UTF8_'!$A$2:$B$223,2,FALSE),"Não Informado")</f>
        <v>Ásia</v>
      </c>
      <c r="H18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0" spans="1:8" hidden="1">
      <c r="A1830" s="3" t="s">
        <v>120</v>
      </c>
      <c r="B1830">
        <v>2016</v>
      </c>
      <c r="C1830">
        <v>12548</v>
      </c>
      <c r="D1830">
        <v>44277</v>
      </c>
      <c r="E1830">
        <v>3.5286101370736374</v>
      </c>
      <c r="F1830" t="str">
        <f>VLOOKUP(Importacao[[#This Row],[País]],Tabela4[],4,FALSE)</f>
        <v>Israel</v>
      </c>
      <c r="G1830" t="str">
        <f>IFERROR(VLOOKUP(Importacao[[#This Row],[País Corrigido]],'Conversor de países_Geral_UTF8_'!$A$2:$B$223,2,FALSE),"Não Informado")</f>
        <v>Ásia</v>
      </c>
      <c r="H18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1" spans="1:8" hidden="1">
      <c r="A1831" s="3" t="s">
        <v>120</v>
      </c>
      <c r="B1831">
        <v>2017</v>
      </c>
      <c r="C1831">
        <v>37302</v>
      </c>
      <c r="D1831">
        <v>120463</v>
      </c>
      <c r="E1831">
        <v>3.229397887512734</v>
      </c>
      <c r="F1831" t="str">
        <f>VLOOKUP(Importacao[[#This Row],[País]],Tabela4[],4,FALSE)</f>
        <v>Israel</v>
      </c>
      <c r="G1831" t="str">
        <f>IFERROR(VLOOKUP(Importacao[[#This Row],[País Corrigido]],'Conversor de países_Geral_UTF8_'!$A$2:$B$223,2,FALSE),"Não Informado")</f>
        <v>Ásia</v>
      </c>
      <c r="H18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2" spans="1:8" hidden="1">
      <c r="A1832" s="3" t="s">
        <v>120</v>
      </c>
      <c r="B1832">
        <v>2018</v>
      </c>
      <c r="C1832">
        <v>40354</v>
      </c>
      <c r="D1832">
        <v>182017</v>
      </c>
      <c r="E1832">
        <v>4.5105070129355207</v>
      </c>
      <c r="F1832" t="str">
        <f>VLOOKUP(Importacao[[#This Row],[País]],Tabela4[],4,FALSE)</f>
        <v>Israel</v>
      </c>
      <c r="G1832" t="str">
        <f>IFERROR(VLOOKUP(Importacao[[#This Row],[País Corrigido]],'Conversor de países_Geral_UTF8_'!$A$2:$B$223,2,FALSE),"Não Informado")</f>
        <v>Ásia</v>
      </c>
      <c r="H18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3" spans="1:8" hidden="1">
      <c r="A1833" s="3" t="s">
        <v>120</v>
      </c>
      <c r="B1833">
        <v>2019</v>
      </c>
      <c r="C1833">
        <v>52237</v>
      </c>
      <c r="D1833">
        <v>182602</v>
      </c>
      <c r="E1833">
        <v>3.4956448494362236</v>
      </c>
      <c r="F1833" t="str">
        <f>VLOOKUP(Importacao[[#This Row],[País]],Tabela4[],4,FALSE)</f>
        <v>Israel</v>
      </c>
      <c r="G1833" t="str">
        <f>IFERROR(VLOOKUP(Importacao[[#This Row],[País Corrigido]],'Conversor de países_Geral_UTF8_'!$A$2:$B$223,2,FALSE),"Não Informado")</f>
        <v>Ásia</v>
      </c>
      <c r="H18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4" spans="1:8" hidden="1">
      <c r="A1834" s="3" t="s">
        <v>120</v>
      </c>
      <c r="B1834">
        <v>2020</v>
      </c>
      <c r="C1834">
        <v>38239</v>
      </c>
      <c r="D1834">
        <v>224349</v>
      </c>
      <c r="E1834">
        <v>5.8670205810821416</v>
      </c>
      <c r="F1834" t="str">
        <f>VLOOKUP(Importacao[[#This Row],[País]],Tabela4[],4,FALSE)</f>
        <v>Israel</v>
      </c>
      <c r="G1834" t="str">
        <f>IFERROR(VLOOKUP(Importacao[[#This Row],[País Corrigido]],'Conversor de países_Geral_UTF8_'!$A$2:$B$223,2,FALSE),"Não Informado")</f>
        <v>Ásia</v>
      </c>
      <c r="H18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5" spans="1:8" hidden="1">
      <c r="A1835" s="3" t="s">
        <v>120</v>
      </c>
      <c r="B1835">
        <v>2021</v>
      </c>
      <c r="C1835">
        <v>60281</v>
      </c>
      <c r="D1835">
        <v>298732</v>
      </c>
      <c r="E1835">
        <v>4.9556576699125765</v>
      </c>
      <c r="F1835" t="str">
        <f>VLOOKUP(Importacao[[#This Row],[País]],Tabela4[],4,FALSE)</f>
        <v>Israel</v>
      </c>
      <c r="G1835" t="str">
        <f>IFERROR(VLOOKUP(Importacao[[#This Row],[País Corrigido]],'Conversor de países_Geral_UTF8_'!$A$2:$B$223,2,FALSE),"Não Informado")</f>
        <v>Ásia</v>
      </c>
      <c r="H18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6" spans="1:8" hidden="1">
      <c r="A1836" s="3" t="s">
        <v>120</v>
      </c>
      <c r="B1836">
        <v>2022</v>
      </c>
      <c r="C1836">
        <v>19589</v>
      </c>
      <c r="D1836">
        <v>82489</v>
      </c>
      <c r="E1836">
        <v>4.2109857573127778</v>
      </c>
      <c r="F1836" t="str">
        <f>VLOOKUP(Importacao[[#This Row],[País]],Tabela4[],4,FALSE)</f>
        <v>Israel</v>
      </c>
      <c r="G1836" t="str">
        <f>IFERROR(VLOOKUP(Importacao[[#This Row],[País Corrigido]],'Conversor de países_Geral_UTF8_'!$A$2:$B$223,2,FALSE),"Não Informado")</f>
        <v>Ásia</v>
      </c>
      <c r="H18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7" spans="1:8" hidden="1">
      <c r="A1837" s="3" t="s">
        <v>120</v>
      </c>
      <c r="B1837">
        <v>2023</v>
      </c>
      <c r="C1837">
        <v>48772</v>
      </c>
      <c r="D1837">
        <v>259405</v>
      </c>
      <c r="E1837">
        <v>5.318727958664808</v>
      </c>
      <c r="F1837" t="str">
        <f>VLOOKUP(Importacao[[#This Row],[País]],Tabela4[],4,FALSE)</f>
        <v>Israel</v>
      </c>
      <c r="G1837" t="str">
        <f>IFERROR(VLOOKUP(Importacao[[#This Row],[País Corrigido]],'Conversor de países_Geral_UTF8_'!$A$2:$B$223,2,FALSE),"Não Informado")</f>
        <v>Ásia</v>
      </c>
      <c r="H18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8" spans="1:8" hidden="1">
      <c r="A1838" s="3" t="s">
        <v>121</v>
      </c>
      <c r="B1838">
        <v>1970</v>
      </c>
      <c r="C1838">
        <v>58802</v>
      </c>
      <c r="D1838">
        <v>32376</v>
      </c>
      <c r="E1838">
        <v>0.55059351722730521</v>
      </c>
      <c r="F1838" t="str">
        <f>VLOOKUP(Importacao[[#This Row],[País]],Tabela4[],4,FALSE)</f>
        <v>Itália</v>
      </c>
      <c r="G1838" t="str">
        <f>IFERROR(VLOOKUP(Importacao[[#This Row],[País Corrigido]],'Conversor de países_Geral_UTF8_'!$A$2:$B$223,2,FALSE),"Não Informado")</f>
        <v>Europa</v>
      </c>
      <c r="H18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39" spans="1:8" hidden="1">
      <c r="A1839" s="3" t="s">
        <v>121</v>
      </c>
      <c r="B1839">
        <v>1971</v>
      </c>
      <c r="C1839">
        <v>108409</v>
      </c>
      <c r="D1839">
        <v>56377</v>
      </c>
      <c r="E1839">
        <v>0.52003984909002021</v>
      </c>
      <c r="F1839" t="str">
        <f>VLOOKUP(Importacao[[#This Row],[País]],Tabela4[],4,FALSE)</f>
        <v>Itália</v>
      </c>
      <c r="G1839" t="str">
        <f>IFERROR(VLOOKUP(Importacao[[#This Row],[País Corrigido]],'Conversor de países_Geral_UTF8_'!$A$2:$B$223,2,FALSE),"Não Informado")</f>
        <v>Europa</v>
      </c>
      <c r="H18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0" spans="1:8" hidden="1">
      <c r="A1840" s="3" t="s">
        <v>121</v>
      </c>
      <c r="B1840">
        <v>1972</v>
      </c>
      <c r="C1840">
        <v>142196</v>
      </c>
      <c r="D1840">
        <v>96943</v>
      </c>
      <c r="E1840">
        <v>0.68175616754339086</v>
      </c>
      <c r="F1840" t="str">
        <f>VLOOKUP(Importacao[[#This Row],[País]],Tabela4[],4,FALSE)</f>
        <v>Itália</v>
      </c>
      <c r="G1840" t="str">
        <f>IFERROR(VLOOKUP(Importacao[[#This Row],[País Corrigido]],'Conversor de países_Geral_UTF8_'!$A$2:$B$223,2,FALSE),"Não Informado")</f>
        <v>Europa</v>
      </c>
      <c r="H18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1" spans="1:8" hidden="1">
      <c r="A1841" s="3" t="s">
        <v>121</v>
      </c>
      <c r="B1841">
        <v>1973</v>
      </c>
      <c r="C1841">
        <v>258754</v>
      </c>
      <c r="D1841">
        <v>186334</v>
      </c>
      <c r="E1841">
        <v>0.72012026867217516</v>
      </c>
      <c r="F1841" t="str">
        <f>VLOOKUP(Importacao[[#This Row],[País]],Tabela4[],4,FALSE)</f>
        <v>Itália</v>
      </c>
      <c r="G1841" t="str">
        <f>IFERROR(VLOOKUP(Importacao[[#This Row],[País Corrigido]],'Conversor de países_Geral_UTF8_'!$A$2:$B$223,2,FALSE),"Não Informado")</f>
        <v>Europa</v>
      </c>
      <c r="H18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2" spans="1:8" hidden="1">
      <c r="A1842" s="3" t="s">
        <v>121</v>
      </c>
      <c r="B1842">
        <v>1974</v>
      </c>
      <c r="C1842">
        <v>305763</v>
      </c>
      <c r="D1842">
        <v>278089</v>
      </c>
      <c r="E1842">
        <v>0.90949199216386545</v>
      </c>
      <c r="F1842" t="str">
        <f>VLOOKUP(Importacao[[#This Row],[País]],Tabela4[],4,FALSE)</f>
        <v>Itália</v>
      </c>
      <c r="G1842" t="str">
        <f>IFERROR(VLOOKUP(Importacao[[#This Row],[País Corrigido]],'Conversor de países_Geral_UTF8_'!$A$2:$B$223,2,FALSE),"Não Informado")</f>
        <v>Europa</v>
      </c>
      <c r="H18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3" spans="1:8" hidden="1">
      <c r="A1843" s="3" t="s">
        <v>121</v>
      </c>
      <c r="B1843">
        <v>1975</v>
      </c>
      <c r="C1843">
        <v>250541</v>
      </c>
      <c r="D1843">
        <v>244731</v>
      </c>
      <c r="E1843">
        <v>0.9768101827644976</v>
      </c>
      <c r="F1843" t="str">
        <f>VLOOKUP(Importacao[[#This Row],[País]],Tabela4[],4,FALSE)</f>
        <v>Itália</v>
      </c>
      <c r="G1843" t="str">
        <f>IFERROR(VLOOKUP(Importacao[[#This Row],[País Corrigido]],'Conversor de países_Geral_UTF8_'!$A$2:$B$223,2,FALSE),"Não Informado")</f>
        <v>Europa</v>
      </c>
      <c r="H18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4" spans="1:8" hidden="1">
      <c r="A1844" s="3" t="s">
        <v>121</v>
      </c>
      <c r="B1844">
        <v>1976</v>
      </c>
      <c r="C1844">
        <v>304377</v>
      </c>
      <c r="D1844">
        <v>276633</v>
      </c>
      <c r="E1844">
        <v>0.90884988024719349</v>
      </c>
      <c r="F1844" t="str">
        <f>VLOOKUP(Importacao[[#This Row],[País]],Tabela4[],4,FALSE)</f>
        <v>Itália</v>
      </c>
      <c r="G1844" t="str">
        <f>IFERROR(VLOOKUP(Importacao[[#This Row],[País Corrigido]],'Conversor de países_Geral_UTF8_'!$A$2:$B$223,2,FALSE),"Não Informado")</f>
        <v>Europa</v>
      </c>
      <c r="H18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5" spans="1:8" hidden="1">
      <c r="A1845" s="3" t="s">
        <v>121</v>
      </c>
      <c r="B1845">
        <v>1977</v>
      </c>
      <c r="C1845">
        <v>348461</v>
      </c>
      <c r="D1845">
        <v>349392</v>
      </c>
      <c r="E1845">
        <v>1.0026717480578888</v>
      </c>
      <c r="F1845" t="str">
        <f>VLOOKUP(Importacao[[#This Row],[País]],Tabela4[],4,FALSE)</f>
        <v>Itália</v>
      </c>
      <c r="G1845" t="str">
        <f>IFERROR(VLOOKUP(Importacao[[#This Row],[País Corrigido]],'Conversor de países_Geral_UTF8_'!$A$2:$B$223,2,FALSE),"Não Informado")</f>
        <v>Europa</v>
      </c>
      <c r="H18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6" spans="1:8" hidden="1">
      <c r="A1846" s="3" t="s">
        <v>121</v>
      </c>
      <c r="B1846">
        <v>1978</v>
      </c>
      <c r="C1846">
        <v>250535</v>
      </c>
      <c r="D1846">
        <v>268114</v>
      </c>
      <c r="E1846">
        <v>1.0701658450915041</v>
      </c>
      <c r="F1846" t="str">
        <f>VLOOKUP(Importacao[[#This Row],[País]],Tabela4[],4,FALSE)</f>
        <v>Itália</v>
      </c>
      <c r="G1846" t="str">
        <f>IFERROR(VLOOKUP(Importacao[[#This Row],[País Corrigido]],'Conversor de países_Geral_UTF8_'!$A$2:$B$223,2,FALSE),"Não Informado")</f>
        <v>Europa</v>
      </c>
      <c r="H18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7" spans="1:8" hidden="1">
      <c r="A1847" s="3" t="s">
        <v>121</v>
      </c>
      <c r="B1847">
        <v>1979</v>
      </c>
      <c r="C1847">
        <v>407274</v>
      </c>
      <c r="D1847">
        <v>562726</v>
      </c>
      <c r="E1847">
        <v>1.3816889857933479</v>
      </c>
      <c r="F1847" t="str">
        <f>VLOOKUP(Importacao[[#This Row],[País]],Tabela4[],4,FALSE)</f>
        <v>Itália</v>
      </c>
      <c r="G1847" t="str">
        <f>IFERROR(VLOOKUP(Importacao[[#This Row],[País Corrigido]],'Conversor de países_Geral_UTF8_'!$A$2:$B$223,2,FALSE),"Não Informado")</f>
        <v>Europa</v>
      </c>
      <c r="H18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8" spans="1:8" hidden="1">
      <c r="A1848" s="3" t="s">
        <v>121</v>
      </c>
      <c r="B1848">
        <v>1980</v>
      </c>
      <c r="C1848">
        <v>217226</v>
      </c>
      <c r="D1848">
        <v>283635</v>
      </c>
      <c r="E1848">
        <v>1.3057138648228113</v>
      </c>
      <c r="F1848" t="str">
        <f>VLOOKUP(Importacao[[#This Row],[País]],Tabela4[],4,FALSE)</f>
        <v>Itália</v>
      </c>
      <c r="G1848" t="str">
        <f>IFERROR(VLOOKUP(Importacao[[#This Row],[País Corrigido]],'Conversor de países_Geral_UTF8_'!$A$2:$B$223,2,FALSE),"Não Informado")</f>
        <v>Europa</v>
      </c>
      <c r="H18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49" spans="1:8" hidden="1">
      <c r="A1849" s="3" t="s">
        <v>121</v>
      </c>
      <c r="B1849">
        <v>1981</v>
      </c>
      <c r="C1849">
        <v>178772</v>
      </c>
      <c r="D1849">
        <v>222760</v>
      </c>
      <c r="E1849">
        <v>1.2460564294184773</v>
      </c>
      <c r="F1849" t="str">
        <f>VLOOKUP(Importacao[[#This Row],[País]],Tabela4[],4,FALSE)</f>
        <v>Itália</v>
      </c>
      <c r="G1849" t="str">
        <f>IFERROR(VLOOKUP(Importacao[[#This Row],[País Corrigido]],'Conversor de países_Geral_UTF8_'!$A$2:$B$223,2,FALSE),"Não Informado")</f>
        <v>Europa</v>
      </c>
      <c r="H18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0" spans="1:8" hidden="1">
      <c r="A1850" s="3" t="s">
        <v>121</v>
      </c>
      <c r="B1850">
        <v>1982</v>
      </c>
      <c r="C1850">
        <v>284440</v>
      </c>
      <c r="D1850">
        <v>322430</v>
      </c>
      <c r="E1850">
        <v>1.1335606806356349</v>
      </c>
      <c r="F1850" t="str">
        <f>VLOOKUP(Importacao[[#This Row],[País]],Tabela4[],4,FALSE)</f>
        <v>Itália</v>
      </c>
      <c r="G1850" t="str">
        <f>IFERROR(VLOOKUP(Importacao[[#This Row],[País Corrigido]],'Conversor de países_Geral_UTF8_'!$A$2:$B$223,2,FALSE),"Não Informado")</f>
        <v>Europa</v>
      </c>
      <c r="H18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1" spans="1:8" hidden="1">
      <c r="A1851" s="3" t="s">
        <v>121</v>
      </c>
      <c r="B1851">
        <v>1983</v>
      </c>
      <c r="C1851">
        <v>266333</v>
      </c>
      <c r="D1851">
        <v>308260</v>
      </c>
      <c r="E1851">
        <v>1.1574232258112964</v>
      </c>
      <c r="F1851" t="str">
        <f>VLOOKUP(Importacao[[#This Row],[País]],Tabela4[],4,FALSE)</f>
        <v>Itália</v>
      </c>
      <c r="G1851" t="str">
        <f>IFERROR(VLOOKUP(Importacao[[#This Row],[País Corrigido]],'Conversor de países_Geral_UTF8_'!$A$2:$B$223,2,FALSE),"Não Informado")</f>
        <v>Europa</v>
      </c>
      <c r="H18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2" spans="1:8" hidden="1">
      <c r="A1852" s="3" t="s">
        <v>121</v>
      </c>
      <c r="B1852">
        <v>1984</v>
      </c>
      <c r="C1852">
        <v>132321</v>
      </c>
      <c r="D1852">
        <v>141201</v>
      </c>
      <c r="E1852">
        <v>1.0671095290996895</v>
      </c>
      <c r="F1852" t="str">
        <f>VLOOKUP(Importacao[[#This Row],[País]],Tabela4[],4,FALSE)</f>
        <v>Itália</v>
      </c>
      <c r="G1852" t="str">
        <f>IFERROR(VLOOKUP(Importacao[[#This Row],[País Corrigido]],'Conversor de países_Geral_UTF8_'!$A$2:$B$223,2,FALSE),"Não Informado")</f>
        <v>Europa</v>
      </c>
      <c r="H18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3" spans="1:8" hidden="1">
      <c r="A1853" s="3" t="s">
        <v>121</v>
      </c>
      <c r="B1853">
        <v>1985</v>
      </c>
      <c r="C1853">
        <v>327976</v>
      </c>
      <c r="D1853">
        <v>385365</v>
      </c>
      <c r="E1853">
        <v>1.1749792667756178</v>
      </c>
      <c r="F1853" t="str">
        <f>VLOOKUP(Importacao[[#This Row],[País]],Tabela4[],4,FALSE)</f>
        <v>Itália</v>
      </c>
      <c r="G1853" t="str">
        <f>IFERROR(VLOOKUP(Importacao[[#This Row],[País Corrigido]],'Conversor de países_Geral_UTF8_'!$A$2:$B$223,2,FALSE),"Não Informado")</f>
        <v>Europa</v>
      </c>
      <c r="H18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4" spans="1:8" hidden="1">
      <c r="A1854" s="3" t="s">
        <v>121</v>
      </c>
      <c r="B1854">
        <v>1986</v>
      </c>
      <c r="C1854">
        <v>430029</v>
      </c>
      <c r="D1854">
        <v>601494</v>
      </c>
      <c r="E1854">
        <v>1.3987289229331046</v>
      </c>
      <c r="F1854" t="str">
        <f>VLOOKUP(Importacao[[#This Row],[País]],Tabela4[],4,FALSE)</f>
        <v>Itália</v>
      </c>
      <c r="G1854" t="str">
        <f>IFERROR(VLOOKUP(Importacao[[#This Row],[País Corrigido]],'Conversor de países_Geral_UTF8_'!$A$2:$B$223,2,FALSE),"Não Informado")</f>
        <v>Europa</v>
      </c>
      <c r="H18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5" spans="1:8" hidden="1">
      <c r="A1855" s="3" t="s">
        <v>121</v>
      </c>
      <c r="B1855">
        <v>1987</v>
      </c>
      <c r="C1855">
        <v>306950</v>
      </c>
      <c r="D1855">
        <v>467597</v>
      </c>
      <c r="E1855">
        <v>1.5233653689525981</v>
      </c>
      <c r="F1855" t="str">
        <f>VLOOKUP(Importacao[[#This Row],[País]],Tabela4[],4,FALSE)</f>
        <v>Itália</v>
      </c>
      <c r="G1855" t="str">
        <f>IFERROR(VLOOKUP(Importacao[[#This Row],[País Corrigido]],'Conversor de países_Geral_UTF8_'!$A$2:$B$223,2,FALSE),"Não Informado")</f>
        <v>Europa</v>
      </c>
      <c r="H18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6" spans="1:8" hidden="1">
      <c r="A1856" s="3" t="s">
        <v>121</v>
      </c>
      <c r="B1856">
        <v>1988</v>
      </c>
      <c r="C1856">
        <v>410419</v>
      </c>
      <c r="D1856">
        <v>703116</v>
      </c>
      <c r="E1856">
        <v>1.7131663007804219</v>
      </c>
      <c r="F1856" t="str">
        <f>VLOOKUP(Importacao[[#This Row],[País]],Tabela4[],4,FALSE)</f>
        <v>Itália</v>
      </c>
      <c r="G1856" t="str">
        <f>IFERROR(VLOOKUP(Importacao[[#This Row],[País Corrigido]],'Conversor de países_Geral_UTF8_'!$A$2:$B$223,2,FALSE),"Não Informado")</f>
        <v>Europa</v>
      </c>
      <c r="H18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7" spans="1:8" hidden="1">
      <c r="A1857" s="3" t="s">
        <v>121</v>
      </c>
      <c r="B1857">
        <v>1989</v>
      </c>
      <c r="C1857">
        <v>750290</v>
      </c>
      <c r="D1857">
        <v>1341632</v>
      </c>
      <c r="E1857">
        <v>1.7881512481840356</v>
      </c>
      <c r="F1857" t="str">
        <f>VLOOKUP(Importacao[[#This Row],[País]],Tabela4[],4,FALSE)</f>
        <v>Itália</v>
      </c>
      <c r="G1857" t="str">
        <f>IFERROR(VLOOKUP(Importacao[[#This Row],[País Corrigido]],'Conversor de países_Geral_UTF8_'!$A$2:$B$223,2,FALSE),"Não Informado")</f>
        <v>Europa</v>
      </c>
      <c r="H18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8" spans="1:8" hidden="1">
      <c r="A1858" s="3" t="s">
        <v>121</v>
      </c>
      <c r="B1858">
        <v>1990</v>
      </c>
      <c r="C1858">
        <v>497616</v>
      </c>
      <c r="D1858">
        <v>1284638</v>
      </c>
      <c r="E1858">
        <v>2.5815849972669689</v>
      </c>
      <c r="F1858" t="str">
        <f>VLOOKUP(Importacao[[#This Row],[País]],Tabela4[],4,FALSE)</f>
        <v>Itália</v>
      </c>
      <c r="G1858" t="str">
        <f>IFERROR(VLOOKUP(Importacao[[#This Row],[País Corrigido]],'Conversor de países_Geral_UTF8_'!$A$2:$B$223,2,FALSE),"Não Informado")</f>
        <v>Europa</v>
      </c>
      <c r="H18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59" spans="1:8" hidden="1">
      <c r="A1859" s="3" t="s">
        <v>121</v>
      </c>
      <c r="B1859">
        <v>1991</v>
      </c>
      <c r="C1859">
        <v>566035</v>
      </c>
      <c r="D1859">
        <v>1331248</v>
      </c>
      <c r="E1859">
        <v>2.351882834100365</v>
      </c>
      <c r="F1859" t="str">
        <f>VLOOKUP(Importacao[[#This Row],[País]],Tabela4[],4,FALSE)</f>
        <v>Itália</v>
      </c>
      <c r="G1859" t="str">
        <f>IFERROR(VLOOKUP(Importacao[[#This Row],[País Corrigido]],'Conversor de países_Geral_UTF8_'!$A$2:$B$223,2,FALSE),"Não Informado")</f>
        <v>Europa</v>
      </c>
      <c r="H18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0" spans="1:8" hidden="1">
      <c r="A1860" s="3" t="s">
        <v>121</v>
      </c>
      <c r="B1860">
        <v>1992</v>
      </c>
      <c r="C1860">
        <v>540439</v>
      </c>
      <c r="D1860">
        <v>1307032</v>
      </c>
      <c r="E1860">
        <v>2.4184635083700474</v>
      </c>
      <c r="F1860" t="str">
        <f>VLOOKUP(Importacao[[#This Row],[País]],Tabela4[],4,FALSE)</f>
        <v>Itália</v>
      </c>
      <c r="G1860" t="str">
        <f>IFERROR(VLOOKUP(Importacao[[#This Row],[País Corrigido]],'Conversor de países_Geral_UTF8_'!$A$2:$B$223,2,FALSE),"Não Informado")</f>
        <v>Europa</v>
      </c>
      <c r="H18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1" spans="1:8" hidden="1">
      <c r="A1861" s="3" t="s">
        <v>121</v>
      </c>
      <c r="B1861">
        <v>1993</v>
      </c>
      <c r="C1861">
        <v>1333424</v>
      </c>
      <c r="D1861">
        <v>2404136</v>
      </c>
      <c r="E1861">
        <v>1.8029793974009767</v>
      </c>
      <c r="F1861" t="str">
        <f>VLOOKUP(Importacao[[#This Row],[País]],Tabela4[],4,FALSE)</f>
        <v>Itália</v>
      </c>
      <c r="G1861" t="str">
        <f>IFERROR(VLOOKUP(Importacao[[#This Row],[País Corrigido]],'Conversor de países_Geral_UTF8_'!$A$2:$B$223,2,FALSE),"Não Informado")</f>
        <v>Europa</v>
      </c>
      <c r="H18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2" spans="1:8" hidden="1">
      <c r="A1862" s="3" t="s">
        <v>121</v>
      </c>
      <c r="B1862">
        <v>1994</v>
      </c>
      <c r="C1862">
        <v>2745848</v>
      </c>
      <c r="D1862">
        <v>5058009</v>
      </c>
      <c r="E1862">
        <v>1.8420571714093423</v>
      </c>
      <c r="F1862" t="str">
        <f>VLOOKUP(Importacao[[#This Row],[País]],Tabela4[],4,FALSE)</f>
        <v>Itália</v>
      </c>
      <c r="G1862" t="str">
        <f>IFERROR(VLOOKUP(Importacao[[#This Row],[País Corrigido]],'Conversor de países_Geral_UTF8_'!$A$2:$B$223,2,FALSE),"Não Informado")</f>
        <v>Europa</v>
      </c>
      <c r="H18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3" spans="1:8" hidden="1">
      <c r="A1863" s="3" t="s">
        <v>121</v>
      </c>
      <c r="B1863">
        <v>1995</v>
      </c>
      <c r="C1863">
        <v>3859353</v>
      </c>
      <c r="D1863">
        <v>7542440</v>
      </c>
      <c r="E1863">
        <v>1.9543275777053821</v>
      </c>
      <c r="F1863" t="str">
        <f>VLOOKUP(Importacao[[#This Row],[País]],Tabela4[],4,FALSE)</f>
        <v>Itália</v>
      </c>
      <c r="G1863" t="str">
        <f>IFERROR(VLOOKUP(Importacao[[#This Row],[País Corrigido]],'Conversor de países_Geral_UTF8_'!$A$2:$B$223,2,FALSE),"Não Informado")</f>
        <v>Europa</v>
      </c>
      <c r="H18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4" spans="1:8" hidden="1">
      <c r="A1864" s="3" t="s">
        <v>121</v>
      </c>
      <c r="B1864">
        <v>1996</v>
      </c>
      <c r="C1864">
        <v>3771901</v>
      </c>
      <c r="D1864">
        <v>8178592</v>
      </c>
      <c r="E1864">
        <v>2.1682944488733931</v>
      </c>
      <c r="F1864" t="str">
        <f>VLOOKUP(Importacao[[#This Row],[País]],Tabela4[],4,FALSE)</f>
        <v>Itália</v>
      </c>
      <c r="G1864" t="str">
        <f>IFERROR(VLOOKUP(Importacao[[#This Row],[País Corrigido]],'Conversor de países_Geral_UTF8_'!$A$2:$B$223,2,FALSE),"Não Informado")</f>
        <v>Europa</v>
      </c>
      <c r="H18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5" spans="1:8" hidden="1">
      <c r="A1865" s="3" t="s">
        <v>121</v>
      </c>
      <c r="B1865">
        <v>1997</v>
      </c>
      <c r="C1865">
        <v>5203832</v>
      </c>
      <c r="D1865">
        <v>11182645</v>
      </c>
      <c r="E1865">
        <v>2.1489250613778461</v>
      </c>
      <c r="F1865" t="str">
        <f>VLOOKUP(Importacao[[#This Row],[País]],Tabela4[],4,FALSE)</f>
        <v>Itália</v>
      </c>
      <c r="G1865" t="str">
        <f>IFERROR(VLOOKUP(Importacao[[#This Row],[País Corrigido]],'Conversor de países_Geral_UTF8_'!$A$2:$B$223,2,FALSE),"Não Informado")</f>
        <v>Europa</v>
      </c>
      <c r="H18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6" spans="1:8" hidden="1">
      <c r="A1866" s="3" t="s">
        <v>121</v>
      </c>
      <c r="B1866">
        <v>1998</v>
      </c>
      <c r="C1866">
        <v>5481659</v>
      </c>
      <c r="D1866">
        <v>12837955</v>
      </c>
      <c r="E1866">
        <v>2.3419835126555664</v>
      </c>
      <c r="F1866" t="str">
        <f>VLOOKUP(Importacao[[#This Row],[País]],Tabela4[],4,FALSE)</f>
        <v>Itália</v>
      </c>
      <c r="G1866" t="str">
        <f>IFERROR(VLOOKUP(Importacao[[#This Row],[País Corrigido]],'Conversor de países_Geral_UTF8_'!$A$2:$B$223,2,FALSE),"Não Informado")</f>
        <v>Europa</v>
      </c>
      <c r="H18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7" spans="1:8" hidden="1">
      <c r="A1867" s="3" t="s">
        <v>121</v>
      </c>
      <c r="B1867">
        <v>1999</v>
      </c>
      <c r="C1867">
        <v>6187860</v>
      </c>
      <c r="D1867">
        <v>14604418</v>
      </c>
      <c r="E1867">
        <v>2.3601726606613593</v>
      </c>
      <c r="F1867" t="str">
        <f>VLOOKUP(Importacao[[#This Row],[País]],Tabela4[],4,FALSE)</f>
        <v>Itália</v>
      </c>
      <c r="G1867" t="str">
        <f>IFERROR(VLOOKUP(Importacao[[#This Row],[País Corrigido]],'Conversor de países_Geral_UTF8_'!$A$2:$B$223,2,FALSE),"Não Informado")</f>
        <v>Europa</v>
      </c>
      <c r="H18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8" spans="1:8" hidden="1">
      <c r="A1868" s="3" t="s">
        <v>121</v>
      </c>
      <c r="B1868">
        <v>2000</v>
      </c>
      <c r="C1868">
        <v>8261193</v>
      </c>
      <c r="D1868">
        <v>16364713</v>
      </c>
      <c r="E1868">
        <v>1.9809140156875646</v>
      </c>
      <c r="F1868" t="str">
        <f>VLOOKUP(Importacao[[#This Row],[País]],Tabela4[],4,FALSE)</f>
        <v>Itália</v>
      </c>
      <c r="G1868" t="str">
        <f>IFERROR(VLOOKUP(Importacao[[#This Row],[País Corrigido]],'Conversor de países_Geral_UTF8_'!$A$2:$B$223,2,FALSE),"Não Informado")</f>
        <v>Europa</v>
      </c>
      <c r="H18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69" spans="1:8" hidden="1">
      <c r="A1869" s="3" t="s">
        <v>121</v>
      </c>
      <c r="B1869">
        <v>2001</v>
      </c>
      <c r="C1869">
        <v>8113437</v>
      </c>
      <c r="D1869">
        <v>15592191</v>
      </c>
      <c r="E1869">
        <v>1.9217738425774429</v>
      </c>
      <c r="F1869" t="str">
        <f>VLOOKUP(Importacao[[#This Row],[País]],Tabela4[],4,FALSE)</f>
        <v>Itália</v>
      </c>
      <c r="G1869" t="str">
        <f>IFERROR(VLOOKUP(Importacao[[#This Row],[País Corrigido]],'Conversor de países_Geral_UTF8_'!$A$2:$B$223,2,FALSE),"Não Informado")</f>
        <v>Europa</v>
      </c>
      <c r="H18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0" spans="1:8" hidden="1">
      <c r="A1870" s="3" t="s">
        <v>121</v>
      </c>
      <c r="B1870">
        <v>2002</v>
      </c>
      <c r="C1870">
        <v>5878763</v>
      </c>
      <c r="D1870">
        <v>11408242</v>
      </c>
      <c r="E1870">
        <v>1.9405854599003225</v>
      </c>
      <c r="F1870" t="str">
        <f>VLOOKUP(Importacao[[#This Row],[País]],Tabela4[],4,FALSE)</f>
        <v>Itália</v>
      </c>
      <c r="G1870" t="str">
        <f>IFERROR(VLOOKUP(Importacao[[#This Row],[País Corrigido]],'Conversor de países_Geral_UTF8_'!$A$2:$B$223,2,FALSE),"Não Informado")</f>
        <v>Europa</v>
      </c>
      <c r="H18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1" spans="1:8" hidden="1">
      <c r="A1871" s="3" t="s">
        <v>121</v>
      </c>
      <c r="B1871">
        <v>2003</v>
      </c>
      <c r="C1871">
        <v>5237027</v>
      </c>
      <c r="D1871">
        <v>10545425</v>
      </c>
      <c r="E1871">
        <v>2.0136281520030352</v>
      </c>
      <c r="F1871" t="str">
        <f>VLOOKUP(Importacao[[#This Row],[País]],Tabela4[],4,FALSE)</f>
        <v>Itália</v>
      </c>
      <c r="G1871" t="str">
        <f>IFERROR(VLOOKUP(Importacao[[#This Row],[País Corrigido]],'Conversor de países_Geral_UTF8_'!$A$2:$B$223,2,FALSE),"Não Informado")</f>
        <v>Europa</v>
      </c>
      <c r="H18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2" spans="1:8" hidden="1">
      <c r="A1872" s="3" t="s">
        <v>121</v>
      </c>
      <c r="B1872">
        <v>2004</v>
      </c>
      <c r="C1872">
        <v>6190395</v>
      </c>
      <c r="D1872">
        <v>12223247</v>
      </c>
      <c r="E1872">
        <v>1.9745504123727162</v>
      </c>
      <c r="F1872" t="str">
        <f>VLOOKUP(Importacao[[#This Row],[País]],Tabela4[],4,FALSE)</f>
        <v>Itália</v>
      </c>
      <c r="G1872" t="str">
        <f>IFERROR(VLOOKUP(Importacao[[#This Row],[País Corrigido]],'Conversor de países_Geral_UTF8_'!$A$2:$B$223,2,FALSE),"Não Informado")</f>
        <v>Europa</v>
      </c>
      <c r="H18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3" spans="1:8" hidden="1">
      <c r="A1873" s="3" t="s">
        <v>121</v>
      </c>
      <c r="B1873">
        <v>2005</v>
      </c>
      <c r="C1873">
        <v>6010760</v>
      </c>
      <c r="D1873">
        <v>11300501</v>
      </c>
      <c r="E1873">
        <v>1.8800452854547511</v>
      </c>
      <c r="F1873" t="str">
        <f>VLOOKUP(Importacao[[#This Row],[País]],Tabela4[],4,FALSE)</f>
        <v>Itália</v>
      </c>
      <c r="G1873" t="str">
        <f>IFERROR(VLOOKUP(Importacao[[#This Row],[País Corrigido]],'Conversor de países_Geral_UTF8_'!$A$2:$B$223,2,FALSE),"Não Informado")</f>
        <v>Europa</v>
      </c>
      <c r="H18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4" spans="1:8" hidden="1">
      <c r="A1874" s="3" t="s">
        <v>121</v>
      </c>
      <c r="B1874">
        <v>2006</v>
      </c>
      <c r="C1874">
        <v>7983641</v>
      </c>
      <c r="D1874">
        <v>17018760</v>
      </c>
      <c r="E1874">
        <v>2.1317040683567812</v>
      </c>
      <c r="F1874" t="str">
        <f>VLOOKUP(Importacao[[#This Row],[País]],Tabela4[],4,FALSE)</f>
        <v>Itália</v>
      </c>
      <c r="G1874" t="str">
        <f>IFERROR(VLOOKUP(Importacao[[#This Row],[País Corrigido]],'Conversor de países_Geral_UTF8_'!$A$2:$B$223,2,FALSE),"Não Informado")</f>
        <v>Europa</v>
      </c>
      <c r="H18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5" spans="1:8" hidden="1">
      <c r="A1875" s="3" t="s">
        <v>121</v>
      </c>
      <c r="B1875">
        <v>2007</v>
      </c>
      <c r="C1875">
        <v>9177932</v>
      </c>
      <c r="D1875">
        <v>22023175</v>
      </c>
      <c r="E1875">
        <v>2.3995792298308594</v>
      </c>
      <c r="F1875" t="str">
        <f>VLOOKUP(Importacao[[#This Row],[País]],Tabela4[],4,FALSE)</f>
        <v>Itália</v>
      </c>
      <c r="G1875" t="str">
        <f>IFERROR(VLOOKUP(Importacao[[#This Row],[País Corrigido]],'Conversor de países_Geral_UTF8_'!$A$2:$B$223,2,FALSE),"Não Informado")</f>
        <v>Europa</v>
      </c>
      <c r="H18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6" spans="1:8" hidden="1">
      <c r="A1876" s="3" t="s">
        <v>121</v>
      </c>
      <c r="B1876">
        <v>2008</v>
      </c>
      <c r="C1876">
        <v>9723292</v>
      </c>
      <c r="D1876">
        <v>24378627</v>
      </c>
      <c r="E1876">
        <v>2.5072400376333448</v>
      </c>
      <c r="F1876" t="str">
        <f>VLOOKUP(Importacao[[#This Row],[País]],Tabela4[],4,FALSE)</f>
        <v>Itália</v>
      </c>
      <c r="G1876" t="str">
        <f>IFERROR(VLOOKUP(Importacao[[#This Row],[País Corrigido]],'Conversor de países_Geral_UTF8_'!$A$2:$B$223,2,FALSE),"Não Informado")</f>
        <v>Europa</v>
      </c>
      <c r="H18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7" spans="1:8" hidden="1">
      <c r="A1877" s="3" t="s">
        <v>121</v>
      </c>
      <c r="B1877">
        <v>2009</v>
      </c>
      <c r="C1877">
        <v>8387908</v>
      </c>
      <c r="D1877">
        <v>23079424</v>
      </c>
      <c r="E1877">
        <v>2.7515113422798629</v>
      </c>
      <c r="F1877" t="str">
        <f>VLOOKUP(Importacao[[#This Row],[País]],Tabela4[],4,FALSE)</f>
        <v>Itália</v>
      </c>
      <c r="G1877" t="str">
        <f>IFERROR(VLOOKUP(Importacao[[#This Row],[País Corrigido]],'Conversor de países_Geral_UTF8_'!$A$2:$B$223,2,FALSE),"Não Informado")</f>
        <v>Europa</v>
      </c>
      <c r="H18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8" spans="1:8" hidden="1">
      <c r="A1878" s="3" t="s">
        <v>121</v>
      </c>
      <c r="B1878">
        <v>2010</v>
      </c>
      <c r="C1878">
        <v>11911190</v>
      </c>
      <c r="D1878">
        <v>28683242</v>
      </c>
      <c r="E1878">
        <v>2.4080920546141904</v>
      </c>
      <c r="F1878" t="str">
        <f>VLOOKUP(Importacao[[#This Row],[País]],Tabela4[],4,FALSE)</f>
        <v>Itália</v>
      </c>
      <c r="G1878" t="str">
        <f>IFERROR(VLOOKUP(Importacao[[#This Row],[País Corrigido]],'Conversor de países_Geral_UTF8_'!$A$2:$B$223,2,FALSE),"Não Informado")</f>
        <v>Europa</v>
      </c>
      <c r="H18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79" spans="1:8" hidden="1">
      <c r="A1879" s="3" t="s">
        <v>121</v>
      </c>
      <c r="B1879">
        <v>2011</v>
      </c>
      <c r="C1879">
        <v>12025827</v>
      </c>
      <c r="D1879">
        <v>35481781</v>
      </c>
      <c r="E1879">
        <v>2.9504649451551233</v>
      </c>
      <c r="F1879" t="str">
        <f>VLOOKUP(Importacao[[#This Row],[País]],Tabela4[],4,FALSE)</f>
        <v>Itália</v>
      </c>
      <c r="G1879" t="str">
        <f>IFERROR(VLOOKUP(Importacao[[#This Row],[País Corrigido]],'Conversor de países_Geral_UTF8_'!$A$2:$B$223,2,FALSE),"Não Informado")</f>
        <v>Europa</v>
      </c>
      <c r="H18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0" spans="1:8" hidden="1">
      <c r="A1880" s="3" t="s">
        <v>121</v>
      </c>
      <c r="B1880">
        <v>2012</v>
      </c>
      <c r="C1880">
        <v>10506144</v>
      </c>
      <c r="D1880">
        <v>30750897</v>
      </c>
      <c r="E1880">
        <v>2.9269441766646258</v>
      </c>
      <c r="F1880" t="str">
        <f>VLOOKUP(Importacao[[#This Row],[País]],Tabela4[],4,FALSE)</f>
        <v>Itália</v>
      </c>
      <c r="G1880" t="str">
        <f>IFERROR(VLOOKUP(Importacao[[#This Row],[País Corrigido]],'Conversor de países_Geral_UTF8_'!$A$2:$B$223,2,FALSE),"Não Informado")</f>
        <v>Europa</v>
      </c>
      <c r="H18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1" spans="1:8" hidden="1">
      <c r="A1881" s="3" t="s">
        <v>121</v>
      </c>
      <c r="B1881">
        <v>2013</v>
      </c>
      <c r="C1881">
        <v>8308831</v>
      </c>
      <c r="D1881">
        <v>30799292</v>
      </c>
      <c r="E1881">
        <v>3.7068141113954538</v>
      </c>
      <c r="F1881" t="str">
        <f>VLOOKUP(Importacao[[#This Row],[País]],Tabela4[],4,FALSE)</f>
        <v>Itália</v>
      </c>
      <c r="G1881" t="str">
        <f>IFERROR(VLOOKUP(Importacao[[#This Row],[País Corrigido]],'Conversor de países_Geral_UTF8_'!$A$2:$B$223,2,FALSE),"Não Informado")</f>
        <v>Europa</v>
      </c>
      <c r="H18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2" spans="1:8" hidden="1">
      <c r="A1882" s="3" t="s">
        <v>121</v>
      </c>
      <c r="B1882">
        <v>2014</v>
      </c>
      <c r="C1882">
        <v>8566756</v>
      </c>
      <c r="D1882">
        <v>31697736</v>
      </c>
      <c r="E1882">
        <v>3.7000862403458203</v>
      </c>
      <c r="F1882" t="str">
        <f>VLOOKUP(Importacao[[#This Row],[País]],Tabela4[],4,FALSE)</f>
        <v>Itália</v>
      </c>
      <c r="G1882" t="str">
        <f>IFERROR(VLOOKUP(Importacao[[#This Row],[País Corrigido]],'Conversor de países_Geral_UTF8_'!$A$2:$B$223,2,FALSE),"Não Informado")</f>
        <v>Europa</v>
      </c>
      <c r="H18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3" spans="1:8" hidden="1">
      <c r="A1883" s="3" t="s">
        <v>121</v>
      </c>
      <c r="B1883">
        <v>2015</v>
      </c>
      <c r="C1883">
        <v>8261383</v>
      </c>
      <c r="D1883">
        <v>25846195</v>
      </c>
      <c r="E1883">
        <v>3.128555473096938</v>
      </c>
      <c r="F1883" t="str">
        <f>VLOOKUP(Importacao[[#This Row],[País]],Tabela4[],4,FALSE)</f>
        <v>Itália</v>
      </c>
      <c r="G1883" t="str">
        <f>IFERROR(VLOOKUP(Importacao[[#This Row],[País Corrigido]],'Conversor de países_Geral_UTF8_'!$A$2:$B$223,2,FALSE),"Não Informado")</f>
        <v>Europa</v>
      </c>
      <c r="H18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4" spans="1:8" hidden="1">
      <c r="A1884" s="3" t="s">
        <v>121</v>
      </c>
      <c r="B1884">
        <v>2016</v>
      </c>
      <c r="C1884">
        <v>7936409</v>
      </c>
      <c r="D1884">
        <v>22216811</v>
      </c>
      <c r="E1884">
        <v>2.7993530827355295</v>
      </c>
      <c r="F1884" t="str">
        <f>VLOOKUP(Importacao[[#This Row],[País]],Tabela4[],4,FALSE)</f>
        <v>Itália</v>
      </c>
      <c r="G1884" t="str">
        <f>IFERROR(VLOOKUP(Importacao[[#This Row],[País Corrigido]],'Conversor de países_Geral_UTF8_'!$A$2:$B$223,2,FALSE),"Não Informado")</f>
        <v>Europa</v>
      </c>
      <c r="H18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5" spans="1:8" hidden="1">
      <c r="A1885" s="3" t="s">
        <v>121</v>
      </c>
      <c r="B1885">
        <v>2017</v>
      </c>
      <c r="C1885">
        <v>11538990</v>
      </c>
      <c r="D1885">
        <v>33707111</v>
      </c>
      <c r="E1885">
        <v>2.9211491647015899</v>
      </c>
      <c r="F1885" t="str">
        <f>VLOOKUP(Importacao[[#This Row],[País]],Tabela4[],4,FALSE)</f>
        <v>Itália</v>
      </c>
      <c r="G1885" t="str">
        <f>IFERROR(VLOOKUP(Importacao[[#This Row],[País Corrigido]],'Conversor de países_Geral_UTF8_'!$A$2:$B$223,2,FALSE),"Não Informado")</f>
        <v>Europa</v>
      </c>
      <c r="H18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6" spans="1:8" hidden="1">
      <c r="A1886" s="3" t="s">
        <v>121</v>
      </c>
      <c r="B1886">
        <v>2018</v>
      </c>
      <c r="C1886">
        <v>10154564</v>
      </c>
      <c r="D1886">
        <v>34857594</v>
      </c>
      <c r="E1886">
        <v>3.4327021819942245</v>
      </c>
      <c r="F1886" t="str">
        <f>VLOOKUP(Importacao[[#This Row],[País]],Tabela4[],4,FALSE)</f>
        <v>Itália</v>
      </c>
      <c r="G1886" t="str">
        <f>IFERROR(VLOOKUP(Importacao[[#This Row],[País Corrigido]],'Conversor de países_Geral_UTF8_'!$A$2:$B$223,2,FALSE),"Não Informado")</f>
        <v>Europa</v>
      </c>
      <c r="H18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7" spans="1:8" hidden="1">
      <c r="A1887" s="3" t="s">
        <v>121</v>
      </c>
      <c r="B1887">
        <v>2019</v>
      </c>
      <c r="C1887">
        <v>10323254</v>
      </c>
      <c r="D1887">
        <v>33355982</v>
      </c>
      <c r="E1887">
        <v>3.2311499842975868</v>
      </c>
      <c r="F1887" t="str">
        <f>VLOOKUP(Importacao[[#This Row],[País]],Tabela4[],4,FALSE)</f>
        <v>Itália</v>
      </c>
      <c r="G1887" t="str">
        <f>IFERROR(VLOOKUP(Importacao[[#This Row],[País Corrigido]],'Conversor de países_Geral_UTF8_'!$A$2:$B$223,2,FALSE),"Não Informado")</f>
        <v>Europa</v>
      </c>
      <c r="H18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8" spans="1:8" hidden="1">
      <c r="A1888" s="3" t="s">
        <v>121</v>
      </c>
      <c r="B1888">
        <v>2020</v>
      </c>
      <c r="C1888">
        <v>9659999</v>
      </c>
      <c r="D1888">
        <v>32477890</v>
      </c>
      <c r="E1888">
        <v>3.3621007621222323</v>
      </c>
      <c r="F1888" t="str">
        <f>VLOOKUP(Importacao[[#This Row],[País]],Tabela4[],4,FALSE)</f>
        <v>Itália</v>
      </c>
      <c r="G1888" t="str">
        <f>IFERROR(VLOOKUP(Importacao[[#This Row],[País Corrigido]],'Conversor de países_Geral_UTF8_'!$A$2:$B$223,2,FALSE),"Não Informado")</f>
        <v>Europa</v>
      </c>
      <c r="H18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89" spans="1:8" hidden="1">
      <c r="A1889" s="3" t="s">
        <v>121</v>
      </c>
      <c r="B1889">
        <v>2021</v>
      </c>
      <c r="C1889">
        <v>11231625</v>
      </c>
      <c r="D1889">
        <v>39852162</v>
      </c>
      <c r="E1889">
        <v>3.5482098093552801</v>
      </c>
      <c r="F1889" t="str">
        <f>VLOOKUP(Importacao[[#This Row],[País]],Tabela4[],4,FALSE)</f>
        <v>Itália</v>
      </c>
      <c r="G1889" t="str">
        <f>IFERROR(VLOOKUP(Importacao[[#This Row],[País Corrigido]],'Conversor de países_Geral_UTF8_'!$A$2:$B$223,2,FALSE),"Não Informado")</f>
        <v>Europa</v>
      </c>
      <c r="H18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90" spans="1:8" hidden="1">
      <c r="A1890" s="3" t="s">
        <v>121</v>
      </c>
      <c r="B1890">
        <v>2022</v>
      </c>
      <c r="C1890">
        <v>9622119</v>
      </c>
      <c r="D1890">
        <v>33330465</v>
      </c>
      <c r="E1890">
        <v>3.4639422979491314</v>
      </c>
      <c r="F1890" t="str">
        <f>VLOOKUP(Importacao[[#This Row],[País]],Tabela4[],4,FALSE)</f>
        <v>Itália</v>
      </c>
      <c r="G1890" t="str">
        <f>IFERROR(VLOOKUP(Importacao[[#This Row],[País Corrigido]],'Conversor de países_Geral_UTF8_'!$A$2:$B$223,2,FALSE),"Não Informado")</f>
        <v>Europa</v>
      </c>
      <c r="H18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91" spans="1:8" hidden="1">
      <c r="A1891" s="3" t="s">
        <v>121</v>
      </c>
      <c r="B1891">
        <v>2023</v>
      </c>
      <c r="C1891">
        <v>8868133</v>
      </c>
      <c r="D1891">
        <v>34760596</v>
      </c>
      <c r="E1891">
        <v>3.9197197425884345</v>
      </c>
      <c r="F1891" t="str">
        <f>VLOOKUP(Importacao[[#This Row],[País]],Tabela4[],4,FALSE)</f>
        <v>Itália</v>
      </c>
      <c r="G1891" t="str">
        <f>IFERROR(VLOOKUP(Importacao[[#This Row],[País Corrigido]],'Conversor de países_Geral_UTF8_'!$A$2:$B$223,2,FALSE),"Não Informado")</f>
        <v>Europa</v>
      </c>
      <c r="H18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892" spans="1:8" hidden="1">
      <c r="A1892" s="3" t="s">
        <v>124</v>
      </c>
      <c r="B1892">
        <v>1970</v>
      </c>
      <c r="C1892">
        <v>0</v>
      </c>
      <c r="D1892">
        <v>0</v>
      </c>
      <c r="E1892" t="e">
        <v>#NUM!</v>
      </c>
      <c r="F1892" t="str">
        <f>VLOOKUP(Importacao[[#This Row],[País]],Tabela4[],4,FALSE)</f>
        <v>Japão</v>
      </c>
      <c r="G1892" t="str">
        <f>IFERROR(VLOOKUP(Importacao[[#This Row],[País Corrigido]],'Conversor de países_Geral_UTF8_'!$A$2:$B$223,2,FALSE),"Não Informado")</f>
        <v>Ásia</v>
      </c>
      <c r="H18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93" spans="1:8" hidden="1">
      <c r="A1893" s="3" t="s">
        <v>124</v>
      </c>
      <c r="B1893">
        <v>1971</v>
      </c>
      <c r="C1893">
        <v>0</v>
      </c>
      <c r="D1893">
        <v>0</v>
      </c>
      <c r="E1893" t="e">
        <v>#NUM!</v>
      </c>
      <c r="F1893" t="str">
        <f>VLOOKUP(Importacao[[#This Row],[País]],Tabela4[],4,FALSE)</f>
        <v>Japão</v>
      </c>
      <c r="G1893" t="str">
        <f>IFERROR(VLOOKUP(Importacao[[#This Row],[País Corrigido]],'Conversor de países_Geral_UTF8_'!$A$2:$B$223,2,FALSE),"Não Informado")</f>
        <v>Ásia</v>
      </c>
      <c r="H18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94" spans="1:8" hidden="1">
      <c r="A1894" s="3" t="s">
        <v>124</v>
      </c>
      <c r="B1894">
        <v>1972</v>
      </c>
      <c r="C1894">
        <v>0</v>
      </c>
      <c r="D1894">
        <v>0</v>
      </c>
      <c r="E1894" t="e">
        <v>#NUM!</v>
      </c>
      <c r="F1894" t="str">
        <f>VLOOKUP(Importacao[[#This Row],[País]],Tabela4[],4,FALSE)</f>
        <v>Japão</v>
      </c>
      <c r="G1894" t="str">
        <f>IFERROR(VLOOKUP(Importacao[[#This Row],[País Corrigido]],'Conversor de países_Geral_UTF8_'!$A$2:$B$223,2,FALSE),"Não Informado")</f>
        <v>Ásia</v>
      </c>
      <c r="H18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95" spans="1:8" hidden="1">
      <c r="A1895" s="3" t="s">
        <v>124</v>
      </c>
      <c r="B1895">
        <v>1973</v>
      </c>
      <c r="C1895">
        <v>0</v>
      </c>
      <c r="D1895">
        <v>0</v>
      </c>
      <c r="E1895" t="e">
        <v>#NUM!</v>
      </c>
      <c r="F1895" t="str">
        <f>VLOOKUP(Importacao[[#This Row],[País]],Tabela4[],4,FALSE)</f>
        <v>Japão</v>
      </c>
      <c r="G1895" t="str">
        <f>IFERROR(VLOOKUP(Importacao[[#This Row],[País Corrigido]],'Conversor de países_Geral_UTF8_'!$A$2:$B$223,2,FALSE),"Não Informado")</f>
        <v>Ásia</v>
      </c>
      <c r="H18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96" spans="1:8" hidden="1">
      <c r="A1896" s="3" t="s">
        <v>124</v>
      </c>
      <c r="B1896">
        <v>1974</v>
      </c>
      <c r="C1896">
        <v>0</v>
      </c>
      <c r="D1896">
        <v>0</v>
      </c>
      <c r="E1896" t="e">
        <v>#NUM!</v>
      </c>
      <c r="F1896" t="str">
        <f>VLOOKUP(Importacao[[#This Row],[País]],Tabela4[],4,FALSE)</f>
        <v>Japão</v>
      </c>
      <c r="G1896" t="str">
        <f>IFERROR(VLOOKUP(Importacao[[#This Row],[País Corrigido]],'Conversor de países_Geral_UTF8_'!$A$2:$B$223,2,FALSE),"Não Informado")</f>
        <v>Ásia</v>
      </c>
      <c r="H18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97" spans="1:8" hidden="1">
      <c r="A1897" s="3" t="s">
        <v>124</v>
      </c>
      <c r="B1897">
        <v>1975</v>
      </c>
      <c r="C1897">
        <v>0</v>
      </c>
      <c r="D1897">
        <v>0</v>
      </c>
      <c r="E1897" t="e">
        <v>#NUM!</v>
      </c>
      <c r="F1897" t="str">
        <f>VLOOKUP(Importacao[[#This Row],[País]],Tabela4[],4,FALSE)</f>
        <v>Japão</v>
      </c>
      <c r="G1897" t="str">
        <f>IFERROR(VLOOKUP(Importacao[[#This Row],[País Corrigido]],'Conversor de países_Geral_UTF8_'!$A$2:$B$223,2,FALSE),"Não Informado")</f>
        <v>Ásia</v>
      </c>
      <c r="H18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98" spans="1:8" hidden="1">
      <c r="A1898" s="3" t="s">
        <v>124</v>
      </c>
      <c r="B1898">
        <v>1976</v>
      </c>
      <c r="C1898">
        <v>0</v>
      </c>
      <c r="D1898">
        <v>0</v>
      </c>
      <c r="E1898" t="e">
        <v>#NUM!</v>
      </c>
      <c r="F1898" t="str">
        <f>VLOOKUP(Importacao[[#This Row],[País]],Tabela4[],4,FALSE)</f>
        <v>Japão</v>
      </c>
      <c r="G1898" t="str">
        <f>IFERROR(VLOOKUP(Importacao[[#This Row],[País Corrigido]],'Conversor de países_Geral_UTF8_'!$A$2:$B$223,2,FALSE),"Não Informado")</f>
        <v>Ásia</v>
      </c>
      <c r="H18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899" spans="1:8" hidden="1">
      <c r="A1899" s="3" t="s">
        <v>124</v>
      </c>
      <c r="B1899">
        <v>1977</v>
      </c>
      <c r="C1899">
        <v>0</v>
      </c>
      <c r="D1899">
        <v>0</v>
      </c>
      <c r="E1899" t="e">
        <v>#NUM!</v>
      </c>
      <c r="F1899" t="str">
        <f>VLOOKUP(Importacao[[#This Row],[País]],Tabela4[],4,FALSE)</f>
        <v>Japão</v>
      </c>
      <c r="G1899" t="str">
        <f>IFERROR(VLOOKUP(Importacao[[#This Row],[País Corrigido]],'Conversor de países_Geral_UTF8_'!$A$2:$B$223,2,FALSE),"Não Informado")</f>
        <v>Ásia</v>
      </c>
      <c r="H18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0" spans="1:8" hidden="1">
      <c r="A1900" s="3" t="s">
        <v>124</v>
      </c>
      <c r="B1900">
        <v>1978</v>
      </c>
      <c r="C1900">
        <v>0</v>
      </c>
      <c r="D1900">
        <v>0</v>
      </c>
      <c r="E1900" t="e">
        <v>#NUM!</v>
      </c>
      <c r="F1900" t="str">
        <f>VLOOKUP(Importacao[[#This Row],[País]],Tabela4[],4,FALSE)</f>
        <v>Japão</v>
      </c>
      <c r="G1900" t="str">
        <f>IFERROR(VLOOKUP(Importacao[[#This Row],[País Corrigido]],'Conversor de países_Geral_UTF8_'!$A$2:$B$223,2,FALSE),"Não Informado")</f>
        <v>Ásia</v>
      </c>
      <c r="H19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1" spans="1:8" hidden="1">
      <c r="A1901" s="3" t="s">
        <v>124</v>
      </c>
      <c r="B1901">
        <v>1979</v>
      </c>
      <c r="C1901">
        <v>0</v>
      </c>
      <c r="D1901">
        <v>0</v>
      </c>
      <c r="E1901" t="e">
        <v>#NUM!</v>
      </c>
      <c r="F1901" t="str">
        <f>VLOOKUP(Importacao[[#This Row],[País]],Tabela4[],4,FALSE)</f>
        <v>Japão</v>
      </c>
      <c r="G1901" t="str">
        <f>IFERROR(VLOOKUP(Importacao[[#This Row],[País Corrigido]],'Conversor de países_Geral_UTF8_'!$A$2:$B$223,2,FALSE),"Não Informado")</f>
        <v>Ásia</v>
      </c>
      <c r="H19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2" spans="1:8" hidden="1">
      <c r="A1902" s="3" t="s">
        <v>124</v>
      </c>
      <c r="B1902">
        <v>1980</v>
      </c>
      <c r="C1902">
        <v>0</v>
      </c>
      <c r="D1902">
        <v>0</v>
      </c>
      <c r="E1902" t="e">
        <v>#NUM!</v>
      </c>
      <c r="F1902" t="str">
        <f>VLOOKUP(Importacao[[#This Row],[País]],Tabela4[],4,FALSE)</f>
        <v>Japão</v>
      </c>
      <c r="G1902" t="str">
        <f>IFERROR(VLOOKUP(Importacao[[#This Row],[País Corrigido]],'Conversor de países_Geral_UTF8_'!$A$2:$B$223,2,FALSE),"Não Informado")</f>
        <v>Ásia</v>
      </c>
      <c r="H19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3" spans="1:8" hidden="1">
      <c r="A1903" s="3" t="s">
        <v>124</v>
      </c>
      <c r="B1903">
        <v>1981</v>
      </c>
      <c r="C1903">
        <v>0</v>
      </c>
      <c r="D1903">
        <v>0</v>
      </c>
      <c r="E1903" t="e">
        <v>#NUM!</v>
      </c>
      <c r="F1903" t="str">
        <f>VLOOKUP(Importacao[[#This Row],[País]],Tabela4[],4,FALSE)</f>
        <v>Japão</v>
      </c>
      <c r="G1903" t="str">
        <f>IFERROR(VLOOKUP(Importacao[[#This Row],[País Corrigido]],'Conversor de países_Geral_UTF8_'!$A$2:$B$223,2,FALSE),"Não Informado")</f>
        <v>Ásia</v>
      </c>
      <c r="H19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4" spans="1:8" hidden="1">
      <c r="A1904" s="3" t="s">
        <v>124</v>
      </c>
      <c r="B1904">
        <v>1982</v>
      </c>
      <c r="C1904">
        <v>0</v>
      </c>
      <c r="D1904">
        <v>0</v>
      </c>
      <c r="E1904" t="e">
        <v>#NUM!</v>
      </c>
      <c r="F1904" t="str">
        <f>VLOOKUP(Importacao[[#This Row],[País]],Tabela4[],4,FALSE)</f>
        <v>Japão</v>
      </c>
      <c r="G1904" t="str">
        <f>IFERROR(VLOOKUP(Importacao[[#This Row],[País Corrigido]],'Conversor de países_Geral_UTF8_'!$A$2:$B$223,2,FALSE),"Não Informado")</f>
        <v>Ásia</v>
      </c>
      <c r="H19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5" spans="1:8" hidden="1">
      <c r="A1905" s="3" t="s">
        <v>124</v>
      </c>
      <c r="B1905">
        <v>1983</v>
      </c>
      <c r="C1905">
        <v>0</v>
      </c>
      <c r="D1905">
        <v>0</v>
      </c>
      <c r="E1905" t="e">
        <v>#NUM!</v>
      </c>
      <c r="F1905" t="str">
        <f>VLOOKUP(Importacao[[#This Row],[País]],Tabela4[],4,FALSE)</f>
        <v>Japão</v>
      </c>
      <c r="G1905" t="str">
        <f>IFERROR(VLOOKUP(Importacao[[#This Row],[País Corrigido]],'Conversor de países_Geral_UTF8_'!$A$2:$B$223,2,FALSE),"Não Informado")</f>
        <v>Ásia</v>
      </c>
      <c r="H19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6" spans="1:8" hidden="1">
      <c r="A1906" s="3" t="s">
        <v>124</v>
      </c>
      <c r="B1906">
        <v>1984</v>
      </c>
      <c r="C1906">
        <v>0</v>
      </c>
      <c r="D1906">
        <v>0</v>
      </c>
      <c r="E1906" t="e">
        <v>#NUM!</v>
      </c>
      <c r="F1906" t="str">
        <f>VLOOKUP(Importacao[[#This Row],[País]],Tabela4[],4,FALSE)</f>
        <v>Japão</v>
      </c>
      <c r="G1906" t="str">
        <f>IFERROR(VLOOKUP(Importacao[[#This Row],[País Corrigido]],'Conversor de países_Geral_UTF8_'!$A$2:$B$223,2,FALSE),"Não Informado")</f>
        <v>Ásia</v>
      </c>
      <c r="H19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7" spans="1:8" hidden="1">
      <c r="A1907" s="3" t="s">
        <v>124</v>
      </c>
      <c r="B1907">
        <v>1985</v>
      </c>
      <c r="C1907">
        <v>0</v>
      </c>
      <c r="D1907">
        <v>0</v>
      </c>
      <c r="E1907" t="e">
        <v>#NUM!</v>
      </c>
      <c r="F1907" t="str">
        <f>VLOOKUP(Importacao[[#This Row],[País]],Tabela4[],4,FALSE)</f>
        <v>Japão</v>
      </c>
      <c r="G1907" t="str">
        <f>IFERROR(VLOOKUP(Importacao[[#This Row],[País Corrigido]],'Conversor de países_Geral_UTF8_'!$A$2:$B$223,2,FALSE),"Não Informado")</f>
        <v>Ásia</v>
      </c>
      <c r="H19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8" spans="1:8" hidden="1">
      <c r="A1908" s="3" t="s">
        <v>124</v>
      </c>
      <c r="B1908">
        <v>1986</v>
      </c>
      <c r="C1908">
        <v>0</v>
      </c>
      <c r="D1908">
        <v>0</v>
      </c>
      <c r="E1908" t="e">
        <v>#NUM!</v>
      </c>
      <c r="F1908" t="str">
        <f>VLOOKUP(Importacao[[#This Row],[País]],Tabela4[],4,FALSE)</f>
        <v>Japão</v>
      </c>
      <c r="G1908" t="str">
        <f>IFERROR(VLOOKUP(Importacao[[#This Row],[País Corrigido]],'Conversor de países_Geral_UTF8_'!$A$2:$B$223,2,FALSE),"Não Informado")</f>
        <v>Ásia</v>
      </c>
      <c r="H19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09" spans="1:8" hidden="1">
      <c r="A1909" s="3" t="s">
        <v>124</v>
      </c>
      <c r="B1909">
        <v>1987</v>
      </c>
      <c r="C1909">
        <v>0</v>
      </c>
      <c r="D1909">
        <v>0</v>
      </c>
      <c r="E1909" t="e">
        <v>#NUM!</v>
      </c>
      <c r="F1909" t="str">
        <f>VLOOKUP(Importacao[[#This Row],[País]],Tabela4[],4,FALSE)</f>
        <v>Japão</v>
      </c>
      <c r="G1909" t="str">
        <f>IFERROR(VLOOKUP(Importacao[[#This Row],[País Corrigido]],'Conversor de países_Geral_UTF8_'!$A$2:$B$223,2,FALSE),"Não Informado")</f>
        <v>Ásia</v>
      </c>
      <c r="H19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0" spans="1:8" hidden="1">
      <c r="A1910" s="3" t="s">
        <v>124</v>
      </c>
      <c r="B1910">
        <v>1988</v>
      </c>
      <c r="C1910">
        <v>0</v>
      </c>
      <c r="D1910">
        <v>0</v>
      </c>
      <c r="E1910" t="e">
        <v>#NUM!</v>
      </c>
      <c r="F1910" t="str">
        <f>VLOOKUP(Importacao[[#This Row],[País]],Tabela4[],4,FALSE)</f>
        <v>Japão</v>
      </c>
      <c r="G1910" t="str">
        <f>IFERROR(VLOOKUP(Importacao[[#This Row],[País Corrigido]],'Conversor de países_Geral_UTF8_'!$A$2:$B$223,2,FALSE),"Não Informado")</f>
        <v>Ásia</v>
      </c>
      <c r="H19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1" spans="1:8" hidden="1">
      <c r="A1911" s="3" t="s">
        <v>124</v>
      </c>
      <c r="B1911">
        <v>1989</v>
      </c>
      <c r="C1911">
        <v>0</v>
      </c>
      <c r="D1911">
        <v>0</v>
      </c>
      <c r="E1911" t="e">
        <v>#NUM!</v>
      </c>
      <c r="F1911" t="str">
        <f>VLOOKUP(Importacao[[#This Row],[País]],Tabela4[],4,FALSE)</f>
        <v>Japão</v>
      </c>
      <c r="G1911" t="str">
        <f>IFERROR(VLOOKUP(Importacao[[#This Row],[País Corrigido]],'Conversor de países_Geral_UTF8_'!$A$2:$B$223,2,FALSE),"Não Informado")</f>
        <v>Ásia</v>
      </c>
      <c r="H19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2" spans="1:8" hidden="1">
      <c r="A1912" s="3" t="s">
        <v>124</v>
      </c>
      <c r="B1912">
        <v>1990</v>
      </c>
      <c r="C1912">
        <v>0</v>
      </c>
      <c r="D1912">
        <v>0</v>
      </c>
      <c r="E1912" t="e">
        <v>#NUM!</v>
      </c>
      <c r="F1912" t="str">
        <f>VLOOKUP(Importacao[[#This Row],[País]],Tabela4[],4,FALSE)</f>
        <v>Japão</v>
      </c>
      <c r="G1912" t="str">
        <f>IFERROR(VLOOKUP(Importacao[[#This Row],[País Corrigido]],'Conversor de países_Geral_UTF8_'!$A$2:$B$223,2,FALSE),"Não Informado")</f>
        <v>Ásia</v>
      </c>
      <c r="H19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3" spans="1:8" hidden="1">
      <c r="A1913" s="3" t="s">
        <v>124</v>
      </c>
      <c r="B1913">
        <v>1991</v>
      </c>
      <c r="C1913">
        <v>0</v>
      </c>
      <c r="D1913">
        <v>0</v>
      </c>
      <c r="E1913" t="e">
        <v>#NUM!</v>
      </c>
      <c r="F1913" t="str">
        <f>VLOOKUP(Importacao[[#This Row],[País]],Tabela4[],4,FALSE)</f>
        <v>Japão</v>
      </c>
      <c r="G1913" t="str">
        <f>IFERROR(VLOOKUP(Importacao[[#This Row],[País Corrigido]],'Conversor de países_Geral_UTF8_'!$A$2:$B$223,2,FALSE),"Não Informado")</f>
        <v>Ásia</v>
      </c>
      <c r="H19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4" spans="1:8" hidden="1">
      <c r="A1914" s="3" t="s">
        <v>124</v>
      </c>
      <c r="B1914">
        <v>1992</v>
      </c>
      <c r="C1914">
        <v>0</v>
      </c>
      <c r="D1914">
        <v>0</v>
      </c>
      <c r="E1914" t="e">
        <v>#NUM!</v>
      </c>
      <c r="F1914" t="str">
        <f>VLOOKUP(Importacao[[#This Row],[País]],Tabela4[],4,FALSE)</f>
        <v>Japão</v>
      </c>
      <c r="G1914" t="str">
        <f>IFERROR(VLOOKUP(Importacao[[#This Row],[País Corrigido]],'Conversor de países_Geral_UTF8_'!$A$2:$B$223,2,FALSE),"Não Informado")</f>
        <v>Ásia</v>
      </c>
      <c r="H19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5" spans="1:8" hidden="1">
      <c r="A1915" s="3" t="s">
        <v>124</v>
      </c>
      <c r="B1915">
        <v>1993</v>
      </c>
      <c r="C1915">
        <v>0</v>
      </c>
      <c r="D1915">
        <v>0</v>
      </c>
      <c r="E1915" t="e">
        <v>#NUM!</v>
      </c>
      <c r="F1915" t="str">
        <f>VLOOKUP(Importacao[[#This Row],[País]],Tabela4[],4,FALSE)</f>
        <v>Japão</v>
      </c>
      <c r="G1915" t="str">
        <f>IFERROR(VLOOKUP(Importacao[[#This Row],[País Corrigido]],'Conversor de países_Geral_UTF8_'!$A$2:$B$223,2,FALSE),"Não Informado")</f>
        <v>Ásia</v>
      </c>
      <c r="H19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6" spans="1:8" hidden="1">
      <c r="A1916" s="3" t="s">
        <v>124</v>
      </c>
      <c r="B1916">
        <v>1994</v>
      </c>
      <c r="C1916">
        <v>0</v>
      </c>
      <c r="D1916">
        <v>0</v>
      </c>
      <c r="E1916" t="e">
        <v>#NUM!</v>
      </c>
      <c r="F1916" t="str">
        <f>VLOOKUP(Importacao[[#This Row],[País]],Tabela4[],4,FALSE)</f>
        <v>Japão</v>
      </c>
      <c r="G1916" t="str">
        <f>IFERROR(VLOOKUP(Importacao[[#This Row],[País Corrigido]],'Conversor de países_Geral_UTF8_'!$A$2:$B$223,2,FALSE),"Não Informado")</f>
        <v>Ásia</v>
      </c>
      <c r="H19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7" spans="1:8" hidden="1">
      <c r="A1917" s="3" t="s">
        <v>124</v>
      </c>
      <c r="B1917">
        <v>1995</v>
      </c>
      <c r="C1917">
        <v>0</v>
      </c>
      <c r="D1917">
        <v>0</v>
      </c>
      <c r="E1917" t="e">
        <v>#NUM!</v>
      </c>
      <c r="F1917" t="str">
        <f>VLOOKUP(Importacao[[#This Row],[País]],Tabela4[],4,FALSE)</f>
        <v>Japão</v>
      </c>
      <c r="G1917" t="str">
        <f>IFERROR(VLOOKUP(Importacao[[#This Row],[País Corrigido]],'Conversor de países_Geral_UTF8_'!$A$2:$B$223,2,FALSE),"Não Informado")</f>
        <v>Ásia</v>
      </c>
      <c r="H19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8" spans="1:8" hidden="1">
      <c r="A1918" s="3" t="s">
        <v>124</v>
      </c>
      <c r="B1918">
        <v>1996</v>
      </c>
      <c r="C1918">
        <v>0</v>
      </c>
      <c r="D1918">
        <v>0</v>
      </c>
      <c r="E1918" t="e">
        <v>#NUM!</v>
      </c>
      <c r="F1918" t="str">
        <f>VLOOKUP(Importacao[[#This Row],[País]],Tabela4[],4,FALSE)</f>
        <v>Japão</v>
      </c>
      <c r="G1918" t="str">
        <f>IFERROR(VLOOKUP(Importacao[[#This Row],[País Corrigido]],'Conversor de países_Geral_UTF8_'!$A$2:$B$223,2,FALSE),"Não Informado")</f>
        <v>Ásia</v>
      </c>
      <c r="H19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19" spans="1:8" hidden="1">
      <c r="A1919" s="3" t="s">
        <v>124</v>
      </c>
      <c r="B1919">
        <v>1997</v>
      </c>
      <c r="C1919">
        <v>0</v>
      </c>
      <c r="D1919">
        <v>0</v>
      </c>
      <c r="E1919" t="e">
        <v>#NUM!</v>
      </c>
      <c r="F1919" t="str">
        <f>VLOOKUP(Importacao[[#This Row],[País]],Tabela4[],4,FALSE)</f>
        <v>Japão</v>
      </c>
      <c r="G1919" t="str">
        <f>IFERROR(VLOOKUP(Importacao[[#This Row],[País Corrigido]],'Conversor de países_Geral_UTF8_'!$A$2:$B$223,2,FALSE),"Não Informado")</f>
        <v>Ásia</v>
      </c>
      <c r="H19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0" spans="1:8" hidden="1">
      <c r="A1920" s="3" t="s">
        <v>124</v>
      </c>
      <c r="B1920">
        <v>1998</v>
      </c>
      <c r="C1920">
        <v>0</v>
      </c>
      <c r="D1920">
        <v>0</v>
      </c>
      <c r="E1920" t="e">
        <v>#NUM!</v>
      </c>
      <c r="F1920" t="str">
        <f>VLOOKUP(Importacao[[#This Row],[País]],Tabela4[],4,FALSE)</f>
        <v>Japão</v>
      </c>
      <c r="G1920" t="str">
        <f>IFERROR(VLOOKUP(Importacao[[#This Row],[País Corrigido]],'Conversor de países_Geral_UTF8_'!$A$2:$B$223,2,FALSE),"Não Informado")</f>
        <v>Ásia</v>
      </c>
      <c r="H19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1" spans="1:8" hidden="1">
      <c r="A1921" s="3" t="s">
        <v>124</v>
      </c>
      <c r="B1921">
        <v>1999</v>
      </c>
      <c r="C1921">
        <v>0</v>
      </c>
      <c r="D1921">
        <v>0</v>
      </c>
      <c r="E1921" t="e">
        <v>#NUM!</v>
      </c>
      <c r="F1921" t="str">
        <f>VLOOKUP(Importacao[[#This Row],[País]],Tabela4[],4,FALSE)</f>
        <v>Japão</v>
      </c>
      <c r="G1921" t="str">
        <f>IFERROR(VLOOKUP(Importacao[[#This Row],[País Corrigido]],'Conversor de países_Geral_UTF8_'!$A$2:$B$223,2,FALSE),"Não Informado")</f>
        <v>Ásia</v>
      </c>
      <c r="H19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2" spans="1:8" hidden="1">
      <c r="A1922" s="3" t="s">
        <v>124</v>
      </c>
      <c r="B1922">
        <v>2000</v>
      </c>
      <c r="C1922">
        <v>0</v>
      </c>
      <c r="D1922">
        <v>0</v>
      </c>
      <c r="E1922" t="e">
        <v>#NUM!</v>
      </c>
      <c r="F1922" t="str">
        <f>VLOOKUP(Importacao[[#This Row],[País]],Tabela4[],4,FALSE)</f>
        <v>Japão</v>
      </c>
      <c r="G1922" t="str">
        <f>IFERROR(VLOOKUP(Importacao[[#This Row],[País Corrigido]],'Conversor de países_Geral_UTF8_'!$A$2:$B$223,2,FALSE),"Não Informado")</f>
        <v>Ásia</v>
      </c>
      <c r="H19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3" spans="1:8" hidden="1">
      <c r="A1923" s="3" t="s">
        <v>124</v>
      </c>
      <c r="B1923">
        <v>2001</v>
      </c>
      <c r="C1923">
        <v>0</v>
      </c>
      <c r="D1923">
        <v>0</v>
      </c>
      <c r="E1923" t="e">
        <v>#NUM!</v>
      </c>
      <c r="F1923" t="str">
        <f>VLOOKUP(Importacao[[#This Row],[País]],Tabela4[],4,FALSE)</f>
        <v>Japão</v>
      </c>
      <c r="G1923" t="str">
        <f>IFERROR(VLOOKUP(Importacao[[#This Row],[País Corrigido]],'Conversor de países_Geral_UTF8_'!$A$2:$B$223,2,FALSE),"Não Informado")</f>
        <v>Ásia</v>
      </c>
      <c r="H19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4" spans="1:8" hidden="1">
      <c r="A1924" s="3" t="s">
        <v>124</v>
      </c>
      <c r="B1924">
        <v>2002</v>
      </c>
      <c r="C1924">
        <v>0</v>
      </c>
      <c r="D1924">
        <v>0</v>
      </c>
      <c r="E1924" t="e">
        <v>#NUM!</v>
      </c>
      <c r="F1924" t="str">
        <f>VLOOKUP(Importacao[[#This Row],[País]],Tabela4[],4,FALSE)</f>
        <v>Japão</v>
      </c>
      <c r="G1924" t="str">
        <f>IFERROR(VLOOKUP(Importacao[[#This Row],[País Corrigido]],'Conversor de países_Geral_UTF8_'!$A$2:$B$223,2,FALSE),"Não Informado")</f>
        <v>Ásia</v>
      </c>
      <c r="H19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5" spans="1:8" hidden="1">
      <c r="A1925" s="3" t="s">
        <v>124</v>
      </c>
      <c r="B1925">
        <v>2003</v>
      </c>
      <c r="C1925">
        <v>0</v>
      </c>
      <c r="D1925">
        <v>0</v>
      </c>
      <c r="E1925" t="e">
        <v>#NUM!</v>
      </c>
      <c r="F1925" t="str">
        <f>VLOOKUP(Importacao[[#This Row],[País]],Tabela4[],4,FALSE)</f>
        <v>Japão</v>
      </c>
      <c r="G1925" t="str">
        <f>IFERROR(VLOOKUP(Importacao[[#This Row],[País Corrigido]],'Conversor de países_Geral_UTF8_'!$A$2:$B$223,2,FALSE),"Não Informado")</f>
        <v>Ásia</v>
      </c>
      <c r="H19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6" spans="1:8" hidden="1">
      <c r="A1926" s="3" t="s">
        <v>124</v>
      </c>
      <c r="B1926">
        <v>2004</v>
      </c>
      <c r="C1926">
        <v>0</v>
      </c>
      <c r="D1926">
        <v>0</v>
      </c>
      <c r="E1926" t="e">
        <v>#NUM!</v>
      </c>
      <c r="F1926" t="str">
        <f>VLOOKUP(Importacao[[#This Row],[País]],Tabela4[],4,FALSE)</f>
        <v>Japão</v>
      </c>
      <c r="G1926" t="str">
        <f>IFERROR(VLOOKUP(Importacao[[#This Row],[País Corrigido]],'Conversor de países_Geral_UTF8_'!$A$2:$B$223,2,FALSE),"Não Informado")</f>
        <v>Ásia</v>
      </c>
      <c r="H19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7" spans="1:8" hidden="1">
      <c r="A1927" s="3" t="s">
        <v>124</v>
      </c>
      <c r="B1927">
        <v>2005</v>
      </c>
      <c r="C1927">
        <v>0</v>
      </c>
      <c r="D1927">
        <v>0</v>
      </c>
      <c r="E1927" t="e">
        <v>#NUM!</v>
      </c>
      <c r="F1927" t="str">
        <f>VLOOKUP(Importacao[[#This Row],[País]],Tabela4[],4,FALSE)</f>
        <v>Japão</v>
      </c>
      <c r="G1927" t="str">
        <f>IFERROR(VLOOKUP(Importacao[[#This Row],[País Corrigido]],'Conversor de países_Geral_UTF8_'!$A$2:$B$223,2,FALSE),"Não Informado")</f>
        <v>Ásia</v>
      </c>
      <c r="H19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8" spans="1:8" hidden="1">
      <c r="A1928" s="3" t="s">
        <v>124</v>
      </c>
      <c r="B1928">
        <v>2006</v>
      </c>
      <c r="C1928">
        <v>0</v>
      </c>
      <c r="D1928">
        <v>0</v>
      </c>
      <c r="E1928" t="e">
        <v>#NUM!</v>
      </c>
      <c r="F1928" t="str">
        <f>VLOOKUP(Importacao[[#This Row],[País]],Tabela4[],4,FALSE)</f>
        <v>Japão</v>
      </c>
      <c r="G1928" t="str">
        <f>IFERROR(VLOOKUP(Importacao[[#This Row],[País Corrigido]],'Conversor de países_Geral_UTF8_'!$A$2:$B$223,2,FALSE),"Não Informado")</f>
        <v>Ásia</v>
      </c>
      <c r="H19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29" spans="1:8" hidden="1">
      <c r="A1929" s="3" t="s">
        <v>124</v>
      </c>
      <c r="B1929">
        <v>2007</v>
      </c>
      <c r="C1929">
        <v>0</v>
      </c>
      <c r="D1929">
        <v>0</v>
      </c>
      <c r="E1929" t="e">
        <v>#NUM!</v>
      </c>
      <c r="F1929" t="str">
        <f>VLOOKUP(Importacao[[#This Row],[País]],Tabela4[],4,FALSE)</f>
        <v>Japão</v>
      </c>
      <c r="G1929" t="str">
        <f>IFERROR(VLOOKUP(Importacao[[#This Row],[País Corrigido]],'Conversor de países_Geral_UTF8_'!$A$2:$B$223,2,FALSE),"Não Informado")</f>
        <v>Ásia</v>
      </c>
      <c r="H19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0" spans="1:8" hidden="1">
      <c r="A1930" s="3" t="s">
        <v>124</v>
      </c>
      <c r="B1930">
        <v>2008</v>
      </c>
      <c r="C1930">
        <v>0</v>
      </c>
      <c r="D1930">
        <v>0</v>
      </c>
      <c r="E1930" t="e">
        <v>#NUM!</v>
      </c>
      <c r="F1930" t="str">
        <f>VLOOKUP(Importacao[[#This Row],[País]],Tabela4[],4,FALSE)</f>
        <v>Japão</v>
      </c>
      <c r="G1930" t="str">
        <f>IFERROR(VLOOKUP(Importacao[[#This Row],[País Corrigido]],'Conversor de países_Geral_UTF8_'!$A$2:$B$223,2,FALSE),"Não Informado")</f>
        <v>Ásia</v>
      </c>
      <c r="H19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1" spans="1:8" hidden="1">
      <c r="A1931" s="3" t="s">
        <v>124</v>
      </c>
      <c r="B1931">
        <v>2009</v>
      </c>
      <c r="C1931">
        <v>0</v>
      </c>
      <c r="D1931">
        <v>0</v>
      </c>
      <c r="E1931" t="e">
        <v>#NUM!</v>
      </c>
      <c r="F1931" t="str">
        <f>VLOOKUP(Importacao[[#This Row],[País]],Tabela4[],4,FALSE)</f>
        <v>Japão</v>
      </c>
      <c r="G1931" t="str">
        <f>IFERROR(VLOOKUP(Importacao[[#This Row],[País Corrigido]],'Conversor de países_Geral_UTF8_'!$A$2:$B$223,2,FALSE),"Não Informado")</f>
        <v>Ásia</v>
      </c>
      <c r="H19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2" spans="1:8" hidden="1">
      <c r="A1932" s="3" t="s">
        <v>124</v>
      </c>
      <c r="B1932">
        <v>2010</v>
      </c>
      <c r="C1932">
        <v>0</v>
      </c>
      <c r="D1932">
        <v>0</v>
      </c>
      <c r="E1932" t="e">
        <v>#NUM!</v>
      </c>
      <c r="F1932" t="str">
        <f>VLOOKUP(Importacao[[#This Row],[País]],Tabela4[],4,FALSE)</f>
        <v>Japão</v>
      </c>
      <c r="G1932" t="str">
        <f>IFERROR(VLOOKUP(Importacao[[#This Row],[País Corrigido]],'Conversor de países_Geral_UTF8_'!$A$2:$B$223,2,FALSE),"Não Informado")</f>
        <v>Ásia</v>
      </c>
      <c r="H19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3" spans="1:8" hidden="1">
      <c r="A1933" s="3" t="s">
        <v>124</v>
      </c>
      <c r="B1933">
        <v>2011</v>
      </c>
      <c r="C1933">
        <v>0</v>
      </c>
      <c r="D1933">
        <v>0</v>
      </c>
      <c r="E1933" t="e">
        <v>#NUM!</v>
      </c>
      <c r="F1933" t="str">
        <f>VLOOKUP(Importacao[[#This Row],[País]],Tabela4[],4,FALSE)</f>
        <v>Japão</v>
      </c>
      <c r="G1933" t="str">
        <f>IFERROR(VLOOKUP(Importacao[[#This Row],[País Corrigido]],'Conversor de países_Geral_UTF8_'!$A$2:$B$223,2,FALSE),"Não Informado")</f>
        <v>Ásia</v>
      </c>
      <c r="H19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4" spans="1:8" hidden="1">
      <c r="A1934" s="3" t="s">
        <v>124</v>
      </c>
      <c r="B1934">
        <v>2012</v>
      </c>
      <c r="C1934">
        <v>0</v>
      </c>
      <c r="D1934">
        <v>0</v>
      </c>
      <c r="E1934" t="e">
        <v>#NUM!</v>
      </c>
      <c r="F1934" t="str">
        <f>VLOOKUP(Importacao[[#This Row],[País]],Tabela4[],4,FALSE)</f>
        <v>Japão</v>
      </c>
      <c r="G1934" t="str">
        <f>IFERROR(VLOOKUP(Importacao[[#This Row],[País Corrigido]],'Conversor de países_Geral_UTF8_'!$A$2:$B$223,2,FALSE),"Não Informado")</f>
        <v>Ásia</v>
      </c>
      <c r="H19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5" spans="1:8" hidden="1">
      <c r="A1935" s="3" t="s">
        <v>124</v>
      </c>
      <c r="B1935">
        <v>2013</v>
      </c>
      <c r="C1935">
        <v>0</v>
      </c>
      <c r="D1935">
        <v>0</v>
      </c>
      <c r="E1935" t="e">
        <v>#NUM!</v>
      </c>
      <c r="F1935" t="str">
        <f>VLOOKUP(Importacao[[#This Row],[País]],Tabela4[],4,FALSE)</f>
        <v>Japão</v>
      </c>
      <c r="G1935" t="str">
        <f>IFERROR(VLOOKUP(Importacao[[#This Row],[País Corrigido]],'Conversor de países_Geral_UTF8_'!$A$2:$B$223,2,FALSE),"Não Informado")</f>
        <v>Ásia</v>
      </c>
      <c r="H19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6" spans="1:8" hidden="1">
      <c r="A1936" s="3" t="s">
        <v>124</v>
      </c>
      <c r="B1936">
        <v>2014</v>
      </c>
      <c r="C1936">
        <v>0</v>
      </c>
      <c r="D1936">
        <v>0</v>
      </c>
      <c r="E1936" t="e">
        <v>#NUM!</v>
      </c>
      <c r="F1936" t="str">
        <f>VLOOKUP(Importacao[[#This Row],[País]],Tabela4[],4,FALSE)</f>
        <v>Japão</v>
      </c>
      <c r="G1936" t="str">
        <f>IFERROR(VLOOKUP(Importacao[[#This Row],[País Corrigido]],'Conversor de países_Geral_UTF8_'!$A$2:$B$223,2,FALSE),"Não Informado")</f>
        <v>Ásia</v>
      </c>
      <c r="H19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7" spans="1:8" hidden="1">
      <c r="A1937" s="3" t="s">
        <v>124</v>
      </c>
      <c r="B1937">
        <v>2015</v>
      </c>
      <c r="C1937">
        <v>0</v>
      </c>
      <c r="D1937">
        <v>0</v>
      </c>
      <c r="E1937" t="e">
        <v>#NUM!</v>
      </c>
      <c r="F1937" t="str">
        <f>VLOOKUP(Importacao[[#This Row],[País]],Tabela4[],4,FALSE)</f>
        <v>Japão</v>
      </c>
      <c r="G1937" t="str">
        <f>IFERROR(VLOOKUP(Importacao[[#This Row],[País Corrigido]],'Conversor de países_Geral_UTF8_'!$A$2:$B$223,2,FALSE),"Não Informado")</f>
        <v>Ásia</v>
      </c>
      <c r="H19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8" spans="1:8" hidden="1">
      <c r="A1938" s="3" t="s">
        <v>124</v>
      </c>
      <c r="B1938">
        <v>2016</v>
      </c>
      <c r="C1938">
        <v>0</v>
      </c>
      <c r="D1938">
        <v>0</v>
      </c>
      <c r="E1938" t="e">
        <v>#NUM!</v>
      </c>
      <c r="F1938" t="str">
        <f>VLOOKUP(Importacao[[#This Row],[País]],Tabela4[],4,FALSE)</f>
        <v>Japão</v>
      </c>
      <c r="G1938" t="str">
        <f>IFERROR(VLOOKUP(Importacao[[#This Row],[País Corrigido]],'Conversor de países_Geral_UTF8_'!$A$2:$B$223,2,FALSE),"Não Informado")</f>
        <v>Ásia</v>
      </c>
      <c r="H19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39" spans="1:8" hidden="1">
      <c r="A1939" s="3" t="s">
        <v>124</v>
      </c>
      <c r="B1939">
        <v>2017</v>
      </c>
      <c r="C1939">
        <v>0</v>
      </c>
      <c r="D1939">
        <v>0</v>
      </c>
      <c r="E1939" t="e">
        <v>#NUM!</v>
      </c>
      <c r="F1939" t="str">
        <f>VLOOKUP(Importacao[[#This Row],[País]],Tabela4[],4,FALSE)</f>
        <v>Japão</v>
      </c>
      <c r="G1939" t="str">
        <f>IFERROR(VLOOKUP(Importacao[[#This Row],[País Corrigido]],'Conversor de países_Geral_UTF8_'!$A$2:$B$223,2,FALSE),"Não Informado")</f>
        <v>Ásia</v>
      </c>
      <c r="H19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40" spans="1:8" hidden="1">
      <c r="A1940" s="3" t="s">
        <v>124</v>
      </c>
      <c r="B1940">
        <v>2018</v>
      </c>
      <c r="C1940">
        <v>0</v>
      </c>
      <c r="D1940">
        <v>0</v>
      </c>
      <c r="E1940" t="e">
        <v>#NUM!</v>
      </c>
      <c r="F1940" t="str">
        <f>VLOOKUP(Importacao[[#This Row],[País]],Tabela4[],4,FALSE)</f>
        <v>Japão</v>
      </c>
      <c r="G1940" t="str">
        <f>IFERROR(VLOOKUP(Importacao[[#This Row],[País Corrigido]],'Conversor de países_Geral_UTF8_'!$A$2:$B$223,2,FALSE),"Não Informado")</f>
        <v>Ásia</v>
      </c>
      <c r="H19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41" spans="1:8" hidden="1">
      <c r="A1941" s="3" t="s">
        <v>124</v>
      </c>
      <c r="B1941">
        <v>2019</v>
      </c>
      <c r="C1941">
        <v>153</v>
      </c>
      <c r="D1941">
        <v>1429</v>
      </c>
      <c r="E1941">
        <v>9.3398692810457522</v>
      </c>
      <c r="F1941" t="str">
        <f>VLOOKUP(Importacao[[#This Row],[País]],Tabela4[],4,FALSE)</f>
        <v>Japão</v>
      </c>
      <c r="G1941" t="str">
        <f>IFERROR(VLOOKUP(Importacao[[#This Row],[País Corrigido]],'Conversor de países_Geral_UTF8_'!$A$2:$B$223,2,FALSE),"Não Informado")</f>
        <v>Ásia</v>
      </c>
      <c r="H19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42" spans="1:8" hidden="1">
      <c r="A1942" s="3" t="s">
        <v>124</v>
      </c>
      <c r="B1942">
        <v>2020</v>
      </c>
      <c r="C1942">
        <v>0</v>
      </c>
      <c r="D1942">
        <v>0</v>
      </c>
      <c r="E1942" t="e">
        <v>#NUM!</v>
      </c>
      <c r="F1942" t="str">
        <f>VLOOKUP(Importacao[[#This Row],[País]],Tabela4[],4,FALSE)</f>
        <v>Japão</v>
      </c>
      <c r="G1942" t="str">
        <f>IFERROR(VLOOKUP(Importacao[[#This Row],[País Corrigido]],'Conversor de países_Geral_UTF8_'!$A$2:$B$223,2,FALSE),"Não Informado")</f>
        <v>Ásia</v>
      </c>
      <c r="H19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43" spans="1:8" hidden="1">
      <c r="A1943" s="3" t="s">
        <v>124</v>
      </c>
      <c r="B1943">
        <v>2021</v>
      </c>
      <c r="C1943">
        <v>0</v>
      </c>
      <c r="D1943">
        <v>0</v>
      </c>
      <c r="E1943" t="e">
        <v>#NUM!</v>
      </c>
      <c r="F1943" t="str">
        <f>VLOOKUP(Importacao[[#This Row],[País]],Tabela4[],4,FALSE)</f>
        <v>Japão</v>
      </c>
      <c r="G1943" t="str">
        <f>IFERROR(VLOOKUP(Importacao[[#This Row],[País Corrigido]],'Conversor de países_Geral_UTF8_'!$A$2:$B$223,2,FALSE),"Não Informado")</f>
        <v>Ásia</v>
      </c>
      <c r="H19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44" spans="1:8" hidden="1">
      <c r="A1944" s="3" t="s">
        <v>124</v>
      </c>
      <c r="B1944">
        <v>2022</v>
      </c>
      <c r="C1944">
        <v>0</v>
      </c>
      <c r="D1944">
        <v>0</v>
      </c>
      <c r="E1944" t="e">
        <v>#NUM!</v>
      </c>
      <c r="F1944" t="str">
        <f>VLOOKUP(Importacao[[#This Row],[País]],Tabela4[],4,FALSE)</f>
        <v>Japão</v>
      </c>
      <c r="G1944" t="str">
        <f>IFERROR(VLOOKUP(Importacao[[#This Row],[País Corrigido]],'Conversor de países_Geral_UTF8_'!$A$2:$B$223,2,FALSE),"Não Informado")</f>
        <v>Ásia</v>
      </c>
      <c r="H19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45" spans="1:8" hidden="1">
      <c r="A1945" s="3" t="s">
        <v>124</v>
      </c>
      <c r="B1945">
        <v>2023</v>
      </c>
      <c r="C1945">
        <v>86</v>
      </c>
      <c r="D1945">
        <v>3427</v>
      </c>
      <c r="E1945">
        <v>39.848837209302324</v>
      </c>
      <c r="F1945" t="str">
        <f>VLOOKUP(Importacao[[#This Row],[País]],Tabela4[],4,FALSE)</f>
        <v>Japão</v>
      </c>
      <c r="G1945" t="str">
        <f>IFERROR(VLOOKUP(Importacao[[#This Row],[País Corrigido]],'Conversor de países_Geral_UTF8_'!$A$2:$B$223,2,FALSE),"Não Informado")</f>
        <v>Ásia</v>
      </c>
      <c r="H19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46" spans="1:8" hidden="1">
      <c r="A1946" s="3" t="s">
        <v>122</v>
      </c>
      <c r="B1946">
        <v>1970</v>
      </c>
      <c r="C1946">
        <v>702</v>
      </c>
      <c r="D1946">
        <v>326</v>
      </c>
      <c r="E1946">
        <v>0.46438746438746437</v>
      </c>
      <c r="F1946" t="str">
        <f>VLOOKUP(Importacao[[#This Row],[País]],Tabela4[],4,FALSE)</f>
        <v>Iugoslávia</v>
      </c>
      <c r="G1946" t="str">
        <f>IFERROR(VLOOKUP(Importacao[[#This Row],[País Corrigido]],'Conversor de países_Geral_UTF8_'!$A$2:$B$223,2,FALSE),"Não Informado")</f>
        <v>Europa</v>
      </c>
      <c r="H19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47" spans="1:8" hidden="1">
      <c r="A1947" s="3" t="s">
        <v>122</v>
      </c>
      <c r="B1947">
        <v>1971</v>
      </c>
      <c r="C1947">
        <v>640</v>
      </c>
      <c r="D1947">
        <v>375</v>
      </c>
      <c r="E1947">
        <v>0.5859375</v>
      </c>
      <c r="F1947" t="str">
        <f>VLOOKUP(Importacao[[#This Row],[País]],Tabela4[],4,FALSE)</f>
        <v>Iugoslávia</v>
      </c>
      <c r="G1947" t="str">
        <f>IFERROR(VLOOKUP(Importacao[[#This Row],[País Corrigido]],'Conversor de países_Geral_UTF8_'!$A$2:$B$223,2,FALSE),"Não Informado")</f>
        <v>Europa</v>
      </c>
      <c r="H19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48" spans="1:8" hidden="1">
      <c r="A1948" s="3" t="s">
        <v>122</v>
      </c>
      <c r="B1948">
        <v>1972</v>
      </c>
      <c r="C1948">
        <v>1824</v>
      </c>
      <c r="D1948">
        <v>1137</v>
      </c>
      <c r="E1948">
        <v>0.62335526315789469</v>
      </c>
      <c r="F1948" t="str">
        <f>VLOOKUP(Importacao[[#This Row],[País]],Tabela4[],4,FALSE)</f>
        <v>Iugoslávia</v>
      </c>
      <c r="G1948" t="str">
        <f>IFERROR(VLOOKUP(Importacao[[#This Row],[País Corrigido]],'Conversor de países_Geral_UTF8_'!$A$2:$B$223,2,FALSE),"Não Informado")</f>
        <v>Europa</v>
      </c>
      <c r="H19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49" spans="1:8" hidden="1">
      <c r="A1949" s="3" t="s">
        <v>122</v>
      </c>
      <c r="B1949">
        <v>1973</v>
      </c>
      <c r="C1949">
        <v>1251</v>
      </c>
      <c r="D1949">
        <v>813</v>
      </c>
      <c r="E1949">
        <v>0.64988009592326135</v>
      </c>
      <c r="F1949" t="str">
        <f>VLOOKUP(Importacao[[#This Row],[País]],Tabela4[],4,FALSE)</f>
        <v>Iugoslávia</v>
      </c>
      <c r="G1949" t="str">
        <f>IFERROR(VLOOKUP(Importacao[[#This Row],[País Corrigido]],'Conversor de países_Geral_UTF8_'!$A$2:$B$223,2,FALSE),"Não Informado")</f>
        <v>Europa</v>
      </c>
      <c r="H19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50" spans="1:8" hidden="1">
      <c r="A1950" s="3" t="s">
        <v>122</v>
      </c>
      <c r="B1950">
        <v>1974</v>
      </c>
      <c r="C1950">
        <v>2520</v>
      </c>
      <c r="D1950">
        <v>1804</v>
      </c>
      <c r="E1950">
        <v>0.71587301587301588</v>
      </c>
      <c r="F1950" t="str">
        <f>VLOOKUP(Importacao[[#This Row],[País]],Tabela4[],4,FALSE)</f>
        <v>Iugoslávia</v>
      </c>
      <c r="G1950" t="str">
        <f>IFERROR(VLOOKUP(Importacao[[#This Row],[País Corrigido]],'Conversor de países_Geral_UTF8_'!$A$2:$B$223,2,FALSE),"Não Informado")</f>
        <v>Europa</v>
      </c>
      <c r="H19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51" spans="1:8" hidden="1">
      <c r="A1951" s="3" t="s">
        <v>122</v>
      </c>
      <c r="B1951">
        <v>1975</v>
      </c>
      <c r="C1951">
        <v>7969</v>
      </c>
      <c r="D1951">
        <v>5128</v>
      </c>
      <c r="E1951">
        <v>0.64349353745764837</v>
      </c>
      <c r="F1951" t="str">
        <f>VLOOKUP(Importacao[[#This Row],[País]],Tabela4[],4,FALSE)</f>
        <v>Iugoslávia</v>
      </c>
      <c r="G1951" t="str">
        <f>IFERROR(VLOOKUP(Importacao[[#This Row],[País Corrigido]],'Conversor de países_Geral_UTF8_'!$A$2:$B$223,2,FALSE),"Não Informado")</f>
        <v>Europa</v>
      </c>
      <c r="H19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52" spans="1:8" hidden="1">
      <c r="A1952" s="3" t="s">
        <v>122</v>
      </c>
      <c r="B1952">
        <v>1976</v>
      </c>
      <c r="C1952">
        <v>2100</v>
      </c>
      <c r="D1952">
        <v>1870</v>
      </c>
      <c r="E1952">
        <v>0.89047619047619042</v>
      </c>
      <c r="F1952" t="str">
        <f>VLOOKUP(Importacao[[#This Row],[País]],Tabela4[],4,FALSE)</f>
        <v>Iugoslávia</v>
      </c>
      <c r="G1952" t="str">
        <f>IFERROR(VLOOKUP(Importacao[[#This Row],[País Corrigido]],'Conversor de países_Geral_UTF8_'!$A$2:$B$223,2,FALSE),"Não Informado")</f>
        <v>Europa</v>
      </c>
      <c r="H19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53" spans="1:8" hidden="1">
      <c r="A1953" s="3" t="s">
        <v>122</v>
      </c>
      <c r="B1953">
        <v>1977</v>
      </c>
      <c r="C1953">
        <v>1764</v>
      </c>
      <c r="D1953">
        <v>1570</v>
      </c>
      <c r="E1953">
        <v>0.89002267573696148</v>
      </c>
      <c r="F1953" t="str">
        <f>VLOOKUP(Importacao[[#This Row],[País]],Tabela4[],4,FALSE)</f>
        <v>Iugoslávia</v>
      </c>
      <c r="G1953" t="str">
        <f>IFERROR(VLOOKUP(Importacao[[#This Row],[País Corrigido]],'Conversor de países_Geral_UTF8_'!$A$2:$B$223,2,FALSE),"Não Informado")</f>
        <v>Europa</v>
      </c>
      <c r="H19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54" spans="1:8" hidden="1">
      <c r="A1954" s="3" t="s">
        <v>122</v>
      </c>
      <c r="B1954">
        <v>1978</v>
      </c>
      <c r="C1954">
        <v>1764</v>
      </c>
      <c r="D1954">
        <v>1630</v>
      </c>
      <c r="E1954">
        <v>0.92403628117913827</v>
      </c>
      <c r="F1954" t="str">
        <f>VLOOKUP(Importacao[[#This Row],[País]],Tabela4[],4,FALSE)</f>
        <v>Iugoslávia</v>
      </c>
      <c r="G1954" t="str">
        <f>IFERROR(VLOOKUP(Importacao[[#This Row],[País Corrigido]],'Conversor de países_Geral_UTF8_'!$A$2:$B$223,2,FALSE),"Não Informado")</f>
        <v>Europa</v>
      </c>
      <c r="H19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55" spans="1:8" hidden="1">
      <c r="A1955" s="3" t="s">
        <v>122</v>
      </c>
      <c r="B1955">
        <v>1979</v>
      </c>
      <c r="C1955">
        <v>2100</v>
      </c>
      <c r="D1955">
        <v>2050</v>
      </c>
      <c r="E1955">
        <v>0.97619047619047616</v>
      </c>
      <c r="F1955" t="str">
        <f>VLOOKUP(Importacao[[#This Row],[País]],Tabela4[],4,FALSE)</f>
        <v>Iugoslávia</v>
      </c>
      <c r="G1955" t="str">
        <f>IFERROR(VLOOKUP(Importacao[[#This Row],[País Corrigido]],'Conversor de países_Geral_UTF8_'!$A$2:$B$223,2,FALSE),"Não Informado")</f>
        <v>Europa</v>
      </c>
      <c r="H19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56" spans="1:8" hidden="1">
      <c r="A1956" s="3" t="s">
        <v>122</v>
      </c>
      <c r="B1956">
        <v>1980</v>
      </c>
      <c r="C1956">
        <v>0</v>
      </c>
      <c r="D1956">
        <v>0</v>
      </c>
      <c r="E1956" t="e">
        <v>#NUM!</v>
      </c>
      <c r="F1956" t="str">
        <f>VLOOKUP(Importacao[[#This Row],[País]],Tabela4[],4,FALSE)</f>
        <v>Iugoslávia</v>
      </c>
      <c r="G1956" t="str">
        <f>IFERROR(VLOOKUP(Importacao[[#This Row],[País Corrigido]],'Conversor de países_Geral_UTF8_'!$A$2:$B$223,2,FALSE),"Não Informado")</f>
        <v>Europa</v>
      </c>
      <c r="H19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57" spans="1:8" hidden="1">
      <c r="A1957" s="3" t="s">
        <v>122</v>
      </c>
      <c r="B1957">
        <v>1981</v>
      </c>
      <c r="C1957">
        <v>0</v>
      </c>
      <c r="D1957">
        <v>0</v>
      </c>
      <c r="E1957" t="e">
        <v>#NUM!</v>
      </c>
      <c r="F1957" t="str">
        <f>VLOOKUP(Importacao[[#This Row],[País]],Tabela4[],4,FALSE)</f>
        <v>Iugoslávia</v>
      </c>
      <c r="G1957" t="str">
        <f>IFERROR(VLOOKUP(Importacao[[#This Row],[País Corrigido]],'Conversor de países_Geral_UTF8_'!$A$2:$B$223,2,FALSE),"Não Informado")</f>
        <v>Europa</v>
      </c>
      <c r="H19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58" spans="1:8" hidden="1">
      <c r="A1958" s="3" t="s">
        <v>122</v>
      </c>
      <c r="B1958">
        <v>1982</v>
      </c>
      <c r="C1958">
        <v>1350</v>
      </c>
      <c r="D1958">
        <v>1650</v>
      </c>
      <c r="E1958">
        <v>1.2222222222222223</v>
      </c>
      <c r="F1958" t="str">
        <f>VLOOKUP(Importacao[[#This Row],[País]],Tabela4[],4,FALSE)</f>
        <v>Iugoslávia</v>
      </c>
      <c r="G1958" t="str">
        <f>IFERROR(VLOOKUP(Importacao[[#This Row],[País Corrigido]],'Conversor de países_Geral_UTF8_'!$A$2:$B$223,2,FALSE),"Não Informado")</f>
        <v>Europa</v>
      </c>
      <c r="H19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59" spans="1:8" hidden="1">
      <c r="A1959" s="3" t="s">
        <v>122</v>
      </c>
      <c r="B1959">
        <v>1983</v>
      </c>
      <c r="C1959">
        <v>0</v>
      </c>
      <c r="D1959">
        <v>0</v>
      </c>
      <c r="E1959" t="e">
        <v>#NUM!</v>
      </c>
      <c r="F1959" t="str">
        <f>VLOOKUP(Importacao[[#This Row],[País]],Tabela4[],4,FALSE)</f>
        <v>Iugoslávia</v>
      </c>
      <c r="G1959" t="str">
        <f>IFERROR(VLOOKUP(Importacao[[#This Row],[País Corrigido]],'Conversor de países_Geral_UTF8_'!$A$2:$B$223,2,FALSE),"Não Informado")</f>
        <v>Europa</v>
      </c>
      <c r="H19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60" spans="1:8" hidden="1">
      <c r="A1960" s="3" t="s">
        <v>122</v>
      </c>
      <c r="B1960">
        <v>1984</v>
      </c>
      <c r="C1960">
        <v>0</v>
      </c>
      <c r="D1960">
        <v>0</v>
      </c>
      <c r="E1960" t="e">
        <v>#NUM!</v>
      </c>
      <c r="F1960" t="str">
        <f>VLOOKUP(Importacao[[#This Row],[País]],Tabela4[],4,FALSE)</f>
        <v>Iugoslávia</v>
      </c>
      <c r="G1960" t="str">
        <f>IFERROR(VLOOKUP(Importacao[[#This Row],[País Corrigido]],'Conversor de países_Geral_UTF8_'!$A$2:$B$223,2,FALSE),"Não Informado")</f>
        <v>Europa</v>
      </c>
      <c r="H19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61" spans="1:8" hidden="1">
      <c r="A1961" s="3" t="s">
        <v>122</v>
      </c>
      <c r="B1961">
        <v>1985</v>
      </c>
      <c r="C1961">
        <v>14238</v>
      </c>
      <c r="D1961">
        <v>11619</v>
      </c>
      <c r="E1961">
        <v>0.81605562579013902</v>
      </c>
      <c r="F1961" t="str">
        <f>VLOOKUP(Importacao[[#This Row],[País]],Tabela4[],4,FALSE)</f>
        <v>Iugoslávia</v>
      </c>
      <c r="G1961" t="str">
        <f>IFERROR(VLOOKUP(Importacao[[#This Row],[País Corrigido]],'Conversor de países_Geral_UTF8_'!$A$2:$B$223,2,FALSE),"Não Informado")</f>
        <v>Europa</v>
      </c>
      <c r="H19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62" spans="1:8" hidden="1">
      <c r="A1962" s="3" t="s">
        <v>122</v>
      </c>
      <c r="B1962">
        <v>1986</v>
      </c>
      <c r="C1962">
        <v>0</v>
      </c>
      <c r="D1962">
        <v>0</v>
      </c>
      <c r="E1962" t="e">
        <v>#NUM!</v>
      </c>
      <c r="F1962" t="str">
        <f>VLOOKUP(Importacao[[#This Row],[País]],Tabela4[],4,FALSE)</f>
        <v>Iugoslávia</v>
      </c>
      <c r="G1962" t="str">
        <f>IFERROR(VLOOKUP(Importacao[[#This Row],[País Corrigido]],'Conversor de países_Geral_UTF8_'!$A$2:$B$223,2,FALSE),"Não Informado")</f>
        <v>Europa</v>
      </c>
      <c r="H19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63" spans="1:8" hidden="1">
      <c r="A1963" s="3" t="s">
        <v>122</v>
      </c>
      <c r="B1963">
        <v>1987</v>
      </c>
      <c r="C1963">
        <v>17835</v>
      </c>
      <c r="D1963">
        <v>14390</v>
      </c>
      <c r="E1963">
        <v>0.80684048219792548</v>
      </c>
      <c r="F1963" t="str">
        <f>VLOOKUP(Importacao[[#This Row],[País]],Tabela4[],4,FALSE)</f>
        <v>Iugoslávia</v>
      </c>
      <c r="G1963" t="str">
        <f>IFERROR(VLOOKUP(Importacao[[#This Row],[País Corrigido]],'Conversor de países_Geral_UTF8_'!$A$2:$B$223,2,FALSE),"Não Informado")</f>
        <v>Europa</v>
      </c>
      <c r="H19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64" spans="1:8" hidden="1">
      <c r="A1964" s="3" t="s">
        <v>122</v>
      </c>
      <c r="B1964">
        <v>1988</v>
      </c>
      <c r="C1964">
        <v>20160</v>
      </c>
      <c r="D1964">
        <v>17700</v>
      </c>
      <c r="E1964">
        <v>0.87797619047619047</v>
      </c>
      <c r="F1964" t="str">
        <f>VLOOKUP(Importacao[[#This Row],[País]],Tabela4[],4,FALSE)</f>
        <v>Iugoslávia</v>
      </c>
      <c r="G1964" t="str">
        <f>IFERROR(VLOOKUP(Importacao[[#This Row],[País Corrigido]],'Conversor de países_Geral_UTF8_'!$A$2:$B$223,2,FALSE),"Não Informado")</f>
        <v>Europa</v>
      </c>
      <c r="H19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65" spans="1:8" hidden="1">
      <c r="A1965" s="3" t="s">
        <v>122</v>
      </c>
      <c r="B1965">
        <v>1989</v>
      </c>
      <c r="C1965">
        <v>17100</v>
      </c>
      <c r="D1965">
        <v>19150</v>
      </c>
      <c r="E1965">
        <v>1.1198830409356726</v>
      </c>
      <c r="F1965" t="str">
        <f>VLOOKUP(Importacao[[#This Row],[País]],Tabela4[],4,FALSE)</f>
        <v>Iugoslávia</v>
      </c>
      <c r="G1965" t="str">
        <f>IFERROR(VLOOKUP(Importacao[[#This Row],[País Corrigido]],'Conversor de países_Geral_UTF8_'!$A$2:$B$223,2,FALSE),"Não Informado")</f>
        <v>Europa</v>
      </c>
      <c r="H19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66" spans="1:8" hidden="1">
      <c r="A1966" s="3" t="s">
        <v>122</v>
      </c>
      <c r="B1966">
        <v>1990</v>
      </c>
      <c r="C1966">
        <v>38640</v>
      </c>
      <c r="D1966">
        <v>44100</v>
      </c>
      <c r="E1966">
        <v>1.1413043478260869</v>
      </c>
      <c r="F1966" t="str">
        <f>VLOOKUP(Importacao[[#This Row],[País]],Tabela4[],4,FALSE)</f>
        <v>Iugoslávia</v>
      </c>
      <c r="G1966" t="str">
        <f>IFERROR(VLOOKUP(Importacao[[#This Row],[País Corrigido]],'Conversor de países_Geral_UTF8_'!$A$2:$B$223,2,FALSE),"Não Informado")</f>
        <v>Europa</v>
      </c>
      <c r="H19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67" spans="1:8" hidden="1">
      <c r="A1967" s="3" t="s">
        <v>122</v>
      </c>
      <c r="B1967">
        <v>1991</v>
      </c>
      <c r="C1967">
        <v>25650</v>
      </c>
      <c r="D1967">
        <v>31825</v>
      </c>
      <c r="E1967">
        <v>1.2407407407407407</v>
      </c>
      <c r="F1967" t="str">
        <f>VLOOKUP(Importacao[[#This Row],[País]],Tabela4[],4,FALSE)</f>
        <v>Iugoslávia</v>
      </c>
      <c r="G1967" t="str">
        <f>IFERROR(VLOOKUP(Importacao[[#This Row],[País Corrigido]],'Conversor de países_Geral_UTF8_'!$A$2:$B$223,2,FALSE),"Não Informado")</f>
        <v>Europa</v>
      </c>
      <c r="H19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68" spans="1:8" hidden="1">
      <c r="A1968" s="3" t="s">
        <v>122</v>
      </c>
      <c r="B1968">
        <v>1992</v>
      </c>
      <c r="C1968">
        <v>25596</v>
      </c>
      <c r="D1968">
        <v>31968</v>
      </c>
      <c r="E1968">
        <v>1.248945147679325</v>
      </c>
      <c r="F1968" t="str">
        <f>VLOOKUP(Importacao[[#This Row],[País]],Tabela4[],4,FALSE)</f>
        <v>Iugoslávia</v>
      </c>
      <c r="G1968" t="str">
        <f>IFERROR(VLOOKUP(Importacao[[#This Row],[País Corrigido]],'Conversor de países_Geral_UTF8_'!$A$2:$B$223,2,FALSE),"Não Informado")</f>
        <v>Europa</v>
      </c>
      <c r="H19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69" spans="1:8" hidden="1">
      <c r="A1969" s="3" t="s">
        <v>122</v>
      </c>
      <c r="B1969">
        <v>1993</v>
      </c>
      <c r="C1969">
        <v>8550</v>
      </c>
      <c r="D1969">
        <v>10500</v>
      </c>
      <c r="E1969">
        <v>1.2280701754385965</v>
      </c>
      <c r="F1969" t="str">
        <f>VLOOKUP(Importacao[[#This Row],[País]],Tabela4[],4,FALSE)</f>
        <v>Iugoslávia</v>
      </c>
      <c r="G1969" t="str">
        <f>IFERROR(VLOOKUP(Importacao[[#This Row],[País Corrigido]],'Conversor de países_Geral_UTF8_'!$A$2:$B$223,2,FALSE),"Não Informado")</f>
        <v>Europa</v>
      </c>
      <c r="H19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70" spans="1:8" hidden="1">
      <c r="A1970" s="3" t="s">
        <v>122</v>
      </c>
      <c r="B1970">
        <v>1994</v>
      </c>
      <c r="C1970">
        <v>25920</v>
      </c>
      <c r="D1970">
        <v>36000</v>
      </c>
      <c r="E1970">
        <v>1.3888888888888888</v>
      </c>
      <c r="F1970" t="str">
        <f>VLOOKUP(Importacao[[#This Row],[País]],Tabela4[],4,FALSE)</f>
        <v>Iugoslávia</v>
      </c>
      <c r="G1970" t="str">
        <f>IFERROR(VLOOKUP(Importacao[[#This Row],[País Corrigido]],'Conversor de países_Geral_UTF8_'!$A$2:$B$223,2,FALSE),"Não Informado")</f>
        <v>Europa</v>
      </c>
      <c r="H19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71" spans="1:8" hidden="1">
      <c r="A1971" s="3" t="s">
        <v>122</v>
      </c>
      <c r="B1971">
        <v>1995</v>
      </c>
      <c r="C1971">
        <v>51840</v>
      </c>
      <c r="D1971">
        <v>81408</v>
      </c>
      <c r="E1971">
        <v>1.5703703703703704</v>
      </c>
      <c r="F1971" t="str">
        <f>VLOOKUP(Importacao[[#This Row],[País]],Tabela4[],4,FALSE)</f>
        <v>Iugoslávia</v>
      </c>
      <c r="G1971" t="str">
        <f>IFERROR(VLOOKUP(Importacao[[#This Row],[País Corrigido]],'Conversor de países_Geral_UTF8_'!$A$2:$B$223,2,FALSE),"Não Informado")</f>
        <v>Europa</v>
      </c>
      <c r="H19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1972" spans="1:8" hidden="1">
      <c r="A1972" s="3" t="s">
        <v>122</v>
      </c>
      <c r="B1972">
        <v>1996</v>
      </c>
      <c r="C1972">
        <v>0</v>
      </c>
      <c r="D1972">
        <v>0</v>
      </c>
      <c r="E1972" t="e">
        <v>#NUM!</v>
      </c>
      <c r="F1972" t="str">
        <f>VLOOKUP(Importacao[[#This Row],[País]],Tabela4[],4,FALSE)</f>
        <v>Iugoslávia</v>
      </c>
      <c r="G1972" t="str">
        <f>IFERROR(VLOOKUP(Importacao[[#This Row],[País Corrigido]],'Conversor de países_Geral_UTF8_'!$A$2:$B$223,2,FALSE),"Não Informado")</f>
        <v>Europa</v>
      </c>
      <c r="H19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73" spans="1:8" hidden="1">
      <c r="A1973" s="3" t="s">
        <v>122</v>
      </c>
      <c r="B1973">
        <v>1997</v>
      </c>
      <c r="C1973">
        <v>0</v>
      </c>
      <c r="D1973">
        <v>0</v>
      </c>
      <c r="E1973" t="e">
        <v>#NUM!</v>
      </c>
      <c r="F1973" t="str">
        <f>VLOOKUP(Importacao[[#This Row],[País]],Tabela4[],4,FALSE)</f>
        <v>Iugoslávia</v>
      </c>
      <c r="G1973" t="str">
        <f>IFERROR(VLOOKUP(Importacao[[#This Row],[País Corrigido]],'Conversor de países_Geral_UTF8_'!$A$2:$B$223,2,FALSE),"Não Informado")</f>
        <v>Europa</v>
      </c>
      <c r="H19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74" spans="1:8" hidden="1">
      <c r="A1974" s="3" t="s">
        <v>122</v>
      </c>
      <c r="B1974">
        <v>1998</v>
      </c>
      <c r="C1974">
        <v>0</v>
      </c>
      <c r="D1974">
        <v>0</v>
      </c>
      <c r="E1974" t="e">
        <v>#NUM!</v>
      </c>
      <c r="F1974" t="str">
        <f>VLOOKUP(Importacao[[#This Row],[País]],Tabela4[],4,FALSE)</f>
        <v>Iugoslávia</v>
      </c>
      <c r="G1974" t="str">
        <f>IFERROR(VLOOKUP(Importacao[[#This Row],[País Corrigido]],'Conversor de países_Geral_UTF8_'!$A$2:$B$223,2,FALSE),"Não Informado")</f>
        <v>Europa</v>
      </c>
      <c r="H19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75" spans="1:8" hidden="1">
      <c r="A1975" s="3" t="s">
        <v>122</v>
      </c>
      <c r="B1975">
        <v>1999</v>
      </c>
      <c r="C1975">
        <v>0</v>
      </c>
      <c r="D1975">
        <v>0</v>
      </c>
      <c r="E1975" t="e">
        <v>#NUM!</v>
      </c>
      <c r="F1975" t="str">
        <f>VLOOKUP(Importacao[[#This Row],[País]],Tabela4[],4,FALSE)</f>
        <v>Iugoslávia</v>
      </c>
      <c r="G1975" t="str">
        <f>IFERROR(VLOOKUP(Importacao[[#This Row],[País Corrigido]],'Conversor de países_Geral_UTF8_'!$A$2:$B$223,2,FALSE),"Não Informado")</f>
        <v>Europa</v>
      </c>
      <c r="H19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76" spans="1:8" hidden="1">
      <c r="A1976" s="3" t="s">
        <v>122</v>
      </c>
      <c r="B1976">
        <v>2000</v>
      </c>
      <c r="C1976">
        <v>0</v>
      </c>
      <c r="D1976">
        <v>0</v>
      </c>
      <c r="E1976" t="e">
        <v>#NUM!</v>
      </c>
      <c r="F1976" t="str">
        <f>VLOOKUP(Importacao[[#This Row],[País]],Tabela4[],4,FALSE)</f>
        <v>Iugoslávia</v>
      </c>
      <c r="G1976" t="str">
        <f>IFERROR(VLOOKUP(Importacao[[#This Row],[País Corrigido]],'Conversor de países_Geral_UTF8_'!$A$2:$B$223,2,FALSE),"Não Informado")</f>
        <v>Europa</v>
      </c>
      <c r="H19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77" spans="1:8" hidden="1">
      <c r="A1977" s="3" t="s">
        <v>122</v>
      </c>
      <c r="B1977">
        <v>2001</v>
      </c>
      <c r="C1977">
        <v>0</v>
      </c>
      <c r="D1977">
        <v>0</v>
      </c>
      <c r="E1977" t="e">
        <v>#NUM!</v>
      </c>
      <c r="F1977" t="str">
        <f>VLOOKUP(Importacao[[#This Row],[País]],Tabela4[],4,FALSE)</f>
        <v>Iugoslávia</v>
      </c>
      <c r="G1977" t="str">
        <f>IFERROR(VLOOKUP(Importacao[[#This Row],[País Corrigido]],'Conversor de países_Geral_UTF8_'!$A$2:$B$223,2,FALSE),"Não Informado")</f>
        <v>Europa</v>
      </c>
      <c r="H19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78" spans="1:8" hidden="1">
      <c r="A1978" s="3" t="s">
        <v>122</v>
      </c>
      <c r="B1978">
        <v>2002</v>
      </c>
      <c r="C1978">
        <v>0</v>
      </c>
      <c r="D1978">
        <v>0</v>
      </c>
      <c r="E1978" t="e">
        <v>#NUM!</v>
      </c>
      <c r="F1978" t="str">
        <f>VLOOKUP(Importacao[[#This Row],[País]],Tabela4[],4,FALSE)</f>
        <v>Iugoslávia</v>
      </c>
      <c r="G1978" t="str">
        <f>IFERROR(VLOOKUP(Importacao[[#This Row],[País Corrigido]],'Conversor de países_Geral_UTF8_'!$A$2:$B$223,2,FALSE),"Não Informado")</f>
        <v>Europa</v>
      </c>
      <c r="H19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79" spans="1:8" hidden="1">
      <c r="A1979" s="3" t="s">
        <v>122</v>
      </c>
      <c r="B1979">
        <v>2003</v>
      </c>
      <c r="C1979">
        <v>0</v>
      </c>
      <c r="D1979">
        <v>0</v>
      </c>
      <c r="E1979" t="e">
        <v>#NUM!</v>
      </c>
      <c r="F1979" t="str">
        <f>VLOOKUP(Importacao[[#This Row],[País]],Tabela4[],4,FALSE)</f>
        <v>Iugoslávia</v>
      </c>
      <c r="G1979" t="str">
        <f>IFERROR(VLOOKUP(Importacao[[#This Row],[País Corrigido]],'Conversor de países_Geral_UTF8_'!$A$2:$B$223,2,FALSE),"Não Informado")</f>
        <v>Europa</v>
      </c>
      <c r="H19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0" spans="1:8" hidden="1">
      <c r="A1980" s="3" t="s">
        <v>122</v>
      </c>
      <c r="B1980">
        <v>2004</v>
      </c>
      <c r="C1980">
        <v>0</v>
      </c>
      <c r="D1980">
        <v>0</v>
      </c>
      <c r="E1980" t="e">
        <v>#NUM!</v>
      </c>
      <c r="F1980" t="str">
        <f>VLOOKUP(Importacao[[#This Row],[País]],Tabela4[],4,FALSE)</f>
        <v>Iugoslávia</v>
      </c>
      <c r="G1980" t="str">
        <f>IFERROR(VLOOKUP(Importacao[[#This Row],[País Corrigido]],'Conversor de países_Geral_UTF8_'!$A$2:$B$223,2,FALSE),"Não Informado")</f>
        <v>Europa</v>
      </c>
      <c r="H19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1" spans="1:8" hidden="1">
      <c r="A1981" s="3" t="s">
        <v>122</v>
      </c>
      <c r="B1981">
        <v>2005</v>
      </c>
      <c r="C1981">
        <v>0</v>
      </c>
      <c r="D1981">
        <v>0</v>
      </c>
      <c r="E1981" t="e">
        <v>#NUM!</v>
      </c>
      <c r="F1981" t="str">
        <f>VLOOKUP(Importacao[[#This Row],[País]],Tabela4[],4,FALSE)</f>
        <v>Iugoslávia</v>
      </c>
      <c r="G1981" t="str">
        <f>IFERROR(VLOOKUP(Importacao[[#This Row],[País Corrigido]],'Conversor de países_Geral_UTF8_'!$A$2:$B$223,2,FALSE),"Não Informado")</f>
        <v>Europa</v>
      </c>
      <c r="H19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2" spans="1:8" hidden="1">
      <c r="A1982" s="3" t="s">
        <v>122</v>
      </c>
      <c r="B1982">
        <v>2006</v>
      </c>
      <c r="C1982">
        <v>0</v>
      </c>
      <c r="D1982">
        <v>0</v>
      </c>
      <c r="E1982" t="e">
        <v>#NUM!</v>
      </c>
      <c r="F1982" t="str">
        <f>VLOOKUP(Importacao[[#This Row],[País]],Tabela4[],4,FALSE)</f>
        <v>Iugoslávia</v>
      </c>
      <c r="G1982" t="str">
        <f>IFERROR(VLOOKUP(Importacao[[#This Row],[País Corrigido]],'Conversor de países_Geral_UTF8_'!$A$2:$B$223,2,FALSE),"Não Informado")</f>
        <v>Europa</v>
      </c>
      <c r="H19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3" spans="1:8" hidden="1">
      <c r="A1983" s="3" t="s">
        <v>122</v>
      </c>
      <c r="B1983">
        <v>2007</v>
      </c>
      <c r="C1983">
        <v>0</v>
      </c>
      <c r="D1983">
        <v>0</v>
      </c>
      <c r="E1983" t="e">
        <v>#NUM!</v>
      </c>
      <c r="F1983" t="str">
        <f>VLOOKUP(Importacao[[#This Row],[País]],Tabela4[],4,FALSE)</f>
        <v>Iugoslávia</v>
      </c>
      <c r="G1983" t="str">
        <f>IFERROR(VLOOKUP(Importacao[[#This Row],[País Corrigido]],'Conversor de países_Geral_UTF8_'!$A$2:$B$223,2,FALSE),"Não Informado")</f>
        <v>Europa</v>
      </c>
      <c r="H19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4" spans="1:8" hidden="1">
      <c r="A1984" s="3" t="s">
        <v>122</v>
      </c>
      <c r="B1984">
        <v>2008</v>
      </c>
      <c r="C1984">
        <v>0</v>
      </c>
      <c r="D1984">
        <v>0</v>
      </c>
      <c r="E1984" t="e">
        <v>#NUM!</v>
      </c>
      <c r="F1984" t="str">
        <f>VLOOKUP(Importacao[[#This Row],[País]],Tabela4[],4,FALSE)</f>
        <v>Iugoslávia</v>
      </c>
      <c r="G1984" t="str">
        <f>IFERROR(VLOOKUP(Importacao[[#This Row],[País Corrigido]],'Conversor de países_Geral_UTF8_'!$A$2:$B$223,2,FALSE),"Não Informado")</f>
        <v>Europa</v>
      </c>
      <c r="H19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5" spans="1:8" hidden="1">
      <c r="A1985" s="3" t="s">
        <v>122</v>
      </c>
      <c r="B1985">
        <v>2009</v>
      </c>
      <c r="C1985">
        <v>0</v>
      </c>
      <c r="D1985">
        <v>0</v>
      </c>
      <c r="E1985" t="e">
        <v>#NUM!</v>
      </c>
      <c r="F1985" t="str">
        <f>VLOOKUP(Importacao[[#This Row],[País]],Tabela4[],4,FALSE)</f>
        <v>Iugoslávia</v>
      </c>
      <c r="G1985" t="str">
        <f>IFERROR(VLOOKUP(Importacao[[#This Row],[País Corrigido]],'Conversor de países_Geral_UTF8_'!$A$2:$B$223,2,FALSE),"Não Informado")</f>
        <v>Europa</v>
      </c>
      <c r="H19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6" spans="1:8" hidden="1">
      <c r="A1986" s="3" t="s">
        <v>122</v>
      </c>
      <c r="B1986">
        <v>2010</v>
      </c>
      <c r="C1986">
        <v>0</v>
      </c>
      <c r="D1986">
        <v>0</v>
      </c>
      <c r="E1986" t="e">
        <v>#NUM!</v>
      </c>
      <c r="F1986" t="str">
        <f>VLOOKUP(Importacao[[#This Row],[País]],Tabela4[],4,FALSE)</f>
        <v>Iugoslávia</v>
      </c>
      <c r="G1986" t="str">
        <f>IFERROR(VLOOKUP(Importacao[[#This Row],[País Corrigido]],'Conversor de países_Geral_UTF8_'!$A$2:$B$223,2,FALSE),"Não Informado")</f>
        <v>Europa</v>
      </c>
      <c r="H19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7" spans="1:8" hidden="1">
      <c r="A1987" s="3" t="s">
        <v>122</v>
      </c>
      <c r="B1987">
        <v>2011</v>
      </c>
      <c r="C1987">
        <v>0</v>
      </c>
      <c r="D1987">
        <v>0</v>
      </c>
      <c r="E1987" t="e">
        <v>#NUM!</v>
      </c>
      <c r="F1987" t="str">
        <f>VLOOKUP(Importacao[[#This Row],[País]],Tabela4[],4,FALSE)</f>
        <v>Iugoslávia</v>
      </c>
      <c r="G1987" t="str">
        <f>IFERROR(VLOOKUP(Importacao[[#This Row],[País Corrigido]],'Conversor de países_Geral_UTF8_'!$A$2:$B$223,2,FALSE),"Não Informado")</f>
        <v>Europa</v>
      </c>
      <c r="H19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8" spans="1:8" hidden="1">
      <c r="A1988" s="3" t="s">
        <v>122</v>
      </c>
      <c r="B1988">
        <v>2012</v>
      </c>
      <c r="C1988">
        <v>0</v>
      </c>
      <c r="D1988">
        <v>0</v>
      </c>
      <c r="E1988" t="e">
        <v>#NUM!</v>
      </c>
      <c r="F1988" t="str">
        <f>VLOOKUP(Importacao[[#This Row],[País]],Tabela4[],4,FALSE)</f>
        <v>Iugoslávia</v>
      </c>
      <c r="G1988" t="str">
        <f>IFERROR(VLOOKUP(Importacao[[#This Row],[País Corrigido]],'Conversor de países_Geral_UTF8_'!$A$2:$B$223,2,FALSE),"Não Informado")</f>
        <v>Europa</v>
      </c>
      <c r="H19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89" spans="1:8" hidden="1">
      <c r="A1989" s="3" t="s">
        <v>122</v>
      </c>
      <c r="B1989">
        <v>2013</v>
      </c>
      <c r="C1989">
        <v>0</v>
      </c>
      <c r="D1989">
        <v>0</v>
      </c>
      <c r="E1989" t="e">
        <v>#NUM!</v>
      </c>
      <c r="F1989" t="str">
        <f>VLOOKUP(Importacao[[#This Row],[País]],Tabela4[],4,FALSE)</f>
        <v>Iugoslávia</v>
      </c>
      <c r="G1989" t="str">
        <f>IFERROR(VLOOKUP(Importacao[[#This Row],[País Corrigido]],'Conversor de países_Geral_UTF8_'!$A$2:$B$223,2,FALSE),"Não Informado")</f>
        <v>Europa</v>
      </c>
      <c r="H19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0" spans="1:8" hidden="1">
      <c r="A1990" s="3" t="s">
        <v>122</v>
      </c>
      <c r="B1990">
        <v>2014</v>
      </c>
      <c r="C1990">
        <v>0</v>
      </c>
      <c r="D1990">
        <v>0</v>
      </c>
      <c r="E1990" t="e">
        <v>#NUM!</v>
      </c>
      <c r="F1990" t="str">
        <f>VLOOKUP(Importacao[[#This Row],[País]],Tabela4[],4,FALSE)</f>
        <v>Iugoslávia</v>
      </c>
      <c r="G1990" t="str">
        <f>IFERROR(VLOOKUP(Importacao[[#This Row],[País Corrigido]],'Conversor de países_Geral_UTF8_'!$A$2:$B$223,2,FALSE),"Não Informado")</f>
        <v>Europa</v>
      </c>
      <c r="H19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1" spans="1:8" hidden="1">
      <c r="A1991" s="3" t="s">
        <v>122</v>
      </c>
      <c r="B1991">
        <v>2015</v>
      </c>
      <c r="C1991">
        <v>0</v>
      </c>
      <c r="D1991">
        <v>0</v>
      </c>
      <c r="E1991" t="e">
        <v>#NUM!</v>
      </c>
      <c r="F1991" t="str">
        <f>VLOOKUP(Importacao[[#This Row],[País]],Tabela4[],4,FALSE)</f>
        <v>Iugoslávia</v>
      </c>
      <c r="G1991" t="str">
        <f>IFERROR(VLOOKUP(Importacao[[#This Row],[País Corrigido]],'Conversor de países_Geral_UTF8_'!$A$2:$B$223,2,FALSE),"Não Informado")</f>
        <v>Europa</v>
      </c>
      <c r="H19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2" spans="1:8" hidden="1">
      <c r="A1992" s="3" t="s">
        <v>122</v>
      </c>
      <c r="B1992">
        <v>2016</v>
      </c>
      <c r="C1992">
        <v>0</v>
      </c>
      <c r="D1992">
        <v>0</v>
      </c>
      <c r="E1992" t="e">
        <v>#NUM!</v>
      </c>
      <c r="F1992" t="str">
        <f>VLOOKUP(Importacao[[#This Row],[País]],Tabela4[],4,FALSE)</f>
        <v>Iugoslávia</v>
      </c>
      <c r="G1992" t="str">
        <f>IFERROR(VLOOKUP(Importacao[[#This Row],[País Corrigido]],'Conversor de países_Geral_UTF8_'!$A$2:$B$223,2,FALSE),"Não Informado")</f>
        <v>Europa</v>
      </c>
      <c r="H19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3" spans="1:8" hidden="1">
      <c r="A1993" s="3" t="s">
        <v>122</v>
      </c>
      <c r="B1993">
        <v>2017</v>
      </c>
      <c r="C1993">
        <v>0</v>
      </c>
      <c r="D1993">
        <v>0</v>
      </c>
      <c r="E1993" t="e">
        <v>#NUM!</v>
      </c>
      <c r="F1993" t="str">
        <f>VLOOKUP(Importacao[[#This Row],[País]],Tabela4[],4,FALSE)</f>
        <v>Iugoslávia</v>
      </c>
      <c r="G1993" t="str">
        <f>IFERROR(VLOOKUP(Importacao[[#This Row],[País Corrigido]],'Conversor de países_Geral_UTF8_'!$A$2:$B$223,2,FALSE),"Não Informado")</f>
        <v>Europa</v>
      </c>
      <c r="H19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4" spans="1:8" hidden="1">
      <c r="A1994" s="3" t="s">
        <v>122</v>
      </c>
      <c r="B1994">
        <v>2018</v>
      </c>
      <c r="C1994">
        <v>0</v>
      </c>
      <c r="D1994">
        <v>0</v>
      </c>
      <c r="E1994" t="e">
        <v>#NUM!</v>
      </c>
      <c r="F1994" t="str">
        <f>VLOOKUP(Importacao[[#This Row],[País]],Tabela4[],4,FALSE)</f>
        <v>Iugoslávia</v>
      </c>
      <c r="G1994" t="str">
        <f>IFERROR(VLOOKUP(Importacao[[#This Row],[País Corrigido]],'Conversor de países_Geral_UTF8_'!$A$2:$B$223,2,FALSE),"Não Informado")</f>
        <v>Europa</v>
      </c>
      <c r="H19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5" spans="1:8" hidden="1">
      <c r="A1995" s="3" t="s">
        <v>122</v>
      </c>
      <c r="B1995">
        <v>2019</v>
      </c>
      <c r="C1995">
        <v>0</v>
      </c>
      <c r="D1995">
        <v>0</v>
      </c>
      <c r="E1995" t="e">
        <v>#NUM!</v>
      </c>
      <c r="F1995" t="str">
        <f>VLOOKUP(Importacao[[#This Row],[País]],Tabela4[],4,FALSE)</f>
        <v>Iugoslávia</v>
      </c>
      <c r="G1995" t="str">
        <f>IFERROR(VLOOKUP(Importacao[[#This Row],[País Corrigido]],'Conversor de países_Geral_UTF8_'!$A$2:$B$223,2,FALSE),"Não Informado")</f>
        <v>Europa</v>
      </c>
      <c r="H19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6" spans="1:8" hidden="1">
      <c r="A1996" s="3" t="s">
        <v>122</v>
      </c>
      <c r="B1996">
        <v>2020</v>
      </c>
      <c r="C1996">
        <v>0</v>
      </c>
      <c r="D1996">
        <v>0</v>
      </c>
      <c r="E1996" t="e">
        <v>#NUM!</v>
      </c>
      <c r="F1996" t="str">
        <f>VLOOKUP(Importacao[[#This Row],[País]],Tabela4[],4,FALSE)</f>
        <v>Iugoslávia</v>
      </c>
      <c r="G1996" t="str">
        <f>IFERROR(VLOOKUP(Importacao[[#This Row],[País Corrigido]],'Conversor de países_Geral_UTF8_'!$A$2:$B$223,2,FALSE),"Não Informado")</f>
        <v>Europa</v>
      </c>
      <c r="H19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7" spans="1:8" hidden="1">
      <c r="A1997" s="3" t="s">
        <v>122</v>
      </c>
      <c r="B1997">
        <v>2021</v>
      </c>
      <c r="C1997">
        <v>0</v>
      </c>
      <c r="D1997">
        <v>0</v>
      </c>
      <c r="E1997" t="e">
        <v>#NUM!</v>
      </c>
      <c r="F1997" t="str">
        <f>VLOOKUP(Importacao[[#This Row],[País]],Tabela4[],4,FALSE)</f>
        <v>Iugoslávia</v>
      </c>
      <c r="G1997" t="str">
        <f>IFERROR(VLOOKUP(Importacao[[#This Row],[País Corrigido]],'Conversor de países_Geral_UTF8_'!$A$2:$B$223,2,FALSE),"Não Informado")</f>
        <v>Europa</v>
      </c>
      <c r="H19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8" spans="1:8" hidden="1">
      <c r="A1998" s="3" t="s">
        <v>122</v>
      </c>
      <c r="B1998">
        <v>2022</v>
      </c>
      <c r="C1998">
        <v>0</v>
      </c>
      <c r="D1998">
        <v>0</v>
      </c>
      <c r="E1998" t="e">
        <v>#NUM!</v>
      </c>
      <c r="F1998" t="str">
        <f>VLOOKUP(Importacao[[#This Row],[País]],Tabela4[],4,FALSE)</f>
        <v>Iugoslávia</v>
      </c>
      <c r="G1998" t="str">
        <f>IFERROR(VLOOKUP(Importacao[[#This Row],[País Corrigido]],'Conversor de países_Geral_UTF8_'!$A$2:$B$223,2,FALSE),"Não Informado")</f>
        <v>Europa</v>
      </c>
      <c r="H19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1999" spans="1:8" hidden="1">
      <c r="A1999" s="3" t="s">
        <v>122</v>
      </c>
      <c r="B1999">
        <v>2023</v>
      </c>
      <c r="C1999">
        <v>0</v>
      </c>
      <c r="D1999">
        <v>0</v>
      </c>
      <c r="E1999" t="e">
        <v>#NUM!</v>
      </c>
      <c r="F1999" t="str">
        <f>VLOOKUP(Importacao[[#This Row],[País]],Tabela4[],4,FALSE)</f>
        <v>Iugoslávia</v>
      </c>
      <c r="G1999" t="str">
        <f>IFERROR(VLOOKUP(Importacao[[#This Row],[País Corrigido]],'Conversor de países_Geral_UTF8_'!$A$2:$B$223,2,FALSE),"Não Informado")</f>
        <v>Europa</v>
      </c>
      <c r="H19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0" spans="1:8" hidden="1">
      <c r="A2000" s="3" t="s">
        <v>132</v>
      </c>
      <c r="B2000">
        <v>1970</v>
      </c>
      <c r="C2000">
        <v>0</v>
      </c>
      <c r="D2000">
        <v>0</v>
      </c>
      <c r="E2000" t="e">
        <v>#NUM!</v>
      </c>
      <c r="F2000" t="str">
        <f>VLOOKUP(Importacao[[#This Row],[País]],Tabela4[],4,FALSE)</f>
        <v>Líbano</v>
      </c>
      <c r="G2000" t="str">
        <f>IFERROR(VLOOKUP(Importacao[[#This Row],[País Corrigido]],'Conversor de países_Geral_UTF8_'!$A$2:$B$223,2,FALSE),"Não Informado")</f>
        <v>Ásia</v>
      </c>
      <c r="H20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1" spans="1:8" hidden="1">
      <c r="A2001" s="3" t="s">
        <v>132</v>
      </c>
      <c r="B2001">
        <v>1971</v>
      </c>
      <c r="C2001">
        <v>0</v>
      </c>
      <c r="D2001">
        <v>0</v>
      </c>
      <c r="E2001" t="e">
        <v>#NUM!</v>
      </c>
      <c r="F2001" t="str">
        <f>VLOOKUP(Importacao[[#This Row],[País]],Tabela4[],4,FALSE)</f>
        <v>Líbano</v>
      </c>
      <c r="G2001" t="str">
        <f>IFERROR(VLOOKUP(Importacao[[#This Row],[País Corrigido]],'Conversor de países_Geral_UTF8_'!$A$2:$B$223,2,FALSE),"Não Informado")</f>
        <v>Ásia</v>
      </c>
      <c r="H20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2" spans="1:8" hidden="1">
      <c r="A2002" s="3" t="s">
        <v>132</v>
      </c>
      <c r="B2002">
        <v>1972</v>
      </c>
      <c r="C2002">
        <v>0</v>
      </c>
      <c r="D2002">
        <v>0</v>
      </c>
      <c r="E2002" t="e">
        <v>#NUM!</v>
      </c>
      <c r="F2002" t="str">
        <f>VLOOKUP(Importacao[[#This Row],[País]],Tabela4[],4,FALSE)</f>
        <v>Líbano</v>
      </c>
      <c r="G2002" t="str">
        <f>IFERROR(VLOOKUP(Importacao[[#This Row],[País Corrigido]],'Conversor de países_Geral_UTF8_'!$A$2:$B$223,2,FALSE),"Não Informado")</f>
        <v>Ásia</v>
      </c>
      <c r="H20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3" spans="1:8" hidden="1">
      <c r="A2003" s="3" t="s">
        <v>132</v>
      </c>
      <c r="B2003">
        <v>1973</v>
      </c>
      <c r="C2003">
        <v>0</v>
      </c>
      <c r="D2003">
        <v>0</v>
      </c>
      <c r="E2003" t="e">
        <v>#NUM!</v>
      </c>
      <c r="F2003" t="str">
        <f>VLOOKUP(Importacao[[#This Row],[País]],Tabela4[],4,FALSE)</f>
        <v>Líbano</v>
      </c>
      <c r="G2003" t="str">
        <f>IFERROR(VLOOKUP(Importacao[[#This Row],[País Corrigido]],'Conversor de países_Geral_UTF8_'!$A$2:$B$223,2,FALSE),"Não Informado")</f>
        <v>Ásia</v>
      </c>
      <c r="H20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4" spans="1:8" hidden="1">
      <c r="A2004" s="3" t="s">
        <v>132</v>
      </c>
      <c r="B2004">
        <v>1974</v>
      </c>
      <c r="C2004">
        <v>0</v>
      </c>
      <c r="D2004">
        <v>0</v>
      </c>
      <c r="E2004" t="e">
        <v>#NUM!</v>
      </c>
      <c r="F2004" t="str">
        <f>VLOOKUP(Importacao[[#This Row],[País]],Tabela4[],4,FALSE)</f>
        <v>Líbano</v>
      </c>
      <c r="G2004" t="str">
        <f>IFERROR(VLOOKUP(Importacao[[#This Row],[País Corrigido]],'Conversor de países_Geral_UTF8_'!$A$2:$B$223,2,FALSE),"Não Informado")</f>
        <v>Ásia</v>
      </c>
      <c r="H20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5" spans="1:8" hidden="1">
      <c r="A2005" s="3" t="s">
        <v>132</v>
      </c>
      <c r="B2005">
        <v>1975</v>
      </c>
      <c r="C2005">
        <v>0</v>
      </c>
      <c r="D2005">
        <v>0</v>
      </c>
      <c r="E2005" t="e">
        <v>#NUM!</v>
      </c>
      <c r="F2005" t="str">
        <f>VLOOKUP(Importacao[[#This Row],[País]],Tabela4[],4,FALSE)</f>
        <v>Líbano</v>
      </c>
      <c r="G2005" t="str">
        <f>IFERROR(VLOOKUP(Importacao[[#This Row],[País Corrigido]],'Conversor de países_Geral_UTF8_'!$A$2:$B$223,2,FALSE),"Não Informado")</f>
        <v>Ásia</v>
      </c>
      <c r="H20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6" spans="1:8" hidden="1">
      <c r="A2006" s="3" t="s">
        <v>132</v>
      </c>
      <c r="B2006">
        <v>1976</v>
      </c>
      <c r="C2006">
        <v>0</v>
      </c>
      <c r="D2006">
        <v>0</v>
      </c>
      <c r="E2006" t="e">
        <v>#NUM!</v>
      </c>
      <c r="F2006" t="str">
        <f>VLOOKUP(Importacao[[#This Row],[País]],Tabela4[],4,FALSE)</f>
        <v>Líbano</v>
      </c>
      <c r="G2006" t="str">
        <f>IFERROR(VLOOKUP(Importacao[[#This Row],[País Corrigido]],'Conversor de países_Geral_UTF8_'!$A$2:$B$223,2,FALSE),"Não Informado")</f>
        <v>Ásia</v>
      </c>
      <c r="H20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7" spans="1:8" hidden="1">
      <c r="A2007" s="3" t="s">
        <v>132</v>
      </c>
      <c r="B2007">
        <v>1977</v>
      </c>
      <c r="C2007">
        <v>0</v>
      </c>
      <c r="D2007">
        <v>0</v>
      </c>
      <c r="E2007" t="e">
        <v>#NUM!</v>
      </c>
      <c r="F2007" t="str">
        <f>VLOOKUP(Importacao[[#This Row],[País]],Tabela4[],4,FALSE)</f>
        <v>Líbano</v>
      </c>
      <c r="G2007" t="str">
        <f>IFERROR(VLOOKUP(Importacao[[#This Row],[País Corrigido]],'Conversor de países_Geral_UTF8_'!$A$2:$B$223,2,FALSE),"Não Informado")</f>
        <v>Ásia</v>
      </c>
      <c r="H20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8" spans="1:8" hidden="1">
      <c r="A2008" s="3" t="s">
        <v>132</v>
      </c>
      <c r="B2008">
        <v>1978</v>
      </c>
      <c r="C2008">
        <v>0</v>
      </c>
      <c r="D2008">
        <v>0</v>
      </c>
      <c r="E2008" t="e">
        <v>#NUM!</v>
      </c>
      <c r="F2008" t="str">
        <f>VLOOKUP(Importacao[[#This Row],[País]],Tabela4[],4,FALSE)</f>
        <v>Líbano</v>
      </c>
      <c r="G2008" t="str">
        <f>IFERROR(VLOOKUP(Importacao[[#This Row],[País Corrigido]],'Conversor de países_Geral_UTF8_'!$A$2:$B$223,2,FALSE),"Não Informado")</f>
        <v>Ásia</v>
      </c>
      <c r="H20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09" spans="1:8" hidden="1">
      <c r="A2009" s="3" t="s">
        <v>132</v>
      </c>
      <c r="B2009">
        <v>1979</v>
      </c>
      <c r="C2009">
        <v>0</v>
      </c>
      <c r="D2009">
        <v>0</v>
      </c>
      <c r="E2009" t="e">
        <v>#NUM!</v>
      </c>
      <c r="F2009" t="str">
        <f>VLOOKUP(Importacao[[#This Row],[País]],Tabela4[],4,FALSE)</f>
        <v>Líbano</v>
      </c>
      <c r="G2009" t="str">
        <f>IFERROR(VLOOKUP(Importacao[[#This Row],[País Corrigido]],'Conversor de países_Geral_UTF8_'!$A$2:$B$223,2,FALSE),"Não Informado")</f>
        <v>Ásia</v>
      </c>
      <c r="H20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0" spans="1:8" hidden="1">
      <c r="A2010" s="3" t="s">
        <v>132</v>
      </c>
      <c r="B2010">
        <v>1980</v>
      </c>
      <c r="C2010">
        <v>0</v>
      </c>
      <c r="D2010">
        <v>0</v>
      </c>
      <c r="E2010" t="e">
        <v>#NUM!</v>
      </c>
      <c r="F2010" t="str">
        <f>VLOOKUP(Importacao[[#This Row],[País]],Tabela4[],4,FALSE)</f>
        <v>Líbano</v>
      </c>
      <c r="G2010" t="str">
        <f>IFERROR(VLOOKUP(Importacao[[#This Row],[País Corrigido]],'Conversor de países_Geral_UTF8_'!$A$2:$B$223,2,FALSE),"Não Informado")</f>
        <v>Ásia</v>
      </c>
      <c r="H20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1" spans="1:8" hidden="1">
      <c r="A2011" s="3" t="s">
        <v>132</v>
      </c>
      <c r="B2011">
        <v>1981</v>
      </c>
      <c r="C2011">
        <v>0</v>
      </c>
      <c r="D2011">
        <v>0</v>
      </c>
      <c r="E2011" t="e">
        <v>#NUM!</v>
      </c>
      <c r="F2011" t="str">
        <f>VLOOKUP(Importacao[[#This Row],[País]],Tabela4[],4,FALSE)</f>
        <v>Líbano</v>
      </c>
      <c r="G2011" t="str">
        <f>IFERROR(VLOOKUP(Importacao[[#This Row],[País Corrigido]],'Conversor de países_Geral_UTF8_'!$A$2:$B$223,2,FALSE),"Não Informado")</f>
        <v>Ásia</v>
      </c>
      <c r="H20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2" spans="1:8" hidden="1">
      <c r="A2012" s="3" t="s">
        <v>132</v>
      </c>
      <c r="B2012">
        <v>1982</v>
      </c>
      <c r="C2012">
        <v>0</v>
      </c>
      <c r="D2012">
        <v>0</v>
      </c>
      <c r="E2012" t="e">
        <v>#NUM!</v>
      </c>
      <c r="F2012" t="str">
        <f>VLOOKUP(Importacao[[#This Row],[País]],Tabela4[],4,FALSE)</f>
        <v>Líbano</v>
      </c>
      <c r="G2012" t="str">
        <f>IFERROR(VLOOKUP(Importacao[[#This Row],[País Corrigido]],'Conversor de países_Geral_UTF8_'!$A$2:$B$223,2,FALSE),"Não Informado")</f>
        <v>Ásia</v>
      </c>
      <c r="H20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3" spans="1:8" hidden="1">
      <c r="A2013" s="3" t="s">
        <v>132</v>
      </c>
      <c r="B2013">
        <v>1983</v>
      </c>
      <c r="C2013">
        <v>0</v>
      </c>
      <c r="D2013">
        <v>0</v>
      </c>
      <c r="E2013" t="e">
        <v>#NUM!</v>
      </c>
      <c r="F2013" t="str">
        <f>VLOOKUP(Importacao[[#This Row],[País]],Tabela4[],4,FALSE)</f>
        <v>Líbano</v>
      </c>
      <c r="G2013" t="str">
        <f>IFERROR(VLOOKUP(Importacao[[#This Row],[País Corrigido]],'Conversor de países_Geral_UTF8_'!$A$2:$B$223,2,FALSE),"Não Informado")</f>
        <v>Ásia</v>
      </c>
      <c r="H20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4" spans="1:8" hidden="1">
      <c r="A2014" s="3" t="s">
        <v>132</v>
      </c>
      <c r="B2014">
        <v>1984</v>
      </c>
      <c r="C2014">
        <v>0</v>
      </c>
      <c r="D2014">
        <v>0</v>
      </c>
      <c r="E2014" t="e">
        <v>#NUM!</v>
      </c>
      <c r="F2014" t="str">
        <f>VLOOKUP(Importacao[[#This Row],[País]],Tabela4[],4,FALSE)</f>
        <v>Líbano</v>
      </c>
      <c r="G2014" t="str">
        <f>IFERROR(VLOOKUP(Importacao[[#This Row],[País Corrigido]],'Conversor de países_Geral_UTF8_'!$A$2:$B$223,2,FALSE),"Não Informado")</f>
        <v>Ásia</v>
      </c>
      <c r="H20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5" spans="1:8" hidden="1">
      <c r="A2015" s="3" t="s">
        <v>132</v>
      </c>
      <c r="B2015">
        <v>1985</v>
      </c>
      <c r="C2015">
        <v>0</v>
      </c>
      <c r="D2015">
        <v>0</v>
      </c>
      <c r="E2015" t="e">
        <v>#NUM!</v>
      </c>
      <c r="F2015" t="str">
        <f>VLOOKUP(Importacao[[#This Row],[País]],Tabela4[],4,FALSE)</f>
        <v>Líbano</v>
      </c>
      <c r="G2015" t="str">
        <f>IFERROR(VLOOKUP(Importacao[[#This Row],[País Corrigido]],'Conversor de países_Geral_UTF8_'!$A$2:$B$223,2,FALSE),"Não Informado")</f>
        <v>Ásia</v>
      </c>
      <c r="H20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6" spans="1:8" hidden="1">
      <c r="A2016" s="3" t="s">
        <v>132</v>
      </c>
      <c r="B2016">
        <v>1986</v>
      </c>
      <c r="C2016">
        <v>0</v>
      </c>
      <c r="D2016">
        <v>0</v>
      </c>
      <c r="E2016" t="e">
        <v>#NUM!</v>
      </c>
      <c r="F2016" t="str">
        <f>VLOOKUP(Importacao[[#This Row],[País]],Tabela4[],4,FALSE)</f>
        <v>Líbano</v>
      </c>
      <c r="G2016" t="str">
        <f>IFERROR(VLOOKUP(Importacao[[#This Row],[País Corrigido]],'Conversor de países_Geral_UTF8_'!$A$2:$B$223,2,FALSE),"Não Informado")</f>
        <v>Ásia</v>
      </c>
      <c r="H20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7" spans="1:8" hidden="1">
      <c r="A2017" s="3" t="s">
        <v>132</v>
      </c>
      <c r="B2017">
        <v>1987</v>
      </c>
      <c r="C2017">
        <v>0</v>
      </c>
      <c r="D2017">
        <v>0</v>
      </c>
      <c r="E2017" t="e">
        <v>#NUM!</v>
      </c>
      <c r="F2017" t="str">
        <f>VLOOKUP(Importacao[[#This Row],[País]],Tabela4[],4,FALSE)</f>
        <v>Líbano</v>
      </c>
      <c r="G2017" t="str">
        <f>IFERROR(VLOOKUP(Importacao[[#This Row],[País Corrigido]],'Conversor de países_Geral_UTF8_'!$A$2:$B$223,2,FALSE),"Não Informado")</f>
        <v>Ásia</v>
      </c>
      <c r="H20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8" spans="1:8" hidden="1">
      <c r="A2018" s="3" t="s">
        <v>132</v>
      </c>
      <c r="B2018">
        <v>1988</v>
      </c>
      <c r="C2018">
        <v>0</v>
      </c>
      <c r="D2018">
        <v>0</v>
      </c>
      <c r="E2018" t="e">
        <v>#NUM!</v>
      </c>
      <c r="F2018" t="str">
        <f>VLOOKUP(Importacao[[#This Row],[País]],Tabela4[],4,FALSE)</f>
        <v>Líbano</v>
      </c>
      <c r="G2018" t="str">
        <f>IFERROR(VLOOKUP(Importacao[[#This Row],[País Corrigido]],'Conversor de países_Geral_UTF8_'!$A$2:$B$223,2,FALSE),"Não Informado")</f>
        <v>Ásia</v>
      </c>
      <c r="H20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19" spans="1:8" hidden="1">
      <c r="A2019" s="3" t="s">
        <v>132</v>
      </c>
      <c r="B2019">
        <v>1989</v>
      </c>
      <c r="C2019">
        <v>0</v>
      </c>
      <c r="D2019">
        <v>0</v>
      </c>
      <c r="E2019" t="e">
        <v>#NUM!</v>
      </c>
      <c r="F2019" t="str">
        <f>VLOOKUP(Importacao[[#This Row],[País]],Tabela4[],4,FALSE)</f>
        <v>Líbano</v>
      </c>
      <c r="G2019" t="str">
        <f>IFERROR(VLOOKUP(Importacao[[#This Row],[País Corrigido]],'Conversor de países_Geral_UTF8_'!$A$2:$B$223,2,FALSE),"Não Informado")</f>
        <v>Ásia</v>
      </c>
      <c r="H20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0" spans="1:8" hidden="1">
      <c r="A2020" s="3" t="s">
        <v>132</v>
      </c>
      <c r="B2020">
        <v>1990</v>
      </c>
      <c r="C2020">
        <v>0</v>
      </c>
      <c r="D2020">
        <v>0</v>
      </c>
      <c r="E2020" t="e">
        <v>#NUM!</v>
      </c>
      <c r="F2020" t="str">
        <f>VLOOKUP(Importacao[[#This Row],[País]],Tabela4[],4,FALSE)</f>
        <v>Líbano</v>
      </c>
      <c r="G2020" t="str">
        <f>IFERROR(VLOOKUP(Importacao[[#This Row],[País Corrigido]],'Conversor de países_Geral_UTF8_'!$A$2:$B$223,2,FALSE),"Não Informado")</f>
        <v>Ásia</v>
      </c>
      <c r="H20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1" spans="1:8" hidden="1">
      <c r="A2021" s="3" t="s">
        <v>132</v>
      </c>
      <c r="B2021">
        <v>1991</v>
      </c>
      <c r="C2021">
        <v>0</v>
      </c>
      <c r="D2021">
        <v>0</v>
      </c>
      <c r="E2021" t="e">
        <v>#NUM!</v>
      </c>
      <c r="F2021" t="str">
        <f>VLOOKUP(Importacao[[#This Row],[País]],Tabela4[],4,FALSE)</f>
        <v>Líbano</v>
      </c>
      <c r="G2021" t="str">
        <f>IFERROR(VLOOKUP(Importacao[[#This Row],[País Corrigido]],'Conversor de países_Geral_UTF8_'!$A$2:$B$223,2,FALSE),"Não Informado")</f>
        <v>Ásia</v>
      </c>
      <c r="H20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2" spans="1:8" hidden="1">
      <c r="A2022" s="3" t="s">
        <v>132</v>
      </c>
      <c r="B2022">
        <v>1992</v>
      </c>
      <c r="C2022">
        <v>0</v>
      </c>
      <c r="D2022">
        <v>0</v>
      </c>
      <c r="E2022" t="e">
        <v>#NUM!</v>
      </c>
      <c r="F2022" t="str">
        <f>VLOOKUP(Importacao[[#This Row],[País]],Tabela4[],4,FALSE)</f>
        <v>Líbano</v>
      </c>
      <c r="G2022" t="str">
        <f>IFERROR(VLOOKUP(Importacao[[#This Row],[País Corrigido]],'Conversor de países_Geral_UTF8_'!$A$2:$B$223,2,FALSE),"Não Informado")</f>
        <v>Ásia</v>
      </c>
      <c r="H20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3" spans="1:8" hidden="1">
      <c r="A2023" s="3" t="s">
        <v>132</v>
      </c>
      <c r="B2023">
        <v>1993</v>
      </c>
      <c r="C2023">
        <v>0</v>
      </c>
      <c r="D2023">
        <v>0</v>
      </c>
      <c r="E2023" t="e">
        <v>#NUM!</v>
      </c>
      <c r="F2023" t="str">
        <f>VLOOKUP(Importacao[[#This Row],[País]],Tabela4[],4,FALSE)</f>
        <v>Líbano</v>
      </c>
      <c r="G2023" t="str">
        <f>IFERROR(VLOOKUP(Importacao[[#This Row],[País Corrigido]],'Conversor de países_Geral_UTF8_'!$A$2:$B$223,2,FALSE),"Não Informado")</f>
        <v>Ásia</v>
      </c>
      <c r="H20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4" spans="1:8" hidden="1">
      <c r="A2024" s="3" t="s">
        <v>132</v>
      </c>
      <c r="B2024">
        <v>1994</v>
      </c>
      <c r="C2024">
        <v>0</v>
      </c>
      <c r="D2024">
        <v>0</v>
      </c>
      <c r="E2024" t="e">
        <v>#NUM!</v>
      </c>
      <c r="F2024" t="str">
        <f>VLOOKUP(Importacao[[#This Row],[País]],Tabela4[],4,FALSE)</f>
        <v>Líbano</v>
      </c>
      <c r="G2024" t="str">
        <f>IFERROR(VLOOKUP(Importacao[[#This Row],[País Corrigido]],'Conversor de países_Geral_UTF8_'!$A$2:$B$223,2,FALSE),"Não Informado")</f>
        <v>Ásia</v>
      </c>
      <c r="H20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5" spans="1:8" hidden="1">
      <c r="A2025" s="3" t="s">
        <v>132</v>
      </c>
      <c r="B2025">
        <v>1995</v>
      </c>
      <c r="C2025">
        <v>0</v>
      </c>
      <c r="D2025">
        <v>0</v>
      </c>
      <c r="E2025" t="e">
        <v>#NUM!</v>
      </c>
      <c r="F2025" t="str">
        <f>VLOOKUP(Importacao[[#This Row],[País]],Tabela4[],4,FALSE)</f>
        <v>Líbano</v>
      </c>
      <c r="G2025" t="str">
        <f>IFERROR(VLOOKUP(Importacao[[#This Row],[País Corrigido]],'Conversor de países_Geral_UTF8_'!$A$2:$B$223,2,FALSE),"Não Informado")</f>
        <v>Ásia</v>
      </c>
      <c r="H20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6" spans="1:8" hidden="1">
      <c r="A2026" s="3" t="s">
        <v>132</v>
      </c>
      <c r="B2026">
        <v>1996</v>
      </c>
      <c r="C2026">
        <v>0</v>
      </c>
      <c r="D2026">
        <v>0</v>
      </c>
      <c r="E2026" t="e">
        <v>#NUM!</v>
      </c>
      <c r="F2026" t="str">
        <f>VLOOKUP(Importacao[[#This Row],[País]],Tabela4[],4,FALSE)</f>
        <v>Líbano</v>
      </c>
      <c r="G2026" t="str">
        <f>IFERROR(VLOOKUP(Importacao[[#This Row],[País Corrigido]],'Conversor de países_Geral_UTF8_'!$A$2:$B$223,2,FALSE),"Não Informado")</f>
        <v>Ásia</v>
      </c>
      <c r="H20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7" spans="1:8" hidden="1">
      <c r="A2027" s="3" t="s">
        <v>132</v>
      </c>
      <c r="B2027">
        <v>1997</v>
      </c>
      <c r="C2027">
        <v>0</v>
      </c>
      <c r="D2027">
        <v>0</v>
      </c>
      <c r="E2027" t="e">
        <v>#NUM!</v>
      </c>
      <c r="F2027" t="str">
        <f>VLOOKUP(Importacao[[#This Row],[País]],Tabela4[],4,FALSE)</f>
        <v>Líbano</v>
      </c>
      <c r="G2027" t="str">
        <f>IFERROR(VLOOKUP(Importacao[[#This Row],[País Corrigido]],'Conversor de países_Geral_UTF8_'!$A$2:$B$223,2,FALSE),"Não Informado")</f>
        <v>Ásia</v>
      </c>
      <c r="H20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8" spans="1:8" hidden="1">
      <c r="A2028" s="3" t="s">
        <v>132</v>
      </c>
      <c r="B2028">
        <v>1998</v>
      </c>
      <c r="C2028">
        <v>0</v>
      </c>
      <c r="D2028">
        <v>0</v>
      </c>
      <c r="E2028" t="e">
        <v>#NUM!</v>
      </c>
      <c r="F2028" t="str">
        <f>VLOOKUP(Importacao[[#This Row],[País]],Tabela4[],4,FALSE)</f>
        <v>Líbano</v>
      </c>
      <c r="G2028" t="str">
        <f>IFERROR(VLOOKUP(Importacao[[#This Row],[País Corrigido]],'Conversor de países_Geral_UTF8_'!$A$2:$B$223,2,FALSE),"Não Informado")</f>
        <v>Ásia</v>
      </c>
      <c r="H20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29" spans="1:8" hidden="1">
      <c r="A2029" s="3" t="s">
        <v>132</v>
      </c>
      <c r="B2029">
        <v>1999</v>
      </c>
      <c r="C2029">
        <v>0</v>
      </c>
      <c r="D2029">
        <v>0</v>
      </c>
      <c r="E2029" t="e">
        <v>#NUM!</v>
      </c>
      <c r="F2029" t="str">
        <f>VLOOKUP(Importacao[[#This Row],[País]],Tabela4[],4,FALSE)</f>
        <v>Líbano</v>
      </c>
      <c r="G2029" t="str">
        <f>IFERROR(VLOOKUP(Importacao[[#This Row],[País Corrigido]],'Conversor de países_Geral_UTF8_'!$A$2:$B$223,2,FALSE),"Não Informado")</f>
        <v>Ásia</v>
      </c>
      <c r="H20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30" spans="1:8" hidden="1">
      <c r="A2030" s="3" t="s">
        <v>132</v>
      </c>
      <c r="B2030">
        <v>2000</v>
      </c>
      <c r="C2030">
        <v>0</v>
      </c>
      <c r="D2030">
        <v>0</v>
      </c>
      <c r="E2030" t="e">
        <v>#NUM!</v>
      </c>
      <c r="F2030" t="str">
        <f>VLOOKUP(Importacao[[#This Row],[País]],Tabela4[],4,FALSE)</f>
        <v>Líbano</v>
      </c>
      <c r="G2030" t="str">
        <f>IFERROR(VLOOKUP(Importacao[[#This Row],[País Corrigido]],'Conversor de países_Geral_UTF8_'!$A$2:$B$223,2,FALSE),"Não Informado")</f>
        <v>Ásia</v>
      </c>
      <c r="H20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31" spans="1:8" hidden="1">
      <c r="A2031" s="3" t="s">
        <v>132</v>
      </c>
      <c r="B2031">
        <v>2001</v>
      </c>
      <c r="C2031">
        <v>0</v>
      </c>
      <c r="D2031">
        <v>0</v>
      </c>
      <c r="E2031" t="e">
        <v>#NUM!</v>
      </c>
      <c r="F2031" t="str">
        <f>VLOOKUP(Importacao[[#This Row],[País]],Tabela4[],4,FALSE)</f>
        <v>Líbano</v>
      </c>
      <c r="G2031" t="str">
        <f>IFERROR(VLOOKUP(Importacao[[#This Row],[País Corrigido]],'Conversor de países_Geral_UTF8_'!$A$2:$B$223,2,FALSE),"Não Informado")</f>
        <v>Ásia</v>
      </c>
      <c r="H20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32" spans="1:8" hidden="1">
      <c r="A2032" s="3" t="s">
        <v>132</v>
      </c>
      <c r="B2032">
        <v>2002</v>
      </c>
      <c r="C2032">
        <v>0</v>
      </c>
      <c r="D2032">
        <v>0</v>
      </c>
      <c r="E2032" t="e">
        <v>#NUM!</v>
      </c>
      <c r="F2032" t="str">
        <f>VLOOKUP(Importacao[[#This Row],[País]],Tabela4[],4,FALSE)</f>
        <v>Líbano</v>
      </c>
      <c r="G2032" t="str">
        <f>IFERROR(VLOOKUP(Importacao[[#This Row],[País Corrigido]],'Conversor de países_Geral_UTF8_'!$A$2:$B$223,2,FALSE),"Não Informado")</f>
        <v>Ásia</v>
      </c>
      <c r="H20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33" spans="1:8" hidden="1">
      <c r="A2033" s="3" t="s">
        <v>132</v>
      </c>
      <c r="B2033">
        <v>2003</v>
      </c>
      <c r="C2033">
        <v>1116</v>
      </c>
      <c r="D2033">
        <v>8013</v>
      </c>
      <c r="E2033">
        <v>7.18010752688172</v>
      </c>
      <c r="F2033" t="str">
        <f>VLOOKUP(Importacao[[#This Row],[País]],Tabela4[],4,FALSE)</f>
        <v>Líbano</v>
      </c>
      <c r="G2033" t="str">
        <f>IFERROR(VLOOKUP(Importacao[[#This Row],[País Corrigido]],'Conversor de países_Geral_UTF8_'!$A$2:$B$223,2,FALSE),"Não Informado")</f>
        <v>Ásia</v>
      </c>
      <c r="H20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34" spans="1:8" hidden="1">
      <c r="A2034" s="3" t="s">
        <v>132</v>
      </c>
      <c r="B2034">
        <v>2004</v>
      </c>
      <c r="C2034">
        <v>662</v>
      </c>
      <c r="D2034">
        <v>2726</v>
      </c>
      <c r="E2034">
        <v>4.1178247734138971</v>
      </c>
      <c r="F2034" t="str">
        <f>VLOOKUP(Importacao[[#This Row],[País]],Tabela4[],4,FALSE)</f>
        <v>Líbano</v>
      </c>
      <c r="G2034" t="str">
        <f>IFERROR(VLOOKUP(Importacao[[#This Row],[País Corrigido]],'Conversor de países_Geral_UTF8_'!$A$2:$B$223,2,FALSE),"Não Informado")</f>
        <v>Ásia</v>
      </c>
      <c r="H20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35" spans="1:8" hidden="1">
      <c r="A2035" s="3" t="s">
        <v>132</v>
      </c>
      <c r="B2035">
        <v>2005</v>
      </c>
      <c r="C2035">
        <v>1431</v>
      </c>
      <c r="D2035">
        <v>12774</v>
      </c>
      <c r="E2035">
        <v>8.9266247379454935</v>
      </c>
      <c r="F2035" t="str">
        <f>VLOOKUP(Importacao[[#This Row],[País]],Tabela4[],4,FALSE)</f>
        <v>Líbano</v>
      </c>
      <c r="G2035" t="str">
        <f>IFERROR(VLOOKUP(Importacao[[#This Row],[País Corrigido]],'Conversor de países_Geral_UTF8_'!$A$2:$B$223,2,FALSE),"Não Informado")</f>
        <v>Ásia</v>
      </c>
      <c r="H20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36" spans="1:8" hidden="1">
      <c r="A2036" s="3" t="s">
        <v>132</v>
      </c>
      <c r="B2036">
        <v>2006</v>
      </c>
      <c r="C2036">
        <v>5121</v>
      </c>
      <c r="D2036">
        <v>10605</v>
      </c>
      <c r="E2036">
        <v>2.0708845928529582</v>
      </c>
      <c r="F2036" t="str">
        <f>VLOOKUP(Importacao[[#This Row],[País]],Tabela4[],4,FALSE)</f>
        <v>Líbano</v>
      </c>
      <c r="G2036" t="str">
        <f>IFERROR(VLOOKUP(Importacao[[#This Row],[País Corrigido]],'Conversor de países_Geral_UTF8_'!$A$2:$B$223,2,FALSE),"Não Informado")</f>
        <v>Ásia</v>
      </c>
      <c r="H20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37" spans="1:8" hidden="1">
      <c r="A2037" s="3" t="s">
        <v>132</v>
      </c>
      <c r="B2037">
        <v>2007</v>
      </c>
      <c r="C2037">
        <v>6768</v>
      </c>
      <c r="D2037">
        <v>25265</v>
      </c>
      <c r="E2037">
        <v>3.7330082742316786</v>
      </c>
      <c r="F2037" t="str">
        <f>VLOOKUP(Importacao[[#This Row],[País]],Tabela4[],4,FALSE)</f>
        <v>Líbano</v>
      </c>
      <c r="G2037" t="str">
        <f>IFERROR(VLOOKUP(Importacao[[#This Row],[País Corrigido]],'Conversor de países_Geral_UTF8_'!$A$2:$B$223,2,FALSE),"Não Informado")</f>
        <v>Ásia</v>
      </c>
      <c r="H20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38" spans="1:8" hidden="1">
      <c r="A2038" s="3" t="s">
        <v>132</v>
      </c>
      <c r="B2038">
        <v>2008</v>
      </c>
      <c r="C2038">
        <v>10270</v>
      </c>
      <c r="D2038">
        <v>47054</v>
      </c>
      <c r="E2038">
        <v>4.5816942551119766</v>
      </c>
      <c r="F2038" t="str">
        <f>VLOOKUP(Importacao[[#This Row],[País]],Tabela4[],4,FALSE)</f>
        <v>Líbano</v>
      </c>
      <c r="G2038" t="str">
        <f>IFERROR(VLOOKUP(Importacao[[#This Row],[País Corrigido]],'Conversor de países_Geral_UTF8_'!$A$2:$B$223,2,FALSE),"Não Informado")</f>
        <v>Ásia</v>
      </c>
      <c r="H20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39" spans="1:8" hidden="1">
      <c r="A2039" s="3" t="s">
        <v>132</v>
      </c>
      <c r="B2039">
        <v>2009</v>
      </c>
      <c r="C2039">
        <v>5310</v>
      </c>
      <c r="D2039">
        <v>34971</v>
      </c>
      <c r="E2039">
        <v>6.5858757062146891</v>
      </c>
      <c r="F2039" t="str">
        <f>VLOOKUP(Importacao[[#This Row],[País]],Tabela4[],4,FALSE)</f>
        <v>Líbano</v>
      </c>
      <c r="G2039" t="str">
        <f>IFERROR(VLOOKUP(Importacao[[#This Row],[País Corrigido]],'Conversor de países_Geral_UTF8_'!$A$2:$B$223,2,FALSE),"Não Informado")</f>
        <v>Ásia</v>
      </c>
      <c r="H20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0" spans="1:8" hidden="1">
      <c r="A2040" s="3" t="s">
        <v>132</v>
      </c>
      <c r="B2040">
        <v>2010</v>
      </c>
      <c r="C2040">
        <v>15741</v>
      </c>
      <c r="D2040">
        <v>123283</v>
      </c>
      <c r="E2040">
        <v>7.8319674734769071</v>
      </c>
      <c r="F2040" t="str">
        <f>VLOOKUP(Importacao[[#This Row],[País]],Tabela4[],4,FALSE)</f>
        <v>Líbano</v>
      </c>
      <c r="G2040" t="str">
        <f>IFERROR(VLOOKUP(Importacao[[#This Row],[País Corrigido]],'Conversor de países_Geral_UTF8_'!$A$2:$B$223,2,FALSE),"Não Informado")</f>
        <v>Ásia</v>
      </c>
      <c r="H20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1" spans="1:8" hidden="1">
      <c r="A2041" s="3" t="s">
        <v>132</v>
      </c>
      <c r="B2041">
        <v>2011</v>
      </c>
      <c r="C2041">
        <v>17685</v>
      </c>
      <c r="D2041">
        <v>137954</v>
      </c>
      <c r="E2041">
        <v>7.8006219960418433</v>
      </c>
      <c r="F2041" t="str">
        <f>VLOOKUP(Importacao[[#This Row],[País]],Tabela4[],4,FALSE)</f>
        <v>Líbano</v>
      </c>
      <c r="G2041" t="str">
        <f>IFERROR(VLOOKUP(Importacao[[#This Row],[País Corrigido]],'Conversor de países_Geral_UTF8_'!$A$2:$B$223,2,FALSE),"Não Informado")</f>
        <v>Ásia</v>
      </c>
      <c r="H20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2" spans="1:8" hidden="1">
      <c r="A2042" s="3" t="s">
        <v>132</v>
      </c>
      <c r="B2042">
        <v>2012</v>
      </c>
      <c r="C2042">
        <v>5805</v>
      </c>
      <c r="D2042">
        <v>47826</v>
      </c>
      <c r="E2042">
        <v>8.23875968992248</v>
      </c>
      <c r="F2042" t="str">
        <f>VLOOKUP(Importacao[[#This Row],[País]],Tabela4[],4,FALSE)</f>
        <v>Líbano</v>
      </c>
      <c r="G2042" t="str">
        <f>IFERROR(VLOOKUP(Importacao[[#This Row],[País Corrigido]],'Conversor de países_Geral_UTF8_'!$A$2:$B$223,2,FALSE),"Não Informado")</f>
        <v>Ásia</v>
      </c>
      <c r="H20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3" spans="1:8" hidden="1">
      <c r="A2043" s="3" t="s">
        <v>132</v>
      </c>
      <c r="B2043">
        <v>2013</v>
      </c>
      <c r="C2043">
        <v>6588</v>
      </c>
      <c r="D2043">
        <v>75810</v>
      </c>
      <c r="E2043">
        <v>11.507285974499089</v>
      </c>
      <c r="F2043" t="str">
        <f>VLOOKUP(Importacao[[#This Row],[País]],Tabela4[],4,FALSE)</f>
        <v>Líbano</v>
      </c>
      <c r="G2043" t="str">
        <f>IFERROR(VLOOKUP(Importacao[[#This Row],[País Corrigido]],'Conversor de países_Geral_UTF8_'!$A$2:$B$223,2,FALSE),"Não Informado")</f>
        <v>Ásia</v>
      </c>
      <c r="H20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4" spans="1:8" hidden="1">
      <c r="A2044" s="3" t="s">
        <v>132</v>
      </c>
      <c r="B2044">
        <v>2014</v>
      </c>
      <c r="C2044">
        <v>47610</v>
      </c>
      <c r="D2044">
        <v>270145</v>
      </c>
      <c r="E2044">
        <v>5.6741230833858429</v>
      </c>
      <c r="F2044" t="str">
        <f>VLOOKUP(Importacao[[#This Row],[País]],Tabela4[],4,FALSE)</f>
        <v>Líbano</v>
      </c>
      <c r="G2044" t="str">
        <f>IFERROR(VLOOKUP(Importacao[[#This Row],[País Corrigido]],'Conversor de países_Geral_UTF8_'!$A$2:$B$223,2,FALSE),"Não Informado")</f>
        <v>Ásia</v>
      </c>
      <c r="H20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5" spans="1:8" hidden="1">
      <c r="A2045" s="3" t="s">
        <v>132</v>
      </c>
      <c r="B2045">
        <v>2015</v>
      </c>
      <c r="C2045">
        <v>6480</v>
      </c>
      <c r="D2045">
        <v>56196</v>
      </c>
      <c r="E2045">
        <v>8.6722222222222225</v>
      </c>
      <c r="F2045" t="str">
        <f>VLOOKUP(Importacao[[#This Row],[País]],Tabela4[],4,FALSE)</f>
        <v>Líbano</v>
      </c>
      <c r="G2045" t="str">
        <f>IFERROR(VLOOKUP(Importacao[[#This Row],[País Corrigido]],'Conversor de países_Geral_UTF8_'!$A$2:$B$223,2,FALSE),"Não Informado")</f>
        <v>Ásia</v>
      </c>
      <c r="H20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6" spans="1:8" hidden="1">
      <c r="A2046" s="3" t="s">
        <v>132</v>
      </c>
      <c r="B2046">
        <v>2016</v>
      </c>
      <c r="C2046">
        <v>10665</v>
      </c>
      <c r="D2046">
        <v>71374</v>
      </c>
      <c r="E2046">
        <v>6.6923581809657762</v>
      </c>
      <c r="F2046" t="str">
        <f>VLOOKUP(Importacao[[#This Row],[País]],Tabela4[],4,FALSE)</f>
        <v>Líbano</v>
      </c>
      <c r="G2046" t="str">
        <f>IFERROR(VLOOKUP(Importacao[[#This Row],[País Corrigido]],'Conversor de países_Geral_UTF8_'!$A$2:$B$223,2,FALSE),"Não Informado")</f>
        <v>Ásia</v>
      </c>
      <c r="H20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7" spans="1:8" hidden="1">
      <c r="A2047" s="3" t="s">
        <v>132</v>
      </c>
      <c r="B2047">
        <v>2017</v>
      </c>
      <c r="C2047">
        <v>12737</v>
      </c>
      <c r="D2047">
        <v>93480</v>
      </c>
      <c r="E2047">
        <v>7.3392478605637121</v>
      </c>
      <c r="F2047" t="str">
        <f>VLOOKUP(Importacao[[#This Row],[País]],Tabela4[],4,FALSE)</f>
        <v>Líbano</v>
      </c>
      <c r="G2047" t="str">
        <f>IFERROR(VLOOKUP(Importacao[[#This Row],[País Corrigido]],'Conversor de países_Geral_UTF8_'!$A$2:$B$223,2,FALSE),"Não Informado")</f>
        <v>Ásia</v>
      </c>
      <c r="H20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8" spans="1:8" hidden="1">
      <c r="A2048" s="3" t="s">
        <v>132</v>
      </c>
      <c r="B2048">
        <v>2018</v>
      </c>
      <c r="C2048">
        <v>19742</v>
      </c>
      <c r="D2048">
        <v>150044</v>
      </c>
      <c r="E2048">
        <v>7.600243136460338</v>
      </c>
      <c r="F2048" t="str">
        <f>VLOOKUP(Importacao[[#This Row],[País]],Tabela4[],4,FALSE)</f>
        <v>Líbano</v>
      </c>
      <c r="G2048" t="str">
        <f>IFERROR(VLOOKUP(Importacao[[#This Row],[País Corrigido]],'Conversor de países_Geral_UTF8_'!$A$2:$B$223,2,FALSE),"Não Informado")</f>
        <v>Ásia</v>
      </c>
      <c r="H20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49" spans="1:8" hidden="1">
      <c r="A2049" s="3" t="s">
        <v>132</v>
      </c>
      <c r="B2049">
        <v>2019</v>
      </c>
      <c r="C2049">
        <v>21836</v>
      </c>
      <c r="D2049">
        <v>167358</v>
      </c>
      <c r="E2049">
        <v>7.6643158087561822</v>
      </c>
      <c r="F2049" t="str">
        <f>VLOOKUP(Importacao[[#This Row],[País]],Tabela4[],4,FALSE)</f>
        <v>Líbano</v>
      </c>
      <c r="G2049" t="str">
        <f>IFERROR(VLOOKUP(Importacao[[#This Row],[País Corrigido]],'Conversor de países_Geral_UTF8_'!$A$2:$B$223,2,FALSE),"Não Informado")</f>
        <v>Ásia</v>
      </c>
      <c r="H20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50" spans="1:8" hidden="1">
      <c r="A2050" s="3" t="s">
        <v>132</v>
      </c>
      <c r="B2050">
        <v>2020</v>
      </c>
      <c r="C2050">
        <v>12384</v>
      </c>
      <c r="D2050">
        <v>45908</v>
      </c>
      <c r="E2050">
        <v>3.7070413436692506</v>
      </c>
      <c r="F2050" t="str">
        <f>VLOOKUP(Importacao[[#This Row],[País]],Tabela4[],4,FALSE)</f>
        <v>Líbano</v>
      </c>
      <c r="G2050" t="str">
        <f>IFERROR(VLOOKUP(Importacao[[#This Row],[País Corrigido]],'Conversor de países_Geral_UTF8_'!$A$2:$B$223,2,FALSE),"Não Informado")</f>
        <v>Ásia</v>
      </c>
      <c r="H20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51" spans="1:8" hidden="1">
      <c r="A2051" s="3" t="s">
        <v>132</v>
      </c>
      <c r="B2051">
        <v>2021</v>
      </c>
      <c r="C2051">
        <v>24194</v>
      </c>
      <c r="D2051">
        <v>78872</v>
      </c>
      <c r="E2051">
        <v>3.2599818136728116</v>
      </c>
      <c r="F2051" t="str">
        <f>VLOOKUP(Importacao[[#This Row],[País]],Tabela4[],4,FALSE)</f>
        <v>Líbano</v>
      </c>
      <c r="G2051" t="str">
        <f>IFERROR(VLOOKUP(Importacao[[#This Row],[País Corrigido]],'Conversor de países_Geral_UTF8_'!$A$2:$B$223,2,FALSE),"Não Informado")</f>
        <v>Ásia</v>
      </c>
      <c r="H20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52" spans="1:8" hidden="1">
      <c r="A2052" s="3" t="s">
        <v>132</v>
      </c>
      <c r="B2052">
        <v>2022</v>
      </c>
      <c r="C2052">
        <v>30149</v>
      </c>
      <c r="D2052">
        <v>182548</v>
      </c>
      <c r="E2052">
        <v>6.0548608577398921</v>
      </c>
      <c r="F2052" t="str">
        <f>VLOOKUP(Importacao[[#This Row],[País]],Tabela4[],4,FALSE)</f>
        <v>Líbano</v>
      </c>
      <c r="G2052" t="str">
        <f>IFERROR(VLOOKUP(Importacao[[#This Row],[País Corrigido]],'Conversor de países_Geral_UTF8_'!$A$2:$B$223,2,FALSE),"Não Informado")</f>
        <v>Ásia</v>
      </c>
      <c r="H20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53" spans="1:8" hidden="1">
      <c r="A2053" s="3" t="s">
        <v>132</v>
      </c>
      <c r="B2053">
        <v>2023</v>
      </c>
      <c r="C2053">
        <v>14328</v>
      </c>
      <c r="D2053">
        <v>106610</v>
      </c>
      <c r="E2053">
        <v>7.4406756002233392</v>
      </c>
      <c r="F2053" t="str">
        <f>VLOOKUP(Importacao[[#This Row],[País]],Tabela4[],4,FALSE)</f>
        <v>Líbano</v>
      </c>
      <c r="G2053" t="str">
        <f>IFERROR(VLOOKUP(Importacao[[#This Row],[País Corrigido]],'Conversor de países_Geral_UTF8_'!$A$2:$B$223,2,FALSE),"Não Informado")</f>
        <v>Ásia</v>
      </c>
      <c r="H20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054" spans="1:8" hidden="1">
      <c r="A2054" s="3" t="s">
        <v>137</v>
      </c>
      <c r="B2054">
        <v>1970</v>
      </c>
      <c r="C2054">
        <v>0</v>
      </c>
      <c r="D2054">
        <v>0</v>
      </c>
      <c r="E2054" t="e">
        <v>#NUM!</v>
      </c>
      <c r="F2054" t="str">
        <f>VLOOKUP(Importacao[[#This Row],[País]],Tabela4[],4,FALSE)</f>
        <v>Luxemburgo</v>
      </c>
      <c r="G2054" t="str">
        <f>IFERROR(VLOOKUP(Importacao[[#This Row],[País Corrigido]],'Conversor de países_Geral_UTF8_'!$A$2:$B$223,2,FALSE),"Não Informado")</f>
        <v>Europa</v>
      </c>
      <c r="H20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55" spans="1:8" hidden="1">
      <c r="A2055" s="3" t="s">
        <v>137</v>
      </c>
      <c r="B2055">
        <v>1971</v>
      </c>
      <c r="C2055">
        <v>0</v>
      </c>
      <c r="D2055">
        <v>0</v>
      </c>
      <c r="E2055" t="e">
        <v>#NUM!</v>
      </c>
      <c r="F2055" t="str">
        <f>VLOOKUP(Importacao[[#This Row],[País]],Tabela4[],4,FALSE)</f>
        <v>Luxemburgo</v>
      </c>
      <c r="G2055" t="str">
        <f>IFERROR(VLOOKUP(Importacao[[#This Row],[País Corrigido]],'Conversor de países_Geral_UTF8_'!$A$2:$B$223,2,FALSE),"Não Informado")</f>
        <v>Europa</v>
      </c>
      <c r="H20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56" spans="1:8" hidden="1">
      <c r="A2056" s="3" t="s">
        <v>137</v>
      </c>
      <c r="B2056">
        <v>1972</v>
      </c>
      <c r="C2056">
        <v>0</v>
      </c>
      <c r="D2056">
        <v>0</v>
      </c>
      <c r="E2056" t="e">
        <v>#NUM!</v>
      </c>
      <c r="F2056" t="str">
        <f>VLOOKUP(Importacao[[#This Row],[País]],Tabela4[],4,FALSE)</f>
        <v>Luxemburgo</v>
      </c>
      <c r="G2056" t="str">
        <f>IFERROR(VLOOKUP(Importacao[[#This Row],[País Corrigido]],'Conversor de países_Geral_UTF8_'!$A$2:$B$223,2,FALSE),"Não Informado")</f>
        <v>Europa</v>
      </c>
      <c r="H20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57" spans="1:8" hidden="1">
      <c r="A2057" s="3" t="s">
        <v>137</v>
      </c>
      <c r="B2057">
        <v>1973</v>
      </c>
      <c r="C2057">
        <v>0</v>
      </c>
      <c r="D2057">
        <v>0</v>
      </c>
      <c r="E2057" t="e">
        <v>#NUM!</v>
      </c>
      <c r="F2057" t="str">
        <f>VLOOKUP(Importacao[[#This Row],[País]],Tabela4[],4,FALSE)</f>
        <v>Luxemburgo</v>
      </c>
      <c r="G2057" t="str">
        <f>IFERROR(VLOOKUP(Importacao[[#This Row],[País Corrigido]],'Conversor de países_Geral_UTF8_'!$A$2:$B$223,2,FALSE),"Não Informado")</f>
        <v>Europa</v>
      </c>
      <c r="H20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58" spans="1:8" hidden="1">
      <c r="A2058" s="3" t="s">
        <v>137</v>
      </c>
      <c r="B2058">
        <v>1974</v>
      </c>
      <c r="C2058">
        <v>0</v>
      </c>
      <c r="D2058">
        <v>0</v>
      </c>
      <c r="E2058" t="e">
        <v>#NUM!</v>
      </c>
      <c r="F2058" t="str">
        <f>VLOOKUP(Importacao[[#This Row],[País]],Tabela4[],4,FALSE)</f>
        <v>Luxemburgo</v>
      </c>
      <c r="G2058" t="str">
        <f>IFERROR(VLOOKUP(Importacao[[#This Row],[País Corrigido]],'Conversor de países_Geral_UTF8_'!$A$2:$B$223,2,FALSE),"Não Informado")</f>
        <v>Europa</v>
      </c>
      <c r="H20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59" spans="1:8" hidden="1">
      <c r="A2059" s="3" t="s">
        <v>137</v>
      </c>
      <c r="B2059">
        <v>1975</v>
      </c>
      <c r="C2059">
        <v>0</v>
      </c>
      <c r="D2059">
        <v>0</v>
      </c>
      <c r="E2059" t="e">
        <v>#NUM!</v>
      </c>
      <c r="F2059" t="str">
        <f>VLOOKUP(Importacao[[#This Row],[País]],Tabela4[],4,FALSE)</f>
        <v>Luxemburgo</v>
      </c>
      <c r="G2059" t="str">
        <f>IFERROR(VLOOKUP(Importacao[[#This Row],[País Corrigido]],'Conversor de países_Geral_UTF8_'!$A$2:$B$223,2,FALSE),"Não Informado")</f>
        <v>Europa</v>
      </c>
      <c r="H20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0" spans="1:8" hidden="1">
      <c r="A2060" s="3" t="s">
        <v>137</v>
      </c>
      <c r="B2060">
        <v>1976</v>
      </c>
      <c r="C2060">
        <v>0</v>
      </c>
      <c r="D2060">
        <v>0</v>
      </c>
      <c r="E2060" t="e">
        <v>#NUM!</v>
      </c>
      <c r="F2060" t="str">
        <f>VLOOKUP(Importacao[[#This Row],[País]],Tabela4[],4,FALSE)</f>
        <v>Luxemburgo</v>
      </c>
      <c r="G2060" t="str">
        <f>IFERROR(VLOOKUP(Importacao[[#This Row],[País Corrigido]],'Conversor de países_Geral_UTF8_'!$A$2:$B$223,2,FALSE),"Não Informado")</f>
        <v>Europa</v>
      </c>
      <c r="H20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1" spans="1:8" hidden="1">
      <c r="A2061" s="3" t="s">
        <v>137</v>
      </c>
      <c r="B2061">
        <v>1977</v>
      </c>
      <c r="C2061">
        <v>0</v>
      </c>
      <c r="D2061">
        <v>0</v>
      </c>
      <c r="E2061" t="e">
        <v>#NUM!</v>
      </c>
      <c r="F2061" t="str">
        <f>VLOOKUP(Importacao[[#This Row],[País]],Tabela4[],4,FALSE)</f>
        <v>Luxemburgo</v>
      </c>
      <c r="G2061" t="str">
        <f>IFERROR(VLOOKUP(Importacao[[#This Row],[País Corrigido]],'Conversor de países_Geral_UTF8_'!$A$2:$B$223,2,FALSE),"Não Informado")</f>
        <v>Europa</v>
      </c>
      <c r="H20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2" spans="1:8" hidden="1">
      <c r="A2062" s="3" t="s">
        <v>137</v>
      </c>
      <c r="B2062">
        <v>1978</v>
      </c>
      <c r="C2062">
        <v>0</v>
      </c>
      <c r="D2062">
        <v>0</v>
      </c>
      <c r="E2062" t="e">
        <v>#NUM!</v>
      </c>
      <c r="F2062" t="str">
        <f>VLOOKUP(Importacao[[#This Row],[País]],Tabela4[],4,FALSE)</f>
        <v>Luxemburgo</v>
      </c>
      <c r="G2062" t="str">
        <f>IFERROR(VLOOKUP(Importacao[[#This Row],[País Corrigido]],'Conversor de países_Geral_UTF8_'!$A$2:$B$223,2,FALSE),"Não Informado")</f>
        <v>Europa</v>
      </c>
      <c r="H20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3" spans="1:8" hidden="1">
      <c r="A2063" s="3" t="s">
        <v>137</v>
      </c>
      <c r="B2063">
        <v>1979</v>
      </c>
      <c r="C2063">
        <v>0</v>
      </c>
      <c r="D2063">
        <v>0</v>
      </c>
      <c r="E2063" t="e">
        <v>#NUM!</v>
      </c>
      <c r="F2063" t="str">
        <f>VLOOKUP(Importacao[[#This Row],[País]],Tabela4[],4,FALSE)</f>
        <v>Luxemburgo</v>
      </c>
      <c r="G2063" t="str">
        <f>IFERROR(VLOOKUP(Importacao[[#This Row],[País Corrigido]],'Conversor de países_Geral_UTF8_'!$A$2:$B$223,2,FALSE),"Não Informado")</f>
        <v>Europa</v>
      </c>
      <c r="H20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4" spans="1:8" hidden="1">
      <c r="A2064" s="3" t="s">
        <v>137</v>
      </c>
      <c r="B2064">
        <v>1980</v>
      </c>
      <c r="C2064">
        <v>0</v>
      </c>
      <c r="D2064">
        <v>0</v>
      </c>
      <c r="E2064" t="e">
        <v>#NUM!</v>
      </c>
      <c r="F2064" t="str">
        <f>VLOOKUP(Importacao[[#This Row],[País]],Tabela4[],4,FALSE)</f>
        <v>Luxemburgo</v>
      </c>
      <c r="G2064" t="str">
        <f>IFERROR(VLOOKUP(Importacao[[#This Row],[País Corrigido]],'Conversor de países_Geral_UTF8_'!$A$2:$B$223,2,FALSE),"Não Informado")</f>
        <v>Europa</v>
      </c>
      <c r="H20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5" spans="1:8" hidden="1">
      <c r="A2065" s="3" t="s">
        <v>137</v>
      </c>
      <c r="B2065">
        <v>1981</v>
      </c>
      <c r="C2065">
        <v>0</v>
      </c>
      <c r="D2065">
        <v>0</v>
      </c>
      <c r="E2065" t="e">
        <v>#NUM!</v>
      </c>
      <c r="F2065" t="str">
        <f>VLOOKUP(Importacao[[#This Row],[País]],Tabela4[],4,FALSE)</f>
        <v>Luxemburgo</v>
      </c>
      <c r="G2065" t="str">
        <f>IFERROR(VLOOKUP(Importacao[[#This Row],[País Corrigido]],'Conversor de países_Geral_UTF8_'!$A$2:$B$223,2,FALSE),"Não Informado")</f>
        <v>Europa</v>
      </c>
      <c r="H20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6" spans="1:8" hidden="1">
      <c r="A2066" s="3" t="s">
        <v>137</v>
      </c>
      <c r="B2066">
        <v>1982</v>
      </c>
      <c r="C2066">
        <v>0</v>
      </c>
      <c r="D2066">
        <v>0</v>
      </c>
      <c r="E2066" t="e">
        <v>#NUM!</v>
      </c>
      <c r="F2066" t="str">
        <f>VLOOKUP(Importacao[[#This Row],[País]],Tabela4[],4,FALSE)</f>
        <v>Luxemburgo</v>
      </c>
      <c r="G2066" t="str">
        <f>IFERROR(VLOOKUP(Importacao[[#This Row],[País Corrigido]],'Conversor de países_Geral_UTF8_'!$A$2:$B$223,2,FALSE),"Não Informado")</f>
        <v>Europa</v>
      </c>
      <c r="H20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7" spans="1:8" hidden="1">
      <c r="A2067" s="3" t="s">
        <v>137</v>
      </c>
      <c r="B2067">
        <v>1983</v>
      </c>
      <c r="C2067">
        <v>0</v>
      </c>
      <c r="D2067">
        <v>0</v>
      </c>
      <c r="E2067" t="e">
        <v>#NUM!</v>
      </c>
      <c r="F2067" t="str">
        <f>VLOOKUP(Importacao[[#This Row],[País]],Tabela4[],4,FALSE)</f>
        <v>Luxemburgo</v>
      </c>
      <c r="G2067" t="str">
        <f>IFERROR(VLOOKUP(Importacao[[#This Row],[País Corrigido]],'Conversor de países_Geral_UTF8_'!$A$2:$B$223,2,FALSE),"Não Informado")</f>
        <v>Europa</v>
      </c>
      <c r="H20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8" spans="1:8" hidden="1">
      <c r="A2068" s="3" t="s">
        <v>137</v>
      </c>
      <c r="B2068">
        <v>1984</v>
      </c>
      <c r="C2068">
        <v>0</v>
      </c>
      <c r="D2068">
        <v>0</v>
      </c>
      <c r="E2068" t="e">
        <v>#NUM!</v>
      </c>
      <c r="F2068" t="str">
        <f>VLOOKUP(Importacao[[#This Row],[País]],Tabela4[],4,FALSE)</f>
        <v>Luxemburgo</v>
      </c>
      <c r="G2068" t="str">
        <f>IFERROR(VLOOKUP(Importacao[[#This Row],[País Corrigido]],'Conversor de países_Geral_UTF8_'!$A$2:$B$223,2,FALSE),"Não Informado")</f>
        <v>Europa</v>
      </c>
      <c r="H20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69" spans="1:8" hidden="1">
      <c r="A2069" s="3" t="s">
        <v>137</v>
      </c>
      <c r="B2069">
        <v>1985</v>
      </c>
      <c r="C2069">
        <v>0</v>
      </c>
      <c r="D2069">
        <v>0</v>
      </c>
      <c r="E2069" t="e">
        <v>#NUM!</v>
      </c>
      <c r="F2069" t="str">
        <f>VLOOKUP(Importacao[[#This Row],[País]],Tabela4[],4,FALSE)</f>
        <v>Luxemburgo</v>
      </c>
      <c r="G2069" t="str">
        <f>IFERROR(VLOOKUP(Importacao[[#This Row],[País Corrigido]],'Conversor de países_Geral_UTF8_'!$A$2:$B$223,2,FALSE),"Não Informado")</f>
        <v>Europa</v>
      </c>
      <c r="H20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0" spans="1:8" hidden="1">
      <c r="A2070" s="3" t="s">
        <v>137</v>
      </c>
      <c r="B2070">
        <v>1986</v>
      </c>
      <c r="C2070">
        <v>0</v>
      </c>
      <c r="D2070">
        <v>0</v>
      </c>
      <c r="E2070" t="e">
        <v>#NUM!</v>
      </c>
      <c r="F2070" t="str">
        <f>VLOOKUP(Importacao[[#This Row],[País]],Tabela4[],4,FALSE)</f>
        <v>Luxemburgo</v>
      </c>
      <c r="G2070" t="str">
        <f>IFERROR(VLOOKUP(Importacao[[#This Row],[País Corrigido]],'Conversor de países_Geral_UTF8_'!$A$2:$B$223,2,FALSE),"Não Informado")</f>
        <v>Europa</v>
      </c>
      <c r="H20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1" spans="1:8" hidden="1">
      <c r="A2071" s="3" t="s">
        <v>137</v>
      </c>
      <c r="B2071">
        <v>1987</v>
      </c>
      <c r="C2071">
        <v>0</v>
      </c>
      <c r="D2071">
        <v>0</v>
      </c>
      <c r="E2071" t="e">
        <v>#NUM!</v>
      </c>
      <c r="F2071" t="str">
        <f>VLOOKUP(Importacao[[#This Row],[País]],Tabela4[],4,FALSE)</f>
        <v>Luxemburgo</v>
      </c>
      <c r="G2071" t="str">
        <f>IFERROR(VLOOKUP(Importacao[[#This Row],[País Corrigido]],'Conversor de países_Geral_UTF8_'!$A$2:$B$223,2,FALSE),"Não Informado")</f>
        <v>Europa</v>
      </c>
      <c r="H20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2" spans="1:8" hidden="1">
      <c r="A2072" s="3" t="s">
        <v>137</v>
      </c>
      <c r="B2072">
        <v>1988</v>
      </c>
      <c r="C2072">
        <v>0</v>
      </c>
      <c r="D2072">
        <v>0</v>
      </c>
      <c r="E2072" t="e">
        <v>#NUM!</v>
      </c>
      <c r="F2072" t="str">
        <f>VLOOKUP(Importacao[[#This Row],[País]],Tabela4[],4,FALSE)</f>
        <v>Luxemburgo</v>
      </c>
      <c r="G2072" t="str">
        <f>IFERROR(VLOOKUP(Importacao[[#This Row],[País Corrigido]],'Conversor de países_Geral_UTF8_'!$A$2:$B$223,2,FALSE),"Não Informado")</f>
        <v>Europa</v>
      </c>
      <c r="H20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3" spans="1:8" hidden="1">
      <c r="A2073" s="3" t="s">
        <v>137</v>
      </c>
      <c r="B2073">
        <v>1989</v>
      </c>
      <c r="C2073">
        <v>0</v>
      </c>
      <c r="D2073">
        <v>0</v>
      </c>
      <c r="E2073" t="e">
        <v>#NUM!</v>
      </c>
      <c r="F2073" t="str">
        <f>VLOOKUP(Importacao[[#This Row],[País]],Tabela4[],4,FALSE)</f>
        <v>Luxemburgo</v>
      </c>
      <c r="G2073" t="str">
        <f>IFERROR(VLOOKUP(Importacao[[#This Row],[País Corrigido]],'Conversor de países_Geral_UTF8_'!$A$2:$B$223,2,FALSE),"Não Informado")</f>
        <v>Europa</v>
      </c>
      <c r="H20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4" spans="1:8" hidden="1">
      <c r="A2074" s="3" t="s">
        <v>137</v>
      </c>
      <c r="B2074">
        <v>1990</v>
      </c>
      <c r="C2074">
        <v>0</v>
      </c>
      <c r="D2074">
        <v>0</v>
      </c>
      <c r="E2074" t="e">
        <v>#NUM!</v>
      </c>
      <c r="F2074" t="str">
        <f>VLOOKUP(Importacao[[#This Row],[País]],Tabela4[],4,FALSE)</f>
        <v>Luxemburgo</v>
      </c>
      <c r="G2074" t="str">
        <f>IFERROR(VLOOKUP(Importacao[[#This Row],[País Corrigido]],'Conversor de países_Geral_UTF8_'!$A$2:$B$223,2,FALSE),"Não Informado")</f>
        <v>Europa</v>
      </c>
      <c r="H20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5" spans="1:8" hidden="1">
      <c r="A2075" s="3" t="s">
        <v>137</v>
      </c>
      <c r="B2075">
        <v>1991</v>
      </c>
      <c r="C2075">
        <v>0</v>
      </c>
      <c r="D2075">
        <v>0</v>
      </c>
      <c r="E2075" t="e">
        <v>#NUM!</v>
      </c>
      <c r="F2075" t="str">
        <f>VLOOKUP(Importacao[[#This Row],[País]],Tabela4[],4,FALSE)</f>
        <v>Luxemburgo</v>
      </c>
      <c r="G2075" t="str">
        <f>IFERROR(VLOOKUP(Importacao[[#This Row],[País Corrigido]],'Conversor de países_Geral_UTF8_'!$A$2:$B$223,2,FALSE),"Não Informado")</f>
        <v>Europa</v>
      </c>
      <c r="H20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6" spans="1:8" hidden="1">
      <c r="A2076" s="3" t="s">
        <v>137</v>
      </c>
      <c r="B2076">
        <v>1992</v>
      </c>
      <c r="C2076">
        <v>0</v>
      </c>
      <c r="D2076">
        <v>0</v>
      </c>
      <c r="E2076" t="e">
        <v>#NUM!</v>
      </c>
      <c r="F2076" t="str">
        <f>VLOOKUP(Importacao[[#This Row],[País]],Tabela4[],4,FALSE)</f>
        <v>Luxemburgo</v>
      </c>
      <c r="G2076" t="str">
        <f>IFERROR(VLOOKUP(Importacao[[#This Row],[País Corrigido]],'Conversor de países_Geral_UTF8_'!$A$2:$B$223,2,FALSE),"Não Informado")</f>
        <v>Europa</v>
      </c>
      <c r="H20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7" spans="1:8" hidden="1">
      <c r="A2077" s="3" t="s">
        <v>137</v>
      </c>
      <c r="B2077">
        <v>1993</v>
      </c>
      <c r="C2077">
        <v>0</v>
      </c>
      <c r="D2077">
        <v>0</v>
      </c>
      <c r="E2077" t="e">
        <v>#NUM!</v>
      </c>
      <c r="F2077" t="str">
        <f>VLOOKUP(Importacao[[#This Row],[País]],Tabela4[],4,FALSE)</f>
        <v>Luxemburgo</v>
      </c>
      <c r="G2077" t="str">
        <f>IFERROR(VLOOKUP(Importacao[[#This Row],[País Corrigido]],'Conversor de países_Geral_UTF8_'!$A$2:$B$223,2,FALSE),"Não Informado")</f>
        <v>Europa</v>
      </c>
      <c r="H20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8" spans="1:8" hidden="1">
      <c r="A2078" s="3" t="s">
        <v>137</v>
      </c>
      <c r="B2078">
        <v>1994</v>
      </c>
      <c r="C2078">
        <v>0</v>
      </c>
      <c r="D2078">
        <v>0</v>
      </c>
      <c r="E2078" t="e">
        <v>#NUM!</v>
      </c>
      <c r="F2078" t="str">
        <f>VLOOKUP(Importacao[[#This Row],[País]],Tabela4[],4,FALSE)</f>
        <v>Luxemburgo</v>
      </c>
      <c r="G2078" t="str">
        <f>IFERROR(VLOOKUP(Importacao[[#This Row],[País Corrigido]],'Conversor de países_Geral_UTF8_'!$A$2:$B$223,2,FALSE),"Não Informado")</f>
        <v>Europa</v>
      </c>
      <c r="H20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79" spans="1:8" hidden="1">
      <c r="A2079" s="3" t="s">
        <v>137</v>
      </c>
      <c r="B2079">
        <v>1995</v>
      </c>
      <c r="C2079">
        <v>0</v>
      </c>
      <c r="D2079">
        <v>0</v>
      </c>
      <c r="E2079" t="e">
        <v>#NUM!</v>
      </c>
      <c r="F2079" t="str">
        <f>VLOOKUP(Importacao[[#This Row],[País]],Tabela4[],4,FALSE)</f>
        <v>Luxemburgo</v>
      </c>
      <c r="G2079" t="str">
        <f>IFERROR(VLOOKUP(Importacao[[#This Row],[País Corrigido]],'Conversor de países_Geral_UTF8_'!$A$2:$B$223,2,FALSE),"Não Informado")</f>
        <v>Europa</v>
      </c>
      <c r="H20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0" spans="1:8" hidden="1">
      <c r="A2080" s="3" t="s">
        <v>137</v>
      </c>
      <c r="B2080">
        <v>1996</v>
      </c>
      <c r="C2080">
        <v>0</v>
      </c>
      <c r="D2080">
        <v>0</v>
      </c>
      <c r="E2080" t="e">
        <v>#NUM!</v>
      </c>
      <c r="F2080" t="str">
        <f>VLOOKUP(Importacao[[#This Row],[País]],Tabela4[],4,FALSE)</f>
        <v>Luxemburgo</v>
      </c>
      <c r="G2080" t="str">
        <f>IFERROR(VLOOKUP(Importacao[[#This Row],[País Corrigido]],'Conversor de países_Geral_UTF8_'!$A$2:$B$223,2,FALSE),"Não Informado")</f>
        <v>Europa</v>
      </c>
      <c r="H20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1" spans="1:8" hidden="1">
      <c r="A2081" s="3" t="s">
        <v>137</v>
      </c>
      <c r="B2081">
        <v>1997</v>
      </c>
      <c r="C2081">
        <v>0</v>
      </c>
      <c r="D2081">
        <v>0</v>
      </c>
      <c r="E2081" t="e">
        <v>#NUM!</v>
      </c>
      <c r="F2081" t="str">
        <f>VLOOKUP(Importacao[[#This Row],[País]],Tabela4[],4,FALSE)</f>
        <v>Luxemburgo</v>
      </c>
      <c r="G2081" t="str">
        <f>IFERROR(VLOOKUP(Importacao[[#This Row],[País Corrigido]],'Conversor de países_Geral_UTF8_'!$A$2:$B$223,2,FALSE),"Não Informado")</f>
        <v>Europa</v>
      </c>
      <c r="H20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2" spans="1:8" hidden="1">
      <c r="A2082" s="3" t="s">
        <v>137</v>
      </c>
      <c r="B2082">
        <v>1998</v>
      </c>
      <c r="C2082">
        <v>0</v>
      </c>
      <c r="D2082">
        <v>0</v>
      </c>
      <c r="E2082" t="e">
        <v>#NUM!</v>
      </c>
      <c r="F2082" t="str">
        <f>VLOOKUP(Importacao[[#This Row],[País]],Tabela4[],4,FALSE)</f>
        <v>Luxemburgo</v>
      </c>
      <c r="G2082" t="str">
        <f>IFERROR(VLOOKUP(Importacao[[#This Row],[País Corrigido]],'Conversor de países_Geral_UTF8_'!$A$2:$B$223,2,FALSE),"Não Informado")</f>
        <v>Europa</v>
      </c>
      <c r="H20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3" spans="1:8" hidden="1">
      <c r="A2083" s="3" t="s">
        <v>137</v>
      </c>
      <c r="B2083">
        <v>1999</v>
      </c>
      <c r="C2083">
        <v>0</v>
      </c>
      <c r="D2083">
        <v>0</v>
      </c>
      <c r="E2083" t="e">
        <v>#NUM!</v>
      </c>
      <c r="F2083" t="str">
        <f>VLOOKUP(Importacao[[#This Row],[País]],Tabela4[],4,FALSE)</f>
        <v>Luxemburgo</v>
      </c>
      <c r="G2083" t="str">
        <f>IFERROR(VLOOKUP(Importacao[[#This Row],[País Corrigido]],'Conversor de países_Geral_UTF8_'!$A$2:$B$223,2,FALSE),"Não Informado")</f>
        <v>Europa</v>
      </c>
      <c r="H20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4" spans="1:8" hidden="1">
      <c r="A2084" s="3" t="s">
        <v>137</v>
      </c>
      <c r="B2084">
        <v>2000</v>
      </c>
      <c r="C2084">
        <v>0</v>
      </c>
      <c r="D2084">
        <v>0</v>
      </c>
      <c r="E2084" t="e">
        <v>#NUM!</v>
      </c>
      <c r="F2084" t="str">
        <f>VLOOKUP(Importacao[[#This Row],[País]],Tabela4[],4,FALSE)</f>
        <v>Luxemburgo</v>
      </c>
      <c r="G2084" t="str">
        <f>IFERROR(VLOOKUP(Importacao[[#This Row],[País Corrigido]],'Conversor de países_Geral_UTF8_'!$A$2:$B$223,2,FALSE),"Não Informado")</f>
        <v>Europa</v>
      </c>
      <c r="H20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5" spans="1:8" hidden="1">
      <c r="A2085" s="3" t="s">
        <v>137</v>
      </c>
      <c r="B2085">
        <v>2001</v>
      </c>
      <c r="C2085">
        <v>0</v>
      </c>
      <c r="D2085">
        <v>0</v>
      </c>
      <c r="E2085" t="e">
        <v>#NUM!</v>
      </c>
      <c r="F2085" t="str">
        <f>VLOOKUP(Importacao[[#This Row],[País]],Tabela4[],4,FALSE)</f>
        <v>Luxemburgo</v>
      </c>
      <c r="G2085" t="str">
        <f>IFERROR(VLOOKUP(Importacao[[#This Row],[País Corrigido]],'Conversor de países_Geral_UTF8_'!$A$2:$B$223,2,FALSE),"Não Informado")</f>
        <v>Europa</v>
      </c>
      <c r="H20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6" spans="1:8" hidden="1">
      <c r="A2086" s="3" t="s">
        <v>137</v>
      </c>
      <c r="B2086">
        <v>2002</v>
      </c>
      <c r="C2086">
        <v>0</v>
      </c>
      <c r="D2086">
        <v>0</v>
      </c>
      <c r="E2086" t="e">
        <v>#NUM!</v>
      </c>
      <c r="F2086" t="str">
        <f>VLOOKUP(Importacao[[#This Row],[País]],Tabela4[],4,FALSE)</f>
        <v>Luxemburgo</v>
      </c>
      <c r="G2086" t="str">
        <f>IFERROR(VLOOKUP(Importacao[[#This Row],[País Corrigido]],'Conversor de países_Geral_UTF8_'!$A$2:$B$223,2,FALSE),"Não Informado")</f>
        <v>Europa</v>
      </c>
      <c r="H20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7" spans="1:8" hidden="1">
      <c r="A2087" s="3" t="s">
        <v>137</v>
      </c>
      <c r="B2087">
        <v>2003</v>
      </c>
      <c r="C2087">
        <v>0</v>
      </c>
      <c r="D2087">
        <v>0</v>
      </c>
      <c r="E2087" t="e">
        <v>#NUM!</v>
      </c>
      <c r="F2087" t="str">
        <f>VLOOKUP(Importacao[[#This Row],[País]],Tabela4[],4,FALSE)</f>
        <v>Luxemburgo</v>
      </c>
      <c r="G2087" t="str">
        <f>IFERROR(VLOOKUP(Importacao[[#This Row],[País Corrigido]],'Conversor de países_Geral_UTF8_'!$A$2:$B$223,2,FALSE),"Não Informado")</f>
        <v>Europa</v>
      </c>
      <c r="H20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8" spans="1:8" hidden="1">
      <c r="A2088" s="3" t="s">
        <v>137</v>
      </c>
      <c r="B2088">
        <v>2004</v>
      </c>
      <c r="C2088">
        <v>0</v>
      </c>
      <c r="D2088">
        <v>0</v>
      </c>
      <c r="E2088" t="e">
        <v>#NUM!</v>
      </c>
      <c r="F2088" t="str">
        <f>VLOOKUP(Importacao[[#This Row],[País]],Tabela4[],4,FALSE)</f>
        <v>Luxemburgo</v>
      </c>
      <c r="G2088" t="str">
        <f>IFERROR(VLOOKUP(Importacao[[#This Row],[País Corrigido]],'Conversor de países_Geral_UTF8_'!$A$2:$B$223,2,FALSE),"Não Informado")</f>
        <v>Europa</v>
      </c>
      <c r="H20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89" spans="1:8" hidden="1">
      <c r="A2089" s="3" t="s">
        <v>137</v>
      </c>
      <c r="B2089">
        <v>2005</v>
      </c>
      <c r="C2089">
        <v>0</v>
      </c>
      <c r="D2089">
        <v>0</v>
      </c>
      <c r="E2089" t="e">
        <v>#NUM!</v>
      </c>
      <c r="F2089" t="str">
        <f>VLOOKUP(Importacao[[#This Row],[País]],Tabela4[],4,FALSE)</f>
        <v>Luxemburgo</v>
      </c>
      <c r="G2089" t="str">
        <f>IFERROR(VLOOKUP(Importacao[[#This Row],[País Corrigido]],'Conversor de países_Geral_UTF8_'!$A$2:$B$223,2,FALSE),"Não Informado")</f>
        <v>Europa</v>
      </c>
      <c r="H20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0" spans="1:8" hidden="1">
      <c r="A2090" s="3" t="s">
        <v>137</v>
      </c>
      <c r="B2090">
        <v>2006</v>
      </c>
      <c r="C2090">
        <v>0</v>
      </c>
      <c r="D2090">
        <v>0</v>
      </c>
      <c r="E2090" t="e">
        <v>#NUM!</v>
      </c>
      <c r="F2090" t="str">
        <f>VLOOKUP(Importacao[[#This Row],[País]],Tabela4[],4,FALSE)</f>
        <v>Luxemburgo</v>
      </c>
      <c r="G2090" t="str">
        <f>IFERROR(VLOOKUP(Importacao[[#This Row],[País Corrigido]],'Conversor de países_Geral_UTF8_'!$A$2:$B$223,2,FALSE),"Não Informado")</f>
        <v>Europa</v>
      </c>
      <c r="H20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1" spans="1:8" hidden="1">
      <c r="A2091" s="3" t="s">
        <v>137</v>
      </c>
      <c r="B2091">
        <v>2007</v>
      </c>
      <c r="C2091">
        <v>0</v>
      </c>
      <c r="D2091">
        <v>0</v>
      </c>
      <c r="E2091" t="e">
        <v>#NUM!</v>
      </c>
      <c r="F2091" t="str">
        <f>VLOOKUP(Importacao[[#This Row],[País]],Tabela4[],4,FALSE)</f>
        <v>Luxemburgo</v>
      </c>
      <c r="G2091" t="str">
        <f>IFERROR(VLOOKUP(Importacao[[#This Row],[País Corrigido]],'Conversor de países_Geral_UTF8_'!$A$2:$B$223,2,FALSE),"Não Informado")</f>
        <v>Europa</v>
      </c>
      <c r="H20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2" spans="1:8" hidden="1">
      <c r="A2092" s="3" t="s">
        <v>137</v>
      </c>
      <c r="B2092">
        <v>2008</v>
      </c>
      <c r="C2092">
        <v>0</v>
      </c>
      <c r="D2092">
        <v>0</v>
      </c>
      <c r="E2092" t="e">
        <v>#NUM!</v>
      </c>
      <c r="F2092" t="str">
        <f>VLOOKUP(Importacao[[#This Row],[País]],Tabela4[],4,FALSE)</f>
        <v>Luxemburgo</v>
      </c>
      <c r="G2092" t="str">
        <f>IFERROR(VLOOKUP(Importacao[[#This Row],[País Corrigido]],'Conversor de países_Geral_UTF8_'!$A$2:$B$223,2,FALSE),"Não Informado")</f>
        <v>Europa</v>
      </c>
      <c r="H20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3" spans="1:8" hidden="1">
      <c r="A2093" s="3" t="s">
        <v>137</v>
      </c>
      <c r="B2093">
        <v>2009</v>
      </c>
      <c r="C2093">
        <v>0</v>
      </c>
      <c r="D2093">
        <v>0</v>
      </c>
      <c r="E2093" t="e">
        <v>#NUM!</v>
      </c>
      <c r="F2093" t="str">
        <f>VLOOKUP(Importacao[[#This Row],[País]],Tabela4[],4,FALSE)</f>
        <v>Luxemburgo</v>
      </c>
      <c r="G2093" t="str">
        <f>IFERROR(VLOOKUP(Importacao[[#This Row],[País Corrigido]],'Conversor de países_Geral_UTF8_'!$A$2:$B$223,2,FALSE),"Não Informado")</f>
        <v>Europa</v>
      </c>
      <c r="H20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4" spans="1:8" hidden="1">
      <c r="A2094" s="3" t="s">
        <v>137</v>
      </c>
      <c r="B2094">
        <v>2010</v>
      </c>
      <c r="C2094">
        <v>0</v>
      </c>
      <c r="D2094">
        <v>0</v>
      </c>
      <c r="E2094" t="e">
        <v>#NUM!</v>
      </c>
      <c r="F2094" t="str">
        <f>VLOOKUP(Importacao[[#This Row],[País]],Tabela4[],4,FALSE)</f>
        <v>Luxemburgo</v>
      </c>
      <c r="G2094" t="str">
        <f>IFERROR(VLOOKUP(Importacao[[#This Row],[País Corrigido]],'Conversor de países_Geral_UTF8_'!$A$2:$B$223,2,FALSE),"Não Informado")</f>
        <v>Europa</v>
      </c>
      <c r="H20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5" spans="1:8" hidden="1">
      <c r="A2095" s="3" t="s">
        <v>137</v>
      </c>
      <c r="B2095">
        <v>2011</v>
      </c>
      <c r="C2095">
        <v>0</v>
      </c>
      <c r="D2095">
        <v>0</v>
      </c>
      <c r="E2095" t="e">
        <v>#NUM!</v>
      </c>
      <c r="F2095" t="str">
        <f>VLOOKUP(Importacao[[#This Row],[País]],Tabela4[],4,FALSE)</f>
        <v>Luxemburgo</v>
      </c>
      <c r="G2095" t="str">
        <f>IFERROR(VLOOKUP(Importacao[[#This Row],[País Corrigido]],'Conversor de países_Geral_UTF8_'!$A$2:$B$223,2,FALSE),"Não Informado")</f>
        <v>Europa</v>
      </c>
      <c r="H20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6" spans="1:8" hidden="1">
      <c r="A2096" s="3" t="s">
        <v>137</v>
      </c>
      <c r="B2096">
        <v>2012</v>
      </c>
      <c r="C2096">
        <v>0</v>
      </c>
      <c r="D2096">
        <v>0</v>
      </c>
      <c r="E2096" t="e">
        <v>#NUM!</v>
      </c>
      <c r="F2096" t="str">
        <f>VLOOKUP(Importacao[[#This Row],[País]],Tabela4[],4,FALSE)</f>
        <v>Luxemburgo</v>
      </c>
      <c r="G2096" t="str">
        <f>IFERROR(VLOOKUP(Importacao[[#This Row],[País Corrigido]],'Conversor de países_Geral_UTF8_'!$A$2:$B$223,2,FALSE),"Não Informado")</f>
        <v>Europa</v>
      </c>
      <c r="H20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7" spans="1:8" hidden="1">
      <c r="A2097" s="3" t="s">
        <v>137</v>
      </c>
      <c r="B2097">
        <v>2013</v>
      </c>
      <c r="C2097">
        <v>0</v>
      </c>
      <c r="D2097">
        <v>0</v>
      </c>
      <c r="E2097" t="e">
        <v>#NUM!</v>
      </c>
      <c r="F2097" t="str">
        <f>VLOOKUP(Importacao[[#This Row],[País]],Tabela4[],4,FALSE)</f>
        <v>Luxemburgo</v>
      </c>
      <c r="G2097" t="str">
        <f>IFERROR(VLOOKUP(Importacao[[#This Row],[País Corrigido]],'Conversor de países_Geral_UTF8_'!$A$2:$B$223,2,FALSE),"Não Informado")</f>
        <v>Europa</v>
      </c>
      <c r="H20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8" spans="1:8" hidden="1">
      <c r="A2098" s="3" t="s">
        <v>137</v>
      </c>
      <c r="B2098">
        <v>2014</v>
      </c>
      <c r="C2098">
        <v>0</v>
      </c>
      <c r="D2098">
        <v>0</v>
      </c>
      <c r="E2098" t="e">
        <v>#NUM!</v>
      </c>
      <c r="F2098" t="str">
        <f>VLOOKUP(Importacao[[#This Row],[País]],Tabela4[],4,FALSE)</f>
        <v>Luxemburgo</v>
      </c>
      <c r="G2098" t="str">
        <f>IFERROR(VLOOKUP(Importacao[[#This Row],[País Corrigido]],'Conversor de países_Geral_UTF8_'!$A$2:$B$223,2,FALSE),"Não Informado")</f>
        <v>Europa</v>
      </c>
      <c r="H20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099" spans="1:8" hidden="1">
      <c r="A2099" s="3" t="s">
        <v>137</v>
      </c>
      <c r="B2099">
        <v>2015</v>
      </c>
      <c r="C2099">
        <v>0</v>
      </c>
      <c r="D2099">
        <v>0</v>
      </c>
      <c r="E2099" t="e">
        <v>#NUM!</v>
      </c>
      <c r="F2099" t="str">
        <f>VLOOKUP(Importacao[[#This Row],[País]],Tabela4[],4,FALSE)</f>
        <v>Luxemburgo</v>
      </c>
      <c r="G2099" t="str">
        <f>IFERROR(VLOOKUP(Importacao[[#This Row],[País Corrigido]],'Conversor de países_Geral_UTF8_'!$A$2:$B$223,2,FALSE),"Não Informado")</f>
        <v>Europa</v>
      </c>
      <c r="H20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00" spans="1:8" hidden="1">
      <c r="A2100" s="3" t="s">
        <v>137</v>
      </c>
      <c r="B2100">
        <v>2016</v>
      </c>
      <c r="C2100">
        <v>0</v>
      </c>
      <c r="D2100">
        <v>43</v>
      </c>
      <c r="E2100" t="e">
        <v>#NUM!</v>
      </c>
      <c r="F2100" t="str">
        <f>VLOOKUP(Importacao[[#This Row],[País]],Tabela4[],4,FALSE)</f>
        <v>Luxemburgo</v>
      </c>
      <c r="G2100" t="str">
        <f>IFERROR(VLOOKUP(Importacao[[#This Row],[País Corrigido]],'Conversor de países_Geral_UTF8_'!$A$2:$B$223,2,FALSE),"Não Informado")</f>
        <v>Europa</v>
      </c>
      <c r="H21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Interpolar 1</v>
      </c>
    </row>
    <row r="2101" spans="1:8" hidden="1">
      <c r="A2101" s="3" t="s">
        <v>137</v>
      </c>
      <c r="B2101">
        <v>2017</v>
      </c>
      <c r="C2101">
        <v>0</v>
      </c>
      <c r="D2101">
        <v>0</v>
      </c>
      <c r="E2101" t="e">
        <v>#NUM!</v>
      </c>
      <c r="F2101" t="str">
        <f>VLOOKUP(Importacao[[#This Row],[País]],Tabela4[],4,FALSE)</f>
        <v>Luxemburgo</v>
      </c>
      <c r="G2101" t="str">
        <f>IFERROR(VLOOKUP(Importacao[[#This Row],[País Corrigido]],'Conversor de países_Geral_UTF8_'!$A$2:$B$223,2,FALSE),"Não Informado")</f>
        <v>Europa</v>
      </c>
      <c r="H21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02" spans="1:8" hidden="1">
      <c r="A2102" s="3" t="s">
        <v>137</v>
      </c>
      <c r="B2102">
        <v>2018</v>
      </c>
      <c r="C2102">
        <v>5</v>
      </c>
      <c r="D2102">
        <v>42</v>
      </c>
      <c r="E2102">
        <v>8.4</v>
      </c>
      <c r="F2102" t="str">
        <f>VLOOKUP(Importacao[[#This Row],[País]],Tabela4[],4,FALSE)</f>
        <v>Luxemburgo</v>
      </c>
      <c r="G2102" t="str">
        <f>IFERROR(VLOOKUP(Importacao[[#This Row],[País Corrigido]],'Conversor de países_Geral_UTF8_'!$A$2:$B$223,2,FALSE),"Não Informado")</f>
        <v>Europa</v>
      </c>
      <c r="H21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103" spans="1:8" hidden="1">
      <c r="A2103" s="3" t="s">
        <v>137</v>
      </c>
      <c r="B2103">
        <v>2019</v>
      </c>
      <c r="C2103">
        <v>0</v>
      </c>
      <c r="D2103">
        <v>0</v>
      </c>
      <c r="E2103" t="e">
        <v>#NUM!</v>
      </c>
      <c r="F2103" t="str">
        <f>VLOOKUP(Importacao[[#This Row],[País]],Tabela4[],4,FALSE)</f>
        <v>Luxemburgo</v>
      </c>
      <c r="G2103" t="str">
        <f>IFERROR(VLOOKUP(Importacao[[#This Row],[País Corrigido]],'Conversor de países_Geral_UTF8_'!$A$2:$B$223,2,FALSE),"Não Informado")</f>
        <v>Europa</v>
      </c>
      <c r="H21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04" spans="1:8" hidden="1">
      <c r="A2104" s="3" t="s">
        <v>137</v>
      </c>
      <c r="B2104">
        <v>2020</v>
      </c>
      <c r="C2104">
        <v>0</v>
      </c>
      <c r="D2104">
        <v>0</v>
      </c>
      <c r="E2104" t="e">
        <v>#NUM!</v>
      </c>
      <c r="F2104" t="str">
        <f>VLOOKUP(Importacao[[#This Row],[País]],Tabela4[],4,FALSE)</f>
        <v>Luxemburgo</v>
      </c>
      <c r="G2104" t="str">
        <f>IFERROR(VLOOKUP(Importacao[[#This Row],[País Corrigido]],'Conversor de países_Geral_UTF8_'!$A$2:$B$223,2,FALSE),"Não Informado")</f>
        <v>Europa</v>
      </c>
      <c r="H21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05" spans="1:8" hidden="1">
      <c r="A2105" s="3" t="s">
        <v>137</v>
      </c>
      <c r="B2105">
        <v>2021</v>
      </c>
      <c r="C2105">
        <v>0</v>
      </c>
      <c r="D2105">
        <v>0</v>
      </c>
      <c r="E2105" t="e">
        <v>#NUM!</v>
      </c>
      <c r="F2105" t="str">
        <f>VLOOKUP(Importacao[[#This Row],[País]],Tabela4[],4,FALSE)</f>
        <v>Luxemburgo</v>
      </c>
      <c r="G2105" t="str">
        <f>IFERROR(VLOOKUP(Importacao[[#This Row],[País Corrigido]],'Conversor de países_Geral_UTF8_'!$A$2:$B$223,2,FALSE),"Não Informado")</f>
        <v>Europa</v>
      </c>
      <c r="H21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06" spans="1:8" hidden="1">
      <c r="A2106" s="3" t="s">
        <v>137</v>
      </c>
      <c r="B2106">
        <v>2022</v>
      </c>
      <c r="C2106">
        <v>0</v>
      </c>
      <c r="D2106">
        <v>0</v>
      </c>
      <c r="E2106" t="e">
        <v>#NUM!</v>
      </c>
      <c r="F2106" t="str">
        <f>VLOOKUP(Importacao[[#This Row],[País]],Tabela4[],4,FALSE)</f>
        <v>Luxemburgo</v>
      </c>
      <c r="G2106" t="str">
        <f>IFERROR(VLOOKUP(Importacao[[#This Row],[País Corrigido]],'Conversor de países_Geral_UTF8_'!$A$2:$B$223,2,FALSE),"Não Informado")</f>
        <v>Europa</v>
      </c>
      <c r="H21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07" spans="1:8" hidden="1">
      <c r="A2107" s="3" t="s">
        <v>137</v>
      </c>
      <c r="B2107">
        <v>2023</v>
      </c>
      <c r="C2107">
        <v>0</v>
      </c>
      <c r="D2107">
        <v>0</v>
      </c>
      <c r="E2107" t="e">
        <v>#NUM!</v>
      </c>
      <c r="F2107" t="str">
        <f>VLOOKUP(Importacao[[#This Row],[País]],Tabela4[],4,FALSE)</f>
        <v>Luxemburgo</v>
      </c>
      <c r="G2107" t="str">
        <f>IFERROR(VLOOKUP(Importacao[[#This Row],[País Corrigido]],'Conversor de países_Geral_UTF8_'!$A$2:$B$223,2,FALSE),"Não Informado")</f>
        <v>Europa</v>
      </c>
      <c r="H21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08" spans="1:8" hidden="1">
      <c r="A2108" s="3" t="s">
        <v>139</v>
      </c>
      <c r="B2108">
        <v>1970</v>
      </c>
      <c r="C2108">
        <v>0</v>
      </c>
      <c r="D2108">
        <v>0</v>
      </c>
      <c r="E2108" t="e">
        <v>#NUM!</v>
      </c>
      <c r="F2108" t="str">
        <f>VLOOKUP(Importacao[[#This Row],[País]],Tabela4[],4,FALSE)</f>
        <v>Macedônia</v>
      </c>
      <c r="G2108" t="str">
        <f>IFERROR(VLOOKUP(Importacao[[#This Row],[País Corrigido]],'Conversor de países_Geral_UTF8_'!$A$2:$B$223,2,FALSE),"Não Informado")</f>
        <v>Europa</v>
      </c>
      <c r="H21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09" spans="1:8" hidden="1">
      <c r="A2109" s="3" t="s">
        <v>139</v>
      </c>
      <c r="B2109">
        <v>1971</v>
      </c>
      <c r="C2109">
        <v>0</v>
      </c>
      <c r="D2109">
        <v>0</v>
      </c>
      <c r="E2109" t="e">
        <v>#NUM!</v>
      </c>
      <c r="F2109" t="str">
        <f>VLOOKUP(Importacao[[#This Row],[País]],Tabela4[],4,FALSE)</f>
        <v>Macedônia</v>
      </c>
      <c r="G2109" t="str">
        <f>IFERROR(VLOOKUP(Importacao[[#This Row],[País Corrigido]],'Conversor de países_Geral_UTF8_'!$A$2:$B$223,2,FALSE),"Não Informado")</f>
        <v>Europa</v>
      </c>
      <c r="H21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0" spans="1:8" hidden="1">
      <c r="A2110" s="3" t="s">
        <v>139</v>
      </c>
      <c r="B2110">
        <v>1972</v>
      </c>
      <c r="C2110">
        <v>0</v>
      </c>
      <c r="D2110">
        <v>0</v>
      </c>
      <c r="E2110" t="e">
        <v>#NUM!</v>
      </c>
      <c r="F2110" t="str">
        <f>VLOOKUP(Importacao[[#This Row],[País]],Tabela4[],4,FALSE)</f>
        <v>Macedônia</v>
      </c>
      <c r="G2110" t="str">
        <f>IFERROR(VLOOKUP(Importacao[[#This Row],[País Corrigido]],'Conversor de países_Geral_UTF8_'!$A$2:$B$223,2,FALSE),"Não Informado")</f>
        <v>Europa</v>
      </c>
      <c r="H21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1" spans="1:8" hidden="1">
      <c r="A2111" s="3" t="s">
        <v>139</v>
      </c>
      <c r="B2111">
        <v>1973</v>
      </c>
      <c r="C2111">
        <v>0</v>
      </c>
      <c r="D2111">
        <v>0</v>
      </c>
      <c r="E2111" t="e">
        <v>#NUM!</v>
      </c>
      <c r="F2111" t="str">
        <f>VLOOKUP(Importacao[[#This Row],[País]],Tabela4[],4,FALSE)</f>
        <v>Macedônia</v>
      </c>
      <c r="G2111" t="str">
        <f>IFERROR(VLOOKUP(Importacao[[#This Row],[País Corrigido]],'Conversor de países_Geral_UTF8_'!$A$2:$B$223,2,FALSE),"Não Informado")</f>
        <v>Europa</v>
      </c>
      <c r="H21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2" spans="1:8" hidden="1">
      <c r="A2112" s="3" t="s">
        <v>139</v>
      </c>
      <c r="B2112">
        <v>1974</v>
      </c>
      <c r="C2112">
        <v>0</v>
      </c>
      <c r="D2112">
        <v>0</v>
      </c>
      <c r="E2112" t="e">
        <v>#NUM!</v>
      </c>
      <c r="F2112" t="str">
        <f>VLOOKUP(Importacao[[#This Row],[País]],Tabela4[],4,FALSE)</f>
        <v>Macedônia</v>
      </c>
      <c r="G2112" t="str">
        <f>IFERROR(VLOOKUP(Importacao[[#This Row],[País Corrigido]],'Conversor de países_Geral_UTF8_'!$A$2:$B$223,2,FALSE),"Não Informado")</f>
        <v>Europa</v>
      </c>
      <c r="H21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3" spans="1:8" hidden="1">
      <c r="A2113" s="3" t="s">
        <v>139</v>
      </c>
      <c r="B2113">
        <v>1975</v>
      </c>
      <c r="C2113">
        <v>0</v>
      </c>
      <c r="D2113">
        <v>0</v>
      </c>
      <c r="E2113" t="e">
        <v>#NUM!</v>
      </c>
      <c r="F2113" t="str">
        <f>VLOOKUP(Importacao[[#This Row],[País]],Tabela4[],4,FALSE)</f>
        <v>Macedônia</v>
      </c>
      <c r="G2113" t="str">
        <f>IFERROR(VLOOKUP(Importacao[[#This Row],[País Corrigido]],'Conversor de países_Geral_UTF8_'!$A$2:$B$223,2,FALSE),"Não Informado")</f>
        <v>Europa</v>
      </c>
      <c r="H21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4" spans="1:8" hidden="1">
      <c r="A2114" s="3" t="s">
        <v>139</v>
      </c>
      <c r="B2114">
        <v>1976</v>
      </c>
      <c r="C2114">
        <v>0</v>
      </c>
      <c r="D2114">
        <v>0</v>
      </c>
      <c r="E2114" t="e">
        <v>#NUM!</v>
      </c>
      <c r="F2114" t="str">
        <f>VLOOKUP(Importacao[[#This Row],[País]],Tabela4[],4,FALSE)</f>
        <v>Macedônia</v>
      </c>
      <c r="G2114" t="str">
        <f>IFERROR(VLOOKUP(Importacao[[#This Row],[País Corrigido]],'Conversor de países_Geral_UTF8_'!$A$2:$B$223,2,FALSE),"Não Informado")</f>
        <v>Europa</v>
      </c>
      <c r="H21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5" spans="1:8" hidden="1">
      <c r="A2115" s="3" t="s">
        <v>139</v>
      </c>
      <c r="B2115">
        <v>1977</v>
      </c>
      <c r="C2115">
        <v>0</v>
      </c>
      <c r="D2115">
        <v>0</v>
      </c>
      <c r="E2115" t="e">
        <v>#NUM!</v>
      </c>
      <c r="F2115" t="str">
        <f>VLOOKUP(Importacao[[#This Row],[País]],Tabela4[],4,FALSE)</f>
        <v>Macedônia</v>
      </c>
      <c r="G2115" t="str">
        <f>IFERROR(VLOOKUP(Importacao[[#This Row],[País Corrigido]],'Conversor de países_Geral_UTF8_'!$A$2:$B$223,2,FALSE),"Não Informado")</f>
        <v>Europa</v>
      </c>
      <c r="H21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6" spans="1:8" hidden="1">
      <c r="A2116" s="3" t="s">
        <v>139</v>
      </c>
      <c r="B2116">
        <v>1978</v>
      </c>
      <c r="C2116">
        <v>0</v>
      </c>
      <c r="D2116">
        <v>0</v>
      </c>
      <c r="E2116" t="e">
        <v>#NUM!</v>
      </c>
      <c r="F2116" t="str">
        <f>VLOOKUP(Importacao[[#This Row],[País]],Tabela4[],4,FALSE)</f>
        <v>Macedônia</v>
      </c>
      <c r="G2116" t="str">
        <f>IFERROR(VLOOKUP(Importacao[[#This Row],[País Corrigido]],'Conversor de países_Geral_UTF8_'!$A$2:$B$223,2,FALSE),"Não Informado")</f>
        <v>Europa</v>
      </c>
      <c r="H21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7" spans="1:8" hidden="1">
      <c r="A2117" s="3" t="s">
        <v>139</v>
      </c>
      <c r="B2117">
        <v>1979</v>
      </c>
      <c r="C2117">
        <v>0</v>
      </c>
      <c r="D2117">
        <v>0</v>
      </c>
      <c r="E2117" t="e">
        <v>#NUM!</v>
      </c>
      <c r="F2117" t="str">
        <f>VLOOKUP(Importacao[[#This Row],[País]],Tabela4[],4,FALSE)</f>
        <v>Macedônia</v>
      </c>
      <c r="G2117" t="str">
        <f>IFERROR(VLOOKUP(Importacao[[#This Row],[País Corrigido]],'Conversor de países_Geral_UTF8_'!$A$2:$B$223,2,FALSE),"Não Informado")</f>
        <v>Europa</v>
      </c>
      <c r="H21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8" spans="1:8" hidden="1">
      <c r="A2118" s="3" t="s">
        <v>139</v>
      </c>
      <c r="B2118">
        <v>1980</v>
      </c>
      <c r="C2118">
        <v>0</v>
      </c>
      <c r="D2118">
        <v>0</v>
      </c>
      <c r="E2118" t="e">
        <v>#NUM!</v>
      </c>
      <c r="F2118" t="str">
        <f>VLOOKUP(Importacao[[#This Row],[País]],Tabela4[],4,FALSE)</f>
        <v>Macedônia</v>
      </c>
      <c r="G2118" t="str">
        <f>IFERROR(VLOOKUP(Importacao[[#This Row],[País Corrigido]],'Conversor de países_Geral_UTF8_'!$A$2:$B$223,2,FALSE),"Não Informado")</f>
        <v>Europa</v>
      </c>
      <c r="H21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19" spans="1:8" hidden="1">
      <c r="A2119" s="3" t="s">
        <v>139</v>
      </c>
      <c r="B2119">
        <v>1981</v>
      </c>
      <c r="C2119">
        <v>0</v>
      </c>
      <c r="D2119">
        <v>0</v>
      </c>
      <c r="E2119" t="e">
        <v>#NUM!</v>
      </c>
      <c r="F2119" t="str">
        <f>VLOOKUP(Importacao[[#This Row],[País]],Tabela4[],4,FALSE)</f>
        <v>Macedônia</v>
      </c>
      <c r="G2119" t="str">
        <f>IFERROR(VLOOKUP(Importacao[[#This Row],[País Corrigido]],'Conversor de países_Geral_UTF8_'!$A$2:$B$223,2,FALSE),"Não Informado")</f>
        <v>Europa</v>
      </c>
      <c r="H21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0" spans="1:8" hidden="1">
      <c r="A2120" s="3" t="s">
        <v>139</v>
      </c>
      <c r="B2120">
        <v>1982</v>
      </c>
      <c r="C2120">
        <v>0</v>
      </c>
      <c r="D2120">
        <v>0</v>
      </c>
      <c r="E2120" t="e">
        <v>#NUM!</v>
      </c>
      <c r="F2120" t="str">
        <f>VLOOKUP(Importacao[[#This Row],[País]],Tabela4[],4,FALSE)</f>
        <v>Macedônia</v>
      </c>
      <c r="G2120" t="str">
        <f>IFERROR(VLOOKUP(Importacao[[#This Row],[País Corrigido]],'Conversor de países_Geral_UTF8_'!$A$2:$B$223,2,FALSE),"Não Informado")</f>
        <v>Europa</v>
      </c>
      <c r="H21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1" spans="1:8" hidden="1">
      <c r="A2121" s="3" t="s">
        <v>139</v>
      </c>
      <c r="B2121">
        <v>1983</v>
      </c>
      <c r="C2121">
        <v>0</v>
      </c>
      <c r="D2121">
        <v>0</v>
      </c>
      <c r="E2121" t="e">
        <v>#NUM!</v>
      </c>
      <c r="F2121" t="str">
        <f>VLOOKUP(Importacao[[#This Row],[País]],Tabela4[],4,FALSE)</f>
        <v>Macedônia</v>
      </c>
      <c r="G2121" t="str">
        <f>IFERROR(VLOOKUP(Importacao[[#This Row],[País Corrigido]],'Conversor de países_Geral_UTF8_'!$A$2:$B$223,2,FALSE),"Não Informado")</f>
        <v>Europa</v>
      </c>
      <c r="H21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2" spans="1:8" hidden="1">
      <c r="A2122" s="3" t="s">
        <v>139</v>
      </c>
      <c r="B2122">
        <v>1984</v>
      </c>
      <c r="C2122">
        <v>0</v>
      </c>
      <c r="D2122">
        <v>0</v>
      </c>
      <c r="E2122" t="e">
        <v>#NUM!</v>
      </c>
      <c r="F2122" t="str">
        <f>VLOOKUP(Importacao[[#This Row],[País]],Tabela4[],4,FALSE)</f>
        <v>Macedônia</v>
      </c>
      <c r="G2122" t="str">
        <f>IFERROR(VLOOKUP(Importacao[[#This Row],[País Corrigido]],'Conversor de países_Geral_UTF8_'!$A$2:$B$223,2,FALSE),"Não Informado")</f>
        <v>Europa</v>
      </c>
      <c r="H21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3" spans="1:8" hidden="1">
      <c r="A2123" s="3" t="s">
        <v>139</v>
      </c>
      <c r="B2123">
        <v>1985</v>
      </c>
      <c r="C2123">
        <v>0</v>
      </c>
      <c r="D2123">
        <v>0</v>
      </c>
      <c r="E2123" t="e">
        <v>#NUM!</v>
      </c>
      <c r="F2123" t="str">
        <f>VLOOKUP(Importacao[[#This Row],[País]],Tabela4[],4,FALSE)</f>
        <v>Macedônia</v>
      </c>
      <c r="G2123" t="str">
        <f>IFERROR(VLOOKUP(Importacao[[#This Row],[País Corrigido]],'Conversor de países_Geral_UTF8_'!$A$2:$B$223,2,FALSE),"Não Informado")</f>
        <v>Europa</v>
      </c>
      <c r="H21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4" spans="1:8" hidden="1">
      <c r="A2124" s="3" t="s">
        <v>139</v>
      </c>
      <c r="B2124">
        <v>1986</v>
      </c>
      <c r="C2124">
        <v>0</v>
      </c>
      <c r="D2124">
        <v>0</v>
      </c>
      <c r="E2124" t="e">
        <v>#NUM!</v>
      </c>
      <c r="F2124" t="str">
        <f>VLOOKUP(Importacao[[#This Row],[País]],Tabela4[],4,FALSE)</f>
        <v>Macedônia</v>
      </c>
      <c r="G2124" t="str">
        <f>IFERROR(VLOOKUP(Importacao[[#This Row],[País Corrigido]],'Conversor de países_Geral_UTF8_'!$A$2:$B$223,2,FALSE),"Não Informado")</f>
        <v>Europa</v>
      </c>
      <c r="H21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5" spans="1:8" hidden="1">
      <c r="A2125" s="3" t="s">
        <v>139</v>
      </c>
      <c r="B2125">
        <v>1987</v>
      </c>
      <c r="C2125">
        <v>0</v>
      </c>
      <c r="D2125">
        <v>0</v>
      </c>
      <c r="E2125" t="e">
        <v>#NUM!</v>
      </c>
      <c r="F2125" t="str">
        <f>VLOOKUP(Importacao[[#This Row],[País]],Tabela4[],4,FALSE)</f>
        <v>Macedônia</v>
      </c>
      <c r="G2125" t="str">
        <f>IFERROR(VLOOKUP(Importacao[[#This Row],[País Corrigido]],'Conversor de países_Geral_UTF8_'!$A$2:$B$223,2,FALSE),"Não Informado")</f>
        <v>Europa</v>
      </c>
      <c r="H21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6" spans="1:8" hidden="1">
      <c r="A2126" s="3" t="s">
        <v>139</v>
      </c>
      <c r="B2126">
        <v>1988</v>
      </c>
      <c r="C2126">
        <v>0</v>
      </c>
      <c r="D2126">
        <v>0</v>
      </c>
      <c r="E2126" t="e">
        <v>#NUM!</v>
      </c>
      <c r="F2126" t="str">
        <f>VLOOKUP(Importacao[[#This Row],[País]],Tabela4[],4,FALSE)</f>
        <v>Macedônia</v>
      </c>
      <c r="G2126" t="str">
        <f>IFERROR(VLOOKUP(Importacao[[#This Row],[País Corrigido]],'Conversor de países_Geral_UTF8_'!$A$2:$B$223,2,FALSE),"Não Informado")</f>
        <v>Europa</v>
      </c>
      <c r="H21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7" spans="1:8" hidden="1">
      <c r="A2127" s="3" t="s">
        <v>139</v>
      </c>
      <c r="B2127">
        <v>1989</v>
      </c>
      <c r="C2127">
        <v>0</v>
      </c>
      <c r="D2127">
        <v>0</v>
      </c>
      <c r="E2127" t="e">
        <v>#NUM!</v>
      </c>
      <c r="F2127" t="str">
        <f>VLOOKUP(Importacao[[#This Row],[País]],Tabela4[],4,FALSE)</f>
        <v>Macedônia</v>
      </c>
      <c r="G2127" t="str">
        <f>IFERROR(VLOOKUP(Importacao[[#This Row],[País Corrigido]],'Conversor de países_Geral_UTF8_'!$A$2:$B$223,2,FALSE),"Não Informado")</f>
        <v>Europa</v>
      </c>
      <c r="H21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8" spans="1:8" hidden="1">
      <c r="A2128" s="3" t="s">
        <v>139</v>
      </c>
      <c r="B2128">
        <v>1990</v>
      </c>
      <c r="C2128">
        <v>0</v>
      </c>
      <c r="D2128">
        <v>0</v>
      </c>
      <c r="E2128" t="e">
        <v>#NUM!</v>
      </c>
      <c r="F2128" t="str">
        <f>VLOOKUP(Importacao[[#This Row],[País]],Tabela4[],4,FALSE)</f>
        <v>Macedônia</v>
      </c>
      <c r="G2128" t="str">
        <f>IFERROR(VLOOKUP(Importacao[[#This Row],[País Corrigido]],'Conversor de países_Geral_UTF8_'!$A$2:$B$223,2,FALSE),"Não Informado")</f>
        <v>Europa</v>
      </c>
      <c r="H21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29" spans="1:8" hidden="1">
      <c r="A2129" s="3" t="s">
        <v>139</v>
      </c>
      <c r="B2129">
        <v>1991</v>
      </c>
      <c r="C2129">
        <v>0</v>
      </c>
      <c r="D2129">
        <v>0</v>
      </c>
      <c r="E2129" t="e">
        <v>#NUM!</v>
      </c>
      <c r="F2129" t="str">
        <f>VLOOKUP(Importacao[[#This Row],[País]],Tabela4[],4,FALSE)</f>
        <v>Macedônia</v>
      </c>
      <c r="G2129" t="str">
        <f>IFERROR(VLOOKUP(Importacao[[#This Row],[País Corrigido]],'Conversor de países_Geral_UTF8_'!$A$2:$B$223,2,FALSE),"Não Informado")</f>
        <v>Europa</v>
      </c>
      <c r="H21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0" spans="1:8" hidden="1">
      <c r="A2130" s="3" t="s">
        <v>139</v>
      </c>
      <c r="B2130">
        <v>1992</v>
      </c>
      <c r="C2130">
        <v>0</v>
      </c>
      <c r="D2130">
        <v>0</v>
      </c>
      <c r="E2130" t="e">
        <v>#NUM!</v>
      </c>
      <c r="F2130" t="str">
        <f>VLOOKUP(Importacao[[#This Row],[País]],Tabela4[],4,FALSE)</f>
        <v>Macedônia</v>
      </c>
      <c r="G2130" t="str">
        <f>IFERROR(VLOOKUP(Importacao[[#This Row],[País Corrigido]],'Conversor de países_Geral_UTF8_'!$A$2:$B$223,2,FALSE),"Não Informado")</f>
        <v>Europa</v>
      </c>
      <c r="H21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1" spans="1:8" hidden="1">
      <c r="A2131" s="3" t="s">
        <v>139</v>
      </c>
      <c r="B2131">
        <v>1993</v>
      </c>
      <c r="C2131">
        <v>0</v>
      </c>
      <c r="D2131">
        <v>0</v>
      </c>
      <c r="E2131" t="e">
        <v>#NUM!</v>
      </c>
      <c r="F2131" t="str">
        <f>VLOOKUP(Importacao[[#This Row],[País]],Tabela4[],4,FALSE)</f>
        <v>Macedônia</v>
      </c>
      <c r="G2131" t="str">
        <f>IFERROR(VLOOKUP(Importacao[[#This Row],[País Corrigido]],'Conversor de países_Geral_UTF8_'!$A$2:$B$223,2,FALSE),"Não Informado")</f>
        <v>Europa</v>
      </c>
      <c r="H21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2" spans="1:8" hidden="1">
      <c r="A2132" s="3" t="s">
        <v>139</v>
      </c>
      <c r="B2132">
        <v>1994</v>
      </c>
      <c r="C2132">
        <v>0</v>
      </c>
      <c r="D2132">
        <v>0</v>
      </c>
      <c r="E2132" t="e">
        <v>#NUM!</v>
      </c>
      <c r="F2132" t="str">
        <f>VLOOKUP(Importacao[[#This Row],[País]],Tabela4[],4,FALSE)</f>
        <v>Macedônia</v>
      </c>
      <c r="G2132" t="str">
        <f>IFERROR(VLOOKUP(Importacao[[#This Row],[País Corrigido]],'Conversor de países_Geral_UTF8_'!$A$2:$B$223,2,FALSE),"Não Informado")</f>
        <v>Europa</v>
      </c>
      <c r="H21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3" spans="1:8" hidden="1">
      <c r="A2133" s="3" t="s">
        <v>139</v>
      </c>
      <c r="B2133">
        <v>1995</v>
      </c>
      <c r="C2133">
        <v>0</v>
      </c>
      <c r="D2133">
        <v>0</v>
      </c>
      <c r="E2133" t="e">
        <v>#NUM!</v>
      </c>
      <c r="F2133" t="str">
        <f>VLOOKUP(Importacao[[#This Row],[País]],Tabela4[],4,FALSE)</f>
        <v>Macedônia</v>
      </c>
      <c r="G2133" t="str">
        <f>IFERROR(VLOOKUP(Importacao[[#This Row],[País Corrigido]],'Conversor de países_Geral_UTF8_'!$A$2:$B$223,2,FALSE),"Não Informado")</f>
        <v>Europa</v>
      </c>
      <c r="H21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4" spans="1:8" hidden="1">
      <c r="A2134" s="3" t="s">
        <v>139</v>
      </c>
      <c r="B2134">
        <v>1996</v>
      </c>
      <c r="C2134">
        <v>0</v>
      </c>
      <c r="D2134">
        <v>0</v>
      </c>
      <c r="E2134" t="e">
        <v>#NUM!</v>
      </c>
      <c r="F2134" t="str">
        <f>VLOOKUP(Importacao[[#This Row],[País]],Tabela4[],4,FALSE)</f>
        <v>Macedônia</v>
      </c>
      <c r="G2134" t="str">
        <f>IFERROR(VLOOKUP(Importacao[[#This Row],[País Corrigido]],'Conversor de países_Geral_UTF8_'!$A$2:$B$223,2,FALSE),"Não Informado")</f>
        <v>Europa</v>
      </c>
      <c r="H21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5" spans="1:8" hidden="1">
      <c r="A2135" s="3" t="s">
        <v>139</v>
      </c>
      <c r="B2135">
        <v>1997</v>
      </c>
      <c r="C2135">
        <v>0</v>
      </c>
      <c r="D2135">
        <v>0</v>
      </c>
      <c r="E2135" t="e">
        <v>#NUM!</v>
      </c>
      <c r="F2135" t="str">
        <f>VLOOKUP(Importacao[[#This Row],[País]],Tabela4[],4,FALSE)</f>
        <v>Macedônia</v>
      </c>
      <c r="G2135" t="str">
        <f>IFERROR(VLOOKUP(Importacao[[#This Row],[País Corrigido]],'Conversor de países_Geral_UTF8_'!$A$2:$B$223,2,FALSE),"Não Informado")</f>
        <v>Europa</v>
      </c>
      <c r="H21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6" spans="1:8" hidden="1">
      <c r="A2136" s="3" t="s">
        <v>139</v>
      </c>
      <c r="B2136">
        <v>1998</v>
      </c>
      <c r="C2136">
        <v>0</v>
      </c>
      <c r="D2136">
        <v>0</v>
      </c>
      <c r="E2136" t="e">
        <v>#NUM!</v>
      </c>
      <c r="F2136" t="str">
        <f>VLOOKUP(Importacao[[#This Row],[País]],Tabela4[],4,FALSE)</f>
        <v>Macedônia</v>
      </c>
      <c r="G2136" t="str">
        <f>IFERROR(VLOOKUP(Importacao[[#This Row],[País Corrigido]],'Conversor de países_Geral_UTF8_'!$A$2:$B$223,2,FALSE),"Não Informado")</f>
        <v>Europa</v>
      </c>
      <c r="H21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7" spans="1:8" hidden="1">
      <c r="A2137" s="3" t="s">
        <v>139</v>
      </c>
      <c r="B2137">
        <v>1999</v>
      </c>
      <c r="C2137">
        <v>0</v>
      </c>
      <c r="D2137">
        <v>0</v>
      </c>
      <c r="E2137" t="e">
        <v>#NUM!</v>
      </c>
      <c r="F2137" t="str">
        <f>VLOOKUP(Importacao[[#This Row],[País]],Tabela4[],4,FALSE)</f>
        <v>Macedônia</v>
      </c>
      <c r="G2137" t="str">
        <f>IFERROR(VLOOKUP(Importacao[[#This Row],[País Corrigido]],'Conversor de países_Geral_UTF8_'!$A$2:$B$223,2,FALSE),"Não Informado")</f>
        <v>Europa</v>
      </c>
      <c r="H21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8" spans="1:8" hidden="1">
      <c r="A2138" s="3" t="s">
        <v>139</v>
      </c>
      <c r="B2138">
        <v>2000</v>
      </c>
      <c r="C2138">
        <v>0</v>
      </c>
      <c r="D2138">
        <v>0</v>
      </c>
      <c r="E2138" t="e">
        <v>#NUM!</v>
      </c>
      <c r="F2138" t="str">
        <f>VLOOKUP(Importacao[[#This Row],[País]],Tabela4[],4,FALSE)</f>
        <v>Macedônia</v>
      </c>
      <c r="G2138" t="str">
        <f>IFERROR(VLOOKUP(Importacao[[#This Row],[País Corrigido]],'Conversor de países_Geral_UTF8_'!$A$2:$B$223,2,FALSE),"Não Informado")</f>
        <v>Europa</v>
      </c>
      <c r="H21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39" spans="1:8" hidden="1">
      <c r="A2139" s="3" t="s">
        <v>139</v>
      </c>
      <c r="B2139">
        <v>2001</v>
      </c>
      <c r="C2139">
        <v>0</v>
      </c>
      <c r="D2139">
        <v>0</v>
      </c>
      <c r="E2139" t="e">
        <v>#NUM!</v>
      </c>
      <c r="F2139" t="str">
        <f>VLOOKUP(Importacao[[#This Row],[País]],Tabela4[],4,FALSE)</f>
        <v>Macedônia</v>
      </c>
      <c r="G2139" t="str">
        <f>IFERROR(VLOOKUP(Importacao[[#This Row],[País Corrigido]],'Conversor de países_Geral_UTF8_'!$A$2:$B$223,2,FALSE),"Não Informado")</f>
        <v>Europa</v>
      </c>
      <c r="H21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0" spans="1:8" hidden="1">
      <c r="A2140" s="3" t="s">
        <v>139</v>
      </c>
      <c r="B2140">
        <v>2002</v>
      </c>
      <c r="C2140">
        <v>0</v>
      </c>
      <c r="D2140">
        <v>0</v>
      </c>
      <c r="E2140" t="e">
        <v>#NUM!</v>
      </c>
      <c r="F2140" t="str">
        <f>VLOOKUP(Importacao[[#This Row],[País]],Tabela4[],4,FALSE)</f>
        <v>Macedônia</v>
      </c>
      <c r="G2140" t="str">
        <f>IFERROR(VLOOKUP(Importacao[[#This Row],[País Corrigido]],'Conversor de países_Geral_UTF8_'!$A$2:$B$223,2,FALSE),"Não Informado")</f>
        <v>Europa</v>
      </c>
      <c r="H21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1" spans="1:8" hidden="1">
      <c r="A2141" s="3" t="s">
        <v>139</v>
      </c>
      <c r="B2141">
        <v>2003</v>
      </c>
      <c r="C2141">
        <v>0</v>
      </c>
      <c r="D2141">
        <v>0</v>
      </c>
      <c r="E2141" t="e">
        <v>#NUM!</v>
      </c>
      <c r="F2141" t="str">
        <f>VLOOKUP(Importacao[[#This Row],[País]],Tabela4[],4,FALSE)</f>
        <v>Macedônia</v>
      </c>
      <c r="G2141" t="str">
        <f>IFERROR(VLOOKUP(Importacao[[#This Row],[País Corrigido]],'Conversor de países_Geral_UTF8_'!$A$2:$B$223,2,FALSE),"Não Informado")</f>
        <v>Europa</v>
      </c>
      <c r="H21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2" spans="1:8" hidden="1">
      <c r="A2142" s="3" t="s">
        <v>139</v>
      </c>
      <c r="B2142">
        <v>2004</v>
      </c>
      <c r="C2142">
        <v>0</v>
      </c>
      <c r="D2142">
        <v>0</v>
      </c>
      <c r="E2142" t="e">
        <v>#NUM!</v>
      </c>
      <c r="F2142" t="str">
        <f>VLOOKUP(Importacao[[#This Row],[País]],Tabela4[],4,FALSE)</f>
        <v>Macedônia</v>
      </c>
      <c r="G2142" t="str">
        <f>IFERROR(VLOOKUP(Importacao[[#This Row],[País Corrigido]],'Conversor de países_Geral_UTF8_'!$A$2:$B$223,2,FALSE),"Não Informado")</f>
        <v>Europa</v>
      </c>
      <c r="H21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3" spans="1:8" hidden="1">
      <c r="A2143" s="3" t="s">
        <v>139</v>
      </c>
      <c r="B2143">
        <v>2005</v>
      </c>
      <c r="C2143">
        <v>0</v>
      </c>
      <c r="D2143">
        <v>0</v>
      </c>
      <c r="E2143" t="e">
        <v>#NUM!</v>
      </c>
      <c r="F2143" t="str">
        <f>VLOOKUP(Importacao[[#This Row],[País]],Tabela4[],4,FALSE)</f>
        <v>Macedônia</v>
      </c>
      <c r="G2143" t="str">
        <f>IFERROR(VLOOKUP(Importacao[[#This Row],[País Corrigido]],'Conversor de países_Geral_UTF8_'!$A$2:$B$223,2,FALSE),"Não Informado")</f>
        <v>Europa</v>
      </c>
      <c r="H21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4" spans="1:8" hidden="1">
      <c r="A2144" s="3" t="s">
        <v>139</v>
      </c>
      <c r="B2144">
        <v>2006</v>
      </c>
      <c r="C2144">
        <v>0</v>
      </c>
      <c r="D2144">
        <v>0</v>
      </c>
      <c r="E2144" t="e">
        <v>#NUM!</v>
      </c>
      <c r="F2144" t="str">
        <f>VLOOKUP(Importacao[[#This Row],[País]],Tabela4[],4,FALSE)</f>
        <v>Macedônia</v>
      </c>
      <c r="G2144" t="str">
        <f>IFERROR(VLOOKUP(Importacao[[#This Row],[País Corrigido]],'Conversor de países_Geral_UTF8_'!$A$2:$B$223,2,FALSE),"Não Informado")</f>
        <v>Europa</v>
      </c>
      <c r="H21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5" spans="1:8" hidden="1">
      <c r="A2145" s="3" t="s">
        <v>139</v>
      </c>
      <c r="B2145">
        <v>2007</v>
      </c>
      <c r="C2145">
        <v>0</v>
      </c>
      <c r="D2145">
        <v>0</v>
      </c>
      <c r="E2145" t="e">
        <v>#NUM!</v>
      </c>
      <c r="F2145" t="str">
        <f>VLOOKUP(Importacao[[#This Row],[País]],Tabela4[],4,FALSE)</f>
        <v>Macedônia</v>
      </c>
      <c r="G2145" t="str">
        <f>IFERROR(VLOOKUP(Importacao[[#This Row],[País Corrigido]],'Conversor de países_Geral_UTF8_'!$A$2:$B$223,2,FALSE),"Não Informado")</f>
        <v>Europa</v>
      </c>
      <c r="H21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6" spans="1:8" hidden="1">
      <c r="A2146" s="3" t="s">
        <v>139</v>
      </c>
      <c r="B2146">
        <v>2008</v>
      </c>
      <c r="C2146">
        <v>0</v>
      </c>
      <c r="D2146">
        <v>0</v>
      </c>
      <c r="E2146" t="e">
        <v>#NUM!</v>
      </c>
      <c r="F2146" t="str">
        <f>VLOOKUP(Importacao[[#This Row],[País]],Tabela4[],4,FALSE)</f>
        <v>Macedônia</v>
      </c>
      <c r="G2146" t="str">
        <f>IFERROR(VLOOKUP(Importacao[[#This Row],[País Corrigido]],'Conversor de países_Geral_UTF8_'!$A$2:$B$223,2,FALSE),"Não Informado")</f>
        <v>Europa</v>
      </c>
      <c r="H21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7" spans="1:8" hidden="1">
      <c r="A2147" s="3" t="s">
        <v>139</v>
      </c>
      <c r="B2147">
        <v>2009</v>
      </c>
      <c r="C2147">
        <v>0</v>
      </c>
      <c r="D2147">
        <v>0</v>
      </c>
      <c r="E2147" t="e">
        <v>#NUM!</v>
      </c>
      <c r="F2147" t="str">
        <f>VLOOKUP(Importacao[[#This Row],[País]],Tabela4[],4,FALSE)</f>
        <v>Macedônia</v>
      </c>
      <c r="G2147" t="str">
        <f>IFERROR(VLOOKUP(Importacao[[#This Row],[País Corrigido]],'Conversor de países_Geral_UTF8_'!$A$2:$B$223,2,FALSE),"Não Informado")</f>
        <v>Europa</v>
      </c>
      <c r="H21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8" spans="1:8" hidden="1">
      <c r="A2148" s="3" t="s">
        <v>139</v>
      </c>
      <c r="B2148">
        <v>2010</v>
      </c>
      <c r="C2148">
        <v>0</v>
      </c>
      <c r="D2148">
        <v>0</v>
      </c>
      <c r="E2148" t="e">
        <v>#NUM!</v>
      </c>
      <c r="F2148" t="str">
        <f>VLOOKUP(Importacao[[#This Row],[País]],Tabela4[],4,FALSE)</f>
        <v>Macedônia</v>
      </c>
      <c r="G2148" t="str">
        <f>IFERROR(VLOOKUP(Importacao[[#This Row],[País Corrigido]],'Conversor de países_Geral_UTF8_'!$A$2:$B$223,2,FALSE),"Não Informado")</f>
        <v>Europa</v>
      </c>
      <c r="H21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49" spans="1:8" hidden="1">
      <c r="A2149" s="3" t="s">
        <v>139</v>
      </c>
      <c r="B2149">
        <v>2011</v>
      </c>
      <c r="C2149">
        <v>0</v>
      </c>
      <c r="D2149">
        <v>0</v>
      </c>
      <c r="E2149" t="e">
        <v>#NUM!</v>
      </c>
      <c r="F2149" t="str">
        <f>VLOOKUP(Importacao[[#This Row],[País]],Tabela4[],4,FALSE)</f>
        <v>Macedônia</v>
      </c>
      <c r="G2149" t="str">
        <f>IFERROR(VLOOKUP(Importacao[[#This Row],[País Corrigido]],'Conversor de países_Geral_UTF8_'!$A$2:$B$223,2,FALSE),"Não Informado")</f>
        <v>Europa</v>
      </c>
      <c r="H21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50" spans="1:8" hidden="1">
      <c r="A2150" s="3" t="s">
        <v>139</v>
      </c>
      <c r="B2150">
        <v>2012</v>
      </c>
      <c r="C2150">
        <v>0</v>
      </c>
      <c r="D2150">
        <v>0</v>
      </c>
      <c r="E2150" t="e">
        <v>#NUM!</v>
      </c>
      <c r="F2150" t="str">
        <f>VLOOKUP(Importacao[[#This Row],[País]],Tabela4[],4,FALSE)</f>
        <v>Macedônia</v>
      </c>
      <c r="G2150" t="str">
        <f>IFERROR(VLOOKUP(Importacao[[#This Row],[País Corrigido]],'Conversor de países_Geral_UTF8_'!$A$2:$B$223,2,FALSE),"Não Informado")</f>
        <v>Europa</v>
      </c>
      <c r="H21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51" spans="1:8" hidden="1">
      <c r="A2151" s="3" t="s">
        <v>139</v>
      </c>
      <c r="B2151">
        <v>2013</v>
      </c>
      <c r="C2151">
        <v>0</v>
      </c>
      <c r="D2151">
        <v>0</v>
      </c>
      <c r="E2151" t="e">
        <v>#NUM!</v>
      </c>
      <c r="F2151" t="str">
        <f>VLOOKUP(Importacao[[#This Row],[País]],Tabela4[],4,FALSE)</f>
        <v>Macedônia</v>
      </c>
      <c r="G2151" t="str">
        <f>IFERROR(VLOOKUP(Importacao[[#This Row],[País Corrigido]],'Conversor de países_Geral_UTF8_'!$A$2:$B$223,2,FALSE),"Não Informado")</f>
        <v>Europa</v>
      </c>
      <c r="H21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52" spans="1:8" hidden="1">
      <c r="A2152" s="3" t="s">
        <v>139</v>
      </c>
      <c r="B2152">
        <v>2014</v>
      </c>
      <c r="C2152">
        <v>252</v>
      </c>
      <c r="D2152">
        <v>497</v>
      </c>
      <c r="E2152">
        <v>1.9722222222222223</v>
      </c>
      <c r="F2152" t="str">
        <f>VLOOKUP(Importacao[[#This Row],[País]],Tabela4[],4,FALSE)</f>
        <v>Macedônia</v>
      </c>
      <c r="G2152" t="str">
        <f>IFERROR(VLOOKUP(Importacao[[#This Row],[País Corrigido]],'Conversor de países_Geral_UTF8_'!$A$2:$B$223,2,FALSE),"Não Informado")</f>
        <v>Europa</v>
      </c>
      <c r="H21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153" spans="1:8" hidden="1">
      <c r="A2153" s="3" t="s">
        <v>139</v>
      </c>
      <c r="B2153">
        <v>2015</v>
      </c>
      <c r="C2153">
        <v>0</v>
      </c>
      <c r="D2153">
        <v>0</v>
      </c>
      <c r="E2153" t="e">
        <v>#NUM!</v>
      </c>
      <c r="F2153" t="str">
        <f>VLOOKUP(Importacao[[#This Row],[País]],Tabela4[],4,FALSE)</f>
        <v>Macedônia</v>
      </c>
      <c r="G2153" t="str">
        <f>IFERROR(VLOOKUP(Importacao[[#This Row],[País Corrigido]],'Conversor de países_Geral_UTF8_'!$A$2:$B$223,2,FALSE),"Não Informado")</f>
        <v>Europa</v>
      </c>
      <c r="H21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54" spans="1:8" hidden="1">
      <c r="A2154" s="3" t="s">
        <v>139</v>
      </c>
      <c r="B2154">
        <v>2016</v>
      </c>
      <c r="C2154">
        <v>0</v>
      </c>
      <c r="D2154">
        <v>0</v>
      </c>
      <c r="E2154" t="e">
        <v>#NUM!</v>
      </c>
      <c r="F2154" t="str">
        <f>VLOOKUP(Importacao[[#This Row],[País]],Tabela4[],4,FALSE)</f>
        <v>Macedônia</v>
      </c>
      <c r="G2154" t="str">
        <f>IFERROR(VLOOKUP(Importacao[[#This Row],[País Corrigido]],'Conversor de países_Geral_UTF8_'!$A$2:$B$223,2,FALSE),"Não Informado")</f>
        <v>Europa</v>
      </c>
      <c r="H21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55" spans="1:8" hidden="1">
      <c r="A2155" s="3" t="s">
        <v>139</v>
      </c>
      <c r="B2155">
        <v>2017</v>
      </c>
      <c r="C2155">
        <v>0</v>
      </c>
      <c r="D2155">
        <v>0</v>
      </c>
      <c r="E2155" t="e">
        <v>#NUM!</v>
      </c>
      <c r="F2155" t="str">
        <f>VLOOKUP(Importacao[[#This Row],[País]],Tabela4[],4,FALSE)</f>
        <v>Macedônia</v>
      </c>
      <c r="G2155" t="str">
        <f>IFERROR(VLOOKUP(Importacao[[#This Row],[País Corrigido]],'Conversor de países_Geral_UTF8_'!$A$2:$B$223,2,FALSE),"Não Informado")</f>
        <v>Europa</v>
      </c>
      <c r="H21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56" spans="1:8" hidden="1">
      <c r="A2156" s="3" t="s">
        <v>139</v>
      </c>
      <c r="B2156">
        <v>2018</v>
      </c>
      <c r="C2156">
        <v>0</v>
      </c>
      <c r="D2156">
        <v>0</v>
      </c>
      <c r="E2156" t="e">
        <v>#NUM!</v>
      </c>
      <c r="F2156" t="str">
        <f>VLOOKUP(Importacao[[#This Row],[País]],Tabela4[],4,FALSE)</f>
        <v>Macedônia</v>
      </c>
      <c r="G2156" t="str">
        <f>IFERROR(VLOOKUP(Importacao[[#This Row],[País Corrigido]],'Conversor de países_Geral_UTF8_'!$A$2:$B$223,2,FALSE),"Não Informado")</f>
        <v>Europa</v>
      </c>
      <c r="H21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57" spans="1:8" hidden="1">
      <c r="A2157" s="3" t="s">
        <v>139</v>
      </c>
      <c r="B2157">
        <v>2019</v>
      </c>
      <c r="C2157">
        <v>1323</v>
      </c>
      <c r="D2157">
        <v>874</v>
      </c>
      <c r="E2157">
        <v>0.66061980347694638</v>
      </c>
      <c r="F2157" t="str">
        <f>VLOOKUP(Importacao[[#This Row],[País]],Tabela4[],4,FALSE)</f>
        <v>Macedônia</v>
      </c>
      <c r="G2157" t="str">
        <f>IFERROR(VLOOKUP(Importacao[[#This Row],[País Corrigido]],'Conversor de países_Geral_UTF8_'!$A$2:$B$223,2,FALSE),"Não Informado")</f>
        <v>Europa</v>
      </c>
      <c r="H21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158" spans="1:8" hidden="1">
      <c r="A2158" s="3" t="s">
        <v>139</v>
      </c>
      <c r="B2158">
        <v>2020</v>
      </c>
      <c r="C2158">
        <v>0</v>
      </c>
      <c r="D2158">
        <v>0</v>
      </c>
      <c r="E2158" t="e">
        <v>#NUM!</v>
      </c>
      <c r="F2158" t="str">
        <f>VLOOKUP(Importacao[[#This Row],[País]],Tabela4[],4,FALSE)</f>
        <v>Macedônia</v>
      </c>
      <c r="G2158" t="str">
        <f>IFERROR(VLOOKUP(Importacao[[#This Row],[País Corrigido]],'Conversor de países_Geral_UTF8_'!$A$2:$B$223,2,FALSE),"Não Informado")</f>
        <v>Europa</v>
      </c>
      <c r="H21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59" spans="1:8" hidden="1">
      <c r="A2159" s="3" t="s">
        <v>139</v>
      </c>
      <c r="B2159">
        <v>2021</v>
      </c>
      <c r="C2159">
        <v>0</v>
      </c>
      <c r="D2159">
        <v>0</v>
      </c>
      <c r="E2159" t="e">
        <v>#NUM!</v>
      </c>
      <c r="F2159" t="str">
        <f>VLOOKUP(Importacao[[#This Row],[País]],Tabela4[],4,FALSE)</f>
        <v>Macedônia</v>
      </c>
      <c r="G2159" t="str">
        <f>IFERROR(VLOOKUP(Importacao[[#This Row],[País Corrigido]],'Conversor de países_Geral_UTF8_'!$A$2:$B$223,2,FALSE),"Não Informado")</f>
        <v>Europa</v>
      </c>
      <c r="H21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60" spans="1:8" hidden="1">
      <c r="A2160" s="3" t="s">
        <v>139</v>
      </c>
      <c r="B2160">
        <v>2022</v>
      </c>
      <c r="C2160">
        <v>0</v>
      </c>
      <c r="D2160">
        <v>0</v>
      </c>
      <c r="E2160" t="e">
        <v>#NUM!</v>
      </c>
      <c r="F2160" t="str">
        <f>VLOOKUP(Importacao[[#This Row],[País]],Tabela4[],4,FALSE)</f>
        <v>Macedônia</v>
      </c>
      <c r="G2160" t="str">
        <f>IFERROR(VLOOKUP(Importacao[[#This Row],[País Corrigido]],'Conversor de países_Geral_UTF8_'!$A$2:$B$223,2,FALSE),"Não Informado")</f>
        <v>Europa</v>
      </c>
      <c r="H21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61" spans="1:8" hidden="1">
      <c r="A2161" s="3" t="s">
        <v>139</v>
      </c>
      <c r="B2161">
        <v>2023</v>
      </c>
      <c r="C2161">
        <v>8522</v>
      </c>
      <c r="D2161">
        <v>17172</v>
      </c>
      <c r="E2161">
        <v>2.0150199483689275</v>
      </c>
      <c r="F2161" t="str">
        <f>VLOOKUP(Importacao[[#This Row],[País]],Tabela4[],4,FALSE)</f>
        <v>Macedônia</v>
      </c>
      <c r="G2161" t="str">
        <f>IFERROR(VLOOKUP(Importacao[[#This Row],[País Corrigido]],'Conversor de países_Geral_UTF8_'!$A$2:$B$223,2,FALSE),"Não Informado")</f>
        <v>Europa</v>
      </c>
      <c r="H21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162" spans="1:8" hidden="1">
      <c r="A2162" s="3" t="s">
        <v>146</v>
      </c>
      <c r="B2162">
        <v>1970</v>
      </c>
      <c r="C2162">
        <v>0</v>
      </c>
      <c r="D2162">
        <v>0</v>
      </c>
      <c r="E2162" t="e">
        <v>#NUM!</v>
      </c>
      <c r="F2162" t="str">
        <f>VLOOKUP(Importacao[[#This Row],[País]],Tabela4[],4,FALSE)</f>
        <v>Marrocos</v>
      </c>
      <c r="G2162" t="str">
        <f>IFERROR(VLOOKUP(Importacao[[#This Row],[País Corrigido]],'Conversor de países_Geral_UTF8_'!$A$2:$B$223,2,FALSE),"Não Informado")</f>
        <v>África</v>
      </c>
      <c r="H21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63" spans="1:8" hidden="1">
      <c r="A2163" s="3" t="s">
        <v>146</v>
      </c>
      <c r="B2163">
        <v>1971</v>
      </c>
      <c r="C2163">
        <v>0</v>
      </c>
      <c r="D2163">
        <v>0</v>
      </c>
      <c r="E2163" t="e">
        <v>#NUM!</v>
      </c>
      <c r="F2163" t="str">
        <f>VLOOKUP(Importacao[[#This Row],[País]],Tabela4[],4,FALSE)</f>
        <v>Marrocos</v>
      </c>
      <c r="G2163" t="str">
        <f>IFERROR(VLOOKUP(Importacao[[#This Row],[País Corrigido]],'Conversor de países_Geral_UTF8_'!$A$2:$B$223,2,FALSE),"Não Informado")</f>
        <v>África</v>
      </c>
      <c r="H21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64" spans="1:8" hidden="1">
      <c r="A2164" s="3" t="s">
        <v>146</v>
      </c>
      <c r="B2164">
        <v>1972</v>
      </c>
      <c r="C2164">
        <v>0</v>
      </c>
      <c r="D2164">
        <v>0</v>
      </c>
      <c r="E2164" t="e">
        <v>#NUM!</v>
      </c>
      <c r="F2164" t="str">
        <f>VLOOKUP(Importacao[[#This Row],[País]],Tabela4[],4,FALSE)</f>
        <v>Marrocos</v>
      </c>
      <c r="G2164" t="str">
        <f>IFERROR(VLOOKUP(Importacao[[#This Row],[País Corrigido]],'Conversor de países_Geral_UTF8_'!$A$2:$B$223,2,FALSE),"Não Informado")</f>
        <v>África</v>
      </c>
      <c r="H21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65" spans="1:8" hidden="1">
      <c r="A2165" s="3" t="s">
        <v>146</v>
      </c>
      <c r="B2165">
        <v>1973</v>
      </c>
      <c r="C2165">
        <v>0</v>
      </c>
      <c r="D2165">
        <v>0</v>
      </c>
      <c r="E2165" t="e">
        <v>#NUM!</v>
      </c>
      <c r="F2165" t="str">
        <f>VLOOKUP(Importacao[[#This Row],[País]],Tabela4[],4,FALSE)</f>
        <v>Marrocos</v>
      </c>
      <c r="G2165" t="str">
        <f>IFERROR(VLOOKUP(Importacao[[#This Row],[País Corrigido]],'Conversor de países_Geral_UTF8_'!$A$2:$B$223,2,FALSE),"Não Informado")</f>
        <v>África</v>
      </c>
      <c r="H21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66" spans="1:8" hidden="1">
      <c r="A2166" s="3" t="s">
        <v>146</v>
      </c>
      <c r="B2166">
        <v>1974</v>
      </c>
      <c r="C2166">
        <v>0</v>
      </c>
      <c r="D2166">
        <v>0</v>
      </c>
      <c r="E2166" t="e">
        <v>#NUM!</v>
      </c>
      <c r="F2166" t="str">
        <f>VLOOKUP(Importacao[[#This Row],[País]],Tabela4[],4,FALSE)</f>
        <v>Marrocos</v>
      </c>
      <c r="G2166" t="str">
        <f>IFERROR(VLOOKUP(Importacao[[#This Row],[País Corrigido]],'Conversor de países_Geral_UTF8_'!$A$2:$B$223,2,FALSE),"Não Informado")</f>
        <v>África</v>
      </c>
      <c r="H21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67" spans="1:8" hidden="1">
      <c r="A2167" s="3" t="s">
        <v>146</v>
      </c>
      <c r="B2167">
        <v>1975</v>
      </c>
      <c r="C2167">
        <v>0</v>
      </c>
      <c r="D2167">
        <v>0</v>
      </c>
      <c r="E2167" t="e">
        <v>#NUM!</v>
      </c>
      <c r="F2167" t="str">
        <f>VLOOKUP(Importacao[[#This Row],[País]],Tabela4[],4,FALSE)</f>
        <v>Marrocos</v>
      </c>
      <c r="G2167" t="str">
        <f>IFERROR(VLOOKUP(Importacao[[#This Row],[País Corrigido]],'Conversor de países_Geral_UTF8_'!$A$2:$B$223,2,FALSE),"Não Informado")</f>
        <v>África</v>
      </c>
      <c r="H21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68" spans="1:8" hidden="1">
      <c r="A2168" s="3" t="s">
        <v>146</v>
      </c>
      <c r="B2168">
        <v>1976</v>
      </c>
      <c r="C2168">
        <v>0</v>
      </c>
      <c r="D2168">
        <v>0</v>
      </c>
      <c r="E2168" t="e">
        <v>#NUM!</v>
      </c>
      <c r="F2168" t="str">
        <f>VLOOKUP(Importacao[[#This Row],[País]],Tabela4[],4,FALSE)</f>
        <v>Marrocos</v>
      </c>
      <c r="G2168" t="str">
        <f>IFERROR(VLOOKUP(Importacao[[#This Row],[País Corrigido]],'Conversor de países_Geral_UTF8_'!$A$2:$B$223,2,FALSE),"Não Informado")</f>
        <v>África</v>
      </c>
      <c r="H21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69" spans="1:8" hidden="1">
      <c r="A2169" s="3" t="s">
        <v>146</v>
      </c>
      <c r="B2169">
        <v>1977</v>
      </c>
      <c r="C2169">
        <v>0</v>
      </c>
      <c r="D2169">
        <v>0</v>
      </c>
      <c r="E2169" t="e">
        <v>#NUM!</v>
      </c>
      <c r="F2169" t="str">
        <f>VLOOKUP(Importacao[[#This Row],[País]],Tabela4[],4,FALSE)</f>
        <v>Marrocos</v>
      </c>
      <c r="G2169" t="str">
        <f>IFERROR(VLOOKUP(Importacao[[#This Row],[País Corrigido]],'Conversor de países_Geral_UTF8_'!$A$2:$B$223,2,FALSE),"Não Informado")</f>
        <v>África</v>
      </c>
      <c r="H21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0" spans="1:8" hidden="1">
      <c r="A2170" s="3" t="s">
        <v>146</v>
      </c>
      <c r="B2170">
        <v>1978</v>
      </c>
      <c r="C2170">
        <v>0</v>
      </c>
      <c r="D2170">
        <v>0</v>
      </c>
      <c r="E2170" t="e">
        <v>#NUM!</v>
      </c>
      <c r="F2170" t="str">
        <f>VLOOKUP(Importacao[[#This Row],[País]],Tabela4[],4,FALSE)</f>
        <v>Marrocos</v>
      </c>
      <c r="G2170" t="str">
        <f>IFERROR(VLOOKUP(Importacao[[#This Row],[País Corrigido]],'Conversor de países_Geral_UTF8_'!$A$2:$B$223,2,FALSE),"Não Informado")</f>
        <v>África</v>
      </c>
      <c r="H21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1" spans="1:8" hidden="1">
      <c r="A2171" s="3" t="s">
        <v>146</v>
      </c>
      <c r="B2171">
        <v>1979</v>
      </c>
      <c r="C2171">
        <v>0</v>
      </c>
      <c r="D2171">
        <v>0</v>
      </c>
      <c r="E2171" t="e">
        <v>#NUM!</v>
      </c>
      <c r="F2171" t="str">
        <f>VLOOKUP(Importacao[[#This Row],[País]],Tabela4[],4,FALSE)</f>
        <v>Marrocos</v>
      </c>
      <c r="G2171" t="str">
        <f>IFERROR(VLOOKUP(Importacao[[#This Row],[País Corrigido]],'Conversor de países_Geral_UTF8_'!$A$2:$B$223,2,FALSE),"Não Informado")</f>
        <v>África</v>
      </c>
      <c r="H21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2" spans="1:8" hidden="1">
      <c r="A2172" s="3" t="s">
        <v>146</v>
      </c>
      <c r="B2172">
        <v>1980</v>
      </c>
      <c r="C2172">
        <v>0</v>
      </c>
      <c r="D2172">
        <v>0</v>
      </c>
      <c r="E2172" t="e">
        <v>#NUM!</v>
      </c>
      <c r="F2172" t="str">
        <f>VLOOKUP(Importacao[[#This Row],[País]],Tabela4[],4,FALSE)</f>
        <v>Marrocos</v>
      </c>
      <c r="G2172" t="str">
        <f>IFERROR(VLOOKUP(Importacao[[#This Row],[País Corrigido]],'Conversor de países_Geral_UTF8_'!$A$2:$B$223,2,FALSE),"Não Informado")</f>
        <v>África</v>
      </c>
      <c r="H21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3" spans="1:8" hidden="1">
      <c r="A2173" s="3" t="s">
        <v>146</v>
      </c>
      <c r="B2173">
        <v>1981</v>
      </c>
      <c r="C2173">
        <v>0</v>
      </c>
      <c r="D2173">
        <v>0</v>
      </c>
      <c r="E2173" t="e">
        <v>#NUM!</v>
      </c>
      <c r="F2173" t="str">
        <f>VLOOKUP(Importacao[[#This Row],[País]],Tabela4[],4,FALSE)</f>
        <v>Marrocos</v>
      </c>
      <c r="G2173" t="str">
        <f>IFERROR(VLOOKUP(Importacao[[#This Row],[País Corrigido]],'Conversor de países_Geral_UTF8_'!$A$2:$B$223,2,FALSE),"Não Informado")</f>
        <v>África</v>
      </c>
      <c r="H21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4" spans="1:8" hidden="1">
      <c r="A2174" s="3" t="s">
        <v>146</v>
      </c>
      <c r="B2174">
        <v>1982</v>
      </c>
      <c r="C2174">
        <v>0</v>
      </c>
      <c r="D2174">
        <v>0</v>
      </c>
      <c r="E2174" t="e">
        <v>#NUM!</v>
      </c>
      <c r="F2174" t="str">
        <f>VLOOKUP(Importacao[[#This Row],[País]],Tabela4[],4,FALSE)</f>
        <v>Marrocos</v>
      </c>
      <c r="G2174" t="str">
        <f>IFERROR(VLOOKUP(Importacao[[#This Row],[País Corrigido]],'Conversor de países_Geral_UTF8_'!$A$2:$B$223,2,FALSE),"Não Informado")</f>
        <v>África</v>
      </c>
      <c r="H21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5" spans="1:8" hidden="1">
      <c r="A2175" s="3" t="s">
        <v>146</v>
      </c>
      <c r="B2175">
        <v>1983</v>
      </c>
      <c r="C2175">
        <v>0</v>
      </c>
      <c r="D2175">
        <v>0</v>
      </c>
      <c r="E2175" t="e">
        <v>#NUM!</v>
      </c>
      <c r="F2175" t="str">
        <f>VLOOKUP(Importacao[[#This Row],[País]],Tabela4[],4,FALSE)</f>
        <v>Marrocos</v>
      </c>
      <c r="G2175" t="str">
        <f>IFERROR(VLOOKUP(Importacao[[#This Row],[País Corrigido]],'Conversor de países_Geral_UTF8_'!$A$2:$B$223,2,FALSE),"Não Informado")</f>
        <v>África</v>
      </c>
      <c r="H21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6" spans="1:8" hidden="1">
      <c r="A2176" s="3" t="s">
        <v>146</v>
      </c>
      <c r="B2176">
        <v>1984</v>
      </c>
      <c r="C2176">
        <v>0</v>
      </c>
      <c r="D2176">
        <v>0</v>
      </c>
      <c r="E2176" t="e">
        <v>#NUM!</v>
      </c>
      <c r="F2176" t="str">
        <f>VLOOKUP(Importacao[[#This Row],[País]],Tabela4[],4,FALSE)</f>
        <v>Marrocos</v>
      </c>
      <c r="G2176" t="str">
        <f>IFERROR(VLOOKUP(Importacao[[#This Row],[País Corrigido]],'Conversor de países_Geral_UTF8_'!$A$2:$B$223,2,FALSE),"Não Informado")</f>
        <v>África</v>
      </c>
      <c r="H21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7" spans="1:8" hidden="1">
      <c r="A2177" s="3" t="s">
        <v>146</v>
      </c>
      <c r="B2177">
        <v>1985</v>
      </c>
      <c r="C2177">
        <v>0</v>
      </c>
      <c r="D2177">
        <v>0</v>
      </c>
      <c r="E2177" t="e">
        <v>#NUM!</v>
      </c>
      <c r="F2177" t="str">
        <f>VLOOKUP(Importacao[[#This Row],[País]],Tabela4[],4,FALSE)</f>
        <v>Marrocos</v>
      </c>
      <c r="G2177" t="str">
        <f>IFERROR(VLOOKUP(Importacao[[#This Row],[País Corrigido]],'Conversor de países_Geral_UTF8_'!$A$2:$B$223,2,FALSE),"Não Informado")</f>
        <v>África</v>
      </c>
      <c r="H21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8" spans="1:8" hidden="1">
      <c r="A2178" s="3" t="s">
        <v>146</v>
      </c>
      <c r="B2178">
        <v>1986</v>
      </c>
      <c r="C2178">
        <v>0</v>
      </c>
      <c r="D2178">
        <v>0</v>
      </c>
      <c r="E2178" t="e">
        <v>#NUM!</v>
      </c>
      <c r="F2178" t="str">
        <f>VLOOKUP(Importacao[[#This Row],[País]],Tabela4[],4,FALSE)</f>
        <v>Marrocos</v>
      </c>
      <c r="G2178" t="str">
        <f>IFERROR(VLOOKUP(Importacao[[#This Row],[País Corrigido]],'Conversor de países_Geral_UTF8_'!$A$2:$B$223,2,FALSE),"Não Informado")</f>
        <v>África</v>
      </c>
      <c r="H21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79" spans="1:8" hidden="1">
      <c r="A2179" s="3" t="s">
        <v>146</v>
      </c>
      <c r="B2179">
        <v>1987</v>
      </c>
      <c r="C2179">
        <v>0</v>
      </c>
      <c r="D2179">
        <v>0</v>
      </c>
      <c r="E2179" t="e">
        <v>#NUM!</v>
      </c>
      <c r="F2179" t="str">
        <f>VLOOKUP(Importacao[[#This Row],[País]],Tabela4[],4,FALSE)</f>
        <v>Marrocos</v>
      </c>
      <c r="G2179" t="str">
        <f>IFERROR(VLOOKUP(Importacao[[#This Row],[País Corrigido]],'Conversor de países_Geral_UTF8_'!$A$2:$B$223,2,FALSE),"Não Informado")</f>
        <v>África</v>
      </c>
      <c r="H21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0" spans="1:8" hidden="1">
      <c r="A2180" s="3" t="s">
        <v>146</v>
      </c>
      <c r="B2180">
        <v>1988</v>
      </c>
      <c r="C2180">
        <v>0</v>
      </c>
      <c r="D2180">
        <v>0</v>
      </c>
      <c r="E2180" t="e">
        <v>#NUM!</v>
      </c>
      <c r="F2180" t="str">
        <f>VLOOKUP(Importacao[[#This Row],[País]],Tabela4[],4,FALSE)</f>
        <v>Marrocos</v>
      </c>
      <c r="G2180" t="str">
        <f>IFERROR(VLOOKUP(Importacao[[#This Row],[País Corrigido]],'Conversor de países_Geral_UTF8_'!$A$2:$B$223,2,FALSE),"Não Informado")</f>
        <v>África</v>
      </c>
      <c r="H21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1" spans="1:8" hidden="1">
      <c r="A2181" s="3" t="s">
        <v>146</v>
      </c>
      <c r="B2181">
        <v>1989</v>
      </c>
      <c r="C2181">
        <v>0</v>
      </c>
      <c r="D2181">
        <v>0</v>
      </c>
      <c r="E2181" t="e">
        <v>#NUM!</v>
      </c>
      <c r="F2181" t="str">
        <f>VLOOKUP(Importacao[[#This Row],[País]],Tabela4[],4,FALSE)</f>
        <v>Marrocos</v>
      </c>
      <c r="G2181" t="str">
        <f>IFERROR(VLOOKUP(Importacao[[#This Row],[País Corrigido]],'Conversor de países_Geral_UTF8_'!$A$2:$B$223,2,FALSE),"Não Informado")</f>
        <v>África</v>
      </c>
      <c r="H21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2" spans="1:8" hidden="1">
      <c r="A2182" s="3" t="s">
        <v>146</v>
      </c>
      <c r="B2182">
        <v>1990</v>
      </c>
      <c r="C2182">
        <v>0</v>
      </c>
      <c r="D2182">
        <v>0</v>
      </c>
      <c r="E2182" t="e">
        <v>#NUM!</v>
      </c>
      <c r="F2182" t="str">
        <f>VLOOKUP(Importacao[[#This Row],[País]],Tabela4[],4,FALSE)</f>
        <v>Marrocos</v>
      </c>
      <c r="G2182" t="str">
        <f>IFERROR(VLOOKUP(Importacao[[#This Row],[País Corrigido]],'Conversor de países_Geral_UTF8_'!$A$2:$B$223,2,FALSE),"Não Informado")</f>
        <v>África</v>
      </c>
      <c r="H21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3" spans="1:8" hidden="1">
      <c r="A2183" s="3" t="s">
        <v>146</v>
      </c>
      <c r="B2183">
        <v>1991</v>
      </c>
      <c r="C2183">
        <v>0</v>
      </c>
      <c r="D2183">
        <v>0</v>
      </c>
      <c r="E2183" t="e">
        <v>#NUM!</v>
      </c>
      <c r="F2183" t="str">
        <f>VLOOKUP(Importacao[[#This Row],[País]],Tabela4[],4,FALSE)</f>
        <v>Marrocos</v>
      </c>
      <c r="G2183" t="str">
        <f>IFERROR(VLOOKUP(Importacao[[#This Row],[País Corrigido]],'Conversor de países_Geral_UTF8_'!$A$2:$B$223,2,FALSE),"Não Informado")</f>
        <v>África</v>
      </c>
      <c r="H21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4" spans="1:8" hidden="1">
      <c r="A2184" s="3" t="s">
        <v>146</v>
      </c>
      <c r="B2184">
        <v>1992</v>
      </c>
      <c r="C2184">
        <v>0</v>
      </c>
      <c r="D2184">
        <v>0</v>
      </c>
      <c r="E2184" t="e">
        <v>#NUM!</v>
      </c>
      <c r="F2184" t="str">
        <f>VLOOKUP(Importacao[[#This Row],[País]],Tabela4[],4,FALSE)</f>
        <v>Marrocos</v>
      </c>
      <c r="G2184" t="str">
        <f>IFERROR(VLOOKUP(Importacao[[#This Row],[País Corrigido]],'Conversor de países_Geral_UTF8_'!$A$2:$B$223,2,FALSE),"Não Informado")</f>
        <v>África</v>
      </c>
      <c r="H21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5" spans="1:8" hidden="1">
      <c r="A2185" s="3" t="s">
        <v>146</v>
      </c>
      <c r="B2185">
        <v>1993</v>
      </c>
      <c r="C2185">
        <v>0</v>
      </c>
      <c r="D2185">
        <v>0</v>
      </c>
      <c r="E2185" t="e">
        <v>#NUM!</v>
      </c>
      <c r="F2185" t="str">
        <f>VLOOKUP(Importacao[[#This Row],[País]],Tabela4[],4,FALSE)</f>
        <v>Marrocos</v>
      </c>
      <c r="G2185" t="str">
        <f>IFERROR(VLOOKUP(Importacao[[#This Row],[País Corrigido]],'Conversor de países_Geral_UTF8_'!$A$2:$B$223,2,FALSE),"Não Informado")</f>
        <v>África</v>
      </c>
      <c r="H21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6" spans="1:8" hidden="1">
      <c r="A2186" s="3" t="s">
        <v>146</v>
      </c>
      <c r="B2186">
        <v>1994</v>
      </c>
      <c r="C2186">
        <v>0</v>
      </c>
      <c r="D2186">
        <v>0</v>
      </c>
      <c r="E2186" t="e">
        <v>#NUM!</v>
      </c>
      <c r="F2186" t="str">
        <f>VLOOKUP(Importacao[[#This Row],[País]],Tabela4[],4,FALSE)</f>
        <v>Marrocos</v>
      </c>
      <c r="G2186" t="str">
        <f>IFERROR(VLOOKUP(Importacao[[#This Row],[País Corrigido]],'Conversor de países_Geral_UTF8_'!$A$2:$B$223,2,FALSE),"Não Informado")</f>
        <v>África</v>
      </c>
      <c r="H21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7" spans="1:8" hidden="1">
      <c r="A2187" s="3" t="s">
        <v>146</v>
      </c>
      <c r="B2187">
        <v>1995</v>
      </c>
      <c r="C2187">
        <v>0</v>
      </c>
      <c r="D2187">
        <v>0</v>
      </c>
      <c r="E2187" t="e">
        <v>#NUM!</v>
      </c>
      <c r="F2187" t="str">
        <f>VLOOKUP(Importacao[[#This Row],[País]],Tabela4[],4,FALSE)</f>
        <v>Marrocos</v>
      </c>
      <c r="G2187" t="str">
        <f>IFERROR(VLOOKUP(Importacao[[#This Row],[País Corrigido]],'Conversor de países_Geral_UTF8_'!$A$2:$B$223,2,FALSE),"Não Informado")</f>
        <v>África</v>
      </c>
      <c r="H21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8" spans="1:8" hidden="1">
      <c r="A2188" s="3" t="s">
        <v>146</v>
      </c>
      <c r="B2188">
        <v>1996</v>
      </c>
      <c r="C2188">
        <v>0</v>
      </c>
      <c r="D2188">
        <v>0</v>
      </c>
      <c r="E2188" t="e">
        <v>#NUM!</v>
      </c>
      <c r="F2188" t="str">
        <f>VLOOKUP(Importacao[[#This Row],[País]],Tabela4[],4,FALSE)</f>
        <v>Marrocos</v>
      </c>
      <c r="G2188" t="str">
        <f>IFERROR(VLOOKUP(Importacao[[#This Row],[País Corrigido]],'Conversor de países_Geral_UTF8_'!$A$2:$B$223,2,FALSE),"Não Informado")</f>
        <v>África</v>
      </c>
      <c r="H21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89" spans="1:8" hidden="1">
      <c r="A2189" s="3" t="s">
        <v>146</v>
      </c>
      <c r="B2189">
        <v>1997</v>
      </c>
      <c r="C2189">
        <v>0</v>
      </c>
      <c r="D2189">
        <v>0</v>
      </c>
      <c r="E2189" t="e">
        <v>#NUM!</v>
      </c>
      <c r="F2189" t="str">
        <f>VLOOKUP(Importacao[[#This Row],[País]],Tabela4[],4,FALSE)</f>
        <v>Marrocos</v>
      </c>
      <c r="G2189" t="str">
        <f>IFERROR(VLOOKUP(Importacao[[#This Row],[País Corrigido]],'Conversor de países_Geral_UTF8_'!$A$2:$B$223,2,FALSE),"Não Informado")</f>
        <v>África</v>
      </c>
      <c r="H21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0" spans="1:8" hidden="1">
      <c r="A2190" s="3" t="s">
        <v>146</v>
      </c>
      <c r="B2190">
        <v>1998</v>
      </c>
      <c r="C2190">
        <v>0</v>
      </c>
      <c r="D2190">
        <v>0</v>
      </c>
      <c r="E2190" t="e">
        <v>#NUM!</v>
      </c>
      <c r="F2190" t="str">
        <f>VLOOKUP(Importacao[[#This Row],[País]],Tabela4[],4,FALSE)</f>
        <v>Marrocos</v>
      </c>
      <c r="G2190" t="str">
        <f>IFERROR(VLOOKUP(Importacao[[#This Row],[País Corrigido]],'Conversor de países_Geral_UTF8_'!$A$2:$B$223,2,FALSE),"Não Informado")</f>
        <v>África</v>
      </c>
      <c r="H21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1" spans="1:8" hidden="1">
      <c r="A2191" s="3" t="s">
        <v>146</v>
      </c>
      <c r="B2191">
        <v>1999</v>
      </c>
      <c r="C2191">
        <v>0</v>
      </c>
      <c r="D2191">
        <v>0</v>
      </c>
      <c r="E2191" t="e">
        <v>#NUM!</v>
      </c>
      <c r="F2191" t="str">
        <f>VLOOKUP(Importacao[[#This Row],[País]],Tabela4[],4,FALSE)</f>
        <v>Marrocos</v>
      </c>
      <c r="G2191" t="str">
        <f>IFERROR(VLOOKUP(Importacao[[#This Row],[País Corrigido]],'Conversor de países_Geral_UTF8_'!$A$2:$B$223,2,FALSE),"Não Informado")</f>
        <v>África</v>
      </c>
      <c r="H21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2" spans="1:8" hidden="1">
      <c r="A2192" s="3" t="s">
        <v>146</v>
      </c>
      <c r="B2192">
        <v>2000</v>
      </c>
      <c r="C2192">
        <v>0</v>
      </c>
      <c r="D2192">
        <v>0</v>
      </c>
      <c r="E2192" t="e">
        <v>#NUM!</v>
      </c>
      <c r="F2192" t="str">
        <f>VLOOKUP(Importacao[[#This Row],[País]],Tabela4[],4,FALSE)</f>
        <v>Marrocos</v>
      </c>
      <c r="G2192" t="str">
        <f>IFERROR(VLOOKUP(Importacao[[#This Row],[País Corrigido]],'Conversor de países_Geral_UTF8_'!$A$2:$B$223,2,FALSE),"Não Informado")</f>
        <v>África</v>
      </c>
      <c r="H21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3" spans="1:8" hidden="1">
      <c r="A2193" s="3" t="s">
        <v>146</v>
      </c>
      <c r="B2193">
        <v>2001</v>
      </c>
      <c r="C2193">
        <v>0</v>
      </c>
      <c r="D2193">
        <v>0</v>
      </c>
      <c r="E2193" t="e">
        <v>#NUM!</v>
      </c>
      <c r="F2193" t="str">
        <f>VLOOKUP(Importacao[[#This Row],[País]],Tabela4[],4,FALSE)</f>
        <v>Marrocos</v>
      </c>
      <c r="G2193" t="str">
        <f>IFERROR(VLOOKUP(Importacao[[#This Row],[País Corrigido]],'Conversor de países_Geral_UTF8_'!$A$2:$B$223,2,FALSE),"Não Informado")</f>
        <v>África</v>
      </c>
      <c r="H21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4" spans="1:8" hidden="1">
      <c r="A2194" s="3" t="s">
        <v>146</v>
      </c>
      <c r="B2194">
        <v>2002</v>
      </c>
      <c r="C2194">
        <v>0</v>
      </c>
      <c r="D2194">
        <v>0</v>
      </c>
      <c r="E2194" t="e">
        <v>#NUM!</v>
      </c>
      <c r="F2194" t="str">
        <f>VLOOKUP(Importacao[[#This Row],[País]],Tabela4[],4,FALSE)</f>
        <v>Marrocos</v>
      </c>
      <c r="G2194" t="str">
        <f>IFERROR(VLOOKUP(Importacao[[#This Row],[País Corrigido]],'Conversor de países_Geral_UTF8_'!$A$2:$B$223,2,FALSE),"Não Informado")</f>
        <v>África</v>
      </c>
      <c r="H21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5" spans="1:8" hidden="1">
      <c r="A2195" s="3" t="s">
        <v>146</v>
      </c>
      <c r="B2195">
        <v>2003</v>
      </c>
      <c r="C2195">
        <v>0</v>
      </c>
      <c r="D2195">
        <v>0</v>
      </c>
      <c r="E2195" t="e">
        <v>#NUM!</v>
      </c>
      <c r="F2195" t="str">
        <f>VLOOKUP(Importacao[[#This Row],[País]],Tabela4[],4,FALSE)</f>
        <v>Marrocos</v>
      </c>
      <c r="G2195" t="str">
        <f>IFERROR(VLOOKUP(Importacao[[#This Row],[País Corrigido]],'Conversor de países_Geral_UTF8_'!$A$2:$B$223,2,FALSE),"Não Informado")</f>
        <v>África</v>
      </c>
      <c r="H21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6" spans="1:8" hidden="1">
      <c r="A2196" s="3" t="s">
        <v>146</v>
      </c>
      <c r="B2196">
        <v>2004</v>
      </c>
      <c r="C2196">
        <v>0</v>
      </c>
      <c r="D2196">
        <v>0</v>
      </c>
      <c r="E2196" t="e">
        <v>#NUM!</v>
      </c>
      <c r="F2196" t="str">
        <f>VLOOKUP(Importacao[[#This Row],[País]],Tabela4[],4,FALSE)</f>
        <v>Marrocos</v>
      </c>
      <c r="G2196" t="str">
        <f>IFERROR(VLOOKUP(Importacao[[#This Row],[País Corrigido]],'Conversor de países_Geral_UTF8_'!$A$2:$B$223,2,FALSE),"Não Informado")</f>
        <v>África</v>
      </c>
      <c r="H21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7" spans="1:8" hidden="1">
      <c r="A2197" s="3" t="s">
        <v>146</v>
      </c>
      <c r="B2197">
        <v>2005</v>
      </c>
      <c r="C2197">
        <v>0</v>
      </c>
      <c r="D2197">
        <v>0</v>
      </c>
      <c r="E2197" t="e">
        <v>#NUM!</v>
      </c>
      <c r="F2197" t="str">
        <f>VLOOKUP(Importacao[[#This Row],[País]],Tabela4[],4,FALSE)</f>
        <v>Marrocos</v>
      </c>
      <c r="G2197" t="str">
        <f>IFERROR(VLOOKUP(Importacao[[#This Row],[País Corrigido]],'Conversor de países_Geral_UTF8_'!$A$2:$B$223,2,FALSE),"Não Informado")</f>
        <v>África</v>
      </c>
      <c r="H21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8" spans="1:8" hidden="1">
      <c r="A2198" s="3" t="s">
        <v>146</v>
      </c>
      <c r="B2198">
        <v>2006</v>
      </c>
      <c r="C2198">
        <v>0</v>
      </c>
      <c r="D2198">
        <v>0</v>
      </c>
      <c r="E2198" t="e">
        <v>#NUM!</v>
      </c>
      <c r="F2198" t="str">
        <f>VLOOKUP(Importacao[[#This Row],[País]],Tabela4[],4,FALSE)</f>
        <v>Marrocos</v>
      </c>
      <c r="G2198" t="str">
        <f>IFERROR(VLOOKUP(Importacao[[#This Row],[País Corrigido]],'Conversor de países_Geral_UTF8_'!$A$2:$B$223,2,FALSE),"Não Informado")</f>
        <v>África</v>
      </c>
      <c r="H21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199" spans="1:8" hidden="1">
      <c r="A2199" s="3" t="s">
        <v>146</v>
      </c>
      <c r="B2199">
        <v>2007</v>
      </c>
      <c r="C2199">
        <v>0</v>
      </c>
      <c r="D2199">
        <v>0</v>
      </c>
      <c r="E2199" t="e">
        <v>#NUM!</v>
      </c>
      <c r="F2199" t="str">
        <f>VLOOKUP(Importacao[[#This Row],[País]],Tabela4[],4,FALSE)</f>
        <v>Marrocos</v>
      </c>
      <c r="G2199" t="str">
        <f>IFERROR(VLOOKUP(Importacao[[#This Row],[País Corrigido]],'Conversor de países_Geral_UTF8_'!$A$2:$B$223,2,FALSE),"Não Informado")</f>
        <v>África</v>
      </c>
      <c r="H21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00" spans="1:8" hidden="1">
      <c r="A2200" s="3" t="s">
        <v>146</v>
      </c>
      <c r="B2200">
        <v>2008</v>
      </c>
      <c r="C2200">
        <v>0</v>
      </c>
      <c r="D2200">
        <v>0</v>
      </c>
      <c r="E2200" t="e">
        <v>#NUM!</v>
      </c>
      <c r="F2200" t="str">
        <f>VLOOKUP(Importacao[[#This Row],[País]],Tabela4[],4,FALSE)</f>
        <v>Marrocos</v>
      </c>
      <c r="G2200" t="str">
        <f>IFERROR(VLOOKUP(Importacao[[#This Row],[País Corrigido]],'Conversor de países_Geral_UTF8_'!$A$2:$B$223,2,FALSE),"Não Informado")</f>
        <v>África</v>
      </c>
      <c r="H22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01" spans="1:8" hidden="1">
      <c r="A2201" s="3" t="s">
        <v>146</v>
      </c>
      <c r="B2201">
        <v>2009</v>
      </c>
      <c r="C2201">
        <v>0</v>
      </c>
      <c r="D2201">
        <v>0</v>
      </c>
      <c r="E2201" t="e">
        <v>#NUM!</v>
      </c>
      <c r="F2201" t="str">
        <f>VLOOKUP(Importacao[[#This Row],[País]],Tabela4[],4,FALSE)</f>
        <v>Marrocos</v>
      </c>
      <c r="G2201" t="str">
        <f>IFERROR(VLOOKUP(Importacao[[#This Row],[País Corrigido]],'Conversor de países_Geral_UTF8_'!$A$2:$B$223,2,FALSE),"Não Informado")</f>
        <v>África</v>
      </c>
      <c r="H22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02" spans="1:8" hidden="1">
      <c r="A2202" s="3" t="s">
        <v>146</v>
      </c>
      <c r="B2202">
        <v>2010</v>
      </c>
      <c r="C2202">
        <v>0</v>
      </c>
      <c r="D2202">
        <v>0</v>
      </c>
      <c r="E2202" t="e">
        <v>#NUM!</v>
      </c>
      <c r="F2202" t="str">
        <f>VLOOKUP(Importacao[[#This Row],[País]],Tabela4[],4,FALSE)</f>
        <v>Marrocos</v>
      </c>
      <c r="G2202" t="str">
        <f>IFERROR(VLOOKUP(Importacao[[#This Row],[País Corrigido]],'Conversor de países_Geral_UTF8_'!$A$2:$B$223,2,FALSE),"Não Informado")</f>
        <v>África</v>
      </c>
      <c r="H22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03" spans="1:8" hidden="1">
      <c r="A2203" s="3" t="s">
        <v>146</v>
      </c>
      <c r="B2203">
        <v>2011</v>
      </c>
      <c r="C2203">
        <v>0</v>
      </c>
      <c r="D2203">
        <v>0</v>
      </c>
      <c r="E2203" t="e">
        <v>#NUM!</v>
      </c>
      <c r="F2203" t="str">
        <f>VLOOKUP(Importacao[[#This Row],[País]],Tabela4[],4,FALSE)</f>
        <v>Marrocos</v>
      </c>
      <c r="G2203" t="str">
        <f>IFERROR(VLOOKUP(Importacao[[#This Row],[País Corrigido]],'Conversor de países_Geral_UTF8_'!$A$2:$B$223,2,FALSE),"Não Informado")</f>
        <v>África</v>
      </c>
      <c r="H22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04" spans="1:8" hidden="1">
      <c r="A2204" s="3" t="s">
        <v>146</v>
      </c>
      <c r="B2204">
        <v>2012</v>
      </c>
      <c r="C2204">
        <v>450</v>
      </c>
      <c r="D2204">
        <v>3851</v>
      </c>
      <c r="E2204">
        <v>8.5577777777777779</v>
      </c>
      <c r="F2204" t="str">
        <f>VLOOKUP(Importacao[[#This Row],[País]],Tabela4[],4,FALSE)</f>
        <v>Marrocos</v>
      </c>
      <c r="G2204" t="str">
        <f>IFERROR(VLOOKUP(Importacao[[#This Row],[País Corrigido]],'Conversor de países_Geral_UTF8_'!$A$2:$B$223,2,FALSE),"Não Informado")</f>
        <v>África</v>
      </c>
      <c r="H22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05" spans="1:8" hidden="1">
      <c r="A2205" s="3" t="s">
        <v>146</v>
      </c>
      <c r="B2205">
        <v>2013</v>
      </c>
      <c r="C2205">
        <v>0</v>
      </c>
      <c r="D2205">
        <v>0</v>
      </c>
      <c r="E2205" t="e">
        <v>#NUM!</v>
      </c>
      <c r="F2205" t="str">
        <f>VLOOKUP(Importacao[[#This Row],[País]],Tabela4[],4,FALSE)</f>
        <v>Marrocos</v>
      </c>
      <c r="G2205" t="str">
        <f>IFERROR(VLOOKUP(Importacao[[#This Row],[País Corrigido]],'Conversor de países_Geral_UTF8_'!$A$2:$B$223,2,FALSE),"Não Informado")</f>
        <v>África</v>
      </c>
      <c r="H22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06" spans="1:8" hidden="1">
      <c r="A2206" s="3" t="s">
        <v>146</v>
      </c>
      <c r="B2206">
        <v>2014</v>
      </c>
      <c r="C2206">
        <v>0</v>
      </c>
      <c r="D2206">
        <v>0</v>
      </c>
      <c r="E2206" t="e">
        <v>#NUM!</v>
      </c>
      <c r="F2206" t="str">
        <f>VLOOKUP(Importacao[[#This Row],[País]],Tabela4[],4,FALSE)</f>
        <v>Marrocos</v>
      </c>
      <c r="G2206" t="str">
        <f>IFERROR(VLOOKUP(Importacao[[#This Row],[País Corrigido]],'Conversor de países_Geral_UTF8_'!$A$2:$B$223,2,FALSE),"Não Informado")</f>
        <v>África</v>
      </c>
      <c r="H22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07" spans="1:8" hidden="1">
      <c r="A2207" s="3" t="s">
        <v>146</v>
      </c>
      <c r="B2207">
        <v>2015</v>
      </c>
      <c r="C2207">
        <v>1755</v>
      </c>
      <c r="D2207">
        <v>15082</v>
      </c>
      <c r="E2207">
        <v>8.593732193732194</v>
      </c>
      <c r="F2207" t="str">
        <f>VLOOKUP(Importacao[[#This Row],[País]],Tabela4[],4,FALSE)</f>
        <v>Marrocos</v>
      </c>
      <c r="G2207" t="str">
        <f>IFERROR(VLOOKUP(Importacao[[#This Row],[País Corrigido]],'Conversor de países_Geral_UTF8_'!$A$2:$B$223,2,FALSE),"Não Informado")</f>
        <v>África</v>
      </c>
      <c r="H22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08" spans="1:8" hidden="1">
      <c r="A2208" s="3" t="s">
        <v>146</v>
      </c>
      <c r="B2208">
        <v>2016</v>
      </c>
      <c r="C2208">
        <v>0</v>
      </c>
      <c r="D2208">
        <v>0</v>
      </c>
      <c r="E2208" t="e">
        <v>#NUM!</v>
      </c>
      <c r="F2208" t="str">
        <f>VLOOKUP(Importacao[[#This Row],[País]],Tabela4[],4,FALSE)</f>
        <v>Marrocos</v>
      </c>
      <c r="G2208" t="str">
        <f>IFERROR(VLOOKUP(Importacao[[#This Row],[País Corrigido]],'Conversor de países_Geral_UTF8_'!$A$2:$B$223,2,FALSE),"Não Informado")</f>
        <v>África</v>
      </c>
      <c r="H22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09" spans="1:8" hidden="1">
      <c r="A2209" s="3" t="s">
        <v>146</v>
      </c>
      <c r="B2209">
        <v>2017</v>
      </c>
      <c r="C2209">
        <v>0</v>
      </c>
      <c r="D2209">
        <v>0</v>
      </c>
      <c r="E2209" t="e">
        <v>#NUM!</v>
      </c>
      <c r="F2209" t="str">
        <f>VLOOKUP(Importacao[[#This Row],[País]],Tabela4[],4,FALSE)</f>
        <v>Marrocos</v>
      </c>
      <c r="G2209" t="str">
        <f>IFERROR(VLOOKUP(Importacao[[#This Row],[País Corrigido]],'Conversor de países_Geral_UTF8_'!$A$2:$B$223,2,FALSE),"Não Informado")</f>
        <v>África</v>
      </c>
      <c r="H22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10" spans="1:8" hidden="1">
      <c r="A2210" s="3" t="s">
        <v>146</v>
      </c>
      <c r="B2210">
        <v>2018</v>
      </c>
      <c r="C2210">
        <v>0</v>
      </c>
      <c r="D2210">
        <v>0</v>
      </c>
      <c r="E2210" t="e">
        <v>#NUM!</v>
      </c>
      <c r="F2210" t="str">
        <f>VLOOKUP(Importacao[[#This Row],[País]],Tabela4[],4,FALSE)</f>
        <v>Marrocos</v>
      </c>
      <c r="G2210" t="str">
        <f>IFERROR(VLOOKUP(Importacao[[#This Row],[País Corrigido]],'Conversor de países_Geral_UTF8_'!$A$2:$B$223,2,FALSE),"Não Informado")</f>
        <v>África</v>
      </c>
      <c r="H22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11" spans="1:8" hidden="1">
      <c r="A2211" s="3" t="s">
        <v>146</v>
      </c>
      <c r="B2211">
        <v>2019</v>
      </c>
      <c r="C2211">
        <v>2250</v>
      </c>
      <c r="D2211">
        <v>16816</v>
      </c>
      <c r="E2211">
        <v>7.4737777777777774</v>
      </c>
      <c r="F2211" t="str">
        <f>VLOOKUP(Importacao[[#This Row],[País]],Tabela4[],4,FALSE)</f>
        <v>Marrocos</v>
      </c>
      <c r="G2211" t="str">
        <f>IFERROR(VLOOKUP(Importacao[[#This Row],[País Corrigido]],'Conversor de países_Geral_UTF8_'!$A$2:$B$223,2,FALSE),"Não Informado")</f>
        <v>África</v>
      </c>
      <c r="H22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12" spans="1:8" hidden="1">
      <c r="A2212" s="3" t="s">
        <v>146</v>
      </c>
      <c r="B2212">
        <v>2020</v>
      </c>
      <c r="C2212">
        <v>2160</v>
      </c>
      <c r="D2212">
        <v>8326</v>
      </c>
      <c r="E2212">
        <v>3.8546296296296299</v>
      </c>
      <c r="F2212" t="str">
        <f>VLOOKUP(Importacao[[#This Row],[País]],Tabela4[],4,FALSE)</f>
        <v>Marrocos</v>
      </c>
      <c r="G2212" t="str">
        <f>IFERROR(VLOOKUP(Importacao[[#This Row],[País Corrigido]],'Conversor de países_Geral_UTF8_'!$A$2:$B$223,2,FALSE),"Não Informado")</f>
        <v>África</v>
      </c>
      <c r="H22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13" spans="1:8" hidden="1">
      <c r="A2213" s="3" t="s">
        <v>146</v>
      </c>
      <c r="B2213">
        <v>2021</v>
      </c>
      <c r="C2213">
        <v>986</v>
      </c>
      <c r="D2213">
        <v>6958</v>
      </c>
      <c r="E2213">
        <v>7.056795131845842</v>
      </c>
      <c r="F2213" t="str">
        <f>VLOOKUP(Importacao[[#This Row],[País]],Tabela4[],4,FALSE)</f>
        <v>Marrocos</v>
      </c>
      <c r="G2213" t="str">
        <f>IFERROR(VLOOKUP(Importacao[[#This Row],[País Corrigido]],'Conversor de países_Geral_UTF8_'!$A$2:$B$223,2,FALSE),"Não Informado")</f>
        <v>África</v>
      </c>
      <c r="H22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14" spans="1:8" hidden="1">
      <c r="A2214" s="3" t="s">
        <v>146</v>
      </c>
      <c r="B2214">
        <v>2022</v>
      </c>
      <c r="C2214">
        <v>13932</v>
      </c>
      <c r="D2214">
        <v>46497</v>
      </c>
      <c r="E2214">
        <v>3.3374246339362617</v>
      </c>
      <c r="F2214" t="str">
        <f>VLOOKUP(Importacao[[#This Row],[País]],Tabela4[],4,FALSE)</f>
        <v>Marrocos</v>
      </c>
      <c r="G2214" t="str">
        <f>IFERROR(VLOOKUP(Importacao[[#This Row],[País Corrigido]],'Conversor de países_Geral_UTF8_'!$A$2:$B$223,2,FALSE),"Não Informado")</f>
        <v>África</v>
      </c>
      <c r="H22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15" spans="1:8" hidden="1">
      <c r="A2215" s="3" t="s">
        <v>146</v>
      </c>
      <c r="B2215">
        <v>2023</v>
      </c>
      <c r="C2215">
        <v>603</v>
      </c>
      <c r="D2215">
        <v>2349</v>
      </c>
      <c r="E2215">
        <v>3.8955223880597014</v>
      </c>
      <c r="F2215" t="str">
        <f>VLOOKUP(Importacao[[#This Row],[País]],Tabela4[],4,FALSE)</f>
        <v>Marrocos</v>
      </c>
      <c r="G2215" t="str">
        <f>IFERROR(VLOOKUP(Importacao[[#This Row],[País Corrigido]],'Conversor de países_Geral_UTF8_'!$A$2:$B$223,2,FALSE),"Não Informado")</f>
        <v>África</v>
      </c>
      <c r="H22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16" spans="1:8" hidden="1">
      <c r="A2216" s="3" t="s">
        <v>149</v>
      </c>
      <c r="B2216">
        <v>1970</v>
      </c>
      <c r="C2216">
        <v>0</v>
      </c>
      <c r="D2216">
        <v>0</v>
      </c>
      <c r="E2216" t="e">
        <v>#NUM!</v>
      </c>
      <c r="F2216" t="str">
        <f>VLOOKUP(Importacao[[#This Row],[País]],Tabela4[],4,FALSE)</f>
        <v>México</v>
      </c>
      <c r="G2216" t="str">
        <f>IFERROR(VLOOKUP(Importacao[[#This Row],[País Corrigido]],'Conversor de países_Geral_UTF8_'!$A$2:$B$223,2,FALSE),"Não Informado")</f>
        <v>América do Norte</v>
      </c>
      <c r="H22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17" spans="1:8" hidden="1">
      <c r="A2217" s="3" t="s">
        <v>149</v>
      </c>
      <c r="B2217">
        <v>1971</v>
      </c>
      <c r="C2217">
        <v>0</v>
      </c>
      <c r="D2217">
        <v>0</v>
      </c>
      <c r="E2217" t="e">
        <v>#NUM!</v>
      </c>
      <c r="F2217" t="str">
        <f>VLOOKUP(Importacao[[#This Row],[País]],Tabela4[],4,FALSE)</f>
        <v>México</v>
      </c>
      <c r="G2217" t="str">
        <f>IFERROR(VLOOKUP(Importacao[[#This Row],[País Corrigido]],'Conversor de países_Geral_UTF8_'!$A$2:$B$223,2,FALSE),"Não Informado")</f>
        <v>América do Norte</v>
      </c>
      <c r="H22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18" spans="1:8" hidden="1">
      <c r="A2218" s="3" t="s">
        <v>149</v>
      </c>
      <c r="B2218">
        <v>1972</v>
      </c>
      <c r="C2218">
        <v>0</v>
      </c>
      <c r="D2218">
        <v>0</v>
      </c>
      <c r="E2218" t="e">
        <v>#NUM!</v>
      </c>
      <c r="F2218" t="str">
        <f>VLOOKUP(Importacao[[#This Row],[País]],Tabela4[],4,FALSE)</f>
        <v>México</v>
      </c>
      <c r="G2218" t="str">
        <f>IFERROR(VLOOKUP(Importacao[[#This Row],[País Corrigido]],'Conversor de países_Geral_UTF8_'!$A$2:$B$223,2,FALSE),"Não Informado")</f>
        <v>América do Norte</v>
      </c>
      <c r="H22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19" spans="1:8" hidden="1">
      <c r="A2219" s="3" t="s">
        <v>149</v>
      </c>
      <c r="B2219">
        <v>1973</v>
      </c>
      <c r="C2219">
        <v>0</v>
      </c>
      <c r="D2219">
        <v>0</v>
      </c>
      <c r="E2219" t="e">
        <v>#NUM!</v>
      </c>
      <c r="F2219" t="str">
        <f>VLOOKUP(Importacao[[#This Row],[País]],Tabela4[],4,FALSE)</f>
        <v>México</v>
      </c>
      <c r="G2219" t="str">
        <f>IFERROR(VLOOKUP(Importacao[[#This Row],[País Corrigido]],'Conversor de países_Geral_UTF8_'!$A$2:$B$223,2,FALSE),"Não Informado")</f>
        <v>América do Norte</v>
      </c>
      <c r="H22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0" spans="1:8" hidden="1">
      <c r="A2220" s="3" t="s">
        <v>149</v>
      </c>
      <c r="B2220">
        <v>1974</v>
      </c>
      <c r="C2220">
        <v>0</v>
      </c>
      <c r="D2220">
        <v>0</v>
      </c>
      <c r="E2220" t="e">
        <v>#NUM!</v>
      </c>
      <c r="F2220" t="str">
        <f>VLOOKUP(Importacao[[#This Row],[País]],Tabela4[],4,FALSE)</f>
        <v>México</v>
      </c>
      <c r="G2220" t="str">
        <f>IFERROR(VLOOKUP(Importacao[[#This Row],[País Corrigido]],'Conversor de países_Geral_UTF8_'!$A$2:$B$223,2,FALSE),"Não Informado")</f>
        <v>América do Norte</v>
      </c>
      <c r="H22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1" spans="1:8" hidden="1">
      <c r="A2221" s="3" t="s">
        <v>149</v>
      </c>
      <c r="B2221">
        <v>1975</v>
      </c>
      <c r="C2221">
        <v>0</v>
      </c>
      <c r="D2221">
        <v>0</v>
      </c>
      <c r="E2221" t="e">
        <v>#NUM!</v>
      </c>
      <c r="F2221" t="str">
        <f>VLOOKUP(Importacao[[#This Row],[País]],Tabela4[],4,FALSE)</f>
        <v>México</v>
      </c>
      <c r="G2221" t="str">
        <f>IFERROR(VLOOKUP(Importacao[[#This Row],[País Corrigido]],'Conversor de países_Geral_UTF8_'!$A$2:$B$223,2,FALSE),"Não Informado")</f>
        <v>América do Norte</v>
      </c>
      <c r="H22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2" spans="1:8" hidden="1">
      <c r="A2222" s="3" t="s">
        <v>149</v>
      </c>
      <c r="B2222">
        <v>1976</v>
      </c>
      <c r="C2222">
        <v>0</v>
      </c>
      <c r="D2222">
        <v>0</v>
      </c>
      <c r="E2222" t="e">
        <v>#NUM!</v>
      </c>
      <c r="F2222" t="str">
        <f>VLOOKUP(Importacao[[#This Row],[País]],Tabela4[],4,FALSE)</f>
        <v>México</v>
      </c>
      <c r="G2222" t="str">
        <f>IFERROR(VLOOKUP(Importacao[[#This Row],[País Corrigido]],'Conversor de países_Geral_UTF8_'!$A$2:$B$223,2,FALSE),"Não Informado")</f>
        <v>América do Norte</v>
      </c>
      <c r="H22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3" spans="1:8" hidden="1">
      <c r="A2223" s="3" t="s">
        <v>149</v>
      </c>
      <c r="B2223">
        <v>1977</v>
      </c>
      <c r="C2223">
        <v>0</v>
      </c>
      <c r="D2223">
        <v>0</v>
      </c>
      <c r="E2223" t="e">
        <v>#NUM!</v>
      </c>
      <c r="F2223" t="str">
        <f>VLOOKUP(Importacao[[#This Row],[País]],Tabela4[],4,FALSE)</f>
        <v>México</v>
      </c>
      <c r="G2223" t="str">
        <f>IFERROR(VLOOKUP(Importacao[[#This Row],[País Corrigido]],'Conversor de países_Geral_UTF8_'!$A$2:$B$223,2,FALSE),"Não Informado")</f>
        <v>América do Norte</v>
      </c>
      <c r="H22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4" spans="1:8" hidden="1">
      <c r="A2224" s="3" t="s">
        <v>149</v>
      </c>
      <c r="B2224">
        <v>1978</v>
      </c>
      <c r="C2224">
        <v>0</v>
      </c>
      <c r="D2224">
        <v>0</v>
      </c>
      <c r="E2224" t="e">
        <v>#NUM!</v>
      </c>
      <c r="F2224" t="str">
        <f>VLOOKUP(Importacao[[#This Row],[País]],Tabela4[],4,FALSE)</f>
        <v>México</v>
      </c>
      <c r="G2224" t="str">
        <f>IFERROR(VLOOKUP(Importacao[[#This Row],[País Corrigido]],'Conversor de países_Geral_UTF8_'!$A$2:$B$223,2,FALSE),"Não Informado")</f>
        <v>América do Norte</v>
      </c>
      <c r="H22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5" spans="1:8" hidden="1">
      <c r="A2225" s="3" t="s">
        <v>149</v>
      </c>
      <c r="B2225">
        <v>1979</v>
      </c>
      <c r="C2225">
        <v>0</v>
      </c>
      <c r="D2225">
        <v>0</v>
      </c>
      <c r="E2225" t="e">
        <v>#NUM!</v>
      </c>
      <c r="F2225" t="str">
        <f>VLOOKUP(Importacao[[#This Row],[País]],Tabela4[],4,FALSE)</f>
        <v>México</v>
      </c>
      <c r="G2225" t="str">
        <f>IFERROR(VLOOKUP(Importacao[[#This Row],[País Corrigido]],'Conversor de países_Geral_UTF8_'!$A$2:$B$223,2,FALSE),"Não Informado")</f>
        <v>América do Norte</v>
      </c>
      <c r="H22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6" spans="1:8" hidden="1">
      <c r="A2226" s="3" t="s">
        <v>149</v>
      </c>
      <c r="B2226">
        <v>1980</v>
      </c>
      <c r="C2226">
        <v>0</v>
      </c>
      <c r="D2226">
        <v>0</v>
      </c>
      <c r="E2226" t="e">
        <v>#NUM!</v>
      </c>
      <c r="F2226" t="str">
        <f>VLOOKUP(Importacao[[#This Row],[País]],Tabela4[],4,FALSE)</f>
        <v>México</v>
      </c>
      <c r="G2226" t="str">
        <f>IFERROR(VLOOKUP(Importacao[[#This Row],[País Corrigido]],'Conversor de países_Geral_UTF8_'!$A$2:$B$223,2,FALSE),"Não Informado")</f>
        <v>América do Norte</v>
      </c>
      <c r="H22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7" spans="1:8" hidden="1">
      <c r="A2227" s="3" t="s">
        <v>149</v>
      </c>
      <c r="B2227">
        <v>1981</v>
      </c>
      <c r="C2227">
        <v>0</v>
      </c>
      <c r="D2227">
        <v>0</v>
      </c>
      <c r="E2227" t="e">
        <v>#NUM!</v>
      </c>
      <c r="F2227" t="str">
        <f>VLOOKUP(Importacao[[#This Row],[País]],Tabela4[],4,FALSE)</f>
        <v>México</v>
      </c>
      <c r="G2227" t="str">
        <f>IFERROR(VLOOKUP(Importacao[[#This Row],[País Corrigido]],'Conversor de países_Geral_UTF8_'!$A$2:$B$223,2,FALSE),"Não Informado")</f>
        <v>América do Norte</v>
      </c>
      <c r="H22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8" spans="1:8" hidden="1">
      <c r="A2228" s="3" t="s">
        <v>149</v>
      </c>
      <c r="B2228">
        <v>1982</v>
      </c>
      <c r="C2228">
        <v>0</v>
      </c>
      <c r="D2228">
        <v>0</v>
      </c>
      <c r="E2228" t="e">
        <v>#NUM!</v>
      </c>
      <c r="F2228" t="str">
        <f>VLOOKUP(Importacao[[#This Row],[País]],Tabela4[],4,FALSE)</f>
        <v>México</v>
      </c>
      <c r="G2228" t="str">
        <f>IFERROR(VLOOKUP(Importacao[[#This Row],[País Corrigido]],'Conversor de países_Geral_UTF8_'!$A$2:$B$223,2,FALSE),"Não Informado")</f>
        <v>América do Norte</v>
      </c>
      <c r="H22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29" spans="1:8" hidden="1">
      <c r="A2229" s="3" t="s">
        <v>149</v>
      </c>
      <c r="B2229">
        <v>1983</v>
      </c>
      <c r="C2229">
        <v>0</v>
      </c>
      <c r="D2229">
        <v>0</v>
      </c>
      <c r="E2229" t="e">
        <v>#NUM!</v>
      </c>
      <c r="F2229" t="str">
        <f>VLOOKUP(Importacao[[#This Row],[País]],Tabela4[],4,FALSE)</f>
        <v>México</v>
      </c>
      <c r="G2229" t="str">
        <f>IFERROR(VLOOKUP(Importacao[[#This Row],[País Corrigido]],'Conversor de países_Geral_UTF8_'!$A$2:$B$223,2,FALSE),"Não Informado")</f>
        <v>América do Norte</v>
      </c>
      <c r="H22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0" spans="1:8" hidden="1">
      <c r="A2230" s="3" t="s">
        <v>149</v>
      </c>
      <c r="B2230">
        <v>1984</v>
      </c>
      <c r="C2230">
        <v>0</v>
      </c>
      <c r="D2230">
        <v>0</v>
      </c>
      <c r="E2230" t="e">
        <v>#NUM!</v>
      </c>
      <c r="F2230" t="str">
        <f>VLOOKUP(Importacao[[#This Row],[País]],Tabela4[],4,FALSE)</f>
        <v>México</v>
      </c>
      <c r="G2230" t="str">
        <f>IFERROR(VLOOKUP(Importacao[[#This Row],[País Corrigido]],'Conversor de países_Geral_UTF8_'!$A$2:$B$223,2,FALSE),"Não Informado")</f>
        <v>América do Norte</v>
      </c>
      <c r="H22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1" spans="1:8" hidden="1">
      <c r="A2231" s="3" t="s">
        <v>149</v>
      </c>
      <c r="B2231">
        <v>1985</v>
      </c>
      <c r="C2231">
        <v>0</v>
      </c>
      <c r="D2231">
        <v>0</v>
      </c>
      <c r="E2231" t="e">
        <v>#NUM!</v>
      </c>
      <c r="F2231" t="str">
        <f>VLOOKUP(Importacao[[#This Row],[País]],Tabela4[],4,FALSE)</f>
        <v>México</v>
      </c>
      <c r="G2231" t="str">
        <f>IFERROR(VLOOKUP(Importacao[[#This Row],[País Corrigido]],'Conversor de países_Geral_UTF8_'!$A$2:$B$223,2,FALSE),"Não Informado")</f>
        <v>América do Norte</v>
      </c>
      <c r="H22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2" spans="1:8" hidden="1">
      <c r="A2232" s="3" t="s">
        <v>149</v>
      </c>
      <c r="B2232">
        <v>1986</v>
      </c>
      <c r="C2232">
        <v>0</v>
      </c>
      <c r="D2232">
        <v>0</v>
      </c>
      <c r="E2232" t="e">
        <v>#NUM!</v>
      </c>
      <c r="F2232" t="str">
        <f>VLOOKUP(Importacao[[#This Row],[País]],Tabela4[],4,FALSE)</f>
        <v>México</v>
      </c>
      <c r="G2232" t="str">
        <f>IFERROR(VLOOKUP(Importacao[[#This Row],[País Corrigido]],'Conversor de países_Geral_UTF8_'!$A$2:$B$223,2,FALSE),"Não Informado")</f>
        <v>América do Norte</v>
      </c>
      <c r="H22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3" spans="1:8" hidden="1">
      <c r="A2233" s="3" t="s">
        <v>149</v>
      </c>
      <c r="B2233">
        <v>1987</v>
      </c>
      <c r="C2233">
        <v>0</v>
      </c>
      <c r="D2233">
        <v>0</v>
      </c>
      <c r="E2233" t="e">
        <v>#NUM!</v>
      </c>
      <c r="F2233" t="str">
        <f>VLOOKUP(Importacao[[#This Row],[País]],Tabela4[],4,FALSE)</f>
        <v>México</v>
      </c>
      <c r="G2233" t="str">
        <f>IFERROR(VLOOKUP(Importacao[[#This Row],[País Corrigido]],'Conversor de países_Geral_UTF8_'!$A$2:$B$223,2,FALSE),"Não Informado")</f>
        <v>América do Norte</v>
      </c>
      <c r="H22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4" spans="1:8" hidden="1">
      <c r="A2234" s="3" t="s">
        <v>149</v>
      </c>
      <c r="B2234">
        <v>1988</v>
      </c>
      <c r="C2234">
        <v>0</v>
      </c>
      <c r="D2234">
        <v>0</v>
      </c>
      <c r="E2234" t="e">
        <v>#NUM!</v>
      </c>
      <c r="F2234" t="str">
        <f>VLOOKUP(Importacao[[#This Row],[País]],Tabela4[],4,FALSE)</f>
        <v>México</v>
      </c>
      <c r="G2234" t="str">
        <f>IFERROR(VLOOKUP(Importacao[[#This Row],[País Corrigido]],'Conversor de países_Geral_UTF8_'!$A$2:$B$223,2,FALSE),"Não Informado")</f>
        <v>América do Norte</v>
      </c>
      <c r="H22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5" spans="1:8" hidden="1">
      <c r="A2235" s="3" t="s">
        <v>149</v>
      </c>
      <c r="B2235">
        <v>1989</v>
      </c>
      <c r="C2235">
        <v>0</v>
      </c>
      <c r="D2235">
        <v>0</v>
      </c>
      <c r="E2235" t="e">
        <v>#NUM!</v>
      </c>
      <c r="F2235" t="str">
        <f>VLOOKUP(Importacao[[#This Row],[País]],Tabela4[],4,FALSE)</f>
        <v>México</v>
      </c>
      <c r="G2235" t="str">
        <f>IFERROR(VLOOKUP(Importacao[[#This Row],[País Corrigido]],'Conversor de países_Geral_UTF8_'!$A$2:$B$223,2,FALSE),"Não Informado")</f>
        <v>América do Norte</v>
      </c>
      <c r="H22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6" spans="1:8" hidden="1">
      <c r="A2236" s="3" t="s">
        <v>149</v>
      </c>
      <c r="B2236">
        <v>1990</v>
      </c>
      <c r="C2236">
        <v>0</v>
      </c>
      <c r="D2236">
        <v>0</v>
      </c>
      <c r="E2236" t="e">
        <v>#NUM!</v>
      </c>
      <c r="F2236" t="str">
        <f>VLOOKUP(Importacao[[#This Row],[País]],Tabela4[],4,FALSE)</f>
        <v>México</v>
      </c>
      <c r="G2236" t="str">
        <f>IFERROR(VLOOKUP(Importacao[[#This Row],[País Corrigido]],'Conversor de países_Geral_UTF8_'!$A$2:$B$223,2,FALSE),"Não Informado")</f>
        <v>América do Norte</v>
      </c>
      <c r="H22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7" spans="1:8" hidden="1">
      <c r="A2237" s="3" t="s">
        <v>149</v>
      </c>
      <c r="B2237">
        <v>1991</v>
      </c>
      <c r="C2237">
        <v>0</v>
      </c>
      <c r="D2237">
        <v>0</v>
      </c>
      <c r="E2237" t="e">
        <v>#NUM!</v>
      </c>
      <c r="F2237" t="str">
        <f>VLOOKUP(Importacao[[#This Row],[País]],Tabela4[],4,FALSE)</f>
        <v>México</v>
      </c>
      <c r="G2237" t="str">
        <f>IFERROR(VLOOKUP(Importacao[[#This Row],[País Corrigido]],'Conversor de países_Geral_UTF8_'!$A$2:$B$223,2,FALSE),"Não Informado")</f>
        <v>América do Norte</v>
      </c>
      <c r="H22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8" spans="1:8" hidden="1">
      <c r="A2238" s="3" t="s">
        <v>149</v>
      </c>
      <c r="B2238">
        <v>1992</v>
      </c>
      <c r="C2238">
        <v>0</v>
      </c>
      <c r="D2238">
        <v>0</v>
      </c>
      <c r="E2238" t="e">
        <v>#NUM!</v>
      </c>
      <c r="F2238" t="str">
        <f>VLOOKUP(Importacao[[#This Row],[País]],Tabela4[],4,FALSE)</f>
        <v>México</v>
      </c>
      <c r="G2238" t="str">
        <f>IFERROR(VLOOKUP(Importacao[[#This Row],[País Corrigido]],'Conversor de países_Geral_UTF8_'!$A$2:$B$223,2,FALSE),"Não Informado")</f>
        <v>América do Norte</v>
      </c>
      <c r="H22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39" spans="1:8" hidden="1">
      <c r="A2239" s="3" t="s">
        <v>149</v>
      </c>
      <c r="B2239">
        <v>1993</v>
      </c>
      <c r="C2239">
        <v>0</v>
      </c>
      <c r="D2239">
        <v>0</v>
      </c>
      <c r="E2239" t="e">
        <v>#NUM!</v>
      </c>
      <c r="F2239" t="str">
        <f>VLOOKUP(Importacao[[#This Row],[País]],Tabela4[],4,FALSE)</f>
        <v>México</v>
      </c>
      <c r="G2239" t="str">
        <f>IFERROR(VLOOKUP(Importacao[[#This Row],[País Corrigido]],'Conversor de países_Geral_UTF8_'!$A$2:$B$223,2,FALSE),"Não Informado")</f>
        <v>América do Norte</v>
      </c>
      <c r="H22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0" spans="1:8" hidden="1">
      <c r="A2240" s="3" t="s">
        <v>149</v>
      </c>
      <c r="B2240">
        <v>1994</v>
      </c>
      <c r="C2240">
        <v>0</v>
      </c>
      <c r="D2240">
        <v>0</v>
      </c>
      <c r="E2240" t="e">
        <v>#NUM!</v>
      </c>
      <c r="F2240" t="str">
        <f>VLOOKUP(Importacao[[#This Row],[País]],Tabela4[],4,FALSE)</f>
        <v>México</v>
      </c>
      <c r="G2240" t="str">
        <f>IFERROR(VLOOKUP(Importacao[[#This Row],[País Corrigido]],'Conversor de países_Geral_UTF8_'!$A$2:$B$223,2,FALSE),"Não Informado")</f>
        <v>América do Norte</v>
      </c>
      <c r="H22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1" spans="1:8" hidden="1">
      <c r="A2241" s="3" t="s">
        <v>149</v>
      </c>
      <c r="B2241">
        <v>1995</v>
      </c>
      <c r="C2241">
        <v>0</v>
      </c>
      <c r="D2241">
        <v>0</v>
      </c>
      <c r="E2241" t="e">
        <v>#NUM!</v>
      </c>
      <c r="F2241" t="str">
        <f>VLOOKUP(Importacao[[#This Row],[País]],Tabela4[],4,FALSE)</f>
        <v>México</v>
      </c>
      <c r="G2241" t="str">
        <f>IFERROR(VLOOKUP(Importacao[[#This Row],[País Corrigido]],'Conversor de países_Geral_UTF8_'!$A$2:$B$223,2,FALSE),"Não Informado")</f>
        <v>América do Norte</v>
      </c>
      <c r="H22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2" spans="1:8" hidden="1">
      <c r="A2242" s="3" t="s">
        <v>149</v>
      </c>
      <c r="B2242">
        <v>1996</v>
      </c>
      <c r="C2242">
        <v>0</v>
      </c>
      <c r="D2242">
        <v>0</v>
      </c>
      <c r="E2242" t="e">
        <v>#NUM!</v>
      </c>
      <c r="F2242" t="str">
        <f>VLOOKUP(Importacao[[#This Row],[País]],Tabela4[],4,FALSE)</f>
        <v>México</v>
      </c>
      <c r="G2242" t="str">
        <f>IFERROR(VLOOKUP(Importacao[[#This Row],[País Corrigido]],'Conversor de países_Geral_UTF8_'!$A$2:$B$223,2,FALSE),"Não Informado")</f>
        <v>América do Norte</v>
      </c>
      <c r="H22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3" spans="1:8" hidden="1">
      <c r="A2243" s="3" t="s">
        <v>149</v>
      </c>
      <c r="B2243">
        <v>1997</v>
      </c>
      <c r="C2243">
        <v>0</v>
      </c>
      <c r="D2243">
        <v>0</v>
      </c>
      <c r="E2243" t="e">
        <v>#NUM!</v>
      </c>
      <c r="F2243" t="str">
        <f>VLOOKUP(Importacao[[#This Row],[País]],Tabela4[],4,FALSE)</f>
        <v>México</v>
      </c>
      <c r="G2243" t="str">
        <f>IFERROR(VLOOKUP(Importacao[[#This Row],[País Corrigido]],'Conversor de países_Geral_UTF8_'!$A$2:$B$223,2,FALSE),"Não Informado")</f>
        <v>América do Norte</v>
      </c>
      <c r="H22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4" spans="1:8" hidden="1">
      <c r="A2244" s="3" t="s">
        <v>149</v>
      </c>
      <c r="B2244">
        <v>1998</v>
      </c>
      <c r="C2244">
        <v>0</v>
      </c>
      <c r="D2244">
        <v>0</v>
      </c>
      <c r="E2244" t="e">
        <v>#NUM!</v>
      </c>
      <c r="F2244" t="str">
        <f>VLOOKUP(Importacao[[#This Row],[País]],Tabela4[],4,FALSE)</f>
        <v>México</v>
      </c>
      <c r="G2244" t="str">
        <f>IFERROR(VLOOKUP(Importacao[[#This Row],[País Corrigido]],'Conversor de países_Geral_UTF8_'!$A$2:$B$223,2,FALSE),"Não Informado")</f>
        <v>América do Norte</v>
      </c>
      <c r="H22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5" spans="1:8" hidden="1">
      <c r="A2245" s="3" t="s">
        <v>149</v>
      </c>
      <c r="B2245">
        <v>1999</v>
      </c>
      <c r="C2245">
        <v>0</v>
      </c>
      <c r="D2245">
        <v>0</v>
      </c>
      <c r="E2245" t="e">
        <v>#NUM!</v>
      </c>
      <c r="F2245" t="str">
        <f>VLOOKUP(Importacao[[#This Row],[País]],Tabela4[],4,FALSE)</f>
        <v>México</v>
      </c>
      <c r="G2245" t="str">
        <f>IFERROR(VLOOKUP(Importacao[[#This Row],[País Corrigido]],'Conversor de países_Geral_UTF8_'!$A$2:$B$223,2,FALSE),"Não Informado")</f>
        <v>América do Norte</v>
      </c>
      <c r="H22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6" spans="1:8" hidden="1">
      <c r="A2246" s="3" t="s">
        <v>149</v>
      </c>
      <c r="B2246">
        <v>2000</v>
      </c>
      <c r="C2246">
        <v>0</v>
      </c>
      <c r="D2246">
        <v>0</v>
      </c>
      <c r="E2246" t="e">
        <v>#NUM!</v>
      </c>
      <c r="F2246" t="str">
        <f>VLOOKUP(Importacao[[#This Row],[País]],Tabela4[],4,FALSE)</f>
        <v>México</v>
      </c>
      <c r="G2246" t="str">
        <f>IFERROR(VLOOKUP(Importacao[[#This Row],[País Corrigido]],'Conversor de países_Geral_UTF8_'!$A$2:$B$223,2,FALSE),"Não Informado")</f>
        <v>América do Norte</v>
      </c>
      <c r="H22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7" spans="1:8" hidden="1">
      <c r="A2247" s="3" t="s">
        <v>149</v>
      </c>
      <c r="B2247">
        <v>2001</v>
      </c>
      <c r="C2247">
        <v>0</v>
      </c>
      <c r="D2247">
        <v>0</v>
      </c>
      <c r="E2247" t="e">
        <v>#NUM!</v>
      </c>
      <c r="F2247" t="str">
        <f>VLOOKUP(Importacao[[#This Row],[País]],Tabela4[],4,FALSE)</f>
        <v>México</v>
      </c>
      <c r="G2247" t="str">
        <f>IFERROR(VLOOKUP(Importacao[[#This Row],[País Corrigido]],'Conversor de países_Geral_UTF8_'!$A$2:$B$223,2,FALSE),"Não Informado")</f>
        <v>América do Norte</v>
      </c>
      <c r="H22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8" spans="1:8" hidden="1">
      <c r="A2248" s="3" t="s">
        <v>149</v>
      </c>
      <c r="B2248">
        <v>2002</v>
      </c>
      <c r="C2248">
        <v>0</v>
      </c>
      <c r="D2248">
        <v>0</v>
      </c>
      <c r="E2248" t="e">
        <v>#NUM!</v>
      </c>
      <c r="F2248" t="str">
        <f>VLOOKUP(Importacao[[#This Row],[País]],Tabela4[],4,FALSE)</f>
        <v>México</v>
      </c>
      <c r="G2248" t="str">
        <f>IFERROR(VLOOKUP(Importacao[[#This Row],[País Corrigido]],'Conversor de países_Geral_UTF8_'!$A$2:$B$223,2,FALSE),"Não Informado")</f>
        <v>América do Norte</v>
      </c>
      <c r="H22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49" spans="1:8" hidden="1">
      <c r="A2249" s="3" t="s">
        <v>149</v>
      </c>
      <c r="B2249">
        <v>2003</v>
      </c>
      <c r="C2249">
        <v>0</v>
      </c>
      <c r="D2249">
        <v>0</v>
      </c>
      <c r="E2249" t="e">
        <v>#NUM!</v>
      </c>
      <c r="F2249" t="str">
        <f>VLOOKUP(Importacao[[#This Row],[País]],Tabela4[],4,FALSE)</f>
        <v>México</v>
      </c>
      <c r="G2249" t="str">
        <f>IFERROR(VLOOKUP(Importacao[[#This Row],[País Corrigido]],'Conversor de países_Geral_UTF8_'!$A$2:$B$223,2,FALSE),"Não Informado")</f>
        <v>América do Norte</v>
      </c>
      <c r="H22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50" spans="1:8" hidden="1">
      <c r="A2250" s="3" t="s">
        <v>149</v>
      </c>
      <c r="B2250">
        <v>2004</v>
      </c>
      <c r="C2250">
        <v>0</v>
      </c>
      <c r="D2250">
        <v>0</v>
      </c>
      <c r="E2250" t="e">
        <v>#NUM!</v>
      </c>
      <c r="F2250" t="str">
        <f>VLOOKUP(Importacao[[#This Row],[País]],Tabela4[],4,FALSE)</f>
        <v>México</v>
      </c>
      <c r="G2250" t="str">
        <f>IFERROR(VLOOKUP(Importacao[[#This Row],[País Corrigido]],'Conversor de países_Geral_UTF8_'!$A$2:$B$223,2,FALSE),"Não Informado")</f>
        <v>América do Norte</v>
      </c>
      <c r="H22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51" spans="1:8" hidden="1">
      <c r="A2251" s="3" t="s">
        <v>149</v>
      </c>
      <c r="B2251">
        <v>2005</v>
      </c>
      <c r="C2251">
        <v>0</v>
      </c>
      <c r="D2251">
        <v>0</v>
      </c>
      <c r="E2251" t="e">
        <v>#NUM!</v>
      </c>
      <c r="F2251" t="str">
        <f>VLOOKUP(Importacao[[#This Row],[País]],Tabela4[],4,FALSE)</f>
        <v>México</v>
      </c>
      <c r="G2251" t="str">
        <f>IFERROR(VLOOKUP(Importacao[[#This Row],[País Corrigido]],'Conversor de países_Geral_UTF8_'!$A$2:$B$223,2,FALSE),"Não Informado")</f>
        <v>América do Norte</v>
      </c>
      <c r="H22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52" spans="1:8" hidden="1">
      <c r="A2252" s="3" t="s">
        <v>149</v>
      </c>
      <c r="B2252">
        <v>2006</v>
      </c>
      <c r="C2252">
        <v>0</v>
      </c>
      <c r="D2252">
        <v>0</v>
      </c>
      <c r="E2252" t="e">
        <v>#NUM!</v>
      </c>
      <c r="F2252" t="str">
        <f>VLOOKUP(Importacao[[#This Row],[País]],Tabela4[],4,FALSE)</f>
        <v>México</v>
      </c>
      <c r="G2252" t="str">
        <f>IFERROR(VLOOKUP(Importacao[[#This Row],[País Corrigido]],'Conversor de países_Geral_UTF8_'!$A$2:$B$223,2,FALSE),"Não Informado")</f>
        <v>América do Norte</v>
      </c>
      <c r="H22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53" spans="1:8" hidden="1">
      <c r="A2253" s="3" t="s">
        <v>149</v>
      </c>
      <c r="B2253">
        <v>2007</v>
      </c>
      <c r="C2253">
        <v>0</v>
      </c>
      <c r="D2253">
        <v>0</v>
      </c>
      <c r="E2253" t="e">
        <v>#NUM!</v>
      </c>
      <c r="F2253" t="str">
        <f>VLOOKUP(Importacao[[#This Row],[País]],Tabela4[],4,FALSE)</f>
        <v>México</v>
      </c>
      <c r="G2253" t="str">
        <f>IFERROR(VLOOKUP(Importacao[[#This Row],[País Corrigido]],'Conversor de países_Geral_UTF8_'!$A$2:$B$223,2,FALSE),"Não Informado")</f>
        <v>América do Norte</v>
      </c>
      <c r="H22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54" spans="1:8" hidden="1">
      <c r="A2254" s="3" t="s">
        <v>149</v>
      </c>
      <c r="B2254">
        <v>2008</v>
      </c>
      <c r="C2254">
        <v>0</v>
      </c>
      <c r="D2254">
        <v>0</v>
      </c>
      <c r="E2254" t="e">
        <v>#NUM!</v>
      </c>
      <c r="F2254" t="str">
        <f>VLOOKUP(Importacao[[#This Row],[País]],Tabela4[],4,FALSE)</f>
        <v>México</v>
      </c>
      <c r="G2254" t="str">
        <f>IFERROR(VLOOKUP(Importacao[[#This Row],[País Corrigido]],'Conversor de países_Geral_UTF8_'!$A$2:$B$223,2,FALSE),"Não Informado")</f>
        <v>América do Norte</v>
      </c>
      <c r="H22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55" spans="1:8" hidden="1">
      <c r="A2255" s="3" t="s">
        <v>149</v>
      </c>
      <c r="B2255">
        <v>2009</v>
      </c>
      <c r="C2255">
        <v>0</v>
      </c>
      <c r="D2255">
        <v>0</v>
      </c>
      <c r="E2255" t="e">
        <v>#NUM!</v>
      </c>
      <c r="F2255" t="str">
        <f>VLOOKUP(Importacao[[#This Row],[País]],Tabela4[],4,FALSE)</f>
        <v>México</v>
      </c>
      <c r="G2255" t="str">
        <f>IFERROR(VLOOKUP(Importacao[[#This Row],[País Corrigido]],'Conversor de países_Geral_UTF8_'!$A$2:$B$223,2,FALSE),"Não Informado")</f>
        <v>América do Norte</v>
      </c>
      <c r="H22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56" spans="1:8" hidden="1">
      <c r="A2256" s="3" t="s">
        <v>149</v>
      </c>
      <c r="B2256">
        <v>2010</v>
      </c>
      <c r="C2256">
        <v>7004</v>
      </c>
      <c r="D2256">
        <v>63663</v>
      </c>
      <c r="E2256">
        <v>9.0895202741290699</v>
      </c>
      <c r="F2256" t="str">
        <f>VLOOKUP(Importacao[[#This Row],[País]],Tabela4[],4,FALSE)</f>
        <v>México</v>
      </c>
      <c r="G2256" t="str">
        <f>IFERROR(VLOOKUP(Importacao[[#This Row],[País Corrigido]],'Conversor de países_Geral_UTF8_'!$A$2:$B$223,2,FALSE),"Não Informado")</f>
        <v>América do Norte</v>
      </c>
      <c r="H22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57" spans="1:8" hidden="1">
      <c r="A2257" s="3" t="s">
        <v>149</v>
      </c>
      <c r="B2257">
        <v>2011</v>
      </c>
      <c r="C2257">
        <v>0</v>
      </c>
      <c r="D2257">
        <v>0</v>
      </c>
      <c r="E2257" t="e">
        <v>#NUM!</v>
      </c>
      <c r="F2257" t="str">
        <f>VLOOKUP(Importacao[[#This Row],[País]],Tabela4[],4,FALSE)</f>
        <v>México</v>
      </c>
      <c r="G2257" t="str">
        <f>IFERROR(VLOOKUP(Importacao[[#This Row],[País Corrigido]],'Conversor de países_Geral_UTF8_'!$A$2:$B$223,2,FALSE),"Não Informado")</f>
        <v>América do Norte</v>
      </c>
      <c r="H22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58" spans="1:8" hidden="1">
      <c r="A2258" s="3" t="s">
        <v>149</v>
      </c>
      <c r="B2258">
        <v>2012</v>
      </c>
      <c r="C2258">
        <v>0</v>
      </c>
      <c r="D2258">
        <v>0</v>
      </c>
      <c r="E2258" t="e">
        <v>#NUM!</v>
      </c>
      <c r="F2258" t="str">
        <f>VLOOKUP(Importacao[[#This Row],[País]],Tabela4[],4,FALSE)</f>
        <v>México</v>
      </c>
      <c r="G2258" t="str">
        <f>IFERROR(VLOOKUP(Importacao[[#This Row],[País Corrigido]],'Conversor de países_Geral_UTF8_'!$A$2:$B$223,2,FALSE),"Não Informado")</f>
        <v>América do Norte</v>
      </c>
      <c r="H22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59" spans="1:8" hidden="1">
      <c r="A2259" s="3" t="s">
        <v>149</v>
      </c>
      <c r="B2259">
        <v>2013</v>
      </c>
      <c r="C2259">
        <v>0</v>
      </c>
      <c r="D2259">
        <v>0</v>
      </c>
      <c r="E2259" t="e">
        <v>#NUM!</v>
      </c>
      <c r="F2259" t="str">
        <f>VLOOKUP(Importacao[[#This Row],[País]],Tabela4[],4,FALSE)</f>
        <v>México</v>
      </c>
      <c r="G2259" t="str">
        <f>IFERROR(VLOOKUP(Importacao[[#This Row],[País Corrigido]],'Conversor de países_Geral_UTF8_'!$A$2:$B$223,2,FALSE),"Não Informado")</f>
        <v>América do Norte</v>
      </c>
      <c r="H22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60" spans="1:8" hidden="1">
      <c r="A2260" s="3" t="s">
        <v>149</v>
      </c>
      <c r="B2260">
        <v>2014</v>
      </c>
      <c r="C2260">
        <v>0</v>
      </c>
      <c r="D2260">
        <v>0</v>
      </c>
      <c r="E2260" t="e">
        <v>#NUM!</v>
      </c>
      <c r="F2260" t="str">
        <f>VLOOKUP(Importacao[[#This Row],[País]],Tabela4[],4,FALSE)</f>
        <v>México</v>
      </c>
      <c r="G2260" t="str">
        <f>IFERROR(VLOOKUP(Importacao[[#This Row],[País Corrigido]],'Conversor de países_Geral_UTF8_'!$A$2:$B$223,2,FALSE),"Não Informado")</f>
        <v>América do Norte</v>
      </c>
      <c r="H22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61" spans="1:8" hidden="1">
      <c r="A2261" s="3" t="s">
        <v>149</v>
      </c>
      <c r="B2261">
        <v>2015</v>
      </c>
      <c r="C2261">
        <v>0</v>
      </c>
      <c r="D2261">
        <v>0</v>
      </c>
      <c r="E2261" t="e">
        <v>#NUM!</v>
      </c>
      <c r="F2261" t="str">
        <f>VLOOKUP(Importacao[[#This Row],[País]],Tabela4[],4,FALSE)</f>
        <v>México</v>
      </c>
      <c r="G2261" t="str">
        <f>IFERROR(VLOOKUP(Importacao[[#This Row],[País Corrigido]],'Conversor de países_Geral_UTF8_'!$A$2:$B$223,2,FALSE),"Não Informado")</f>
        <v>América do Norte</v>
      </c>
      <c r="H22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62" spans="1:8" hidden="1">
      <c r="A2262" s="3" t="s">
        <v>149</v>
      </c>
      <c r="B2262">
        <v>2016</v>
      </c>
      <c r="C2262">
        <v>0</v>
      </c>
      <c r="D2262">
        <v>0</v>
      </c>
      <c r="E2262" t="e">
        <v>#NUM!</v>
      </c>
      <c r="F2262" t="str">
        <f>VLOOKUP(Importacao[[#This Row],[País]],Tabela4[],4,FALSE)</f>
        <v>México</v>
      </c>
      <c r="G2262" t="str">
        <f>IFERROR(VLOOKUP(Importacao[[#This Row],[País Corrigido]],'Conversor de países_Geral_UTF8_'!$A$2:$B$223,2,FALSE),"Não Informado")</f>
        <v>América do Norte</v>
      </c>
      <c r="H22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63" spans="1:8" hidden="1">
      <c r="A2263" s="3" t="s">
        <v>149</v>
      </c>
      <c r="B2263">
        <v>2017</v>
      </c>
      <c r="C2263">
        <v>0</v>
      </c>
      <c r="D2263">
        <v>0</v>
      </c>
      <c r="E2263" t="e">
        <v>#NUM!</v>
      </c>
      <c r="F2263" t="str">
        <f>VLOOKUP(Importacao[[#This Row],[País]],Tabela4[],4,FALSE)</f>
        <v>México</v>
      </c>
      <c r="G2263" t="str">
        <f>IFERROR(VLOOKUP(Importacao[[#This Row],[País Corrigido]],'Conversor de países_Geral_UTF8_'!$A$2:$B$223,2,FALSE),"Não Informado")</f>
        <v>América do Norte</v>
      </c>
      <c r="H22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64" spans="1:8" hidden="1">
      <c r="A2264" s="3" t="s">
        <v>149</v>
      </c>
      <c r="B2264">
        <v>2018</v>
      </c>
      <c r="C2264">
        <v>134</v>
      </c>
      <c r="D2264">
        <v>804</v>
      </c>
      <c r="E2264">
        <v>6</v>
      </c>
      <c r="F2264" t="str">
        <f>VLOOKUP(Importacao[[#This Row],[País]],Tabela4[],4,FALSE)</f>
        <v>México</v>
      </c>
      <c r="G2264" t="str">
        <f>IFERROR(VLOOKUP(Importacao[[#This Row],[País Corrigido]],'Conversor de países_Geral_UTF8_'!$A$2:$B$223,2,FALSE),"Não Informado")</f>
        <v>América do Norte</v>
      </c>
      <c r="H22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65" spans="1:8" hidden="1">
      <c r="A2265" s="3" t="s">
        <v>149</v>
      </c>
      <c r="B2265">
        <v>2019</v>
      </c>
      <c r="C2265">
        <v>646</v>
      </c>
      <c r="D2265">
        <v>3927</v>
      </c>
      <c r="E2265">
        <v>6.0789473684210522</v>
      </c>
      <c r="F2265" t="str">
        <f>VLOOKUP(Importacao[[#This Row],[País]],Tabela4[],4,FALSE)</f>
        <v>México</v>
      </c>
      <c r="G2265" t="str">
        <f>IFERROR(VLOOKUP(Importacao[[#This Row],[País Corrigido]],'Conversor de países_Geral_UTF8_'!$A$2:$B$223,2,FALSE),"Não Informado")</f>
        <v>América do Norte</v>
      </c>
      <c r="H22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66" spans="1:8" hidden="1">
      <c r="A2266" s="3" t="s">
        <v>149</v>
      </c>
      <c r="B2266">
        <v>2020</v>
      </c>
      <c r="C2266">
        <v>33</v>
      </c>
      <c r="D2266">
        <v>181</v>
      </c>
      <c r="E2266">
        <v>5.4848484848484844</v>
      </c>
      <c r="F2266" t="str">
        <f>VLOOKUP(Importacao[[#This Row],[País]],Tabela4[],4,FALSE)</f>
        <v>México</v>
      </c>
      <c r="G2266" t="str">
        <f>IFERROR(VLOOKUP(Importacao[[#This Row],[País Corrigido]],'Conversor de países_Geral_UTF8_'!$A$2:$B$223,2,FALSE),"Não Informado")</f>
        <v>América do Norte</v>
      </c>
      <c r="H22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67" spans="1:8" hidden="1">
      <c r="A2267" s="3" t="s">
        <v>149</v>
      </c>
      <c r="B2267">
        <v>2021</v>
      </c>
      <c r="C2267">
        <v>4</v>
      </c>
      <c r="D2267">
        <v>19</v>
      </c>
      <c r="E2267">
        <v>4.75</v>
      </c>
      <c r="F2267" t="str">
        <f>VLOOKUP(Importacao[[#This Row],[País]],Tabela4[],4,FALSE)</f>
        <v>México</v>
      </c>
      <c r="G2267" t="str">
        <f>IFERROR(VLOOKUP(Importacao[[#This Row],[País Corrigido]],'Conversor de países_Geral_UTF8_'!$A$2:$B$223,2,FALSE),"Não Informado")</f>
        <v>América do Norte</v>
      </c>
      <c r="H22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268" spans="1:8" hidden="1">
      <c r="A2268" s="3" t="s">
        <v>149</v>
      </c>
      <c r="B2268">
        <v>2022</v>
      </c>
      <c r="C2268">
        <v>0</v>
      </c>
      <c r="D2268">
        <v>0</v>
      </c>
      <c r="E2268" t="e">
        <v>#NUM!</v>
      </c>
      <c r="F2268" t="str">
        <f>VLOOKUP(Importacao[[#This Row],[País]],Tabela4[],4,FALSE)</f>
        <v>México</v>
      </c>
      <c r="G2268" t="str">
        <f>IFERROR(VLOOKUP(Importacao[[#This Row],[País Corrigido]],'Conversor de países_Geral_UTF8_'!$A$2:$B$223,2,FALSE),"Não Informado")</f>
        <v>América do Norte</v>
      </c>
      <c r="H22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69" spans="1:8" hidden="1">
      <c r="A2269" s="3" t="s">
        <v>149</v>
      </c>
      <c r="B2269">
        <v>2023</v>
      </c>
      <c r="C2269">
        <v>0</v>
      </c>
      <c r="D2269">
        <v>0</v>
      </c>
      <c r="E2269" t="e">
        <v>#NUM!</v>
      </c>
      <c r="F2269" t="str">
        <f>VLOOKUP(Importacao[[#This Row],[País]],Tabela4[],4,FALSE)</f>
        <v>México</v>
      </c>
      <c r="G2269" t="str">
        <f>IFERROR(VLOOKUP(Importacao[[#This Row],[País Corrigido]],'Conversor de países_Geral_UTF8_'!$A$2:$B$223,2,FALSE),"Não Informado")</f>
        <v>América do Norte</v>
      </c>
      <c r="H22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0" spans="1:8" hidden="1">
      <c r="A2270" s="3" t="s">
        <v>151</v>
      </c>
      <c r="B2270">
        <v>1970</v>
      </c>
      <c r="C2270">
        <v>0</v>
      </c>
      <c r="D2270">
        <v>0</v>
      </c>
      <c r="E2270" t="e">
        <v>#NUM!</v>
      </c>
      <c r="F2270" t="str">
        <f>VLOOKUP(Importacao[[#This Row],[País]],Tabela4[],4,FALSE)</f>
        <v>Moldávia</v>
      </c>
      <c r="G2270" t="str">
        <f>IFERROR(VLOOKUP(Importacao[[#This Row],[País Corrigido]],'Conversor de países_Geral_UTF8_'!$A$2:$B$223,2,FALSE),"Não Informado")</f>
        <v>Europa</v>
      </c>
      <c r="H22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1" spans="1:8" hidden="1">
      <c r="A2271" s="3" t="s">
        <v>151</v>
      </c>
      <c r="B2271">
        <v>1971</v>
      </c>
      <c r="C2271">
        <v>0</v>
      </c>
      <c r="D2271">
        <v>0</v>
      </c>
      <c r="E2271" t="e">
        <v>#NUM!</v>
      </c>
      <c r="F2271" t="str">
        <f>VLOOKUP(Importacao[[#This Row],[País]],Tabela4[],4,FALSE)</f>
        <v>Moldávia</v>
      </c>
      <c r="G2271" t="str">
        <f>IFERROR(VLOOKUP(Importacao[[#This Row],[País Corrigido]],'Conversor de países_Geral_UTF8_'!$A$2:$B$223,2,FALSE),"Não Informado")</f>
        <v>Europa</v>
      </c>
      <c r="H22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2" spans="1:8" hidden="1">
      <c r="A2272" s="3" t="s">
        <v>151</v>
      </c>
      <c r="B2272">
        <v>1972</v>
      </c>
      <c r="C2272">
        <v>0</v>
      </c>
      <c r="D2272">
        <v>0</v>
      </c>
      <c r="E2272" t="e">
        <v>#NUM!</v>
      </c>
      <c r="F2272" t="str">
        <f>VLOOKUP(Importacao[[#This Row],[País]],Tabela4[],4,FALSE)</f>
        <v>Moldávia</v>
      </c>
      <c r="G2272" t="str">
        <f>IFERROR(VLOOKUP(Importacao[[#This Row],[País Corrigido]],'Conversor de países_Geral_UTF8_'!$A$2:$B$223,2,FALSE),"Não Informado")</f>
        <v>Europa</v>
      </c>
      <c r="H22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3" spans="1:8" hidden="1">
      <c r="A2273" s="3" t="s">
        <v>151</v>
      </c>
      <c r="B2273">
        <v>1973</v>
      </c>
      <c r="C2273">
        <v>0</v>
      </c>
      <c r="D2273">
        <v>0</v>
      </c>
      <c r="E2273" t="e">
        <v>#NUM!</v>
      </c>
      <c r="F2273" t="str">
        <f>VLOOKUP(Importacao[[#This Row],[País]],Tabela4[],4,FALSE)</f>
        <v>Moldávia</v>
      </c>
      <c r="G2273" t="str">
        <f>IFERROR(VLOOKUP(Importacao[[#This Row],[País Corrigido]],'Conversor de países_Geral_UTF8_'!$A$2:$B$223,2,FALSE),"Não Informado")</f>
        <v>Europa</v>
      </c>
      <c r="H22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4" spans="1:8" hidden="1">
      <c r="A2274" s="3" t="s">
        <v>151</v>
      </c>
      <c r="B2274">
        <v>1974</v>
      </c>
      <c r="C2274">
        <v>0</v>
      </c>
      <c r="D2274">
        <v>0</v>
      </c>
      <c r="E2274" t="e">
        <v>#NUM!</v>
      </c>
      <c r="F2274" t="str">
        <f>VLOOKUP(Importacao[[#This Row],[País]],Tabela4[],4,FALSE)</f>
        <v>Moldávia</v>
      </c>
      <c r="G2274" t="str">
        <f>IFERROR(VLOOKUP(Importacao[[#This Row],[País Corrigido]],'Conversor de países_Geral_UTF8_'!$A$2:$B$223,2,FALSE),"Não Informado")</f>
        <v>Europa</v>
      </c>
      <c r="H22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5" spans="1:8" hidden="1">
      <c r="A2275" s="3" t="s">
        <v>151</v>
      </c>
      <c r="B2275">
        <v>1975</v>
      </c>
      <c r="C2275">
        <v>0</v>
      </c>
      <c r="D2275">
        <v>0</v>
      </c>
      <c r="E2275" t="e">
        <v>#NUM!</v>
      </c>
      <c r="F2275" t="str">
        <f>VLOOKUP(Importacao[[#This Row],[País]],Tabela4[],4,FALSE)</f>
        <v>Moldávia</v>
      </c>
      <c r="G2275" t="str">
        <f>IFERROR(VLOOKUP(Importacao[[#This Row],[País Corrigido]],'Conversor de países_Geral_UTF8_'!$A$2:$B$223,2,FALSE),"Não Informado")</f>
        <v>Europa</v>
      </c>
      <c r="H22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6" spans="1:8" hidden="1">
      <c r="A2276" s="3" t="s">
        <v>151</v>
      </c>
      <c r="B2276">
        <v>1976</v>
      </c>
      <c r="C2276">
        <v>0</v>
      </c>
      <c r="D2276">
        <v>0</v>
      </c>
      <c r="E2276" t="e">
        <v>#NUM!</v>
      </c>
      <c r="F2276" t="str">
        <f>VLOOKUP(Importacao[[#This Row],[País]],Tabela4[],4,FALSE)</f>
        <v>Moldávia</v>
      </c>
      <c r="G2276" t="str">
        <f>IFERROR(VLOOKUP(Importacao[[#This Row],[País Corrigido]],'Conversor de países_Geral_UTF8_'!$A$2:$B$223,2,FALSE),"Não Informado")</f>
        <v>Europa</v>
      </c>
      <c r="H22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7" spans="1:8" hidden="1">
      <c r="A2277" s="3" t="s">
        <v>151</v>
      </c>
      <c r="B2277">
        <v>1977</v>
      </c>
      <c r="C2277">
        <v>0</v>
      </c>
      <c r="D2277">
        <v>0</v>
      </c>
      <c r="E2277" t="e">
        <v>#NUM!</v>
      </c>
      <c r="F2277" t="str">
        <f>VLOOKUP(Importacao[[#This Row],[País]],Tabela4[],4,FALSE)</f>
        <v>Moldávia</v>
      </c>
      <c r="G2277" t="str">
        <f>IFERROR(VLOOKUP(Importacao[[#This Row],[País Corrigido]],'Conversor de países_Geral_UTF8_'!$A$2:$B$223,2,FALSE),"Não Informado")</f>
        <v>Europa</v>
      </c>
      <c r="H22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8" spans="1:8" hidden="1">
      <c r="A2278" s="3" t="s">
        <v>151</v>
      </c>
      <c r="B2278">
        <v>1978</v>
      </c>
      <c r="C2278">
        <v>0</v>
      </c>
      <c r="D2278">
        <v>0</v>
      </c>
      <c r="E2278" t="e">
        <v>#NUM!</v>
      </c>
      <c r="F2278" t="str">
        <f>VLOOKUP(Importacao[[#This Row],[País]],Tabela4[],4,FALSE)</f>
        <v>Moldávia</v>
      </c>
      <c r="G2278" t="str">
        <f>IFERROR(VLOOKUP(Importacao[[#This Row],[País Corrigido]],'Conversor de países_Geral_UTF8_'!$A$2:$B$223,2,FALSE),"Não Informado")</f>
        <v>Europa</v>
      </c>
      <c r="H22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79" spans="1:8" hidden="1">
      <c r="A2279" s="3" t="s">
        <v>151</v>
      </c>
      <c r="B2279">
        <v>1979</v>
      </c>
      <c r="C2279">
        <v>0</v>
      </c>
      <c r="D2279">
        <v>0</v>
      </c>
      <c r="E2279" t="e">
        <v>#NUM!</v>
      </c>
      <c r="F2279" t="str">
        <f>VLOOKUP(Importacao[[#This Row],[País]],Tabela4[],4,FALSE)</f>
        <v>Moldávia</v>
      </c>
      <c r="G2279" t="str">
        <f>IFERROR(VLOOKUP(Importacao[[#This Row],[País Corrigido]],'Conversor de países_Geral_UTF8_'!$A$2:$B$223,2,FALSE),"Não Informado")</f>
        <v>Europa</v>
      </c>
      <c r="H22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0" spans="1:8" hidden="1">
      <c r="A2280" s="3" t="s">
        <v>151</v>
      </c>
      <c r="B2280">
        <v>1980</v>
      </c>
      <c r="C2280">
        <v>0</v>
      </c>
      <c r="D2280">
        <v>0</v>
      </c>
      <c r="E2280" t="e">
        <v>#NUM!</v>
      </c>
      <c r="F2280" t="str">
        <f>VLOOKUP(Importacao[[#This Row],[País]],Tabela4[],4,FALSE)</f>
        <v>Moldávia</v>
      </c>
      <c r="G2280" t="str">
        <f>IFERROR(VLOOKUP(Importacao[[#This Row],[País Corrigido]],'Conversor de países_Geral_UTF8_'!$A$2:$B$223,2,FALSE),"Não Informado")</f>
        <v>Europa</v>
      </c>
      <c r="H22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1" spans="1:8" hidden="1">
      <c r="A2281" s="3" t="s">
        <v>151</v>
      </c>
      <c r="B2281">
        <v>1981</v>
      </c>
      <c r="C2281">
        <v>0</v>
      </c>
      <c r="D2281">
        <v>0</v>
      </c>
      <c r="E2281" t="e">
        <v>#NUM!</v>
      </c>
      <c r="F2281" t="str">
        <f>VLOOKUP(Importacao[[#This Row],[País]],Tabela4[],4,FALSE)</f>
        <v>Moldávia</v>
      </c>
      <c r="G2281" t="str">
        <f>IFERROR(VLOOKUP(Importacao[[#This Row],[País Corrigido]],'Conversor de países_Geral_UTF8_'!$A$2:$B$223,2,FALSE),"Não Informado")</f>
        <v>Europa</v>
      </c>
      <c r="H22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2" spans="1:8" hidden="1">
      <c r="A2282" s="3" t="s">
        <v>151</v>
      </c>
      <c r="B2282">
        <v>1982</v>
      </c>
      <c r="C2282">
        <v>0</v>
      </c>
      <c r="D2282">
        <v>0</v>
      </c>
      <c r="E2282" t="e">
        <v>#NUM!</v>
      </c>
      <c r="F2282" t="str">
        <f>VLOOKUP(Importacao[[#This Row],[País]],Tabela4[],4,FALSE)</f>
        <v>Moldávia</v>
      </c>
      <c r="G2282" t="str">
        <f>IFERROR(VLOOKUP(Importacao[[#This Row],[País Corrigido]],'Conversor de países_Geral_UTF8_'!$A$2:$B$223,2,FALSE),"Não Informado")</f>
        <v>Europa</v>
      </c>
      <c r="H22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3" spans="1:8" hidden="1">
      <c r="A2283" s="3" t="s">
        <v>151</v>
      </c>
      <c r="B2283">
        <v>1983</v>
      </c>
      <c r="C2283">
        <v>0</v>
      </c>
      <c r="D2283">
        <v>0</v>
      </c>
      <c r="E2283" t="e">
        <v>#NUM!</v>
      </c>
      <c r="F2283" t="str">
        <f>VLOOKUP(Importacao[[#This Row],[País]],Tabela4[],4,FALSE)</f>
        <v>Moldávia</v>
      </c>
      <c r="G2283" t="str">
        <f>IFERROR(VLOOKUP(Importacao[[#This Row],[País Corrigido]],'Conversor de países_Geral_UTF8_'!$A$2:$B$223,2,FALSE),"Não Informado")</f>
        <v>Europa</v>
      </c>
      <c r="H22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4" spans="1:8" hidden="1">
      <c r="A2284" s="3" t="s">
        <v>151</v>
      </c>
      <c r="B2284">
        <v>1984</v>
      </c>
      <c r="C2284">
        <v>0</v>
      </c>
      <c r="D2284">
        <v>0</v>
      </c>
      <c r="E2284" t="e">
        <v>#NUM!</v>
      </c>
      <c r="F2284" t="str">
        <f>VLOOKUP(Importacao[[#This Row],[País]],Tabela4[],4,FALSE)</f>
        <v>Moldávia</v>
      </c>
      <c r="G2284" t="str">
        <f>IFERROR(VLOOKUP(Importacao[[#This Row],[País Corrigido]],'Conversor de países_Geral_UTF8_'!$A$2:$B$223,2,FALSE),"Não Informado")</f>
        <v>Europa</v>
      </c>
      <c r="H22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5" spans="1:8" hidden="1">
      <c r="A2285" s="3" t="s">
        <v>151</v>
      </c>
      <c r="B2285">
        <v>1985</v>
      </c>
      <c r="C2285">
        <v>0</v>
      </c>
      <c r="D2285">
        <v>0</v>
      </c>
      <c r="E2285" t="e">
        <v>#NUM!</v>
      </c>
      <c r="F2285" t="str">
        <f>VLOOKUP(Importacao[[#This Row],[País]],Tabela4[],4,FALSE)</f>
        <v>Moldávia</v>
      </c>
      <c r="G2285" t="str">
        <f>IFERROR(VLOOKUP(Importacao[[#This Row],[País Corrigido]],'Conversor de países_Geral_UTF8_'!$A$2:$B$223,2,FALSE),"Não Informado")</f>
        <v>Europa</v>
      </c>
      <c r="H22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6" spans="1:8" hidden="1">
      <c r="A2286" s="3" t="s">
        <v>151</v>
      </c>
      <c r="B2286">
        <v>1986</v>
      </c>
      <c r="C2286">
        <v>0</v>
      </c>
      <c r="D2286">
        <v>0</v>
      </c>
      <c r="E2286" t="e">
        <v>#NUM!</v>
      </c>
      <c r="F2286" t="str">
        <f>VLOOKUP(Importacao[[#This Row],[País]],Tabela4[],4,FALSE)</f>
        <v>Moldávia</v>
      </c>
      <c r="G2286" t="str">
        <f>IFERROR(VLOOKUP(Importacao[[#This Row],[País Corrigido]],'Conversor de países_Geral_UTF8_'!$A$2:$B$223,2,FALSE),"Não Informado")</f>
        <v>Europa</v>
      </c>
      <c r="H22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7" spans="1:8" hidden="1">
      <c r="A2287" s="3" t="s">
        <v>151</v>
      </c>
      <c r="B2287">
        <v>1987</v>
      </c>
      <c r="C2287">
        <v>0</v>
      </c>
      <c r="D2287">
        <v>0</v>
      </c>
      <c r="E2287" t="e">
        <v>#NUM!</v>
      </c>
      <c r="F2287" t="str">
        <f>VLOOKUP(Importacao[[#This Row],[País]],Tabela4[],4,FALSE)</f>
        <v>Moldávia</v>
      </c>
      <c r="G2287" t="str">
        <f>IFERROR(VLOOKUP(Importacao[[#This Row],[País Corrigido]],'Conversor de países_Geral_UTF8_'!$A$2:$B$223,2,FALSE),"Não Informado")</f>
        <v>Europa</v>
      </c>
      <c r="H22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8" spans="1:8" hidden="1">
      <c r="A2288" s="3" t="s">
        <v>151</v>
      </c>
      <c r="B2288">
        <v>1988</v>
      </c>
      <c r="C2288">
        <v>0</v>
      </c>
      <c r="D2288">
        <v>0</v>
      </c>
      <c r="E2288" t="e">
        <v>#NUM!</v>
      </c>
      <c r="F2288" t="str">
        <f>VLOOKUP(Importacao[[#This Row],[País]],Tabela4[],4,FALSE)</f>
        <v>Moldávia</v>
      </c>
      <c r="G2288" t="str">
        <f>IFERROR(VLOOKUP(Importacao[[#This Row],[País Corrigido]],'Conversor de países_Geral_UTF8_'!$A$2:$B$223,2,FALSE),"Não Informado")</f>
        <v>Europa</v>
      </c>
      <c r="H22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89" spans="1:8" hidden="1">
      <c r="A2289" s="3" t="s">
        <v>151</v>
      </c>
      <c r="B2289">
        <v>1989</v>
      </c>
      <c r="C2289">
        <v>0</v>
      </c>
      <c r="D2289">
        <v>0</v>
      </c>
      <c r="E2289" t="e">
        <v>#NUM!</v>
      </c>
      <c r="F2289" t="str">
        <f>VLOOKUP(Importacao[[#This Row],[País]],Tabela4[],4,FALSE)</f>
        <v>Moldávia</v>
      </c>
      <c r="G2289" t="str">
        <f>IFERROR(VLOOKUP(Importacao[[#This Row],[País Corrigido]],'Conversor de países_Geral_UTF8_'!$A$2:$B$223,2,FALSE),"Não Informado")</f>
        <v>Europa</v>
      </c>
      <c r="H22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0" spans="1:8" hidden="1">
      <c r="A2290" s="3" t="s">
        <v>151</v>
      </c>
      <c r="B2290">
        <v>1990</v>
      </c>
      <c r="C2290">
        <v>0</v>
      </c>
      <c r="D2290">
        <v>0</v>
      </c>
      <c r="E2290" t="e">
        <v>#NUM!</v>
      </c>
      <c r="F2290" t="str">
        <f>VLOOKUP(Importacao[[#This Row],[País]],Tabela4[],4,FALSE)</f>
        <v>Moldávia</v>
      </c>
      <c r="G2290" t="str">
        <f>IFERROR(VLOOKUP(Importacao[[#This Row],[País Corrigido]],'Conversor de países_Geral_UTF8_'!$A$2:$B$223,2,FALSE),"Não Informado")</f>
        <v>Europa</v>
      </c>
      <c r="H22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1" spans="1:8" hidden="1">
      <c r="A2291" s="3" t="s">
        <v>151</v>
      </c>
      <c r="B2291">
        <v>1991</v>
      </c>
      <c r="C2291">
        <v>0</v>
      </c>
      <c r="D2291">
        <v>0</v>
      </c>
      <c r="E2291" t="e">
        <v>#NUM!</v>
      </c>
      <c r="F2291" t="str">
        <f>VLOOKUP(Importacao[[#This Row],[País]],Tabela4[],4,FALSE)</f>
        <v>Moldávia</v>
      </c>
      <c r="G2291" t="str">
        <f>IFERROR(VLOOKUP(Importacao[[#This Row],[País Corrigido]],'Conversor de países_Geral_UTF8_'!$A$2:$B$223,2,FALSE),"Não Informado")</f>
        <v>Europa</v>
      </c>
      <c r="H22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2" spans="1:8" hidden="1">
      <c r="A2292" s="3" t="s">
        <v>151</v>
      </c>
      <c r="B2292">
        <v>1992</v>
      </c>
      <c r="C2292">
        <v>0</v>
      </c>
      <c r="D2292">
        <v>0</v>
      </c>
      <c r="E2292" t="e">
        <v>#NUM!</v>
      </c>
      <c r="F2292" t="str">
        <f>VLOOKUP(Importacao[[#This Row],[País]],Tabela4[],4,FALSE)</f>
        <v>Moldávia</v>
      </c>
      <c r="G2292" t="str">
        <f>IFERROR(VLOOKUP(Importacao[[#This Row],[País Corrigido]],'Conversor de países_Geral_UTF8_'!$A$2:$B$223,2,FALSE),"Não Informado")</f>
        <v>Europa</v>
      </c>
      <c r="H22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3" spans="1:8" hidden="1">
      <c r="A2293" s="3" t="s">
        <v>151</v>
      </c>
      <c r="B2293">
        <v>1993</v>
      </c>
      <c r="C2293">
        <v>0</v>
      </c>
      <c r="D2293">
        <v>0</v>
      </c>
      <c r="E2293" t="e">
        <v>#NUM!</v>
      </c>
      <c r="F2293" t="str">
        <f>VLOOKUP(Importacao[[#This Row],[País]],Tabela4[],4,FALSE)</f>
        <v>Moldávia</v>
      </c>
      <c r="G2293" t="str">
        <f>IFERROR(VLOOKUP(Importacao[[#This Row],[País Corrigido]],'Conversor de países_Geral_UTF8_'!$A$2:$B$223,2,FALSE),"Não Informado")</f>
        <v>Europa</v>
      </c>
      <c r="H22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4" spans="1:8" hidden="1">
      <c r="A2294" s="3" t="s">
        <v>151</v>
      </c>
      <c r="B2294">
        <v>1994</v>
      </c>
      <c r="C2294">
        <v>0</v>
      </c>
      <c r="D2294">
        <v>0</v>
      </c>
      <c r="E2294" t="e">
        <v>#NUM!</v>
      </c>
      <c r="F2294" t="str">
        <f>VLOOKUP(Importacao[[#This Row],[País]],Tabela4[],4,FALSE)</f>
        <v>Moldávia</v>
      </c>
      <c r="G2294" t="str">
        <f>IFERROR(VLOOKUP(Importacao[[#This Row],[País Corrigido]],'Conversor de países_Geral_UTF8_'!$A$2:$B$223,2,FALSE),"Não Informado")</f>
        <v>Europa</v>
      </c>
      <c r="H22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5" spans="1:8" hidden="1">
      <c r="A2295" s="3" t="s">
        <v>151</v>
      </c>
      <c r="B2295">
        <v>1995</v>
      </c>
      <c r="C2295">
        <v>0</v>
      </c>
      <c r="D2295">
        <v>0</v>
      </c>
      <c r="E2295" t="e">
        <v>#NUM!</v>
      </c>
      <c r="F2295" t="str">
        <f>VLOOKUP(Importacao[[#This Row],[País]],Tabela4[],4,FALSE)</f>
        <v>Moldávia</v>
      </c>
      <c r="G2295" t="str">
        <f>IFERROR(VLOOKUP(Importacao[[#This Row],[País Corrigido]],'Conversor de países_Geral_UTF8_'!$A$2:$B$223,2,FALSE),"Não Informado")</f>
        <v>Europa</v>
      </c>
      <c r="H22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6" spans="1:8" hidden="1">
      <c r="A2296" s="3" t="s">
        <v>151</v>
      </c>
      <c r="B2296">
        <v>1996</v>
      </c>
      <c r="C2296">
        <v>0</v>
      </c>
      <c r="D2296">
        <v>0</v>
      </c>
      <c r="E2296" t="e">
        <v>#NUM!</v>
      </c>
      <c r="F2296" t="str">
        <f>VLOOKUP(Importacao[[#This Row],[País]],Tabela4[],4,FALSE)</f>
        <v>Moldávia</v>
      </c>
      <c r="G2296" t="str">
        <f>IFERROR(VLOOKUP(Importacao[[#This Row],[País Corrigido]],'Conversor de países_Geral_UTF8_'!$A$2:$B$223,2,FALSE),"Não Informado")</f>
        <v>Europa</v>
      </c>
      <c r="H22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7" spans="1:8" hidden="1">
      <c r="A2297" s="3" t="s">
        <v>151</v>
      </c>
      <c r="B2297">
        <v>1997</v>
      </c>
      <c r="C2297">
        <v>0</v>
      </c>
      <c r="D2297">
        <v>0</v>
      </c>
      <c r="E2297" t="e">
        <v>#NUM!</v>
      </c>
      <c r="F2297" t="str">
        <f>VLOOKUP(Importacao[[#This Row],[País]],Tabela4[],4,FALSE)</f>
        <v>Moldávia</v>
      </c>
      <c r="G2297" t="str">
        <f>IFERROR(VLOOKUP(Importacao[[#This Row],[País Corrigido]],'Conversor de países_Geral_UTF8_'!$A$2:$B$223,2,FALSE),"Não Informado")</f>
        <v>Europa</v>
      </c>
      <c r="H22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8" spans="1:8" hidden="1">
      <c r="A2298" s="3" t="s">
        <v>151</v>
      </c>
      <c r="B2298">
        <v>1998</v>
      </c>
      <c r="C2298">
        <v>0</v>
      </c>
      <c r="D2298">
        <v>0</v>
      </c>
      <c r="E2298" t="e">
        <v>#NUM!</v>
      </c>
      <c r="F2298" t="str">
        <f>VLOOKUP(Importacao[[#This Row],[País]],Tabela4[],4,FALSE)</f>
        <v>Moldávia</v>
      </c>
      <c r="G2298" t="str">
        <f>IFERROR(VLOOKUP(Importacao[[#This Row],[País Corrigido]],'Conversor de países_Geral_UTF8_'!$A$2:$B$223,2,FALSE),"Não Informado")</f>
        <v>Europa</v>
      </c>
      <c r="H22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299" spans="1:8" hidden="1">
      <c r="A2299" s="3" t="s">
        <v>151</v>
      </c>
      <c r="B2299">
        <v>1999</v>
      </c>
      <c r="C2299">
        <v>0</v>
      </c>
      <c r="D2299">
        <v>0</v>
      </c>
      <c r="E2299" t="e">
        <v>#NUM!</v>
      </c>
      <c r="F2299" t="str">
        <f>VLOOKUP(Importacao[[#This Row],[País]],Tabela4[],4,FALSE)</f>
        <v>Moldávia</v>
      </c>
      <c r="G2299" t="str">
        <f>IFERROR(VLOOKUP(Importacao[[#This Row],[País Corrigido]],'Conversor de países_Geral_UTF8_'!$A$2:$B$223,2,FALSE),"Não Informado")</f>
        <v>Europa</v>
      </c>
      <c r="H22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0" spans="1:8" hidden="1">
      <c r="A2300" s="3" t="s">
        <v>151</v>
      </c>
      <c r="B2300">
        <v>2000</v>
      </c>
      <c r="C2300">
        <v>0</v>
      </c>
      <c r="D2300">
        <v>0</v>
      </c>
      <c r="E2300" t="e">
        <v>#NUM!</v>
      </c>
      <c r="F2300" t="str">
        <f>VLOOKUP(Importacao[[#This Row],[País]],Tabela4[],4,FALSE)</f>
        <v>Moldávia</v>
      </c>
      <c r="G2300" t="str">
        <f>IFERROR(VLOOKUP(Importacao[[#This Row],[País Corrigido]],'Conversor de países_Geral_UTF8_'!$A$2:$B$223,2,FALSE),"Não Informado")</f>
        <v>Europa</v>
      </c>
      <c r="H23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1" spans="1:8" hidden="1">
      <c r="A2301" s="3" t="s">
        <v>151</v>
      </c>
      <c r="B2301">
        <v>2001</v>
      </c>
      <c r="C2301">
        <v>0</v>
      </c>
      <c r="D2301">
        <v>0</v>
      </c>
      <c r="E2301" t="e">
        <v>#NUM!</v>
      </c>
      <c r="F2301" t="str">
        <f>VLOOKUP(Importacao[[#This Row],[País]],Tabela4[],4,FALSE)</f>
        <v>Moldávia</v>
      </c>
      <c r="G2301" t="str">
        <f>IFERROR(VLOOKUP(Importacao[[#This Row],[País Corrigido]],'Conversor de países_Geral_UTF8_'!$A$2:$B$223,2,FALSE),"Não Informado")</f>
        <v>Europa</v>
      </c>
      <c r="H23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2" spans="1:8" hidden="1">
      <c r="A2302" s="3" t="s">
        <v>151</v>
      </c>
      <c r="B2302">
        <v>2002</v>
      </c>
      <c r="C2302">
        <v>0</v>
      </c>
      <c r="D2302">
        <v>0</v>
      </c>
      <c r="E2302" t="e">
        <v>#NUM!</v>
      </c>
      <c r="F2302" t="str">
        <f>VLOOKUP(Importacao[[#This Row],[País]],Tabela4[],4,FALSE)</f>
        <v>Moldávia</v>
      </c>
      <c r="G2302" t="str">
        <f>IFERROR(VLOOKUP(Importacao[[#This Row],[País Corrigido]],'Conversor de países_Geral_UTF8_'!$A$2:$B$223,2,FALSE),"Não Informado")</f>
        <v>Europa</v>
      </c>
      <c r="H23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3" spans="1:8" hidden="1">
      <c r="A2303" s="3" t="s">
        <v>151</v>
      </c>
      <c r="B2303">
        <v>2003</v>
      </c>
      <c r="C2303">
        <v>0</v>
      </c>
      <c r="D2303">
        <v>0</v>
      </c>
      <c r="E2303" t="e">
        <v>#NUM!</v>
      </c>
      <c r="F2303" t="str">
        <f>VLOOKUP(Importacao[[#This Row],[País]],Tabela4[],4,FALSE)</f>
        <v>Moldávia</v>
      </c>
      <c r="G2303" t="str">
        <f>IFERROR(VLOOKUP(Importacao[[#This Row],[País Corrigido]],'Conversor de países_Geral_UTF8_'!$A$2:$B$223,2,FALSE),"Não Informado")</f>
        <v>Europa</v>
      </c>
      <c r="H23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4" spans="1:8" hidden="1">
      <c r="A2304" s="3" t="s">
        <v>151</v>
      </c>
      <c r="B2304">
        <v>2004</v>
      </c>
      <c r="C2304">
        <v>0</v>
      </c>
      <c r="D2304">
        <v>0</v>
      </c>
      <c r="E2304" t="e">
        <v>#NUM!</v>
      </c>
      <c r="F2304" t="str">
        <f>VLOOKUP(Importacao[[#This Row],[País]],Tabela4[],4,FALSE)</f>
        <v>Moldávia</v>
      </c>
      <c r="G2304" t="str">
        <f>IFERROR(VLOOKUP(Importacao[[#This Row],[País Corrigido]],'Conversor de países_Geral_UTF8_'!$A$2:$B$223,2,FALSE),"Não Informado")</f>
        <v>Europa</v>
      </c>
      <c r="H23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5" spans="1:8" hidden="1">
      <c r="A2305" s="3" t="s">
        <v>151</v>
      </c>
      <c r="B2305">
        <v>2005</v>
      </c>
      <c r="C2305">
        <v>0</v>
      </c>
      <c r="D2305">
        <v>0</v>
      </c>
      <c r="E2305" t="e">
        <v>#NUM!</v>
      </c>
      <c r="F2305" t="str">
        <f>VLOOKUP(Importacao[[#This Row],[País]],Tabela4[],4,FALSE)</f>
        <v>Moldávia</v>
      </c>
      <c r="G2305" t="str">
        <f>IFERROR(VLOOKUP(Importacao[[#This Row],[País Corrigido]],'Conversor de países_Geral_UTF8_'!$A$2:$B$223,2,FALSE),"Não Informado")</f>
        <v>Europa</v>
      </c>
      <c r="H23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6" spans="1:8" hidden="1">
      <c r="A2306" s="3" t="s">
        <v>151</v>
      </c>
      <c r="B2306">
        <v>2006</v>
      </c>
      <c r="C2306">
        <v>0</v>
      </c>
      <c r="D2306">
        <v>0</v>
      </c>
      <c r="E2306" t="e">
        <v>#NUM!</v>
      </c>
      <c r="F2306" t="str">
        <f>VLOOKUP(Importacao[[#This Row],[País]],Tabela4[],4,FALSE)</f>
        <v>Moldávia</v>
      </c>
      <c r="G2306" t="str">
        <f>IFERROR(VLOOKUP(Importacao[[#This Row],[País Corrigido]],'Conversor de países_Geral_UTF8_'!$A$2:$B$223,2,FALSE),"Não Informado")</f>
        <v>Europa</v>
      </c>
      <c r="H23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7" spans="1:8" hidden="1">
      <c r="A2307" s="3" t="s">
        <v>151</v>
      </c>
      <c r="B2307">
        <v>2007</v>
      </c>
      <c r="C2307">
        <v>0</v>
      </c>
      <c r="D2307">
        <v>0</v>
      </c>
      <c r="E2307" t="e">
        <v>#NUM!</v>
      </c>
      <c r="F2307" t="str">
        <f>VLOOKUP(Importacao[[#This Row],[País]],Tabela4[],4,FALSE)</f>
        <v>Moldávia</v>
      </c>
      <c r="G2307" t="str">
        <f>IFERROR(VLOOKUP(Importacao[[#This Row],[País Corrigido]],'Conversor de países_Geral_UTF8_'!$A$2:$B$223,2,FALSE),"Não Informado")</f>
        <v>Europa</v>
      </c>
      <c r="H23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8" spans="1:8" hidden="1">
      <c r="A2308" s="3" t="s">
        <v>151</v>
      </c>
      <c r="B2308">
        <v>2008</v>
      </c>
      <c r="C2308">
        <v>0</v>
      </c>
      <c r="D2308">
        <v>0</v>
      </c>
      <c r="E2308" t="e">
        <v>#NUM!</v>
      </c>
      <c r="F2308" t="str">
        <f>VLOOKUP(Importacao[[#This Row],[País]],Tabela4[],4,FALSE)</f>
        <v>Moldávia</v>
      </c>
      <c r="G2308" t="str">
        <f>IFERROR(VLOOKUP(Importacao[[#This Row],[País Corrigido]],'Conversor de países_Geral_UTF8_'!$A$2:$B$223,2,FALSE),"Não Informado")</f>
        <v>Europa</v>
      </c>
      <c r="H23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09" spans="1:8" hidden="1">
      <c r="A2309" s="3" t="s">
        <v>151</v>
      </c>
      <c r="B2309">
        <v>2009</v>
      </c>
      <c r="C2309">
        <v>0</v>
      </c>
      <c r="D2309">
        <v>0</v>
      </c>
      <c r="E2309" t="e">
        <v>#NUM!</v>
      </c>
      <c r="F2309" t="str">
        <f>VLOOKUP(Importacao[[#This Row],[País]],Tabela4[],4,FALSE)</f>
        <v>Moldávia</v>
      </c>
      <c r="G2309" t="str">
        <f>IFERROR(VLOOKUP(Importacao[[#This Row],[País Corrigido]],'Conversor de países_Geral_UTF8_'!$A$2:$B$223,2,FALSE),"Não Informado")</f>
        <v>Europa</v>
      </c>
      <c r="H23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0" spans="1:8" hidden="1">
      <c r="A2310" s="3" t="s">
        <v>151</v>
      </c>
      <c r="B2310">
        <v>2010</v>
      </c>
      <c r="C2310">
        <v>0</v>
      </c>
      <c r="D2310">
        <v>0</v>
      </c>
      <c r="E2310" t="e">
        <v>#NUM!</v>
      </c>
      <c r="F2310" t="str">
        <f>VLOOKUP(Importacao[[#This Row],[País]],Tabela4[],4,FALSE)</f>
        <v>Moldávia</v>
      </c>
      <c r="G2310" t="str">
        <f>IFERROR(VLOOKUP(Importacao[[#This Row],[País Corrigido]],'Conversor de países_Geral_UTF8_'!$A$2:$B$223,2,FALSE),"Não Informado")</f>
        <v>Europa</v>
      </c>
      <c r="H23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1" spans="1:8" hidden="1">
      <c r="A2311" s="3" t="s">
        <v>151</v>
      </c>
      <c r="B2311">
        <v>2011</v>
      </c>
      <c r="C2311">
        <v>0</v>
      </c>
      <c r="D2311">
        <v>0</v>
      </c>
      <c r="E2311" t="e">
        <v>#NUM!</v>
      </c>
      <c r="F2311" t="str">
        <f>VLOOKUP(Importacao[[#This Row],[País]],Tabela4[],4,FALSE)</f>
        <v>Moldávia</v>
      </c>
      <c r="G2311" t="str">
        <f>IFERROR(VLOOKUP(Importacao[[#This Row],[País Corrigido]],'Conversor de países_Geral_UTF8_'!$A$2:$B$223,2,FALSE),"Não Informado")</f>
        <v>Europa</v>
      </c>
      <c r="H23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2" spans="1:8" hidden="1">
      <c r="A2312" s="3" t="s">
        <v>151</v>
      </c>
      <c r="B2312">
        <v>2012</v>
      </c>
      <c r="C2312">
        <v>0</v>
      </c>
      <c r="D2312">
        <v>0</v>
      </c>
      <c r="E2312" t="e">
        <v>#NUM!</v>
      </c>
      <c r="F2312" t="str">
        <f>VLOOKUP(Importacao[[#This Row],[País]],Tabela4[],4,FALSE)</f>
        <v>Moldávia</v>
      </c>
      <c r="G2312" t="str">
        <f>IFERROR(VLOOKUP(Importacao[[#This Row],[País Corrigido]],'Conversor de países_Geral_UTF8_'!$A$2:$B$223,2,FALSE),"Não Informado")</f>
        <v>Europa</v>
      </c>
      <c r="H23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3" spans="1:8" hidden="1">
      <c r="A2313" s="3" t="s">
        <v>151</v>
      </c>
      <c r="B2313">
        <v>2013</v>
      </c>
      <c r="C2313">
        <v>0</v>
      </c>
      <c r="D2313">
        <v>0</v>
      </c>
      <c r="E2313" t="e">
        <v>#NUM!</v>
      </c>
      <c r="F2313" t="str">
        <f>VLOOKUP(Importacao[[#This Row],[País]],Tabela4[],4,FALSE)</f>
        <v>Moldávia</v>
      </c>
      <c r="G2313" t="str">
        <f>IFERROR(VLOOKUP(Importacao[[#This Row],[País Corrigido]],'Conversor de países_Geral_UTF8_'!$A$2:$B$223,2,FALSE),"Não Informado")</f>
        <v>Europa</v>
      </c>
      <c r="H23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4" spans="1:8" hidden="1">
      <c r="A2314" s="3" t="s">
        <v>151</v>
      </c>
      <c r="B2314">
        <v>2014</v>
      </c>
      <c r="C2314">
        <v>0</v>
      </c>
      <c r="D2314">
        <v>0</v>
      </c>
      <c r="E2314" t="e">
        <v>#NUM!</v>
      </c>
      <c r="F2314" t="str">
        <f>VLOOKUP(Importacao[[#This Row],[País]],Tabela4[],4,FALSE)</f>
        <v>Moldávia</v>
      </c>
      <c r="G2314" t="str">
        <f>IFERROR(VLOOKUP(Importacao[[#This Row],[País Corrigido]],'Conversor de países_Geral_UTF8_'!$A$2:$B$223,2,FALSE),"Não Informado")</f>
        <v>Europa</v>
      </c>
      <c r="H23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5" spans="1:8" hidden="1">
      <c r="A2315" s="3" t="s">
        <v>151</v>
      </c>
      <c r="B2315">
        <v>2015</v>
      </c>
      <c r="C2315">
        <v>0</v>
      </c>
      <c r="D2315">
        <v>0</v>
      </c>
      <c r="E2315" t="e">
        <v>#NUM!</v>
      </c>
      <c r="F2315" t="str">
        <f>VLOOKUP(Importacao[[#This Row],[País]],Tabela4[],4,FALSE)</f>
        <v>Moldávia</v>
      </c>
      <c r="G2315" t="str">
        <f>IFERROR(VLOOKUP(Importacao[[#This Row],[País Corrigido]],'Conversor de países_Geral_UTF8_'!$A$2:$B$223,2,FALSE),"Não Informado")</f>
        <v>Europa</v>
      </c>
      <c r="H23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6" spans="1:8" hidden="1">
      <c r="A2316" s="3" t="s">
        <v>151</v>
      </c>
      <c r="B2316">
        <v>2016</v>
      </c>
      <c r="C2316">
        <v>0</v>
      </c>
      <c r="D2316">
        <v>0</v>
      </c>
      <c r="E2316" t="e">
        <v>#NUM!</v>
      </c>
      <c r="F2316" t="str">
        <f>VLOOKUP(Importacao[[#This Row],[País]],Tabela4[],4,FALSE)</f>
        <v>Moldávia</v>
      </c>
      <c r="G2316" t="str">
        <f>IFERROR(VLOOKUP(Importacao[[#This Row],[País Corrigido]],'Conversor de países_Geral_UTF8_'!$A$2:$B$223,2,FALSE),"Não Informado")</f>
        <v>Europa</v>
      </c>
      <c r="H23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7" spans="1:8" hidden="1">
      <c r="A2317" s="3" t="s">
        <v>151</v>
      </c>
      <c r="B2317">
        <v>2017</v>
      </c>
      <c r="C2317">
        <v>0</v>
      </c>
      <c r="D2317">
        <v>0</v>
      </c>
      <c r="E2317" t="e">
        <v>#NUM!</v>
      </c>
      <c r="F2317" t="str">
        <f>VLOOKUP(Importacao[[#This Row],[País]],Tabela4[],4,FALSE)</f>
        <v>Moldávia</v>
      </c>
      <c r="G2317" t="str">
        <f>IFERROR(VLOOKUP(Importacao[[#This Row],[País Corrigido]],'Conversor de países_Geral_UTF8_'!$A$2:$B$223,2,FALSE),"Não Informado")</f>
        <v>Europa</v>
      </c>
      <c r="H23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8" spans="1:8" hidden="1">
      <c r="A2318" s="3" t="s">
        <v>151</v>
      </c>
      <c r="B2318">
        <v>2018</v>
      </c>
      <c r="C2318">
        <v>0</v>
      </c>
      <c r="D2318">
        <v>0</v>
      </c>
      <c r="E2318" t="e">
        <v>#NUM!</v>
      </c>
      <c r="F2318" t="str">
        <f>VLOOKUP(Importacao[[#This Row],[País]],Tabela4[],4,FALSE)</f>
        <v>Moldávia</v>
      </c>
      <c r="G2318" t="str">
        <f>IFERROR(VLOOKUP(Importacao[[#This Row],[País Corrigido]],'Conversor de países_Geral_UTF8_'!$A$2:$B$223,2,FALSE),"Não Informado")</f>
        <v>Europa</v>
      </c>
      <c r="H23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19" spans="1:8" hidden="1">
      <c r="A2319" s="3" t="s">
        <v>151</v>
      </c>
      <c r="B2319">
        <v>2019</v>
      </c>
      <c r="C2319">
        <v>0</v>
      </c>
      <c r="D2319">
        <v>0</v>
      </c>
      <c r="E2319" t="e">
        <v>#NUM!</v>
      </c>
      <c r="F2319" t="str">
        <f>VLOOKUP(Importacao[[#This Row],[País]],Tabela4[],4,FALSE)</f>
        <v>Moldávia</v>
      </c>
      <c r="G2319" t="str">
        <f>IFERROR(VLOOKUP(Importacao[[#This Row],[País Corrigido]],'Conversor de países_Geral_UTF8_'!$A$2:$B$223,2,FALSE),"Não Informado")</f>
        <v>Europa</v>
      </c>
      <c r="H23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20" spans="1:8" hidden="1">
      <c r="A2320" s="3" t="s">
        <v>151</v>
      </c>
      <c r="B2320">
        <v>2020</v>
      </c>
      <c r="C2320">
        <v>5832</v>
      </c>
      <c r="D2320">
        <v>8965</v>
      </c>
      <c r="E2320">
        <v>1.5372085048010975</v>
      </c>
      <c r="F2320" t="str">
        <f>VLOOKUP(Importacao[[#This Row],[País]],Tabela4[],4,FALSE)</f>
        <v>Moldávia</v>
      </c>
      <c r="G2320" t="str">
        <f>IFERROR(VLOOKUP(Importacao[[#This Row],[País Corrigido]],'Conversor de países_Geral_UTF8_'!$A$2:$B$223,2,FALSE),"Não Informado")</f>
        <v>Europa</v>
      </c>
      <c r="H23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21" spans="1:8" hidden="1">
      <c r="A2321" s="3" t="s">
        <v>151</v>
      </c>
      <c r="B2321">
        <v>2021</v>
      </c>
      <c r="C2321">
        <v>25998</v>
      </c>
      <c r="D2321">
        <v>66480</v>
      </c>
      <c r="E2321">
        <v>2.5571197784444957</v>
      </c>
      <c r="F2321" t="str">
        <f>VLOOKUP(Importacao[[#This Row],[País]],Tabela4[],4,FALSE)</f>
        <v>Moldávia</v>
      </c>
      <c r="G2321" t="str">
        <f>IFERROR(VLOOKUP(Importacao[[#This Row],[País Corrigido]],'Conversor de países_Geral_UTF8_'!$A$2:$B$223,2,FALSE),"Não Informado")</f>
        <v>Europa</v>
      </c>
      <c r="H23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22" spans="1:8" hidden="1">
      <c r="A2322" s="3" t="s">
        <v>151</v>
      </c>
      <c r="B2322">
        <v>2022</v>
      </c>
      <c r="C2322">
        <v>38336</v>
      </c>
      <c r="D2322">
        <v>70282</v>
      </c>
      <c r="E2322">
        <v>1.8333159432387311</v>
      </c>
      <c r="F2322" t="str">
        <f>VLOOKUP(Importacao[[#This Row],[País]],Tabela4[],4,FALSE)</f>
        <v>Moldávia</v>
      </c>
      <c r="G2322" t="str">
        <f>IFERROR(VLOOKUP(Importacao[[#This Row],[País Corrigido]],'Conversor de países_Geral_UTF8_'!$A$2:$B$223,2,FALSE),"Não Informado")</f>
        <v>Europa</v>
      </c>
      <c r="H23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23" spans="1:8" hidden="1">
      <c r="A2323" s="3" t="s">
        <v>151</v>
      </c>
      <c r="B2323">
        <v>2023</v>
      </c>
      <c r="C2323">
        <v>0</v>
      </c>
      <c r="D2323">
        <v>0</v>
      </c>
      <c r="E2323" t="e">
        <v>#NUM!</v>
      </c>
      <c r="F2323" t="str">
        <f>VLOOKUP(Importacao[[#This Row],[País]],Tabela4[],4,FALSE)</f>
        <v>Moldávia</v>
      </c>
      <c r="G2323" t="str">
        <f>IFERROR(VLOOKUP(Importacao[[#This Row],[País Corrigido]],'Conversor de países_Geral_UTF8_'!$A$2:$B$223,2,FALSE),"Não Informado")</f>
        <v>Europa</v>
      </c>
      <c r="H23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24" spans="1:8" hidden="1">
      <c r="A2324" s="3" t="s">
        <v>154</v>
      </c>
      <c r="B2324">
        <v>1970</v>
      </c>
      <c r="C2324">
        <v>0</v>
      </c>
      <c r="D2324">
        <v>0</v>
      </c>
      <c r="E2324" t="e">
        <v>#NUM!</v>
      </c>
      <c r="F2324" t="str">
        <f>VLOOKUP(Importacao[[#This Row],[País]],Tabela4[],4,FALSE)</f>
        <v>Montenegro</v>
      </c>
      <c r="G2324" t="str">
        <f>IFERROR(VLOOKUP(Importacao[[#This Row],[País Corrigido]],'Conversor de países_Geral_UTF8_'!$A$2:$B$223,2,FALSE),"Não Informado")</f>
        <v>Europa</v>
      </c>
      <c r="H23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25" spans="1:8" hidden="1">
      <c r="A2325" s="3" t="s">
        <v>154</v>
      </c>
      <c r="B2325">
        <v>1971</v>
      </c>
      <c r="C2325">
        <v>0</v>
      </c>
      <c r="D2325">
        <v>0</v>
      </c>
      <c r="E2325" t="e">
        <v>#NUM!</v>
      </c>
      <c r="F2325" t="str">
        <f>VLOOKUP(Importacao[[#This Row],[País]],Tabela4[],4,FALSE)</f>
        <v>Montenegro</v>
      </c>
      <c r="G2325" t="str">
        <f>IFERROR(VLOOKUP(Importacao[[#This Row],[País Corrigido]],'Conversor de países_Geral_UTF8_'!$A$2:$B$223,2,FALSE),"Não Informado")</f>
        <v>Europa</v>
      </c>
      <c r="H23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26" spans="1:8" hidden="1">
      <c r="A2326" s="3" t="s">
        <v>154</v>
      </c>
      <c r="B2326">
        <v>1972</v>
      </c>
      <c r="C2326">
        <v>0</v>
      </c>
      <c r="D2326">
        <v>0</v>
      </c>
      <c r="E2326" t="e">
        <v>#NUM!</v>
      </c>
      <c r="F2326" t="str">
        <f>VLOOKUP(Importacao[[#This Row],[País]],Tabela4[],4,FALSE)</f>
        <v>Montenegro</v>
      </c>
      <c r="G2326" t="str">
        <f>IFERROR(VLOOKUP(Importacao[[#This Row],[País Corrigido]],'Conversor de países_Geral_UTF8_'!$A$2:$B$223,2,FALSE),"Não Informado")</f>
        <v>Europa</v>
      </c>
      <c r="H23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27" spans="1:8" hidden="1">
      <c r="A2327" s="3" t="s">
        <v>154</v>
      </c>
      <c r="B2327">
        <v>1973</v>
      </c>
      <c r="C2327">
        <v>0</v>
      </c>
      <c r="D2327">
        <v>0</v>
      </c>
      <c r="E2327" t="e">
        <v>#NUM!</v>
      </c>
      <c r="F2327" t="str">
        <f>VLOOKUP(Importacao[[#This Row],[País]],Tabela4[],4,FALSE)</f>
        <v>Montenegro</v>
      </c>
      <c r="G2327" t="str">
        <f>IFERROR(VLOOKUP(Importacao[[#This Row],[País Corrigido]],'Conversor de países_Geral_UTF8_'!$A$2:$B$223,2,FALSE),"Não Informado")</f>
        <v>Europa</v>
      </c>
      <c r="H23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28" spans="1:8" hidden="1">
      <c r="A2328" s="3" t="s">
        <v>154</v>
      </c>
      <c r="B2328">
        <v>1974</v>
      </c>
      <c r="C2328">
        <v>0</v>
      </c>
      <c r="D2328">
        <v>0</v>
      </c>
      <c r="E2328" t="e">
        <v>#NUM!</v>
      </c>
      <c r="F2328" t="str">
        <f>VLOOKUP(Importacao[[#This Row],[País]],Tabela4[],4,FALSE)</f>
        <v>Montenegro</v>
      </c>
      <c r="G2328" t="str">
        <f>IFERROR(VLOOKUP(Importacao[[#This Row],[País Corrigido]],'Conversor de países_Geral_UTF8_'!$A$2:$B$223,2,FALSE),"Não Informado")</f>
        <v>Europa</v>
      </c>
      <c r="H23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29" spans="1:8" hidden="1">
      <c r="A2329" s="3" t="s">
        <v>154</v>
      </c>
      <c r="B2329">
        <v>1975</v>
      </c>
      <c r="C2329">
        <v>0</v>
      </c>
      <c r="D2329">
        <v>0</v>
      </c>
      <c r="E2329" t="e">
        <v>#NUM!</v>
      </c>
      <c r="F2329" t="str">
        <f>VLOOKUP(Importacao[[#This Row],[País]],Tabela4[],4,FALSE)</f>
        <v>Montenegro</v>
      </c>
      <c r="G2329" t="str">
        <f>IFERROR(VLOOKUP(Importacao[[#This Row],[País Corrigido]],'Conversor de países_Geral_UTF8_'!$A$2:$B$223,2,FALSE),"Não Informado")</f>
        <v>Europa</v>
      </c>
      <c r="H23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0" spans="1:8" hidden="1">
      <c r="A2330" s="3" t="s">
        <v>154</v>
      </c>
      <c r="B2330">
        <v>1976</v>
      </c>
      <c r="C2330">
        <v>0</v>
      </c>
      <c r="D2330">
        <v>0</v>
      </c>
      <c r="E2330" t="e">
        <v>#NUM!</v>
      </c>
      <c r="F2330" t="str">
        <f>VLOOKUP(Importacao[[#This Row],[País]],Tabela4[],4,FALSE)</f>
        <v>Montenegro</v>
      </c>
      <c r="G2330" t="str">
        <f>IFERROR(VLOOKUP(Importacao[[#This Row],[País Corrigido]],'Conversor de países_Geral_UTF8_'!$A$2:$B$223,2,FALSE),"Não Informado")</f>
        <v>Europa</v>
      </c>
      <c r="H23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1" spans="1:8" hidden="1">
      <c r="A2331" s="3" t="s">
        <v>154</v>
      </c>
      <c r="B2331">
        <v>1977</v>
      </c>
      <c r="C2331">
        <v>0</v>
      </c>
      <c r="D2331">
        <v>0</v>
      </c>
      <c r="E2331" t="e">
        <v>#NUM!</v>
      </c>
      <c r="F2331" t="str">
        <f>VLOOKUP(Importacao[[#This Row],[País]],Tabela4[],4,FALSE)</f>
        <v>Montenegro</v>
      </c>
      <c r="G2331" t="str">
        <f>IFERROR(VLOOKUP(Importacao[[#This Row],[País Corrigido]],'Conversor de países_Geral_UTF8_'!$A$2:$B$223,2,FALSE),"Não Informado")</f>
        <v>Europa</v>
      </c>
      <c r="H23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2" spans="1:8" hidden="1">
      <c r="A2332" s="3" t="s">
        <v>154</v>
      </c>
      <c r="B2332">
        <v>1978</v>
      </c>
      <c r="C2332">
        <v>0</v>
      </c>
      <c r="D2332">
        <v>0</v>
      </c>
      <c r="E2332" t="e">
        <v>#NUM!</v>
      </c>
      <c r="F2332" t="str">
        <f>VLOOKUP(Importacao[[#This Row],[País]],Tabela4[],4,FALSE)</f>
        <v>Montenegro</v>
      </c>
      <c r="G2332" t="str">
        <f>IFERROR(VLOOKUP(Importacao[[#This Row],[País Corrigido]],'Conversor de países_Geral_UTF8_'!$A$2:$B$223,2,FALSE),"Não Informado")</f>
        <v>Europa</v>
      </c>
      <c r="H23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3" spans="1:8" hidden="1">
      <c r="A2333" s="3" t="s">
        <v>154</v>
      </c>
      <c r="B2333">
        <v>1979</v>
      </c>
      <c r="C2333">
        <v>0</v>
      </c>
      <c r="D2333">
        <v>0</v>
      </c>
      <c r="E2333" t="e">
        <v>#NUM!</v>
      </c>
      <c r="F2333" t="str">
        <f>VLOOKUP(Importacao[[#This Row],[País]],Tabela4[],4,FALSE)</f>
        <v>Montenegro</v>
      </c>
      <c r="G2333" t="str">
        <f>IFERROR(VLOOKUP(Importacao[[#This Row],[País Corrigido]],'Conversor de países_Geral_UTF8_'!$A$2:$B$223,2,FALSE),"Não Informado")</f>
        <v>Europa</v>
      </c>
      <c r="H23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4" spans="1:8" hidden="1">
      <c r="A2334" s="3" t="s">
        <v>154</v>
      </c>
      <c r="B2334">
        <v>1980</v>
      </c>
      <c r="C2334">
        <v>0</v>
      </c>
      <c r="D2334">
        <v>0</v>
      </c>
      <c r="E2334" t="e">
        <v>#NUM!</v>
      </c>
      <c r="F2334" t="str">
        <f>VLOOKUP(Importacao[[#This Row],[País]],Tabela4[],4,FALSE)</f>
        <v>Montenegro</v>
      </c>
      <c r="G2334" t="str">
        <f>IFERROR(VLOOKUP(Importacao[[#This Row],[País Corrigido]],'Conversor de países_Geral_UTF8_'!$A$2:$B$223,2,FALSE),"Não Informado")</f>
        <v>Europa</v>
      </c>
      <c r="H23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5" spans="1:8" hidden="1">
      <c r="A2335" s="3" t="s">
        <v>154</v>
      </c>
      <c r="B2335">
        <v>1981</v>
      </c>
      <c r="C2335">
        <v>0</v>
      </c>
      <c r="D2335">
        <v>0</v>
      </c>
      <c r="E2335" t="e">
        <v>#NUM!</v>
      </c>
      <c r="F2335" t="str">
        <f>VLOOKUP(Importacao[[#This Row],[País]],Tabela4[],4,FALSE)</f>
        <v>Montenegro</v>
      </c>
      <c r="G2335" t="str">
        <f>IFERROR(VLOOKUP(Importacao[[#This Row],[País Corrigido]],'Conversor de países_Geral_UTF8_'!$A$2:$B$223,2,FALSE),"Não Informado")</f>
        <v>Europa</v>
      </c>
      <c r="H23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6" spans="1:8" hidden="1">
      <c r="A2336" s="3" t="s">
        <v>154</v>
      </c>
      <c r="B2336">
        <v>1982</v>
      </c>
      <c r="C2336">
        <v>0</v>
      </c>
      <c r="D2336">
        <v>0</v>
      </c>
      <c r="E2336" t="e">
        <v>#NUM!</v>
      </c>
      <c r="F2336" t="str">
        <f>VLOOKUP(Importacao[[#This Row],[País]],Tabela4[],4,FALSE)</f>
        <v>Montenegro</v>
      </c>
      <c r="G2336" t="str">
        <f>IFERROR(VLOOKUP(Importacao[[#This Row],[País Corrigido]],'Conversor de países_Geral_UTF8_'!$A$2:$B$223,2,FALSE),"Não Informado")</f>
        <v>Europa</v>
      </c>
      <c r="H23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7" spans="1:8" hidden="1">
      <c r="A2337" s="3" t="s">
        <v>154</v>
      </c>
      <c r="B2337">
        <v>1983</v>
      </c>
      <c r="C2337">
        <v>0</v>
      </c>
      <c r="D2337">
        <v>0</v>
      </c>
      <c r="E2337" t="e">
        <v>#NUM!</v>
      </c>
      <c r="F2337" t="str">
        <f>VLOOKUP(Importacao[[#This Row],[País]],Tabela4[],4,FALSE)</f>
        <v>Montenegro</v>
      </c>
      <c r="G2337" t="str">
        <f>IFERROR(VLOOKUP(Importacao[[#This Row],[País Corrigido]],'Conversor de países_Geral_UTF8_'!$A$2:$B$223,2,FALSE),"Não Informado")</f>
        <v>Europa</v>
      </c>
      <c r="H23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8" spans="1:8" hidden="1">
      <c r="A2338" s="3" t="s">
        <v>154</v>
      </c>
      <c r="B2338">
        <v>1984</v>
      </c>
      <c r="C2338">
        <v>0</v>
      </c>
      <c r="D2338">
        <v>0</v>
      </c>
      <c r="E2338" t="e">
        <v>#NUM!</v>
      </c>
      <c r="F2338" t="str">
        <f>VLOOKUP(Importacao[[#This Row],[País]],Tabela4[],4,FALSE)</f>
        <v>Montenegro</v>
      </c>
      <c r="G2338" t="str">
        <f>IFERROR(VLOOKUP(Importacao[[#This Row],[País Corrigido]],'Conversor de países_Geral_UTF8_'!$A$2:$B$223,2,FALSE),"Não Informado")</f>
        <v>Europa</v>
      </c>
      <c r="H23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39" spans="1:8" hidden="1">
      <c r="A2339" s="3" t="s">
        <v>154</v>
      </c>
      <c r="B2339">
        <v>1985</v>
      </c>
      <c r="C2339">
        <v>0</v>
      </c>
      <c r="D2339">
        <v>0</v>
      </c>
      <c r="E2339" t="e">
        <v>#NUM!</v>
      </c>
      <c r="F2339" t="str">
        <f>VLOOKUP(Importacao[[#This Row],[País]],Tabela4[],4,FALSE)</f>
        <v>Montenegro</v>
      </c>
      <c r="G2339" t="str">
        <f>IFERROR(VLOOKUP(Importacao[[#This Row],[País Corrigido]],'Conversor de países_Geral_UTF8_'!$A$2:$B$223,2,FALSE),"Não Informado")</f>
        <v>Europa</v>
      </c>
      <c r="H23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0" spans="1:8" hidden="1">
      <c r="A2340" s="3" t="s">
        <v>154</v>
      </c>
      <c r="B2340">
        <v>1986</v>
      </c>
      <c r="C2340">
        <v>0</v>
      </c>
      <c r="D2340">
        <v>0</v>
      </c>
      <c r="E2340" t="e">
        <v>#NUM!</v>
      </c>
      <c r="F2340" t="str">
        <f>VLOOKUP(Importacao[[#This Row],[País]],Tabela4[],4,FALSE)</f>
        <v>Montenegro</v>
      </c>
      <c r="G2340" t="str">
        <f>IFERROR(VLOOKUP(Importacao[[#This Row],[País Corrigido]],'Conversor de países_Geral_UTF8_'!$A$2:$B$223,2,FALSE),"Não Informado")</f>
        <v>Europa</v>
      </c>
      <c r="H23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1" spans="1:8" hidden="1">
      <c r="A2341" s="3" t="s">
        <v>154</v>
      </c>
      <c r="B2341">
        <v>1987</v>
      </c>
      <c r="C2341">
        <v>0</v>
      </c>
      <c r="D2341">
        <v>0</v>
      </c>
      <c r="E2341" t="e">
        <v>#NUM!</v>
      </c>
      <c r="F2341" t="str">
        <f>VLOOKUP(Importacao[[#This Row],[País]],Tabela4[],4,FALSE)</f>
        <v>Montenegro</v>
      </c>
      <c r="G2341" t="str">
        <f>IFERROR(VLOOKUP(Importacao[[#This Row],[País Corrigido]],'Conversor de países_Geral_UTF8_'!$A$2:$B$223,2,FALSE),"Não Informado")</f>
        <v>Europa</v>
      </c>
      <c r="H23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2" spans="1:8" hidden="1">
      <c r="A2342" s="3" t="s">
        <v>154</v>
      </c>
      <c r="B2342">
        <v>1988</v>
      </c>
      <c r="C2342">
        <v>0</v>
      </c>
      <c r="D2342">
        <v>0</v>
      </c>
      <c r="E2342" t="e">
        <v>#NUM!</v>
      </c>
      <c r="F2342" t="str">
        <f>VLOOKUP(Importacao[[#This Row],[País]],Tabela4[],4,FALSE)</f>
        <v>Montenegro</v>
      </c>
      <c r="G2342" t="str">
        <f>IFERROR(VLOOKUP(Importacao[[#This Row],[País Corrigido]],'Conversor de países_Geral_UTF8_'!$A$2:$B$223,2,FALSE),"Não Informado")</f>
        <v>Europa</v>
      </c>
      <c r="H23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3" spans="1:8" hidden="1">
      <c r="A2343" s="3" t="s">
        <v>154</v>
      </c>
      <c r="B2343">
        <v>1989</v>
      </c>
      <c r="C2343">
        <v>0</v>
      </c>
      <c r="D2343">
        <v>0</v>
      </c>
      <c r="E2343" t="e">
        <v>#NUM!</v>
      </c>
      <c r="F2343" t="str">
        <f>VLOOKUP(Importacao[[#This Row],[País]],Tabela4[],4,FALSE)</f>
        <v>Montenegro</v>
      </c>
      <c r="G2343" t="str">
        <f>IFERROR(VLOOKUP(Importacao[[#This Row],[País Corrigido]],'Conversor de países_Geral_UTF8_'!$A$2:$B$223,2,FALSE),"Não Informado")</f>
        <v>Europa</v>
      </c>
      <c r="H23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4" spans="1:8" hidden="1">
      <c r="A2344" s="3" t="s">
        <v>154</v>
      </c>
      <c r="B2344">
        <v>1990</v>
      </c>
      <c r="C2344">
        <v>0</v>
      </c>
      <c r="D2344">
        <v>0</v>
      </c>
      <c r="E2344" t="e">
        <v>#NUM!</v>
      </c>
      <c r="F2344" t="str">
        <f>VLOOKUP(Importacao[[#This Row],[País]],Tabela4[],4,FALSE)</f>
        <v>Montenegro</v>
      </c>
      <c r="G2344" t="str">
        <f>IFERROR(VLOOKUP(Importacao[[#This Row],[País Corrigido]],'Conversor de países_Geral_UTF8_'!$A$2:$B$223,2,FALSE),"Não Informado")</f>
        <v>Europa</v>
      </c>
      <c r="H23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5" spans="1:8" hidden="1">
      <c r="A2345" s="3" t="s">
        <v>154</v>
      </c>
      <c r="B2345">
        <v>1991</v>
      </c>
      <c r="C2345">
        <v>0</v>
      </c>
      <c r="D2345">
        <v>0</v>
      </c>
      <c r="E2345" t="e">
        <v>#NUM!</v>
      </c>
      <c r="F2345" t="str">
        <f>VLOOKUP(Importacao[[#This Row],[País]],Tabela4[],4,FALSE)</f>
        <v>Montenegro</v>
      </c>
      <c r="G2345" t="str">
        <f>IFERROR(VLOOKUP(Importacao[[#This Row],[País Corrigido]],'Conversor de países_Geral_UTF8_'!$A$2:$B$223,2,FALSE),"Não Informado")</f>
        <v>Europa</v>
      </c>
      <c r="H23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6" spans="1:8" hidden="1">
      <c r="A2346" s="3" t="s">
        <v>154</v>
      </c>
      <c r="B2346">
        <v>1992</v>
      </c>
      <c r="C2346">
        <v>0</v>
      </c>
      <c r="D2346">
        <v>0</v>
      </c>
      <c r="E2346" t="e">
        <v>#NUM!</v>
      </c>
      <c r="F2346" t="str">
        <f>VLOOKUP(Importacao[[#This Row],[País]],Tabela4[],4,FALSE)</f>
        <v>Montenegro</v>
      </c>
      <c r="G2346" t="str">
        <f>IFERROR(VLOOKUP(Importacao[[#This Row],[País Corrigido]],'Conversor de países_Geral_UTF8_'!$A$2:$B$223,2,FALSE),"Não Informado")</f>
        <v>Europa</v>
      </c>
      <c r="H23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7" spans="1:8" hidden="1">
      <c r="A2347" s="3" t="s">
        <v>154</v>
      </c>
      <c r="B2347">
        <v>1993</v>
      </c>
      <c r="C2347">
        <v>0</v>
      </c>
      <c r="D2347">
        <v>0</v>
      </c>
      <c r="E2347" t="e">
        <v>#NUM!</v>
      </c>
      <c r="F2347" t="str">
        <f>VLOOKUP(Importacao[[#This Row],[País]],Tabela4[],4,FALSE)</f>
        <v>Montenegro</v>
      </c>
      <c r="G2347" t="str">
        <f>IFERROR(VLOOKUP(Importacao[[#This Row],[País Corrigido]],'Conversor de países_Geral_UTF8_'!$A$2:$B$223,2,FALSE),"Não Informado")</f>
        <v>Europa</v>
      </c>
      <c r="H23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8" spans="1:8" hidden="1">
      <c r="A2348" s="3" t="s">
        <v>154</v>
      </c>
      <c r="B2348">
        <v>1994</v>
      </c>
      <c r="C2348">
        <v>0</v>
      </c>
      <c r="D2348">
        <v>0</v>
      </c>
      <c r="E2348" t="e">
        <v>#NUM!</v>
      </c>
      <c r="F2348" t="str">
        <f>VLOOKUP(Importacao[[#This Row],[País]],Tabela4[],4,FALSE)</f>
        <v>Montenegro</v>
      </c>
      <c r="G2348" t="str">
        <f>IFERROR(VLOOKUP(Importacao[[#This Row],[País Corrigido]],'Conversor de países_Geral_UTF8_'!$A$2:$B$223,2,FALSE),"Não Informado")</f>
        <v>Europa</v>
      </c>
      <c r="H23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49" spans="1:8" hidden="1">
      <c r="A2349" s="3" t="s">
        <v>154</v>
      </c>
      <c r="B2349">
        <v>1995</v>
      </c>
      <c r="C2349">
        <v>0</v>
      </c>
      <c r="D2349">
        <v>0</v>
      </c>
      <c r="E2349" t="e">
        <v>#NUM!</v>
      </c>
      <c r="F2349" t="str">
        <f>VLOOKUP(Importacao[[#This Row],[País]],Tabela4[],4,FALSE)</f>
        <v>Montenegro</v>
      </c>
      <c r="G2349" t="str">
        <f>IFERROR(VLOOKUP(Importacao[[#This Row],[País Corrigido]],'Conversor de países_Geral_UTF8_'!$A$2:$B$223,2,FALSE),"Não Informado")</f>
        <v>Europa</v>
      </c>
      <c r="H23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0" spans="1:8" hidden="1">
      <c r="A2350" s="3" t="s">
        <v>154</v>
      </c>
      <c r="B2350">
        <v>1996</v>
      </c>
      <c r="C2350">
        <v>0</v>
      </c>
      <c r="D2350">
        <v>0</v>
      </c>
      <c r="E2350" t="e">
        <v>#NUM!</v>
      </c>
      <c r="F2350" t="str">
        <f>VLOOKUP(Importacao[[#This Row],[País]],Tabela4[],4,FALSE)</f>
        <v>Montenegro</v>
      </c>
      <c r="G2350" t="str">
        <f>IFERROR(VLOOKUP(Importacao[[#This Row],[País Corrigido]],'Conversor de países_Geral_UTF8_'!$A$2:$B$223,2,FALSE),"Não Informado")</f>
        <v>Europa</v>
      </c>
      <c r="H23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1" spans="1:8" hidden="1">
      <c r="A2351" s="3" t="s">
        <v>154</v>
      </c>
      <c r="B2351">
        <v>1997</v>
      </c>
      <c r="C2351">
        <v>0</v>
      </c>
      <c r="D2351">
        <v>0</v>
      </c>
      <c r="E2351" t="e">
        <v>#NUM!</v>
      </c>
      <c r="F2351" t="str">
        <f>VLOOKUP(Importacao[[#This Row],[País]],Tabela4[],4,FALSE)</f>
        <v>Montenegro</v>
      </c>
      <c r="G2351" t="str">
        <f>IFERROR(VLOOKUP(Importacao[[#This Row],[País Corrigido]],'Conversor de países_Geral_UTF8_'!$A$2:$B$223,2,FALSE),"Não Informado")</f>
        <v>Europa</v>
      </c>
      <c r="H23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2" spans="1:8" hidden="1">
      <c r="A2352" s="3" t="s">
        <v>154</v>
      </c>
      <c r="B2352">
        <v>1998</v>
      </c>
      <c r="C2352">
        <v>0</v>
      </c>
      <c r="D2352">
        <v>0</v>
      </c>
      <c r="E2352" t="e">
        <v>#NUM!</v>
      </c>
      <c r="F2352" t="str">
        <f>VLOOKUP(Importacao[[#This Row],[País]],Tabela4[],4,FALSE)</f>
        <v>Montenegro</v>
      </c>
      <c r="G2352" t="str">
        <f>IFERROR(VLOOKUP(Importacao[[#This Row],[País Corrigido]],'Conversor de países_Geral_UTF8_'!$A$2:$B$223,2,FALSE),"Não Informado")</f>
        <v>Europa</v>
      </c>
      <c r="H23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3" spans="1:8" hidden="1">
      <c r="A2353" s="3" t="s">
        <v>154</v>
      </c>
      <c r="B2353">
        <v>1999</v>
      </c>
      <c r="C2353">
        <v>0</v>
      </c>
      <c r="D2353">
        <v>0</v>
      </c>
      <c r="E2353" t="e">
        <v>#NUM!</v>
      </c>
      <c r="F2353" t="str">
        <f>VLOOKUP(Importacao[[#This Row],[País]],Tabela4[],4,FALSE)</f>
        <v>Montenegro</v>
      </c>
      <c r="G2353" t="str">
        <f>IFERROR(VLOOKUP(Importacao[[#This Row],[País Corrigido]],'Conversor de países_Geral_UTF8_'!$A$2:$B$223,2,FALSE),"Não Informado")</f>
        <v>Europa</v>
      </c>
      <c r="H23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4" spans="1:8" hidden="1">
      <c r="A2354" s="3" t="s">
        <v>154</v>
      </c>
      <c r="B2354">
        <v>2000</v>
      </c>
      <c r="C2354">
        <v>0</v>
      </c>
      <c r="D2354">
        <v>0</v>
      </c>
      <c r="E2354" t="e">
        <v>#NUM!</v>
      </c>
      <c r="F2354" t="str">
        <f>VLOOKUP(Importacao[[#This Row],[País]],Tabela4[],4,FALSE)</f>
        <v>Montenegro</v>
      </c>
      <c r="G2354" t="str">
        <f>IFERROR(VLOOKUP(Importacao[[#This Row],[País Corrigido]],'Conversor de países_Geral_UTF8_'!$A$2:$B$223,2,FALSE),"Não Informado")</f>
        <v>Europa</v>
      </c>
      <c r="H23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5" spans="1:8" hidden="1">
      <c r="A2355" s="3" t="s">
        <v>154</v>
      </c>
      <c r="B2355">
        <v>2001</v>
      </c>
      <c r="C2355">
        <v>0</v>
      </c>
      <c r="D2355">
        <v>0</v>
      </c>
      <c r="E2355" t="e">
        <v>#NUM!</v>
      </c>
      <c r="F2355" t="str">
        <f>VLOOKUP(Importacao[[#This Row],[País]],Tabela4[],4,FALSE)</f>
        <v>Montenegro</v>
      </c>
      <c r="G2355" t="str">
        <f>IFERROR(VLOOKUP(Importacao[[#This Row],[País Corrigido]],'Conversor de países_Geral_UTF8_'!$A$2:$B$223,2,FALSE),"Não Informado")</f>
        <v>Europa</v>
      </c>
      <c r="H23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6" spans="1:8" hidden="1">
      <c r="A2356" s="3" t="s">
        <v>154</v>
      </c>
      <c r="B2356">
        <v>2002</v>
      </c>
      <c r="C2356">
        <v>0</v>
      </c>
      <c r="D2356">
        <v>0</v>
      </c>
      <c r="E2356" t="e">
        <v>#NUM!</v>
      </c>
      <c r="F2356" t="str">
        <f>VLOOKUP(Importacao[[#This Row],[País]],Tabela4[],4,FALSE)</f>
        <v>Montenegro</v>
      </c>
      <c r="G2356" t="str">
        <f>IFERROR(VLOOKUP(Importacao[[#This Row],[País Corrigido]],'Conversor de países_Geral_UTF8_'!$A$2:$B$223,2,FALSE),"Não Informado")</f>
        <v>Europa</v>
      </c>
      <c r="H23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7" spans="1:8" hidden="1">
      <c r="A2357" s="3" t="s">
        <v>154</v>
      </c>
      <c r="B2357">
        <v>2003</v>
      </c>
      <c r="C2357">
        <v>0</v>
      </c>
      <c r="D2357">
        <v>0</v>
      </c>
      <c r="E2357" t="e">
        <v>#NUM!</v>
      </c>
      <c r="F2357" t="str">
        <f>VLOOKUP(Importacao[[#This Row],[País]],Tabela4[],4,FALSE)</f>
        <v>Montenegro</v>
      </c>
      <c r="G2357" t="str">
        <f>IFERROR(VLOOKUP(Importacao[[#This Row],[País Corrigido]],'Conversor de países_Geral_UTF8_'!$A$2:$B$223,2,FALSE),"Não Informado")</f>
        <v>Europa</v>
      </c>
      <c r="H23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8" spans="1:8" hidden="1">
      <c r="A2358" s="3" t="s">
        <v>154</v>
      </c>
      <c r="B2358">
        <v>2004</v>
      </c>
      <c r="C2358">
        <v>0</v>
      </c>
      <c r="D2358">
        <v>0</v>
      </c>
      <c r="E2358" t="e">
        <v>#NUM!</v>
      </c>
      <c r="F2358" t="str">
        <f>VLOOKUP(Importacao[[#This Row],[País]],Tabela4[],4,FALSE)</f>
        <v>Montenegro</v>
      </c>
      <c r="G2358" t="str">
        <f>IFERROR(VLOOKUP(Importacao[[#This Row],[País Corrigido]],'Conversor de países_Geral_UTF8_'!$A$2:$B$223,2,FALSE),"Não Informado")</f>
        <v>Europa</v>
      </c>
      <c r="H23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59" spans="1:8" hidden="1">
      <c r="A2359" s="3" t="s">
        <v>154</v>
      </c>
      <c r="B2359">
        <v>2005</v>
      </c>
      <c r="C2359">
        <v>0</v>
      </c>
      <c r="D2359">
        <v>0</v>
      </c>
      <c r="E2359" t="e">
        <v>#NUM!</v>
      </c>
      <c r="F2359" t="str">
        <f>VLOOKUP(Importacao[[#This Row],[País]],Tabela4[],4,FALSE)</f>
        <v>Montenegro</v>
      </c>
      <c r="G2359" t="str">
        <f>IFERROR(VLOOKUP(Importacao[[#This Row],[País Corrigido]],'Conversor de países_Geral_UTF8_'!$A$2:$B$223,2,FALSE),"Não Informado")</f>
        <v>Europa</v>
      </c>
      <c r="H23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0" spans="1:8" hidden="1">
      <c r="A2360" s="3" t="s">
        <v>154</v>
      </c>
      <c r="B2360">
        <v>2006</v>
      </c>
      <c r="C2360">
        <v>0</v>
      </c>
      <c r="D2360">
        <v>0</v>
      </c>
      <c r="E2360" t="e">
        <v>#NUM!</v>
      </c>
      <c r="F2360" t="str">
        <f>VLOOKUP(Importacao[[#This Row],[País]],Tabela4[],4,FALSE)</f>
        <v>Montenegro</v>
      </c>
      <c r="G2360" t="str">
        <f>IFERROR(VLOOKUP(Importacao[[#This Row],[País Corrigido]],'Conversor de países_Geral_UTF8_'!$A$2:$B$223,2,FALSE),"Não Informado")</f>
        <v>Europa</v>
      </c>
      <c r="H23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1" spans="1:8" hidden="1">
      <c r="A2361" s="3" t="s">
        <v>154</v>
      </c>
      <c r="B2361">
        <v>2007</v>
      </c>
      <c r="C2361">
        <v>0</v>
      </c>
      <c r="D2361">
        <v>0</v>
      </c>
      <c r="E2361" t="e">
        <v>#NUM!</v>
      </c>
      <c r="F2361" t="str">
        <f>VLOOKUP(Importacao[[#This Row],[País]],Tabela4[],4,FALSE)</f>
        <v>Montenegro</v>
      </c>
      <c r="G2361" t="str">
        <f>IFERROR(VLOOKUP(Importacao[[#This Row],[País Corrigido]],'Conversor de países_Geral_UTF8_'!$A$2:$B$223,2,FALSE),"Não Informado")</f>
        <v>Europa</v>
      </c>
      <c r="H23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2" spans="1:8" hidden="1">
      <c r="A2362" s="3" t="s">
        <v>154</v>
      </c>
      <c r="B2362">
        <v>2008</v>
      </c>
      <c r="C2362">
        <v>0</v>
      </c>
      <c r="D2362">
        <v>0</v>
      </c>
      <c r="E2362" t="e">
        <v>#NUM!</v>
      </c>
      <c r="F2362" t="str">
        <f>VLOOKUP(Importacao[[#This Row],[País]],Tabela4[],4,FALSE)</f>
        <v>Montenegro</v>
      </c>
      <c r="G2362" t="str">
        <f>IFERROR(VLOOKUP(Importacao[[#This Row],[País Corrigido]],'Conversor de países_Geral_UTF8_'!$A$2:$B$223,2,FALSE),"Não Informado")</f>
        <v>Europa</v>
      </c>
      <c r="H23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3" spans="1:8" hidden="1">
      <c r="A2363" s="3" t="s">
        <v>154</v>
      </c>
      <c r="B2363">
        <v>2009</v>
      </c>
      <c r="C2363">
        <v>0</v>
      </c>
      <c r="D2363">
        <v>0</v>
      </c>
      <c r="E2363" t="e">
        <v>#NUM!</v>
      </c>
      <c r="F2363" t="str">
        <f>VLOOKUP(Importacao[[#This Row],[País]],Tabela4[],4,FALSE)</f>
        <v>Montenegro</v>
      </c>
      <c r="G2363" t="str">
        <f>IFERROR(VLOOKUP(Importacao[[#This Row],[País Corrigido]],'Conversor de países_Geral_UTF8_'!$A$2:$B$223,2,FALSE),"Não Informado")</f>
        <v>Europa</v>
      </c>
      <c r="H23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4" spans="1:8" hidden="1">
      <c r="A2364" s="3" t="s">
        <v>154</v>
      </c>
      <c r="B2364">
        <v>2010</v>
      </c>
      <c r="C2364">
        <v>0</v>
      </c>
      <c r="D2364">
        <v>0</v>
      </c>
      <c r="E2364" t="e">
        <v>#NUM!</v>
      </c>
      <c r="F2364" t="str">
        <f>VLOOKUP(Importacao[[#This Row],[País]],Tabela4[],4,FALSE)</f>
        <v>Montenegro</v>
      </c>
      <c r="G2364" t="str">
        <f>IFERROR(VLOOKUP(Importacao[[#This Row],[País Corrigido]],'Conversor de países_Geral_UTF8_'!$A$2:$B$223,2,FALSE),"Não Informado")</f>
        <v>Europa</v>
      </c>
      <c r="H23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5" spans="1:8" hidden="1">
      <c r="A2365" s="3" t="s">
        <v>154</v>
      </c>
      <c r="B2365">
        <v>2011</v>
      </c>
      <c r="C2365">
        <v>0</v>
      </c>
      <c r="D2365">
        <v>0</v>
      </c>
      <c r="E2365" t="e">
        <v>#NUM!</v>
      </c>
      <c r="F2365" t="str">
        <f>VLOOKUP(Importacao[[#This Row],[País]],Tabela4[],4,FALSE)</f>
        <v>Montenegro</v>
      </c>
      <c r="G2365" t="str">
        <f>IFERROR(VLOOKUP(Importacao[[#This Row],[País Corrigido]],'Conversor de países_Geral_UTF8_'!$A$2:$B$223,2,FALSE),"Não Informado")</f>
        <v>Europa</v>
      </c>
      <c r="H23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6" spans="1:8" hidden="1">
      <c r="A2366" s="3" t="s">
        <v>154</v>
      </c>
      <c r="B2366">
        <v>2012</v>
      </c>
      <c r="C2366">
        <v>0</v>
      </c>
      <c r="D2366">
        <v>0</v>
      </c>
      <c r="E2366" t="e">
        <v>#NUM!</v>
      </c>
      <c r="F2366" t="str">
        <f>VLOOKUP(Importacao[[#This Row],[País]],Tabela4[],4,FALSE)</f>
        <v>Montenegro</v>
      </c>
      <c r="G2366" t="str">
        <f>IFERROR(VLOOKUP(Importacao[[#This Row],[País Corrigido]],'Conversor de países_Geral_UTF8_'!$A$2:$B$223,2,FALSE),"Não Informado")</f>
        <v>Europa</v>
      </c>
      <c r="H23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7" spans="1:8" hidden="1">
      <c r="A2367" s="3" t="s">
        <v>154</v>
      </c>
      <c r="B2367">
        <v>2013</v>
      </c>
      <c r="C2367">
        <v>0</v>
      </c>
      <c r="D2367">
        <v>0</v>
      </c>
      <c r="E2367" t="e">
        <v>#NUM!</v>
      </c>
      <c r="F2367" t="str">
        <f>VLOOKUP(Importacao[[#This Row],[País]],Tabela4[],4,FALSE)</f>
        <v>Montenegro</v>
      </c>
      <c r="G2367" t="str">
        <f>IFERROR(VLOOKUP(Importacao[[#This Row],[País Corrigido]],'Conversor de países_Geral_UTF8_'!$A$2:$B$223,2,FALSE),"Não Informado")</f>
        <v>Europa</v>
      </c>
      <c r="H23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8" spans="1:8" hidden="1">
      <c r="A2368" s="3" t="s">
        <v>154</v>
      </c>
      <c r="B2368">
        <v>2014</v>
      </c>
      <c r="C2368">
        <v>0</v>
      </c>
      <c r="D2368">
        <v>0</v>
      </c>
      <c r="E2368" t="e">
        <v>#NUM!</v>
      </c>
      <c r="F2368" t="str">
        <f>VLOOKUP(Importacao[[#This Row],[País]],Tabela4[],4,FALSE)</f>
        <v>Montenegro</v>
      </c>
      <c r="G2368" t="str">
        <f>IFERROR(VLOOKUP(Importacao[[#This Row],[País Corrigido]],'Conversor de países_Geral_UTF8_'!$A$2:$B$223,2,FALSE),"Não Informado")</f>
        <v>Europa</v>
      </c>
      <c r="H23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69" spans="1:8" hidden="1">
      <c r="A2369" s="3" t="s">
        <v>154</v>
      </c>
      <c r="B2369">
        <v>2015</v>
      </c>
      <c r="C2369">
        <v>0</v>
      </c>
      <c r="D2369">
        <v>0</v>
      </c>
      <c r="E2369" t="e">
        <v>#NUM!</v>
      </c>
      <c r="F2369" t="str">
        <f>VLOOKUP(Importacao[[#This Row],[País]],Tabela4[],4,FALSE)</f>
        <v>Montenegro</v>
      </c>
      <c r="G2369" t="str">
        <f>IFERROR(VLOOKUP(Importacao[[#This Row],[País Corrigido]],'Conversor de países_Geral_UTF8_'!$A$2:$B$223,2,FALSE),"Não Informado")</f>
        <v>Europa</v>
      </c>
      <c r="H23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70" spans="1:8" hidden="1">
      <c r="A2370" s="3" t="s">
        <v>154</v>
      </c>
      <c r="B2370">
        <v>2016</v>
      </c>
      <c r="C2370">
        <v>0</v>
      </c>
      <c r="D2370">
        <v>0</v>
      </c>
      <c r="E2370" t="e">
        <v>#NUM!</v>
      </c>
      <c r="F2370" t="str">
        <f>VLOOKUP(Importacao[[#This Row],[País]],Tabela4[],4,FALSE)</f>
        <v>Montenegro</v>
      </c>
      <c r="G2370" t="str">
        <f>IFERROR(VLOOKUP(Importacao[[#This Row],[País Corrigido]],'Conversor de países_Geral_UTF8_'!$A$2:$B$223,2,FALSE),"Não Informado")</f>
        <v>Europa</v>
      </c>
      <c r="H23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71" spans="1:8" hidden="1">
      <c r="A2371" s="3" t="s">
        <v>154</v>
      </c>
      <c r="B2371">
        <v>2017</v>
      </c>
      <c r="C2371">
        <v>0</v>
      </c>
      <c r="D2371">
        <v>0</v>
      </c>
      <c r="E2371" t="e">
        <v>#NUM!</v>
      </c>
      <c r="F2371" t="str">
        <f>VLOOKUP(Importacao[[#This Row],[País]],Tabela4[],4,FALSE)</f>
        <v>Montenegro</v>
      </c>
      <c r="G2371" t="str">
        <f>IFERROR(VLOOKUP(Importacao[[#This Row],[País Corrigido]],'Conversor de países_Geral_UTF8_'!$A$2:$B$223,2,FALSE),"Não Informado")</f>
        <v>Europa</v>
      </c>
      <c r="H23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72" spans="1:8" hidden="1">
      <c r="A2372" s="3" t="s">
        <v>154</v>
      </c>
      <c r="B2372">
        <v>2018</v>
      </c>
      <c r="C2372">
        <v>0</v>
      </c>
      <c r="D2372">
        <v>0</v>
      </c>
      <c r="E2372" t="e">
        <v>#NUM!</v>
      </c>
      <c r="F2372" t="str">
        <f>VLOOKUP(Importacao[[#This Row],[País]],Tabela4[],4,FALSE)</f>
        <v>Montenegro</v>
      </c>
      <c r="G2372" t="str">
        <f>IFERROR(VLOOKUP(Importacao[[#This Row],[País Corrigido]],'Conversor de países_Geral_UTF8_'!$A$2:$B$223,2,FALSE),"Não Informado")</f>
        <v>Europa</v>
      </c>
      <c r="H23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73" spans="1:8" hidden="1">
      <c r="A2373" s="3" t="s">
        <v>154</v>
      </c>
      <c r="B2373">
        <v>2019</v>
      </c>
      <c r="C2373">
        <v>1701</v>
      </c>
      <c r="D2373">
        <v>5440</v>
      </c>
      <c r="E2373">
        <v>3.1981187536743092</v>
      </c>
      <c r="F2373" t="str">
        <f>VLOOKUP(Importacao[[#This Row],[País]],Tabela4[],4,FALSE)</f>
        <v>Montenegro</v>
      </c>
      <c r="G2373" t="str">
        <f>IFERROR(VLOOKUP(Importacao[[#This Row],[País Corrigido]],'Conversor de países_Geral_UTF8_'!$A$2:$B$223,2,FALSE),"Não Informado")</f>
        <v>Europa</v>
      </c>
      <c r="H23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74" spans="1:8" hidden="1">
      <c r="A2374" s="3" t="s">
        <v>154</v>
      </c>
      <c r="B2374">
        <v>2020</v>
      </c>
      <c r="C2374">
        <v>0</v>
      </c>
      <c r="D2374">
        <v>0</v>
      </c>
      <c r="E2374" t="e">
        <v>#NUM!</v>
      </c>
      <c r="F2374" t="str">
        <f>VLOOKUP(Importacao[[#This Row],[País]],Tabela4[],4,FALSE)</f>
        <v>Montenegro</v>
      </c>
      <c r="G2374" t="str">
        <f>IFERROR(VLOOKUP(Importacao[[#This Row],[País Corrigido]],'Conversor de países_Geral_UTF8_'!$A$2:$B$223,2,FALSE),"Não Informado")</f>
        <v>Europa</v>
      </c>
      <c r="H23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75" spans="1:8" hidden="1">
      <c r="A2375" s="3" t="s">
        <v>154</v>
      </c>
      <c r="B2375">
        <v>2021</v>
      </c>
      <c r="C2375">
        <v>0</v>
      </c>
      <c r="D2375">
        <v>0</v>
      </c>
      <c r="E2375" t="e">
        <v>#NUM!</v>
      </c>
      <c r="F2375" t="str">
        <f>VLOOKUP(Importacao[[#This Row],[País]],Tabela4[],4,FALSE)</f>
        <v>Montenegro</v>
      </c>
      <c r="G2375" t="str">
        <f>IFERROR(VLOOKUP(Importacao[[#This Row],[País Corrigido]],'Conversor de países_Geral_UTF8_'!$A$2:$B$223,2,FALSE),"Não Informado")</f>
        <v>Europa</v>
      </c>
      <c r="H23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76" spans="1:8" hidden="1">
      <c r="A2376" s="3" t="s">
        <v>154</v>
      </c>
      <c r="B2376">
        <v>2022</v>
      </c>
      <c r="C2376">
        <v>0</v>
      </c>
      <c r="D2376">
        <v>0</v>
      </c>
      <c r="E2376" t="e">
        <v>#NUM!</v>
      </c>
      <c r="F2376" t="str">
        <f>VLOOKUP(Importacao[[#This Row],[País]],Tabela4[],4,FALSE)</f>
        <v>Montenegro</v>
      </c>
      <c r="G2376" t="str">
        <f>IFERROR(VLOOKUP(Importacao[[#This Row],[País Corrigido]],'Conversor de países_Geral_UTF8_'!$A$2:$B$223,2,FALSE),"Não Informado")</f>
        <v>Europa</v>
      </c>
      <c r="H23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77" spans="1:8" hidden="1">
      <c r="A2377" s="3" t="s">
        <v>154</v>
      </c>
      <c r="B2377">
        <v>2023</v>
      </c>
      <c r="C2377">
        <v>51189</v>
      </c>
      <c r="D2377">
        <v>138741</v>
      </c>
      <c r="E2377">
        <v>2.7103674617593625</v>
      </c>
      <c r="F2377" t="str">
        <f>VLOOKUP(Importacao[[#This Row],[País]],Tabela4[],4,FALSE)</f>
        <v>Montenegro</v>
      </c>
      <c r="G2377" t="str">
        <f>IFERROR(VLOOKUP(Importacao[[#This Row],[País Corrigido]],'Conversor de países_Geral_UTF8_'!$A$2:$B$223,2,FALSE),"Não Informado")</f>
        <v>Europa</v>
      </c>
      <c r="H23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378" spans="1:8" hidden="1">
      <c r="A2378" s="3" t="s">
        <v>162</v>
      </c>
      <c r="B2378">
        <v>1970</v>
      </c>
      <c r="C2378">
        <v>0</v>
      </c>
      <c r="D2378">
        <v>0</v>
      </c>
      <c r="E2378" t="e">
        <v>#NUM!</v>
      </c>
      <c r="F2378" t="str">
        <f>VLOOKUP(Importacao[[#This Row],[País]],Tabela4[],4,FALSE)</f>
        <v>Noruega</v>
      </c>
      <c r="G2378" t="str">
        <f>IFERROR(VLOOKUP(Importacao[[#This Row],[País Corrigido]],'Conversor de países_Geral_UTF8_'!$A$2:$B$223,2,FALSE),"Não Informado")</f>
        <v>Europa</v>
      </c>
      <c r="H23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79" spans="1:8" hidden="1">
      <c r="A2379" s="3" t="s">
        <v>162</v>
      </c>
      <c r="B2379">
        <v>1971</v>
      </c>
      <c r="C2379">
        <v>0</v>
      </c>
      <c r="D2379">
        <v>0</v>
      </c>
      <c r="E2379" t="e">
        <v>#NUM!</v>
      </c>
      <c r="F2379" t="str">
        <f>VLOOKUP(Importacao[[#This Row],[País]],Tabela4[],4,FALSE)</f>
        <v>Noruega</v>
      </c>
      <c r="G2379" t="str">
        <f>IFERROR(VLOOKUP(Importacao[[#This Row],[País Corrigido]],'Conversor de países_Geral_UTF8_'!$A$2:$B$223,2,FALSE),"Não Informado")</f>
        <v>Europa</v>
      </c>
      <c r="H23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0" spans="1:8" hidden="1">
      <c r="A2380" s="3" t="s">
        <v>162</v>
      </c>
      <c r="B2380">
        <v>1972</v>
      </c>
      <c r="C2380">
        <v>0</v>
      </c>
      <c r="D2380">
        <v>0</v>
      </c>
      <c r="E2380" t="e">
        <v>#NUM!</v>
      </c>
      <c r="F2380" t="str">
        <f>VLOOKUP(Importacao[[#This Row],[País]],Tabela4[],4,FALSE)</f>
        <v>Noruega</v>
      </c>
      <c r="G2380" t="str">
        <f>IFERROR(VLOOKUP(Importacao[[#This Row],[País Corrigido]],'Conversor de países_Geral_UTF8_'!$A$2:$B$223,2,FALSE),"Não Informado")</f>
        <v>Europa</v>
      </c>
      <c r="H23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1" spans="1:8" hidden="1">
      <c r="A2381" s="3" t="s">
        <v>162</v>
      </c>
      <c r="B2381">
        <v>1973</v>
      </c>
      <c r="C2381">
        <v>0</v>
      </c>
      <c r="D2381">
        <v>0</v>
      </c>
      <c r="E2381" t="e">
        <v>#NUM!</v>
      </c>
      <c r="F2381" t="str">
        <f>VLOOKUP(Importacao[[#This Row],[País]],Tabela4[],4,FALSE)</f>
        <v>Noruega</v>
      </c>
      <c r="G2381" t="str">
        <f>IFERROR(VLOOKUP(Importacao[[#This Row],[País Corrigido]],'Conversor de países_Geral_UTF8_'!$A$2:$B$223,2,FALSE),"Não Informado")</f>
        <v>Europa</v>
      </c>
      <c r="H23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2" spans="1:8" hidden="1">
      <c r="A2382" s="3" t="s">
        <v>162</v>
      </c>
      <c r="B2382">
        <v>1974</v>
      </c>
      <c r="C2382">
        <v>0</v>
      </c>
      <c r="D2382">
        <v>0</v>
      </c>
      <c r="E2382" t="e">
        <v>#NUM!</v>
      </c>
      <c r="F2382" t="str">
        <f>VLOOKUP(Importacao[[#This Row],[País]],Tabela4[],4,FALSE)</f>
        <v>Noruega</v>
      </c>
      <c r="G2382" t="str">
        <f>IFERROR(VLOOKUP(Importacao[[#This Row],[País Corrigido]],'Conversor de países_Geral_UTF8_'!$A$2:$B$223,2,FALSE),"Não Informado")</f>
        <v>Europa</v>
      </c>
      <c r="H23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3" spans="1:8" hidden="1">
      <c r="A2383" s="3" t="s">
        <v>162</v>
      </c>
      <c r="B2383">
        <v>1975</v>
      </c>
      <c r="C2383">
        <v>0</v>
      </c>
      <c r="D2383">
        <v>0</v>
      </c>
      <c r="E2383" t="e">
        <v>#NUM!</v>
      </c>
      <c r="F2383" t="str">
        <f>VLOOKUP(Importacao[[#This Row],[País]],Tabela4[],4,FALSE)</f>
        <v>Noruega</v>
      </c>
      <c r="G2383" t="str">
        <f>IFERROR(VLOOKUP(Importacao[[#This Row],[País Corrigido]],'Conversor de países_Geral_UTF8_'!$A$2:$B$223,2,FALSE),"Não Informado")</f>
        <v>Europa</v>
      </c>
      <c r="H23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4" spans="1:8" hidden="1">
      <c r="A2384" s="3" t="s">
        <v>162</v>
      </c>
      <c r="B2384">
        <v>1976</v>
      </c>
      <c r="C2384">
        <v>0</v>
      </c>
      <c r="D2384">
        <v>0</v>
      </c>
      <c r="E2384" t="e">
        <v>#NUM!</v>
      </c>
      <c r="F2384" t="str">
        <f>VLOOKUP(Importacao[[#This Row],[País]],Tabela4[],4,FALSE)</f>
        <v>Noruega</v>
      </c>
      <c r="G2384" t="str">
        <f>IFERROR(VLOOKUP(Importacao[[#This Row],[País Corrigido]],'Conversor de países_Geral_UTF8_'!$A$2:$B$223,2,FALSE),"Não Informado")</f>
        <v>Europa</v>
      </c>
      <c r="H23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5" spans="1:8" hidden="1">
      <c r="A2385" s="3" t="s">
        <v>162</v>
      </c>
      <c r="B2385">
        <v>1977</v>
      </c>
      <c r="C2385">
        <v>0</v>
      </c>
      <c r="D2385">
        <v>0</v>
      </c>
      <c r="E2385" t="e">
        <v>#NUM!</v>
      </c>
      <c r="F2385" t="str">
        <f>VLOOKUP(Importacao[[#This Row],[País]],Tabela4[],4,FALSE)</f>
        <v>Noruega</v>
      </c>
      <c r="G2385" t="str">
        <f>IFERROR(VLOOKUP(Importacao[[#This Row],[País Corrigido]],'Conversor de países_Geral_UTF8_'!$A$2:$B$223,2,FALSE),"Não Informado")</f>
        <v>Europa</v>
      </c>
      <c r="H23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6" spans="1:8" hidden="1">
      <c r="A2386" s="3" t="s">
        <v>162</v>
      </c>
      <c r="B2386">
        <v>1978</v>
      </c>
      <c r="C2386">
        <v>0</v>
      </c>
      <c r="D2386">
        <v>0</v>
      </c>
      <c r="E2386" t="e">
        <v>#NUM!</v>
      </c>
      <c r="F2386" t="str">
        <f>VLOOKUP(Importacao[[#This Row],[País]],Tabela4[],4,FALSE)</f>
        <v>Noruega</v>
      </c>
      <c r="G2386" t="str">
        <f>IFERROR(VLOOKUP(Importacao[[#This Row],[País Corrigido]],'Conversor de países_Geral_UTF8_'!$A$2:$B$223,2,FALSE),"Não Informado")</f>
        <v>Europa</v>
      </c>
      <c r="H23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7" spans="1:8" hidden="1">
      <c r="A2387" s="3" t="s">
        <v>162</v>
      </c>
      <c r="B2387">
        <v>1979</v>
      </c>
      <c r="C2387">
        <v>0</v>
      </c>
      <c r="D2387">
        <v>0</v>
      </c>
      <c r="E2387" t="e">
        <v>#NUM!</v>
      </c>
      <c r="F2387" t="str">
        <f>VLOOKUP(Importacao[[#This Row],[País]],Tabela4[],4,FALSE)</f>
        <v>Noruega</v>
      </c>
      <c r="G2387" t="str">
        <f>IFERROR(VLOOKUP(Importacao[[#This Row],[País Corrigido]],'Conversor de países_Geral_UTF8_'!$A$2:$B$223,2,FALSE),"Não Informado")</f>
        <v>Europa</v>
      </c>
      <c r="H23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8" spans="1:8" hidden="1">
      <c r="A2388" s="3" t="s">
        <v>162</v>
      </c>
      <c r="B2388">
        <v>1980</v>
      </c>
      <c r="C2388">
        <v>0</v>
      </c>
      <c r="D2388">
        <v>0</v>
      </c>
      <c r="E2388" t="e">
        <v>#NUM!</v>
      </c>
      <c r="F2388" t="str">
        <f>VLOOKUP(Importacao[[#This Row],[País]],Tabela4[],4,FALSE)</f>
        <v>Noruega</v>
      </c>
      <c r="G2388" t="str">
        <f>IFERROR(VLOOKUP(Importacao[[#This Row],[País Corrigido]],'Conversor de países_Geral_UTF8_'!$A$2:$B$223,2,FALSE),"Não Informado")</f>
        <v>Europa</v>
      </c>
      <c r="H23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89" spans="1:8" hidden="1">
      <c r="A2389" s="3" t="s">
        <v>162</v>
      </c>
      <c r="B2389">
        <v>1981</v>
      </c>
      <c r="C2389">
        <v>0</v>
      </c>
      <c r="D2389">
        <v>0</v>
      </c>
      <c r="E2389" t="e">
        <v>#NUM!</v>
      </c>
      <c r="F2389" t="str">
        <f>VLOOKUP(Importacao[[#This Row],[País]],Tabela4[],4,FALSE)</f>
        <v>Noruega</v>
      </c>
      <c r="G2389" t="str">
        <f>IFERROR(VLOOKUP(Importacao[[#This Row],[País Corrigido]],'Conversor de países_Geral_UTF8_'!$A$2:$B$223,2,FALSE),"Não Informado")</f>
        <v>Europa</v>
      </c>
      <c r="H23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0" spans="1:8" hidden="1">
      <c r="A2390" s="3" t="s">
        <v>162</v>
      </c>
      <c r="B2390">
        <v>1982</v>
      </c>
      <c r="C2390">
        <v>0</v>
      </c>
      <c r="D2390">
        <v>0</v>
      </c>
      <c r="E2390" t="e">
        <v>#NUM!</v>
      </c>
      <c r="F2390" t="str">
        <f>VLOOKUP(Importacao[[#This Row],[País]],Tabela4[],4,FALSE)</f>
        <v>Noruega</v>
      </c>
      <c r="G2390" t="str">
        <f>IFERROR(VLOOKUP(Importacao[[#This Row],[País Corrigido]],'Conversor de países_Geral_UTF8_'!$A$2:$B$223,2,FALSE),"Não Informado")</f>
        <v>Europa</v>
      </c>
      <c r="H23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1" spans="1:8" hidden="1">
      <c r="A2391" s="3" t="s">
        <v>162</v>
      </c>
      <c r="B2391">
        <v>1983</v>
      </c>
      <c r="C2391">
        <v>0</v>
      </c>
      <c r="D2391">
        <v>0</v>
      </c>
      <c r="E2391" t="e">
        <v>#NUM!</v>
      </c>
      <c r="F2391" t="str">
        <f>VLOOKUP(Importacao[[#This Row],[País]],Tabela4[],4,FALSE)</f>
        <v>Noruega</v>
      </c>
      <c r="G2391" t="str">
        <f>IFERROR(VLOOKUP(Importacao[[#This Row],[País Corrigido]],'Conversor de países_Geral_UTF8_'!$A$2:$B$223,2,FALSE),"Não Informado")</f>
        <v>Europa</v>
      </c>
      <c r="H23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2" spans="1:8" hidden="1">
      <c r="A2392" s="3" t="s">
        <v>162</v>
      </c>
      <c r="B2392">
        <v>1984</v>
      </c>
      <c r="C2392">
        <v>0</v>
      </c>
      <c r="D2392">
        <v>0</v>
      </c>
      <c r="E2392" t="e">
        <v>#NUM!</v>
      </c>
      <c r="F2392" t="str">
        <f>VLOOKUP(Importacao[[#This Row],[País]],Tabela4[],4,FALSE)</f>
        <v>Noruega</v>
      </c>
      <c r="G2392" t="str">
        <f>IFERROR(VLOOKUP(Importacao[[#This Row],[País Corrigido]],'Conversor de países_Geral_UTF8_'!$A$2:$B$223,2,FALSE),"Não Informado")</f>
        <v>Europa</v>
      </c>
      <c r="H23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3" spans="1:8" hidden="1">
      <c r="A2393" s="3" t="s">
        <v>162</v>
      </c>
      <c r="B2393">
        <v>1985</v>
      </c>
      <c r="C2393">
        <v>0</v>
      </c>
      <c r="D2393">
        <v>0</v>
      </c>
      <c r="E2393" t="e">
        <v>#NUM!</v>
      </c>
      <c r="F2393" t="str">
        <f>VLOOKUP(Importacao[[#This Row],[País]],Tabela4[],4,FALSE)</f>
        <v>Noruega</v>
      </c>
      <c r="G2393" t="str">
        <f>IFERROR(VLOOKUP(Importacao[[#This Row],[País Corrigido]],'Conversor de países_Geral_UTF8_'!$A$2:$B$223,2,FALSE),"Não Informado")</f>
        <v>Europa</v>
      </c>
      <c r="H23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4" spans="1:8" hidden="1">
      <c r="A2394" s="3" t="s">
        <v>162</v>
      </c>
      <c r="B2394">
        <v>1986</v>
      </c>
      <c r="C2394">
        <v>0</v>
      </c>
      <c r="D2394">
        <v>0</v>
      </c>
      <c r="E2394" t="e">
        <v>#NUM!</v>
      </c>
      <c r="F2394" t="str">
        <f>VLOOKUP(Importacao[[#This Row],[País]],Tabela4[],4,FALSE)</f>
        <v>Noruega</v>
      </c>
      <c r="G2394" t="str">
        <f>IFERROR(VLOOKUP(Importacao[[#This Row],[País Corrigido]],'Conversor de países_Geral_UTF8_'!$A$2:$B$223,2,FALSE),"Não Informado")</f>
        <v>Europa</v>
      </c>
      <c r="H23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5" spans="1:8" hidden="1">
      <c r="A2395" s="3" t="s">
        <v>162</v>
      </c>
      <c r="B2395">
        <v>1987</v>
      </c>
      <c r="C2395">
        <v>0</v>
      </c>
      <c r="D2395">
        <v>0</v>
      </c>
      <c r="E2395" t="e">
        <v>#NUM!</v>
      </c>
      <c r="F2395" t="str">
        <f>VLOOKUP(Importacao[[#This Row],[País]],Tabela4[],4,FALSE)</f>
        <v>Noruega</v>
      </c>
      <c r="G2395" t="str">
        <f>IFERROR(VLOOKUP(Importacao[[#This Row],[País Corrigido]],'Conversor de países_Geral_UTF8_'!$A$2:$B$223,2,FALSE),"Não Informado")</f>
        <v>Europa</v>
      </c>
      <c r="H23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6" spans="1:8" hidden="1">
      <c r="A2396" s="3" t="s">
        <v>162</v>
      </c>
      <c r="B2396">
        <v>1988</v>
      </c>
      <c r="C2396">
        <v>0</v>
      </c>
      <c r="D2396">
        <v>0</v>
      </c>
      <c r="E2396" t="e">
        <v>#NUM!</v>
      </c>
      <c r="F2396" t="str">
        <f>VLOOKUP(Importacao[[#This Row],[País]],Tabela4[],4,FALSE)</f>
        <v>Noruega</v>
      </c>
      <c r="G2396" t="str">
        <f>IFERROR(VLOOKUP(Importacao[[#This Row],[País Corrigido]],'Conversor de países_Geral_UTF8_'!$A$2:$B$223,2,FALSE),"Não Informado")</f>
        <v>Europa</v>
      </c>
      <c r="H23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7" spans="1:8" hidden="1">
      <c r="A2397" s="3" t="s">
        <v>162</v>
      </c>
      <c r="B2397">
        <v>1989</v>
      </c>
      <c r="C2397">
        <v>0</v>
      </c>
      <c r="D2397">
        <v>0</v>
      </c>
      <c r="E2397" t="e">
        <v>#NUM!</v>
      </c>
      <c r="F2397" t="str">
        <f>VLOOKUP(Importacao[[#This Row],[País]],Tabela4[],4,FALSE)</f>
        <v>Noruega</v>
      </c>
      <c r="G2397" t="str">
        <f>IFERROR(VLOOKUP(Importacao[[#This Row],[País Corrigido]],'Conversor de países_Geral_UTF8_'!$A$2:$B$223,2,FALSE),"Não Informado")</f>
        <v>Europa</v>
      </c>
      <c r="H23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8" spans="1:8" hidden="1">
      <c r="A2398" s="3" t="s">
        <v>162</v>
      </c>
      <c r="B2398">
        <v>1990</v>
      </c>
      <c r="C2398">
        <v>0</v>
      </c>
      <c r="D2398">
        <v>0</v>
      </c>
      <c r="E2398" t="e">
        <v>#NUM!</v>
      </c>
      <c r="F2398" t="str">
        <f>VLOOKUP(Importacao[[#This Row],[País]],Tabela4[],4,FALSE)</f>
        <v>Noruega</v>
      </c>
      <c r="G2398" t="str">
        <f>IFERROR(VLOOKUP(Importacao[[#This Row],[País Corrigido]],'Conversor de países_Geral_UTF8_'!$A$2:$B$223,2,FALSE),"Não Informado")</f>
        <v>Europa</v>
      </c>
      <c r="H23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399" spans="1:8" hidden="1">
      <c r="A2399" s="3" t="s">
        <v>162</v>
      </c>
      <c r="B2399">
        <v>1991</v>
      </c>
      <c r="C2399">
        <v>0</v>
      </c>
      <c r="D2399">
        <v>0</v>
      </c>
      <c r="E2399" t="e">
        <v>#NUM!</v>
      </c>
      <c r="F2399" t="str">
        <f>VLOOKUP(Importacao[[#This Row],[País]],Tabela4[],4,FALSE)</f>
        <v>Noruega</v>
      </c>
      <c r="G2399" t="str">
        <f>IFERROR(VLOOKUP(Importacao[[#This Row],[País Corrigido]],'Conversor de países_Geral_UTF8_'!$A$2:$B$223,2,FALSE),"Não Informado")</f>
        <v>Europa</v>
      </c>
      <c r="H23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0" spans="1:8" hidden="1">
      <c r="A2400" s="3" t="s">
        <v>162</v>
      </c>
      <c r="B2400">
        <v>1992</v>
      </c>
      <c r="C2400">
        <v>0</v>
      </c>
      <c r="D2400">
        <v>0</v>
      </c>
      <c r="E2400" t="e">
        <v>#NUM!</v>
      </c>
      <c r="F2400" t="str">
        <f>VLOOKUP(Importacao[[#This Row],[País]],Tabela4[],4,FALSE)</f>
        <v>Noruega</v>
      </c>
      <c r="G2400" t="str">
        <f>IFERROR(VLOOKUP(Importacao[[#This Row],[País Corrigido]],'Conversor de países_Geral_UTF8_'!$A$2:$B$223,2,FALSE),"Não Informado")</f>
        <v>Europa</v>
      </c>
      <c r="H24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1" spans="1:8" hidden="1">
      <c r="A2401" s="3" t="s">
        <v>162</v>
      </c>
      <c r="B2401">
        <v>1993</v>
      </c>
      <c r="C2401">
        <v>0</v>
      </c>
      <c r="D2401">
        <v>0</v>
      </c>
      <c r="E2401" t="e">
        <v>#NUM!</v>
      </c>
      <c r="F2401" t="str">
        <f>VLOOKUP(Importacao[[#This Row],[País]],Tabela4[],4,FALSE)</f>
        <v>Noruega</v>
      </c>
      <c r="G2401" t="str">
        <f>IFERROR(VLOOKUP(Importacao[[#This Row],[País Corrigido]],'Conversor de países_Geral_UTF8_'!$A$2:$B$223,2,FALSE),"Não Informado")</f>
        <v>Europa</v>
      </c>
      <c r="H24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2" spans="1:8" hidden="1">
      <c r="A2402" s="3" t="s">
        <v>162</v>
      </c>
      <c r="B2402">
        <v>1994</v>
      </c>
      <c r="C2402">
        <v>0</v>
      </c>
      <c r="D2402">
        <v>0</v>
      </c>
      <c r="E2402" t="e">
        <v>#NUM!</v>
      </c>
      <c r="F2402" t="str">
        <f>VLOOKUP(Importacao[[#This Row],[País]],Tabela4[],4,FALSE)</f>
        <v>Noruega</v>
      </c>
      <c r="G2402" t="str">
        <f>IFERROR(VLOOKUP(Importacao[[#This Row],[País Corrigido]],'Conversor de países_Geral_UTF8_'!$A$2:$B$223,2,FALSE),"Não Informado")</f>
        <v>Europa</v>
      </c>
      <c r="H24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3" spans="1:8" hidden="1">
      <c r="A2403" s="3" t="s">
        <v>162</v>
      </c>
      <c r="B2403">
        <v>1995</v>
      </c>
      <c r="C2403">
        <v>0</v>
      </c>
      <c r="D2403">
        <v>0</v>
      </c>
      <c r="E2403" t="e">
        <v>#NUM!</v>
      </c>
      <c r="F2403" t="str">
        <f>VLOOKUP(Importacao[[#This Row],[País]],Tabela4[],4,FALSE)</f>
        <v>Noruega</v>
      </c>
      <c r="G2403" t="str">
        <f>IFERROR(VLOOKUP(Importacao[[#This Row],[País Corrigido]],'Conversor de países_Geral_UTF8_'!$A$2:$B$223,2,FALSE),"Não Informado")</f>
        <v>Europa</v>
      </c>
      <c r="H24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4" spans="1:8" hidden="1">
      <c r="A2404" s="3" t="s">
        <v>162</v>
      </c>
      <c r="B2404">
        <v>1996</v>
      </c>
      <c r="C2404">
        <v>0</v>
      </c>
      <c r="D2404">
        <v>0</v>
      </c>
      <c r="E2404" t="e">
        <v>#NUM!</v>
      </c>
      <c r="F2404" t="str">
        <f>VLOOKUP(Importacao[[#This Row],[País]],Tabela4[],4,FALSE)</f>
        <v>Noruega</v>
      </c>
      <c r="G2404" t="str">
        <f>IFERROR(VLOOKUP(Importacao[[#This Row],[País Corrigido]],'Conversor de países_Geral_UTF8_'!$A$2:$B$223,2,FALSE),"Não Informado")</f>
        <v>Europa</v>
      </c>
      <c r="H24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5" spans="1:8" hidden="1">
      <c r="A2405" s="3" t="s">
        <v>162</v>
      </c>
      <c r="B2405">
        <v>1997</v>
      </c>
      <c r="C2405">
        <v>0</v>
      </c>
      <c r="D2405">
        <v>0</v>
      </c>
      <c r="E2405" t="e">
        <v>#NUM!</v>
      </c>
      <c r="F2405" t="str">
        <f>VLOOKUP(Importacao[[#This Row],[País]],Tabela4[],4,FALSE)</f>
        <v>Noruega</v>
      </c>
      <c r="G2405" t="str">
        <f>IFERROR(VLOOKUP(Importacao[[#This Row],[País Corrigido]],'Conversor de países_Geral_UTF8_'!$A$2:$B$223,2,FALSE),"Não Informado")</f>
        <v>Europa</v>
      </c>
      <c r="H24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6" spans="1:8" hidden="1">
      <c r="A2406" s="3" t="s">
        <v>162</v>
      </c>
      <c r="B2406">
        <v>1998</v>
      </c>
      <c r="C2406">
        <v>0</v>
      </c>
      <c r="D2406">
        <v>0</v>
      </c>
      <c r="E2406" t="e">
        <v>#NUM!</v>
      </c>
      <c r="F2406" t="str">
        <f>VLOOKUP(Importacao[[#This Row],[País]],Tabela4[],4,FALSE)</f>
        <v>Noruega</v>
      </c>
      <c r="G2406" t="str">
        <f>IFERROR(VLOOKUP(Importacao[[#This Row],[País Corrigido]],'Conversor de países_Geral_UTF8_'!$A$2:$B$223,2,FALSE),"Não Informado")</f>
        <v>Europa</v>
      </c>
      <c r="H24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7" spans="1:8" hidden="1">
      <c r="A2407" s="3" t="s">
        <v>162</v>
      </c>
      <c r="B2407">
        <v>1999</v>
      </c>
      <c r="C2407">
        <v>0</v>
      </c>
      <c r="D2407">
        <v>0</v>
      </c>
      <c r="E2407" t="e">
        <v>#NUM!</v>
      </c>
      <c r="F2407" t="str">
        <f>VLOOKUP(Importacao[[#This Row],[País]],Tabela4[],4,FALSE)</f>
        <v>Noruega</v>
      </c>
      <c r="G2407" t="str">
        <f>IFERROR(VLOOKUP(Importacao[[#This Row],[País Corrigido]],'Conversor de países_Geral_UTF8_'!$A$2:$B$223,2,FALSE),"Não Informado")</f>
        <v>Europa</v>
      </c>
      <c r="H24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8" spans="1:8" hidden="1">
      <c r="A2408" s="3" t="s">
        <v>162</v>
      </c>
      <c r="B2408">
        <v>2000</v>
      </c>
      <c r="C2408">
        <v>0</v>
      </c>
      <c r="D2408">
        <v>0</v>
      </c>
      <c r="E2408" t="e">
        <v>#NUM!</v>
      </c>
      <c r="F2408" t="str">
        <f>VLOOKUP(Importacao[[#This Row],[País]],Tabela4[],4,FALSE)</f>
        <v>Noruega</v>
      </c>
      <c r="G2408" t="str">
        <f>IFERROR(VLOOKUP(Importacao[[#This Row],[País Corrigido]],'Conversor de países_Geral_UTF8_'!$A$2:$B$223,2,FALSE),"Não Informado")</f>
        <v>Europa</v>
      </c>
      <c r="H24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09" spans="1:8" hidden="1">
      <c r="A2409" s="3" t="s">
        <v>162</v>
      </c>
      <c r="B2409">
        <v>2001</v>
      </c>
      <c r="C2409">
        <v>0</v>
      </c>
      <c r="D2409">
        <v>0</v>
      </c>
      <c r="E2409" t="e">
        <v>#NUM!</v>
      </c>
      <c r="F2409" t="str">
        <f>VLOOKUP(Importacao[[#This Row],[País]],Tabela4[],4,FALSE)</f>
        <v>Noruega</v>
      </c>
      <c r="G2409" t="str">
        <f>IFERROR(VLOOKUP(Importacao[[#This Row],[País Corrigido]],'Conversor de países_Geral_UTF8_'!$A$2:$B$223,2,FALSE),"Não Informado")</f>
        <v>Europa</v>
      </c>
      <c r="H24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0" spans="1:8" hidden="1">
      <c r="A2410" s="3" t="s">
        <v>162</v>
      </c>
      <c r="B2410">
        <v>2002</v>
      </c>
      <c r="C2410">
        <v>0</v>
      </c>
      <c r="D2410">
        <v>0</v>
      </c>
      <c r="E2410" t="e">
        <v>#NUM!</v>
      </c>
      <c r="F2410" t="str">
        <f>VLOOKUP(Importacao[[#This Row],[País]],Tabela4[],4,FALSE)</f>
        <v>Noruega</v>
      </c>
      <c r="G2410" t="str">
        <f>IFERROR(VLOOKUP(Importacao[[#This Row],[País Corrigido]],'Conversor de países_Geral_UTF8_'!$A$2:$B$223,2,FALSE),"Não Informado")</f>
        <v>Europa</v>
      </c>
      <c r="H24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1" spans="1:8" hidden="1">
      <c r="A2411" s="3" t="s">
        <v>162</v>
      </c>
      <c r="B2411">
        <v>2003</v>
      </c>
      <c r="C2411">
        <v>0</v>
      </c>
      <c r="D2411">
        <v>0</v>
      </c>
      <c r="E2411" t="e">
        <v>#NUM!</v>
      </c>
      <c r="F2411" t="str">
        <f>VLOOKUP(Importacao[[#This Row],[País]],Tabela4[],4,FALSE)</f>
        <v>Noruega</v>
      </c>
      <c r="G2411" t="str">
        <f>IFERROR(VLOOKUP(Importacao[[#This Row],[País Corrigido]],'Conversor de países_Geral_UTF8_'!$A$2:$B$223,2,FALSE),"Não Informado")</f>
        <v>Europa</v>
      </c>
      <c r="H24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2" spans="1:8" hidden="1">
      <c r="A2412" s="3" t="s">
        <v>162</v>
      </c>
      <c r="B2412">
        <v>2004</v>
      </c>
      <c r="C2412">
        <v>0</v>
      </c>
      <c r="D2412">
        <v>0</v>
      </c>
      <c r="E2412" t="e">
        <v>#NUM!</v>
      </c>
      <c r="F2412" t="str">
        <f>VLOOKUP(Importacao[[#This Row],[País]],Tabela4[],4,FALSE)</f>
        <v>Noruega</v>
      </c>
      <c r="G2412" t="str">
        <f>IFERROR(VLOOKUP(Importacao[[#This Row],[País Corrigido]],'Conversor de países_Geral_UTF8_'!$A$2:$B$223,2,FALSE),"Não Informado")</f>
        <v>Europa</v>
      </c>
      <c r="H24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3" spans="1:8" hidden="1">
      <c r="A2413" s="3" t="s">
        <v>162</v>
      </c>
      <c r="B2413">
        <v>2005</v>
      </c>
      <c r="C2413">
        <v>0</v>
      </c>
      <c r="D2413">
        <v>0</v>
      </c>
      <c r="E2413" t="e">
        <v>#NUM!</v>
      </c>
      <c r="F2413" t="str">
        <f>VLOOKUP(Importacao[[#This Row],[País]],Tabela4[],4,FALSE)</f>
        <v>Noruega</v>
      </c>
      <c r="G2413" t="str">
        <f>IFERROR(VLOOKUP(Importacao[[#This Row],[País Corrigido]],'Conversor de países_Geral_UTF8_'!$A$2:$B$223,2,FALSE),"Não Informado")</f>
        <v>Europa</v>
      </c>
      <c r="H24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4" spans="1:8" hidden="1">
      <c r="A2414" s="3" t="s">
        <v>162</v>
      </c>
      <c r="B2414">
        <v>2006</v>
      </c>
      <c r="C2414">
        <v>0</v>
      </c>
      <c r="D2414">
        <v>0</v>
      </c>
      <c r="E2414" t="e">
        <v>#NUM!</v>
      </c>
      <c r="F2414" t="str">
        <f>VLOOKUP(Importacao[[#This Row],[País]],Tabela4[],4,FALSE)</f>
        <v>Noruega</v>
      </c>
      <c r="G2414" t="str">
        <f>IFERROR(VLOOKUP(Importacao[[#This Row],[País Corrigido]],'Conversor de países_Geral_UTF8_'!$A$2:$B$223,2,FALSE),"Não Informado")</f>
        <v>Europa</v>
      </c>
      <c r="H24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5" spans="1:8" hidden="1">
      <c r="A2415" s="3" t="s">
        <v>162</v>
      </c>
      <c r="B2415">
        <v>2007</v>
      </c>
      <c r="C2415">
        <v>0</v>
      </c>
      <c r="D2415">
        <v>0</v>
      </c>
      <c r="E2415" t="e">
        <v>#NUM!</v>
      </c>
      <c r="F2415" t="str">
        <f>VLOOKUP(Importacao[[#This Row],[País]],Tabela4[],4,FALSE)</f>
        <v>Noruega</v>
      </c>
      <c r="G2415" t="str">
        <f>IFERROR(VLOOKUP(Importacao[[#This Row],[País Corrigido]],'Conversor de países_Geral_UTF8_'!$A$2:$B$223,2,FALSE),"Não Informado")</f>
        <v>Europa</v>
      </c>
      <c r="H24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6" spans="1:8" hidden="1">
      <c r="A2416" s="3" t="s">
        <v>162</v>
      </c>
      <c r="B2416">
        <v>2008</v>
      </c>
      <c r="C2416">
        <v>0</v>
      </c>
      <c r="D2416">
        <v>0</v>
      </c>
      <c r="E2416" t="e">
        <v>#NUM!</v>
      </c>
      <c r="F2416" t="str">
        <f>VLOOKUP(Importacao[[#This Row],[País]],Tabela4[],4,FALSE)</f>
        <v>Noruega</v>
      </c>
      <c r="G2416" t="str">
        <f>IFERROR(VLOOKUP(Importacao[[#This Row],[País Corrigido]],'Conversor de países_Geral_UTF8_'!$A$2:$B$223,2,FALSE),"Não Informado")</f>
        <v>Europa</v>
      </c>
      <c r="H24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7" spans="1:8" hidden="1">
      <c r="A2417" s="3" t="s">
        <v>162</v>
      </c>
      <c r="B2417">
        <v>2009</v>
      </c>
      <c r="C2417">
        <v>0</v>
      </c>
      <c r="D2417">
        <v>0</v>
      </c>
      <c r="E2417" t="e">
        <v>#NUM!</v>
      </c>
      <c r="F2417" t="str">
        <f>VLOOKUP(Importacao[[#This Row],[País]],Tabela4[],4,FALSE)</f>
        <v>Noruega</v>
      </c>
      <c r="G2417" t="str">
        <f>IFERROR(VLOOKUP(Importacao[[#This Row],[País Corrigido]],'Conversor de países_Geral_UTF8_'!$A$2:$B$223,2,FALSE),"Não Informado")</f>
        <v>Europa</v>
      </c>
      <c r="H24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8" spans="1:8" hidden="1">
      <c r="A2418" s="3" t="s">
        <v>162</v>
      </c>
      <c r="B2418">
        <v>2010</v>
      </c>
      <c r="C2418">
        <v>0</v>
      </c>
      <c r="D2418">
        <v>0</v>
      </c>
      <c r="E2418" t="e">
        <v>#NUM!</v>
      </c>
      <c r="F2418" t="str">
        <f>VLOOKUP(Importacao[[#This Row],[País]],Tabela4[],4,FALSE)</f>
        <v>Noruega</v>
      </c>
      <c r="G2418" t="str">
        <f>IFERROR(VLOOKUP(Importacao[[#This Row],[País Corrigido]],'Conversor de países_Geral_UTF8_'!$A$2:$B$223,2,FALSE),"Não Informado")</f>
        <v>Europa</v>
      </c>
      <c r="H24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19" spans="1:8" hidden="1">
      <c r="A2419" s="3" t="s">
        <v>162</v>
      </c>
      <c r="B2419">
        <v>2011</v>
      </c>
      <c r="C2419">
        <v>0</v>
      </c>
      <c r="D2419">
        <v>0</v>
      </c>
      <c r="E2419" t="e">
        <v>#NUM!</v>
      </c>
      <c r="F2419" t="str">
        <f>VLOOKUP(Importacao[[#This Row],[País]],Tabela4[],4,FALSE)</f>
        <v>Noruega</v>
      </c>
      <c r="G2419" t="str">
        <f>IFERROR(VLOOKUP(Importacao[[#This Row],[País Corrigido]],'Conversor de países_Geral_UTF8_'!$A$2:$B$223,2,FALSE),"Não Informado")</f>
        <v>Europa</v>
      </c>
      <c r="H24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20" spans="1:8" hidden="1">
      <c r="A2420" s="3" t="s">
        <v>162</v>
      </c>
      <c r="B2420">
        <v>2012</v>
      </c>
      <c r="C2420">
        <v>0</v>
      </c>
      <c r="D2420">
        <v>0</v>
      </c>
      <c r="E2420" t="e">
        <v>#NUM!</v>
      </c>
      <c r="F2420" t="str">
        <f>VLOOKUP(Importacao[[#This Row],[País]],Tabela4[],4,FALSE)</f>
        <v>Noruega</v>
      </c>
      <c r="G2420" t="str">
        <f>IFERROR(VLOOKUP(Importacao[[#This Row],[País Corrigido]],'Conversor de países_Geral_UTF8_'!$A$2:$B$223,2,FALSE),"Não Informado")</f>
        <v>Europa</v>
      </c>
      <c r="H24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21" spans="1:8" hidden="1">
      <c r="A2421" s="3" t="s">
        <v>162</v>
      </c>
      <c r="B2421">
        <v>2013</v>
      </c>
      <c r="C2421">
        <v>0</v>
      </c>
      <c r="D2421">
        <v>0</v>
      </c>
      <c r="E2421" t="e">
        <v>#NUM!</v>
      </c>
      <c r="F2421" t="str">
        <f>VLOOKUP(Importacao[[#This Row],[País]],Tabela4[],4,FALSE)</f>
        <v>Noruega</v>
      </c>
      <c r="G2421" t="str">
        <f>IFERROR(VLOOKUP(Importacao[[#This Row],[País Corrigido]],'Conversor de países_Geral_UTF8_'!$A$2:$B$223,2,FALSE),"Não Informado")</f>
        <v>Europa</v>
      </c>
      <c r="H24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22" spans="1:8" hidden="1">
      <c r="A2422" s="3" t="s">
        <v>162</v>
      </c>
      <c r="B2422">
        <v>2014</v>
      </c>
      <c r="C2422">
        <v>0</v>
      </c>
      <c r="D2422">
        <v>0</v>
      </c>
      <c r="E2422" t="e">
        <v>#NUM!</v>
      </c>
      <c r="F2422" t="str">
        <f>VLOOKUP(Importacao[[#This Row],[País]],Tabela4[],4,FALSE)</f>
        <v>Noruega</v>
      </c>
      <c r="G2422" t="str">
        <f>IFERROR(VLOOKUP(Importacao[[#This Row],[País Corrigido]],'Conversor de países_Geral_UTF8_'!$A$2:$B$223,2,FALSE),"Não Informado")</f>
        <v>Europa</v>
      </c>
      <c r="H24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23" spans="1:8" hidden="1">
      <c r="A2423" s="3" t="s">
        <v>162</v>
      </c>
      <c r="B2423">
        <v>2015</v>
      </c>
      <c r="C2423">
        <v>0</v>
      </c>
      <c r="D2423">
        <v>0</v>
      </c>
      <c r="E2423" t="e">
        <v>#NUM!</v>
      </c>
      <c r="F2423" t="str">
        <f>VLOOKUP(Importacao[[#This Row],[País]],Tabela4[],4,FALSE)</f>
        <v>Noruega</v>
      </c>
      <c r="G2423" t="str">
        <f>IFERROR(VLOOKUP(Importacao[[#This Row],[País Corrigido]],'Conversor de países_Geral_UTF8_'!$A$2:$B$223,2,FALSE),"Não Informado")</f>
        <v>Europa</v>
      </c>
      <c r="H24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24" spans="1:8" hidden="1">
      <c r="A2424" s="3" t="s">
        <v>162</v>
      </c>
      <c r="B2424">
        <v>2016</v>
      </c>
      <c r="C2424">
        <v>396</v>
      </c>
      <c r="D2424">
        <v>253</v>
      </c>
      <c r="E2424">
        <v>0.63888888888888884</v>
      </c>
      <c r="F2424" t="str">
        <f>VLOOKUP(Importacao[[#This Row],[País]],Tabela4[],4,FALSE)</f>
        <v>Noruega</v>
      </c>
      <c r="G2424" t="str">
        <f>IFERROR(VLOOKUP(Importacao[[#This Row],[País Corrigido]],'Conversor de países_Geral_UTF8_'!$A$2:$B$223,2,FALSE),"Não Informado")</f>
        <v>Europa</v>
      </c>
      <c r="H24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25" spans="1:8" hidden="1">
      <c r="A2425" s="3" t="s">
        <v>162</v>
      </c>
      <c r="B2425">
        <v>2017</v>
      </c>
      <c r="C2425">
        <v>5</v>
      </c>
      <c r="D2425">
        <v>27</v>
      </c>
      <c r="E2425">
        <v>5.4</v>
      </c>
      <c r="F2425" t="str">
        <f>VLOOKUP(Importacao[[#This Row],[País]],Tabela4[],4,FALSE)</f>
        <v>Noruega</v>
      </c>
      <c r="G2425" t="str">
        <f>IFERROR(VLOOKUP(Importacao[[#This Row],[País Corrigido]],'Conversor de países_Geral_UTF8_'!$A$2:$B$223,2,FALSE),"Não Informado")</f>
        <v>Europa</v>
      </c>
      <c r="H24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26" spans="1:8" hidden="1">
      <c r="A2426" s="3" t="s">
        <v>162</v>
      </c>
      <c r="B2426">
        <v>2018</v>
      </c>
      <c r="C2426">
        <v>0</v>
      </c>
      <c r="D2426">
        <v>0</v>
      </c>
      <c r="E2426" t="e">
        <v>#NUM!</v>
      </c>
      <c r="F2426" t="str">
        <f>VLOOKUP(Importacao[[#This Row],[País]],Tabela4[],4,FALSE)</f>
        <v>Noruega</v>
      </c>
      <c r="G2426" t="str">
        <f>IFERROR(VLOOKUP(Importacao[[#This Row],[País Corrigido]],'Conversor de países_Geral_UTF8_'!$A$2:$B$223,2,FALSE),"Não Informado")</f>
        <v>Europa</v>
      </c>
      <c r="H24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27" spans="1:8" hidden="1">
      <c r="A2427" s="3" t="s">
        <v>162</v>
      </c>
      <c r="B2427">
        <v>2019</v>
      </c>
      <c r="C2427">
        <v>0</v>
      </c>
      <c r="D2427">
        <v>0</v>
      </c>
      <c r="E2427" t="e">
        <v>#NUM!</v>
      </c>
      <c r="F2427" t="str">
        <f>VLOOKUP(Importacao[[#This Row],[País]],Tabela4[],4,FALSE)</f>
        <v>Noruega</v>
      </c>
      <c r="G2427" t="str">
        <f>IFERROR(VLOOKUP(Importacao[[#This Row],[País Corrigido]],'Conversor de países_Geral_UTF8_'!$A$2:$B$223,2,FALSE),"Não Informado")</f>
        <v>Europa</v>
      </c>
      <c r="H24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28" spans="1:8" hidden="1">
      <c r="A2428" s="3" t="s">
        <v>162</v>
      </c>
      <c r="B2428">
        <v>2020</v>
      </c>
      <c r="C2428">
        <v>0</v>
      </c>
      <c r="D2428">
        <v>0</v>
      </c>
      <c r="E2428" t="e">
        <v>#NUM!</v>
      </c>
      <c r="F2428" t="str">
        <f>VLOOKUP(Importacao[[#This Row],[País]],Tabela4[],4,FALSE)</f>
        <v>Noruega</v>
      </c>
      <c r="G2428" t="str">
        <f>IFERROR(VLOOKUP(Importacao[[#This Row],[País Corrigido]],'Conversor de países_Geral_UTF8_'!$A$2:$B$223,2,FALSE),"Não Informado")</f>
        <v>Europa</v>
      </c>
      <c r="H24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29" spans="1:8" hidden="1">
      <c r="A2429" s="3" t="s">
        <v>162</v>
      </c>
      <c r="B2429">
        <v>2021</v>
      </c>
      <c r="C2429">
        <v>0</v>
      </c>
      <c r="D2429">
        <v>0</v>
      </c>
      <c r="E2429" t="e">
        <v>#NUM!</v>
      </c>
      <c r="F2429" t="str">
        <f>VLOOKUP(Importacao[[#This Row],[País]],Tabela4[],4,FALSE)</f>
        <v>Noruega</v>
      </c>
      <c r="G2429" t="str">
        <f>IFERROR(VLOOKUP(Importacao[[#This Row],[País Corrigido]],'Conversor de países_Geral_UTF8_'!$A$2:$B$223,2,FALSE),"Não Informado")</f>
        <v>Europa</v>
      </c>
      <c r="H24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0" spans="1:8" hidden="1">
      <c r="A2430" s="3" t="s">
        <v>162</v>
      </c>
      <c r="B2430">
        <v>2022</v>
      </c>
      <c r="C2430">
        <v>0</v>
      </c>
      <c r="D2430">
        <v>0</v>
      </c>
      <c r="E2430" t="e">
        <v>#NUM!</v>
      </c>
      <c r="F2430" t="str">
        <f>VLOOKUP(Importacao[[#This Row],[País]],Tabela4[],4,FALSE)</f>
        <v>Noruega</v>
      </c>
      <c r="G2430" t="str">
        <f>IFERROR(VLOOKUP(Importacao[[#This Row],[País Corrigido]],'Conversor de países_Geral_UTF8_'!$A$2:$B$223,2,FALSE),"Não Informado")</f>
        <v>Europa</v>
      </c>
      <c r="H24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1" spans="1:8" hidden="1">
      <c r="A2431" s="3" t="s">
        <v>162</v>
      </c>
      <c r="B2431">
        <v>2023</v>
      </c>
      <c r="C2431">
        <v>0</v>
      </c>
      <c r="D2431">
        <v>0</v>
      </c>
      <c r="E2431" t="e">
        <v>#NUM!</v>
      </c>
      <c r="F2431" t="str">
        <f>VLOOKUP(Importacao[[#This Row],[País]],Tabela4[],4,FALSE)</f>
        <v>Noruega</v>
      </c>
      <c r="G2431" t="str">
        <f>IFERROR(VLOOKUP(Importacao[[#This Row],[País Corrigido]],'Conversor de países_Geral_UTF8_'!$A$2:$B$223,2,FALSE),"Não Informado")</f>
        <v>Europa</v>
      </c>
      <c r="H24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2" spans="1:8" hidden="1">
      <c r="A2432" s="3" t="s">
        <v>164</v>
      </c>
      <c r="B2432">
        <v>1970</v>
      </c>
      <c r="C2432">
        <v>0</v>
      </c>
      <c r="D2432">
        <v>0</v>
      </c>
      <c r="E2432" t="e">
        <v>#NUM!</v>
      </c>
      <c r="F2432" t="str">
        <f>VLOOKUP(Importacao[[#This Row],[País]],Tabela4[],4,FALSE)</f>
        <v>Nova Zelândia</v>
      </c>
      <c r="G2432" t="str">
        <f>IFERROR(VLOOKUP(Importacao[[#This Row],[País Corrigido]],'Conversor de países_Geral_UTF8_'!$A$2:$B$223,2,FALSE),"Não Informado")</f>
        <v>Oceania</v>
      </c>
      <c r="H24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3" spans="1:8" hidden="1">
      <c r="A2433" s="3" t="s">
        <v>164</v>
      </c>
      <c r="B2433">
        <v>1971</v>
      </c>
      <c r="C2433">
        <v>0</v>
      </c>
      <c r="D2433">
        <v>0</v>
      </c>
      <c r="E2433" t="e">
        <v>#NUM!</v>
      </c>
      <c r="F2433" t="str">
        <f>VLOOKUP(Importacao[[#This Row],[País]],Tabela4[],4,FALSE)</f>
        <v>Nova Zelândia</v>
      </c>
      <c r="G2433" t="str">
        <f>IFERROR(VLOOKUP(Importacao[[#This Row],[País Corrigido]],'Conversor de países_Geral_UTF8_'!$A$2:$B$223,2,FALSE),"Não Informado")</f>
        <v>Oceania</v>
      </c>
      <c r="H24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4" spans="1:8" hidden="1">
      <c r="A2434" s="3" t="s">
        <v>164</v>
      </c>
      <c r="B2434">
        <v>1972</v>
      </c>
      <c r="C2434">
        <v>0</v>
      </c>
      <c r="D2434">
        <v>0</v>
      </c>
      <c r="E2434" t="e">
        <v>#NUM!</v>
      </c>
      <c r="F2434" t="str">
        <f>VLOOKUP(Importacao[[#This Row],[País]],Tabela4[],4,FALSE)</f>
        <v>Nova Zelândia</v>
      </c>
      <c r="G2434" t="str">
        <f>IFERROR(VLOOKUP(Importacao[[#This Row],[País Corrigido]],'Conversor de países_Geral_UTF8_'!$A$2:$B$223,2,FALSE),"Não Informado")</f>
        <v>Oceania</v>
      </c>
      <c r="H24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5" spans="1:8" hidden="1">
      <c r="A2435" s="3" t="s">
        <v>164</v>
      </c>
      <c r="B2435">
        <v>1973</v>
      </c>
      <c r="C2435">
        <v>0</v>
      </c>
      <c r="D2435">
        <v>0</v>
      </c>
      <c r="E2435" t="e">
        <v>#NUM!</v>
      </c>
      <c r="F2435" t="str">
        <f>VLOOKUP(Importacao[[#This Row],[País]],Tabela4[],4,FALSE)</f>
        <v>Nova Zelândia</v>
      </c>
      <c r="G2435" t="str">
        <f>IFERROR(VLOOKUP(Importacao[[#This Row],[País Corrigido]],'Conversor de países_Geral_UTF8_'!$A$2:$B$223,2,FALSE),"Não Informado")</f>
        <v>Oceania</v>
      </c>
      <c r="H24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6" spans="1:8" hidden="1">
      <c r="A2436" s="3" t="s">
        <v>164</v>
      </c>
      <c r="B2436">
        <v>1974</v>
      </c>
      <c r="C2436">
        <v>0</v>
      </c>
      <c r="D2436">
        <v>0</v>
      </c>
      <c r="E2436" t="e">
        <v>#NUM!</v>
      </c>
      <c r="F2436" t="str">
        <f>VLOOKUP(Importacao[[#This Row],[País]],Tabela4[],4,FALSE)</f>
        <v>Nova Zelândia</v>
      </c>
      <c r="G2436" t="str">
        <f>IFERROR(VLOOKUP(Importacao[[#This Row],[País Corrigido]],'Conversor de países_Geral_UTF8_'!$A$2:$B$223,2,FALSE),"Não Informado")</f>
        <v>Oceania</v>
      </c>
      <c r="H24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7" spans="1:8" hidden="1">
      <c r="A2437" s="3" t="s">
        <v>164</v>
      </c>
      <c r="B2437">
        <v>1975</v>
      </c>
      <c r="C2437">
        <v>0</v>
      </c>
      <c r="D2437">
        <v>0</v>
      </c>
      <c r="E2437" t="e">
        <v>#NUM!</v>
      </c>
      <c r="F2437" t="str">
        <f>VLOOKUP(Importacao[[#This Row],[País]],Tabela4[],4,FALSE)</f>
        <v>Nova Zelândia</v>
      </c>
      <c r="G2437" t="str">
        <f>IFERROR(VLOOKUP(Importacao[[#This Row],[País Corrigido]],'Conversor de países_Geral_UTF8_'!$A$2:$B$223,2,FALSE),"Não Informado")</f>
        <v>Oceania</v>
      </c>
      <c r="H24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8" spans="1:8" hidden="1">
      <c r="A2438" s="3" t="s">
        <v>164</v>
      </c>
      <c r="B2438">
        <v>1976</v>
      </c>
      <c r="C2438">
        <v>0</v>
      </c>
      <c r="D2438">
        <v>0</v>
      </c>
      <c r="E2438" t="e">
        <v>#NUM!</v>
      </c>
      <c r="F2438" t="str">
        <f>VLOOKUP(Importacao[[#This Row],[País]],Tabela4[],4,FALSE)</f>
        <v>Nova Zelândia</v>
      </c>
      <c r="G2438" t="str">
        <f>IFERROR(VLOOKUP(Importacao[[#This Row],[País Corrigido]],'Conversor de países_Geral_UTF8_'!$A$2:$B$223,2,FALSE),"Não Informado")</f>
        <v>Oceania</v>
      </c>
      <c r="H24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39" spans="1:8" hidden="1">
      <c r="A2439" s="3" t="s">
        <v>164</v>
      </c>
      <c r="B2439">
        <v>1977</v>
      </c>
      <c r="C2439">
        <v>0</v>
      </c>
      <c r="D2439">
        <v>0</v>
      </c>
      <c r="E2439" t="e">
        <v>#NUM!</v>
      </c>
      <c r="F2439" t="str">
        <f>VLOOKUP(Importacao[[#This Row],[País]],Tabela4[],4,FALSE)</f>
        <v>Nova Zelândia</v>
      </c>
      <c r="G2439" t="str">
        <f>IFERROR(VLOOKUP(Importacao[[#This Row],[País Corrigido]],'Conversor de países_Geral_UTF8_'!$A$2:$B$223,2,FALSE),"Não Informado")</f>
        <v>Oceania</v>
      </c>
      <c r="H24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0" spans="1:8" hidden="1">
      <c r="A2440" s="3" t="s">
        <v>164</v>
      </c>
      <c r="B2440">
        <v>1978</v>
      </c>
      <c r="C2440">
        <v>0</v>
      </c>
      <c r="D2440">
        <v>0</v>
      </c>
      <c r="E2440" t="e">
        <v>#NUM!</v>
      </c>
      <c r="F2440" t="str">
        <f>VLOOKUP(Importacao[[#This Row],[País]],Tabela4[],4,FALSE)</f>
        <v>Nova Zelândia</v>
      </c>
      <c r="G2440" t="str">
        <f>IFERROR(VLOOKUP(Importacao[[#This Row],[País Corrigido]],'Conversor de países_Geral_UTF8_'!$A$2:$B$223,2,FALSE),"Não Informado")</f>
        <v>Oceania</v>
      </c>
      <c r="H24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1" spans="1:8" hidden="1">
      <c r="A2441" s="3" t="s">
        <v>164</v>
      </c>
      <c r="B2441">
        <v>1979</v>
      </c>
      <c r="C2441">
        <v>0</v>
      </c>
      <c r="D2441">
        <v>0</v>
      </c>
      <c r="E2441" t="e">
        <v>#NUM!</v>
      </c>
      <c r="F2441" t="str">
        <f>VLOOKUP(Importacao[[#This Row],[País]],Tabela4[],4,FALSE)</f>
        <v>Nova Zelândia</v>
      </c>
      <c r="G2441" t="str">
        <f>IFERROR(VLOOKUP(Importacao[[#This Row],[País Corrigido]],'Conversor de países_Geral_UTF8_'!$A$2:$B$223,2,FALSE),"Não Informado")</f>
        <v>Oceania</v>
      </c>
      <c r="H24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2" spans="1:8" hidden="1">
      <c r="A2442" s="3" t="s">
        <v>164</v>
      </c>
      <c r="B2442">
        <v>1980</v>
      </c>
      <c r="C2442">
        <v>0</v>
      </c>
      <c r="D2442">
        <v>0</v>
      </c>
      <c r="E2442" t="e">
        <v>#NUM!</v>
      </c>
      <c r="F2442" t="str">
        <f>VLOOKUP(Importacao[[#This Row],[País]],Tabela4[],4,FALSE)</f>
        <v>Nova Zelândia</v>
      </c>
      <c r="G2442" t="str">
        <f>IFERROR(VLOOKUP(Importacao[[#This Row],[País Corrigido]],'Conversor de países_Geral_UTF8_'!$A$2:$B$223,2,FALSE),"Não Informado")</f>
        <v>Oceania</v>
      </c>
      <c r="H24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3" spans="1:8" hidden="1">
      <c r="A2443" s="3" t="s">
        <v>164</v>
      </c>
      <c r="B2443">
        <v>1981</v>
      </c>
      <c r="C2443">
        <v>0</v>
      </c>
      <c r="D2443">
        <v>0</v>
      </c>
      <c r="E2443" t="e">
        <v>#NUM!</v>
      </c>
      <c r="F2443" t="str">
        <f>VLOOKUP(Importacao[[#This Row],[País]],Tabela4[],4,FALSE)</f>
        <v>Nova Zelândia</v>
      </c>
      <c r="G2443" t="str">
        <f>IFERROR(VLOOKUP(Importacao[[#This Row],[País Corrigido]],'Conversor de países_Geral_UTF8_'!$A$2:$B$223,2,FALSE),"Não Informado")</f>
        <v>Oceania</v>
      </c>
      <c r="H24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4" spans="1:8" hidden="1">
      <c r="A2444" s="3" t="s">
        <v>164</v>
      </c>
      <c r="B2444">
        <v>1982</v>
      </c>
      <c r="C2444">
        <v>0</v>
      </c>
      <c r="D2444">
        <v>0</v>
      </c>
      <c r="E2444" t="e">
        <v>#NUM!</v>
      </c>
      <c r="F2444" t="str">
        <f>VLOOKUP(Importacao[[#This Row],[País]],Tabela4[],4,FALSE)</f>
        <v>Nova Zelândia</v>
      </c>
      <c r="G2444" t="str">
        <f>IFERROR(VLOOKUP(Importacao[[#This Row],[País Corrigido]],'Conversor de países_Geral_UTF8_'!$A$2:$B$223,2,FALSE),"Não Informado")</f>
        <v>Oceania</v>
      </c>
      <c r="H24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5" spans="1:8" hidden="1">
      <c r="A2445" s="3" t="s">
        <v>164</v>
      </c>
      <c r="B2445">
        <v>1983</v>
      </c>
      <c r="C2445">
        <v>0</v>
      </c>
      <c r="D2445">
        <v>0</v>
      </c>
      <c r="E2445" t="e">
        <v>#NUM!</v>
      </c>
      <c r="F2445" t="str">
        <f>VLOOKUP(Importacao[[#This Row],[País]],Tabela4[],4,FALSE)</f>
        <v>Nova Zelândia</v>
      </c>
      <c r="G2445" t="str">
        <f>IFERROR(VLOOKUP(Importacao[[#This Row],[País Corrigido]],'Conversor de países_Geral_UTF8_'!$A$2:$B$223,2,FALSE),"Não Informado")</f>
        <v>Oceania</v>
      </c>
      <c r="H24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6" spans="1:8" hidden="1">
      <c r="A2446" s="3" t="s">
        <v>164</v>
      </c>
      <c r="B2446">
        <v>1984</v>
      </c>
      <c r="C2446">
        <v>0</v>
      </c>
      <c r="D2446">
        <v>0</v>
      </c>
      <c r="E2446" t="e">
        <v>#NUM!</v>
      </c>
      <c r="F2446" t="str">
        <f>VLOOKUP(Importacao[[#This Row],[País]],Tabela4[],4,FALSE)</f>
        <v>Nova Zelândia</v>
      </c>
      <c r="G2446" t="str">
        <f>IFERROR(VLOOKUP(Importacao[[#This Row],[País Corrigido]],'Conversor de países_Geral_UTF8_'!$A$2:$B$223,2,FALSE),"Não Informado")</f>
        <v>Oceania</v>
      </c>
      <c r="H24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7" spans="1:8" hidden="1">
      <c r="A2447" s="3" t="s">
        <v>164</v>
      </c>
      <c r="B2447">
        <v>1985</v>
      </c>
      <c r="C2447">
        <v>0</v>
      </c>
      <c r="D2447">
        <v>0</v>
      </c>
      <c r="E2447" t="e">
        <v>#NUM!</v>
      </c>
      <c r="F2447" t="str">
        <f>VLOOKUP(Importacao[[#This Row],[País]],Tabela4[],4,FALSE)</f>
        <v>Nova Zelândia</v>
      </c>
      <c r="G2447" t="str">
        <f>IFERROR(VLOOKUP(Importacao[[#This Row],[País Corrigido]],'Conversor de países_Geral_UTF8_'!$A$2:$B$223,2,FALSE),"Não Informado")</f>
        <v>Oceania</v>
      </c>
      <c r="H24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8" spans="1:8" hidden="1">
      <c r="A2448" s="3" t="s">
        <v>164</v>
      </c>
      <c r="B2448">
        <v>1986</v>
      </c>
      <c r="C2448">
        <v>0</v>
      </c>
      <c r="D2448">
        <v>0</v>
      </c>
      <c r="E2448" t="e">
        <v>#NUM!</v>
      </c>
      <c r="F2448" t="str">
        <f>VLOOKUP(Importacao[[#This Row],[País]],Tabela4[],4,FALSE)</f>
        <v>Nova Zelândia</v>
      </c>
      <c r="G2448" t="str">
        <f>IFERROR(VLOOKUP(Importacao[[#This Row],[País Corrigido]],'Conversor de países_Geral_UTF8_'!$A$2:$B$223,2,FALSE),"Não Informado")</f>
        <v>Oceania</v>
      </c>
      <c r="H24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49" spans="1:8" hidden="1">
      <c r="A2449" s="3" t="s">
        <v>164</v>
      </c>
      <c r="B2449">
        <v>1987</v>
      </c>
      <c r="C2449">
        <v>0</v>
      </c>
      <c r="D2449">
        <v>0</v>
      </c>
      <c r="E2449" t="e">
        <v>#NUM!</v>
      </c>
      <c r="F2449" t="str">
        <f>VLOOKUP(Importacao[[#This Row],[País]],Tabela4[],4,FALSE)</f>
        <v>Nova Zelândia</v>
      </c>
      <c r="G2449" t="str">
        <f>IFERROR(VLOOKUP(Importacao[[#This Row],[País Corrigido]],'Conversor de países_Geral_UTF8_'!$A$2:$B$223,2,FALSE),"Não Informado")</f>
        <v>Oceania</v>
      </c>
      <c r="H24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0" spans="1:8" hidden="1">
      <c r="A2450" s="3" t="s">
        <v>164</v>
      </c>
      <c r="B2450">
        <v>1988</v>
      </c>
      <c r="C2450">
        <v>0</v>
      </c>
      <c r="D2450">
        <v>0</v>
      </c>
      <c r="E2450" t="e">
        <v>#NUM!</v>
      </c>
      <c r="F2450" t="str">
        <f>VLOOKUP(Importacao[[#This Row],[País]],Tabela4[],4,FALSE)</f>
        <v>Nova Zelândia</v>
      </c>
      <c r="G2450" t="str">
        <f>IFERROR(VLOOKUP(Importacao[[#This Row],[País Corrigido]],'Conversor de países_Geral_UTF8_'!$A$2:$B$223,2,FALSE),"Não Informado")</f>
        <v>Oceania</v>
      </c>
      <c r="H24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1" spans="1:8" hidden="1">
      <c r="A2451" s="3" t="s">
        <v>164</v>
      </c>
      <c r="B2451">
        <v>1989</v>
      </c>
      <c r="C2451">
        <v>0</v>
      </c>
      <c r="D2451">
        <v>0</v>
      </c>
      <c r="E2451" t="e">
        <v>#NUM!</v>
      </c>
      <c r="F2451" t="str">
        <f>VLOOKUP(Importacao[[#This Row],[País]],Tabela4[],4,FALSE)</f>
        <v>Nova Zelândia</v>
      </c>
      <c r="G2451" t="str">
        <f>IFERROR(VLOOKUP(Importacao[[#This Row],[País Corrigido]],'Conversor de países_Geral_UTF8_'!$A$2:$B$223,2,FALSE),"Não Informado")</f>
        <v>Oceania</v>
      </c>
      <c r="H24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2" spans="1:8" hidden="1">
      <c r="A2452" s="3" t="s">
        <v>164</v>
      </c>
      <c r="B2452">
        <v>1990</v>
      </c>
      <c r="C2452">
        <v>0</v>
      </c>
      <c r="D2452">
        <v>0</v>
      </c>
      <c r="E2452" t="e">
        <v>#NUM!</v>
      </c>
      <c r="F2452" t="str">
        <f>VLOOKUP(Importacao[[#This Row],[País]],Tabela4[],4,FALSE)</f>
        <v>Nova Zelândia</v>
      </c>
      <c r="G2452" t="str">
        <f>IFERROR(VLOOKUP(Importacao[[#This Row],[País Corrigido]],'Conversor de países_Geral_UTF8_'!$A$2:$B$223,2,FALSE),"Não Informado")</f>
        <v>Oceania</v>
      </c>
      <c r="H24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3" spans="1:8" hidden="1">
      <c r="A2453" s="3" t="s">
        <v>164</v>
      </c>
      <c r="B2453">
        <v>1991</v>
      </c>
      <c r="C2453">
        <v>0</v>
      </c>
      <c r="D2453">
        <v>0</v>
      </c>
      <c r="E2453" t="e">
        <v>#NUM!</v>
      </c>
      <c r="F2453" t="str">
        <f>VLOOKUP(Importacao[[#This Row],[País]],Tabela4[],4,FALSE)</f>
        <v>Nova Zelândia</v>
      </c>
      <c r="G2453" t="str">
        <f>IFERROR(VLOOKUP(Importacao[[#This Row],[País Corrigido]],'Conversor de países_Geral_UTF8_'!$A$2:$B$223,2,FALSE),"Não Informado")</f>
        <v>Oceania</v>
      </c>
      <c r="H24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4" spans="1:8" hidden="1">
      <c r="A2454" s="3" t="s">
        <v>164</v>
      </c>
      <c r="B2454">
        <v>1992</v>
      </c>
      <c r="C2454">
        <v>0</v>
      </c>
      <c r="D2454">
        <v>0</v>
      </c>
      <c r="E2454" t="e">
        <v>#NUM!</v>
      </c>
      <c r="F2454" t="str">
        <f>VLOOKUP(Importacao[[#This Row],[País]],Tabela4[],4,FALSE)</f>
        <v>Nova Zelândia</v>
      </c>
      <c r="G2454" t="str">
        <f>IFERROR(VLOOKUP(Importacao[[#This Row],[País Corrigido]],'Conversor de países_Geral_UTF8_'!$A$2:$B$223,2,FALSE),"Não Informado")</f>
        <v>Oceania</v>
      </c>
      <c r="H24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5" spans="1:8" hidden="1">
      <c r="A2455" s="3" t="s">
        <v>164</v>
      </c>
      <c r="B2455">
        <v>1993</v>
      </c>
      <c r="C2455">
        <v>0</v>
      </c>
      <c r="D2455">
        <v>0</v>
      </c>
      <c r="E2455" t="e">
        <v>#NUM!</v>
      </c>
      <c r="F2455" t="str">
        <f>VLOOKUP(Importacao[[#This Row],[País]],Tabela4[],4,FALSE)</f>
        <v>Nova Zelândia</v>
      </c>
      <c r="G2455" t="str">
        <f>IFERROR(VLOOKUP(Importacao[[#This Row],[País Corrigido]],'Conversor de países_Geral_UTF8_'!$A$2:$B$223,2,FALSE),"Não Informado")</f>
        <v>Oceania</v>
      </c>
      <c r="H24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6" spans="1:8" hidden="1">
      <c r="A2456" s="3" t="s">
        <v>164</v>
      </c>
      <c r="B2456">
        <v>1994</v>
      </c>
      <c r="C2456">
        <v>0</v>
      </c>
      <c r="D2456">
        <v>0</v>
      </c>
      <c r="E2456" t="e">
        <v>#NUM!</v>
      </c>
      <c r="F2456" t="str">
        <f>VLOOKUP(Importacao[[#This Row],[País]],Tabela4[],4,FALSE)</f>
        <v>Nova Zelândia</v>
      </c>
      <c r="G2456" t="str">
        <f>IFERROR(VLOOKUP(Importacao[[#This Row],[País Corrigido]],'Conversor de países_Geral_UTF8_'!$A$2:$B$223,2,FALSE),"Não Informado")</f>
        <v>Oceania</v>
      </c>
      <c r="H24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7" spans="1:8" hidden="1">
      <c r="A2457" s="3" t="s">
        <v>164</v>
      </c>
      <c r="B2457">
        <v>1995</v>
      </c>
      <c r="C2457">
        <v>0</v>
      </c>
      <c r="D2457">
        <v>0</v>
      </c>
      <c r="E2457" t="e">
        <v>#NUM!</v>
      </c>
      <c r="F2457" t="str">
        <f>VLOOKUP(Importacao[[#This Row],[País]],Tabela4[],4,FALSE)</f>
        <v>Nova Zelândia</v>
      </c>
      <c r="G2457" t="str">
        <f>IFERROR(VLOOKUP(Importacao[[#This Row],[País Corrigido]],'Conversor de países_Geral_UTF8_'!$A$2:$B$223,2,FALSE),"Não Informado")</f>
        <v>Oceania</v>
      </c>
      <c r="H24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8" spans="1:8" hidden="1">
      <c r="A2458" s="3" t="s">
        <v>164</v>
      </c>
      <c r="B2458">
        <v>1996</v>
      </c>
      <c r="C2458">
        <v>0</v>
      </c>
      <c r="D2458">
        <v>0</v>
      </c>
      <c r="E2458" t="e">
        <v>#NUM!</v>
      </c>
      <c r="F2458" t="str">
        <f>VLOOKUP(Importacao[[#This Row],[País]],Tabela4[],4,FALSE)</f>
        <v>Nova Zelândia</v>
      </c>
      <c r="G2458" t="str">
        <f>IFERROR(VLOOKUP(Importacao[[#This Row],[País Corrigido]],'Conversor de países_Geral_UTF8_'!$A$2:$B$223,2,FALSE),"Não Informado")</f>
        <v>Oceania</v>
      </c>
      <c r="H24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59" spans="1:8" hidden="1">
      <c r="A2459" s="3" t="s">
        <v>164</v>
      </c>
      <c r="B2459">
        <v>1997</v>
      </c>
      <c r="C2459">
        <v>0</v>
      </c>
      <c r="D2459">
        <v>0</v>
      </c>
      <c r="E2459" t="e">
        <v>#NUM!</v>
      </c>
      <c r="F2459" t="str">
        <f>VLOOKUP(Importacao[[#This Row],[País]],Tabela4[],4,FALSE)</f>
        <v>Nova Zelândia</v>
      </c>
      <c r="G2459" t="str">
        <f>IFERROR(VLOOKUP(Importacao[[#This Row],[País Corrigido]],'Conversor de países_Geral_UTF8_'!$A$2:$B$223,2,FALSE),"Não Informado")</f>
        <v>Oceania</v>
      </c>
      <c r="H24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60" spans="1:8" hidden="1">
      <c r="A2460" s="3" t="s">
        <v>164</v>
      </c>
      <c r="B2460">
        <v>1998</v>
      </c>
      <c r="C2460">
        <v>0</v>
      </c>
      <c r="D2460">
        <v>0</v>
      </c>
      <c r="E2460" t="e">
        <v>#NUM!</v>
      </c>
      <c r="F2460" t="str">
        <f>VLOOKUP(Importacao[[#This Row],[País]],Tabela4[],4,FALSE)</f>
        <v>Nova Zelândia</v>
      </c>
      <c r="G2460" t="str">
        <f>IFERROR(VLOOKUP(Importacao[[#This Row],[País Corrigido]],'Conversor de países_Geral_UTF8_'!$A$2:$B$223,2,FALSE),"Não Informado")</f>
        <v>Oceania</v>
      </c>
      <c r="H24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61" spans="1:8" hidden="1">
      <c r="A2461" s="3" t="s">
        <v>164</v>
      </c>
      <c r="B2461">
        <v>1999</v>
      </c>
      <c r="C2461">
        <v>0</v>
      </c>
      <c r="D2461">
        <v>0</v>
      </c>
      <c r="E2461" t="e">
        <v>#NUM!</v>
      </c>
      <c r="F2461" t="str">
        <f>VLOOKUP(Importacao[[#This Row],[País]],Tabela4[],4,FALSE)</f>
        <v>Nova Zelândia</v>
      </c>
      <c r="G2461" t="str">
        <f>IFERROR(VLOOKUP(Importacao[[#This Row],[País Corrigido]],'Conversor de países_Geral_UTF8_'!$A$2:$B$223,2,FALSE),"Não Informado")</f>
        <v>Oceania</v>
      </c>
      <c r="H24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62" spans="1:8" hidden="1">
      <c r="A2462" s="3" t="s">
        <v>164</v>
      </c>
      <c r="B2462">
        <v>2000</v>
      </c>
      <c r="C2462">
        <v>0</v>
      </c>
      <c r="D2462">
        <v>0</v>
      </c>
      <c r="E2462" t="e">
        <v>#NUM!</v>
      </c>
      <c r="F2462" t="str">
        <f>VLOOKUP(Importacao[[#This Row],[País]],Tabela4[],4,FALSE)</f>
        <v>Nova Zelândia</v>
      </c>
      <c r="G2462" t="str">
        <f>IFERROR(VLOOKUP(Importacao[[#This Row],[País Corrigido]],'Conversor de países_Geral_UTF8_'!$A$2:$B$223,2,FALSE),"Não Informado")</f>
        <v>Oceania</v>
      </c>
      <c r="H24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63" spans="1:8" hidden="1">
      <c r="A2463" s="3" t="s">
        <v>164</v>
      </c>
      <c r="B2463">
        <v>2001</v>
      </c>
      <c r="C2463">
        <v>0</v>
      </c>
      <c r="D2463">
        <v>0</v>
      </c>
      <c r="E2463" t="e">
        <v>#NUM!</v>
      </c>
      <c r="F2463" t="str">
        <f>VLOOKUP(Importacao[[#This Row],[País]],Tabela4[],4,FALSE)</f>
        <v>Nova Zelândia</v>
      </c>
      <c r="G2463" t="str">
        <f>IFERROR(VLOOKUP(Importacao[[#This Row],[País Corrigido]],'Conversor de países_Geral_UTF8_'!$A$2:$B$223,2,FALSE),"Não Informado")</f>
        <v>Oceania</v>
      </c>
      <c r="H24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64" spans="1:8" hidden="1">
      <c r="A2464" s="3" t="s">
        <v>164</v>
      </c>
      <c r="B2464">
        <v>2002</v>
      </c>
      <c r="C2464">
        <v>0</v>
      </c>
      <c r="D2464">
        <v>0</v>
      </c>
      <c r="E2464" t="e">
        <v>#NUM!</v>
      </c>
      <c r="F2464" t="str">
        <f>VLOOKUP(Importacao[[#This Row],[País]],Tabela4[],4,FALSE)</f>
        <v>Nova Zelândia</v>
      </c>
      <c r="G2464" t="str">
        <f>IFERROR(VLOOKUP(Importacao[[#This Row],[País Corrigido]],'Conversor de países_Geral_UTF8_'!$A$2:$B$223,2,FALSE),"Não Informado")</f>
        <v>Oceania</v>
      </c>
      <c r="H24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65" spans="1:8" hidden="1">
      <c r="A2465" s="3" t="s">
        <v>164</v>
      </c>
      <c r="B2465">
        <v>2003</v>
      </c>
      <c r="C2465">
        <v>21139</v>
      </c>
      <c r="D2465">
        <v>153081</v>
      </c>
      <c r="E2465">
        <v>7.2416386773262689</v>
      </c>
      <c r="F2465" t="str">
        <f>VLOOKUP(Importacao[[#This Row],[País]],Tabela4[],4,FALSE)</f>
        <v>Nova Zelândia</v>
      </c>
      <c r="G2465" t="str">
        <f>IFERROR(VLOOKUP(Importacao[[#This Row],[País Corrigido]],'Conversor de países_Geral_UTF8_'!$A$2:$B$223,2,FALSE),"Não Informado")</f>
        <v>Oceania</v>
      </c>
      <c r="H24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66" spans="1:8" hidden="1">
      <c r="A2466" s="3" t="s">
        <v>164</v>
      </c>
      <c r="B2466">
        <v>2004</v>
      </c>
      <c r="C2466">
        <v>11774</v>
      </c>
      <c r="D2466">
        <v>107273</v>
      </c>
      <c r="E2466">
        <v>9.1110073042296591</v>
      </c>
      <c r="F2466" t="str">
        <f>VLOOKUP(Importacao[[#This Row],[País]],Tabela4[],4,FALSE)</f>
        <v>Nova Zelândia</v>
      </c>
      <c r="G2466" t="str">
        <f>IFERROR(VLOOKUP(Importacao[[#This Row],[País Corrigido]],'Conversor de países_Geral_UTF8_'!$A$2:$B$223,2,FALSE),"Não Informado")</f>
        <v>Oceania</v>
      </c>
      <c r="H24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67" spans="1:8" hidden="1">
      <c r="A2467" s="3" t="s">
        <v>164</v>
      </c>
      <c r="B2467">
        <v>2005</v>
      </c>
      <c r="C2467">
        <v>31291</v>
      </c>
      <c r="D2467">
        <v>224441</v>
      </c>
      <c r="E2467">
        <v>7.1727014157425462</v>
      </c>
      <c r="F2467" t="str">
        <f>VLOOKUP(Importacao[[#This Row],[País]],Tabela4[],4,FALSE)</f>
        <v>Nova Zelândia</v>
      </c>
      <c r="G2467" t="str">
        <f>IFERROR(VLOOKUP(Importacao[[#This Row],[País Corrigido]],'Conversor de países_Geral_UTF8_'!$A$2:$B$223,2,FALSE),"Não Informado")</f>
        <v>Oceania</v>
      </c>
      <c r="H24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68" spans="1:8" hidden="1">
      <c r="A2468" s="3" t="s">
        <v>164</v>
      </c>
      <c r="B2468">
        <v>2006</v>
      </c>
      <c r="C2468">
        <v>31825</v>
      </c>
      <c r="D2468">
        <v>254987</v>
      </c>
      <c r="E2468">
        <v>8.0121602513747057</v>
      </c>
      <c r="F2468" t="str">
        <f>VLOOKUP(Importacao[[#This Row],[País]],Tabela4[],4,FALSE)</f>
        <v>Nova Zelândia</v>
      </c>
      <c r="G2468" t="str">
        <f>IFERROR(VLOOKUP(Importacao[[#This Row],[País Corrigido]],'Conversor de países_Geral_UTF8_'!$A$2:$B$223,2,FALSE),"Não Informado")</f>
        <v>Oceania</v>
      </c>
      <c r="H24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69" spans="1:8" hidden="1">
      <c r="A2469" s="3" t="s">
        <v>164</v>
      </c>
      <c r="B2469">
        <v>2007</v>
      </c>
      <c r="C2469">
        <v>47220</v>
      </c>
      <c r="D2469">
        <v>417276</v>
      </c>
      <c r="E2469">
        <v>8.8368487928843713</v>
      </c>
      <c r="F2469" t="str">
        <f>VLOOKUP(Importacao[[#This Row],[País]],Tabela4[],4,FALSE)</f>
        <v>Nova Zelândia</v>
      </c>
      <c r="G2469" t="str">
        <f>IFERROR(VLOOKUP(Importacao[[#This Row],[País Corrigido]],'Conversor de países_Geral_UTF8_'!$A$2:$B$223,2,FALSE),"Não Informado")</f>
        <v>Oceania</v>
      </c>
      <c r="H24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0" spans="1:8" hidden="1">
      <c r="A2470" s="3" t="s">
        <v>164</v>
      </c>
      <c r="B2470">
        <v>2008</v>
      </c>
      <c r="C2470">
        <v>58408</v>
      </c>
      <c r="D2470">
        <v>536625</v>
      </c>
      <c r="E2470">
        <v>9.1875256814135042</v>
      </c>
      <c r="F2470" t="str">
        <f>VLOOKUP(Importacao[[#This Row],[País]],Tabela4[],4,FALSE)</f>
        <v>Nova Zelândia</v>
      </c>
      <c r="G2470" t="str">
        <f>IFERROR(VLOOKUP(Importacao[[#This Row],[País Corrigido]],'Conversor de países_Geral_UTF8_'!$A$2:$B$223,2,FALSE),"Não Informado")</f>
        <v>Oceania</v>
      </c>
      <c r="H24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1" spans="1:8" hidden="1">
      <c r="A2471" s="3" t="s">
        <v>164</v>
      </c>
      <c r="B2471">
        <v>2009</v>
      </c>
      <c r="C2471">
        <v>30806</v>
      </c>
      <c r="D2471">
        <v>302244</v>
      </c>
      <c r="E2471">
        <v>9.8112056092968896</v>
      </c>
      <c r="F2471" t="str">
        <f>VLOOKUP(Importacao[[#This Row],[País]],Tabela4[],4,FALSE)</f>
        <v>Nova Zelândia</v>
      </c>
      <c r="G2471" t="str">
        <f>IFERROR(VLOOKUP(Importacao[[#This Row],[País Corrigido]],'Conversor de países_Geral_UTF8_'!$A$2:$B$223,2,FALSE),"Não Informado")</f>
        <v>Oceania</v>
      </c>
      <c r="H24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2" spans="1:8" hidden="1">
      <c r="A2472" s="3" t="s">
        <v>164</v>
      </c>
      <c r="B2472">
        <v>2010</v>
      </c>
      <c r="C2472">
        <v>102683</v>
      </c>
      <c r="D2472">
        <v>947043</v>
      </c>
      <c r="E2472">
        <v>9.2229775133176872</v>
      </c>
      <c r="F2472" t="str">
        <f>VLOOKUP(Importacao[[#This Row],[País]],Tabela4[],4,FALSE)</f>
        <v>Nova Zelândia</v>
      </c>
      <c r="G2472" t="str">
        <f>IFERROR(VLOOKUP(Importacao[[#This Row],[País Corrigido]],'Conversor de países_Geral_UTF8_'!$A$2:$B$223,2,FALSE),"Não Informado")</f>
        <v>Oceania</v>
      </c>
      <c r="H24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3" spans="1:8" hidden="1">
      <c r="A2473" s="3" t="s">
        <v>164</v>
      </c>
      <c r="B2473">
        <v>2011</v>
      </c>
      <c r="C2473">
        <v>151194</v>
      </c>
      <c r="D2473">
        <v>1267863</v>
      </c>
      <c r="E2473">
        <v>8.3856700662724712</v>
      </c>
      <c r="F2473" t="str">
        <f>VLOOKUP(Importacao[[#This Row],[País]],Tabela4[],4,FALSE)</f>
        <v>Nova Zelândia</v>
      </c>
      <c r="G2473" t="str">
        <f>IFERROR(VLOOKUP(Importacao[[#This Row],[País Corrigido]],'Conversor de países_Geral_UTF8_'!$A$2:$B$223,2,FALSE),"Não Informado")</f>
        <v>Oceania</v>
      </c>
      <c r="H24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4" spans="1:8" hidden="1">
      <c r="A2474" s="3" t="s">
        <v>164</v>
      </c>
      <c r="B2474">
        <v>2012</v>
      </c>
      <c r="C2474">
        <v>81611</v>
      </c>
      <c r="D2474">
        <v>790355</v>
      </c>
      <c r="E2474">
        <v>9.6844175417529499</v>
      </c>
      <c r="F2474" t="str">
        <f>VLOOKUP(Importacao[[#This Row],[País]],Tabela4[],4,FALSE)</f>
        <v>Nova Zelândia</v>
      </c>
      <c r="G2474" t="str">
        <f>IFERROR(VLOOKUP(Importacao[[#This Row],[País Corrigido]],'Conversor de países_Geral_UTF8_'!$A$2:$B$223,2,FALSE),"Não Informado")</f>
        <v>Oceania</v>
      </c>
      <c r="H24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5" spans="1:8" hidden="1">
      <c r="A2475" s="3" t="s">
        <v>164</v>
      </c>
      <c r="B2475">
        <v>2013</v>
      </c>
      <c r="C2475">
        <v>90728</v>
      </c>
      <c r="D2475">
        <v>840521</v>
      </c>
      <c r="E2475">
        <v>9.2641852570320076</v>
      </c>
      <c r="F2475" t="str">
        <f>VLOOKUP(Importacao[[#This Row],[País]],Tabela4[],4,FALSE)</f>
        <v>Nova Zelândia</v>
      </c>
      <c r="G2475" t="str">
        <f>IFERROR(VLOOKUP(Importacao[[#This Row],[País Corrigido]],'Conversor de países_Geral_UTF8_'!$A$2:$B$223,2,FALSE),"Não Informado")</f>
        <v>Oceania</v>
      </c>
      <c r="H24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6" spans="1:8" hidden="1">
      <c r="A2476" s="3" t="s">
        <v>164</v>
      </c>
      <c r="B2476">
        <v>2014</v>
      </c>
      <c r="C2476">
        <v>106251</v>
      </c>
      <c r="D2476">
        <v>843533</v>
      </c>
      <c r="E2476">
        <v>7.9390593970880277</v>
      </c>
      <c r="F2476" t="str">
        <f>VLOOKUP(Importacao[[#This Row],[País]],Tabela4[],4,FALSE)</f>
        <v>Nova Zelândia</v>
      </c>
      <c r="G2476" t="str">
        <f>IFERROR(VLOOKUP(Importacao[[#This Row],[País Corrigido]],'Conversor de países_Geral_UTF8_'!$A$2:$B$223,2,FALSE),"Não Informado")</f>
        <v>Oceania</v>
      </c>
      <c r="H24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7" spans="1:8" hidden="1">
      <c r="A2477" s="3" t="s">
        <v>164</v>
      </c>
      <c r="B2477">
        <v>2015</v>
      </c>
      <c r="C2477">
        <v>117340</v>
      </c>
      <c r="D2477">
        <v>950751</v>
      </c>
      <c r="E2477">
        <v>8.1025311061871488</v>
      </c>
      <c r="F2477" t="str">
        <f>VLOOKUP(Importacao[[#This Row],[País]],Tabela4[],4,FALSE)</f>
        <v>Nova Zelândia</v>
      </c>
      <c r="G2477" t="str">
        <f>IFERROR(VLOOKUP(Importacao[[#This Row],[País Corrigido]],'Conversor de países_Geral_UTF8_'!$A$2:$B$223,2,FALSE),"Não Informado")</f>
        <v>Oceania</v>
      </c>
      <c r="H24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8" spans="1:8" hidden="1">
      <c r="A2478" s="3" t="s">
        <v>164</v>
      </c>
      <c r="B2478">
        <v>2016</v>
      </c>
      <c r="C2478">
        <v>50177</v>
      </c>
      <c r="D2478">
        <v>361030</v>
      </c>
      <c r="E2478">
        <v>7.1951292424816149</v>
      </c>
      <c r="F2478" t="str">
        <f>VLOOKUP(Importacao[[#This Row],[País]],Tabela4[],4,FALSE)</f>
        <v>Nova Zelândia</v>
      </c>
      <c r="G2478" t="str">
        <f>IFERROR(VLOOKUP(Importacao[[#This Row],[País Corrigido]],'Conversor de países_Geral_UTF8_'!$A$2:$B$223,2,FALSE),"Não Informado")</f>
        <v>Oceania</v>
      </c>
      <c r="H24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79" spans="1:8" hidden="1">
      <c r="A2479" s="3" t="s">
        <v>164</v>
      </c>
      <c r="B2479">
        <v>2017</v>
      </c>
      <c r="C2479">
        <v>31379</v>
      </c>
      <c r="D2479">
        <v>248412</v>
      </c>
      <c r="E2479">
        <v>7.9165046687274927</v>
      </c>
      <c r="F2479" t="str">
        <f>VLOOKUP(Importacao[[#This Row],[País]],Tabela4[],4,FALSE)</f>
        <v>Nova Zelândia</v>
      </c>
      <c r="G2479" t="str">
        <f>IFERROR(VLOOKUP(Importacao[[#This Row],[País Corrigido]],'Conversor de países_Geral_UTF8_'!$A$2:$B$223,2,FALSE),"Não Informado")</f>
        <v>Oceania</v>
      </c>
      <c r="H24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80" spans="1:8" hidden="1">
      <c r="A2480" s="3" t="s">
        <v>164</v>
      </c>
      <c r="B2480">
        <v>2018</v>
      </c>
      <c r="C2480">
        <v>130854</v>
      </c>
      <c r="D2480">
        <v>686193</v>
      </c>
      <c r="E2480">
        <v>5.2439589160438347</v>
      </c>
      <c r="F2480" t="str">
        <f>VLOOKUP(Importacao[[#This Row],[País]],Tabela4[],4,FALSE)</f>
        <v>Nova Zelândia</v>
      </c>
      <c r="G2480" t="str">
        <f>IFERROR(VLOOKUP(Importacao[[#This Row],[País Corrigido]],'Conversor de países_Geral_UTF8_'!$A$2:$B$223,2,FALSE),"Não Informado")</f>
        <v>Oceania</v>
      </c>
      <c r="H24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81" spans="1:8" hidden="1">
      <c r="A2481" s="3" t="s">
        <v>164</v>
      </c>
      <c r="B2481">
        <v>2019</v>
      </c>
      <c r="C2481">
        <v>133179</v>
      </c>
      <c r="D2481">
        <v>776830</v>
      </c>
      <c r="E2481">
        <v>5.832976670496099</v>
      </c>
      <c r="F2481" t="str">
        <f>VLOOKUP(Importacao[[#This Row],[País]],Tabela4[],4,FALSE)</f>
        <v>Nova Zelândia</v>
      </c>
      <c r="G2481" t="str">
        <f>IFERROR(VLOOKUP(Importacao[[#This Row],[País Corrigido]],'Conversor de países_Geral_UTF8_'!$A$2:$B$223,2,FALSE),"Não Informado")</f>
        <v>Oceania</v>
      </c>
      <c r="H24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82" spans="1:8" hidden="1">
      <c r="A2482" s="3" t="s">
        <v>164</v>
      </c>
      <c r="B2482">
        <v>2020</v>
      </c>
      <c r="C2482">
        <v>15372</v>
      </c>
      <c r="D2482">
        <v>89763</v>
      </c>
      <c r="E2482">
        <v>5.8393832943013271</v>
      </c>
      <c r="F2482" t="str">
        <f>VLOOKUP(Importacao[[#This Row],[País]],Tabela4[],4,FALSE)</f>
        <v>Nova Zelândia</v>
      </c>
      <c r="G2482" t="str">
        <f>IFERROR(VLOOKUP(Importacao[[#This Row],[País Corrigido]],'Conversor de países_Geral_UTF8_'!$A$2:$B$223,2,FALSE),"Não Informado")</f>
        <v>Oceania</v>
      </c>
      <c r="H24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83" spans="1:8" hidden="1">
      <c r="A2483" s="3" t="s">
        <v>164</v>
      </c>
      <c r="B2483">
        <v>2021</v>
      </c>
      <c r="C2483">
        <v>21995</v>
      </c>
      <c r="D2483">
        <v>137547</v>
      </c>
      <c r="E2483">
        <v>6.2535576267333486</v>
      </c>
      <c r="F2483" t="str">
        <f>VLOOKUP(Importacao[[#This Row],[País]],Tabela4[],4,FALSE)</f>
        <v>Nova Zelândia</v>
      </c>
      <c r="G2483" t="str">
        <f>IFERROR(VLOOKUP(Importacao[[#This Row],[País Corrigido]],'Conversor de países_Geral_UTF8_'!$A$2:$B$223,2,FALSE),"Não Informado")</f>
        <v>Oceania</v>
      </c>
      <c r="H24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84" spans="1:8" hidden="1">
      <c r="A2484" s="3" t="s">
        <v>164</v>
      </c>
      <c r="B2484">
        <v>2022</v>
      </c>
      <c r="C2484">
        <v>52265</v>
      </c>
      <c r="D2484">
        <v>403597</v>
      </c>
      <c r="E2484">
        <v>7.7221276188653976</v>
      </c>
      <c r="F2484" t="str">
        <f>VLOOKUP(Importacao[[#This Row],[País]],Tabela4[],4,FALSE)</f>
        <v>Nova Zelândia</v>
      </c>
      <c r="G2484" t="str">
        <f>IFERROR(VLOOKUP(Importacao[[#This Row],[País Corrigido]],'Conversor de países_Geral_UTF8_'!$A$2:$B$223,2,FALSE),"Não Informado")</f>
        <v>Oceania</v>
      </c>
      <c r="H24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85" spans="1:8" hidden="1">
      <c r="A2485" s="3" t="s">
        <v>164</v>
      </c>
      <c r="B2485">
        <v>2023</v>
      </c>
      <c r="C2485">
        <v>28665</v>
      </c>
      <c r="D2485">
        <v>254138</v>
      </c>
      <c r="E2485">
        <v>8.8657945229373798</v>
      </c>
      <c r="F2485" t="str">
        <f>VLOOKUP(Importacao[[#This Row],[País]],Tabela4[],4,FALSE)</f>
        <v>Nova Zelândia</v>
      </c>
      <c r="G2485" t="str">
        <f>IFERROR(VLOOKUP(Importacao[[#This Row],[País Corrigido]],'Conversor de países_Geral_UTF8_'!$A$2:$B$223,2,FALSE),"Não Informado")</f>
        <v>Oceania</v>
      </c>
      <c r="H24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486" spans="1:8" hidden="1">
      <c r="A2486" s="3" t="s">
        <v>263</v>
      </c>
      <c r="B2486">
        <v>1970</v>
      </c>
      <c r="C2486">
        <v>0</v>
      </c>
      <c r="D2486">
        <v>0</v>
      </c>
      <c r="E2486" t="e">
        <v>#NUM!</v>
      </c>
      <c r="F2486" t="str">
        <f>VLOOKUP(Importacao[[#This Row],[País]],Tabela4[],4,FALSE)</f>
        <v>Holanda</v>
      </c>
      <c r="G2486" t="str">
        <f>IFERROR(VLOOKUP(Importacao[[#This Row],[País Corrigido]],'Conversor de países_Geral_UTF8_'!$A$2:$B$223,2,FALSE),"Não Informado")</f>
        <v>Europa</v>
      </c>
      <c r="H24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87" spans="1:8" hidden="1">
      <c r="A2487" s="3" t="s">
        <v>263</v>
      </c>
      <c r="B2487">
        <v>1971</v>
      </c>
      <c r="C2487">
        <v>0</v>
      </c>
      <c r="D2487">
        <v>0</v>
      </c>
      <c r="E2487" t="e">
        <v>#NUM!</v>
      </c>
      <c r="F2487" t="str">
        <f>VLOOKUP(Importacao[[#This Row],[País]],Tabela4[],4,FALSE)</f>
        <v>Holanda</v>
      </c>
      <c r="G2487" t="str">
        <f>IFERROR(VLOOKUP(Importacao[[#This Row],[País Corrigido]],'Conversor de países_Geral_UTF8_'!$A$2:$B$223,2,FALSE),"Não Informado")</f>
        <v>Europa</v>
      </c>
      <c r="H24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88" spans="1:8" hidden="1">
      <c r="A2488" s="3" t="s">
        <v>263</v>
      </c>
      <c r="B2488">
        <v>1972</v>
      </c>
      <c r="C2488">
        <v>0</v>
      </c>
      <c r="D2488">
        <v>0</v>
      </c>
      <c r="E2488" t="e">
        <v>#NUM!</v>
      </c>
      <c r="F2488" t="str">
        <f>VLOOKUP(Importacao[[#This Row],[País]],Tabela4[],4,FALSE)</f>
        <v>Holanda</v>
      </c>
      <c r="G2488" t="str">
        <f>IFERROR(VLOOKUP(Importacao[[#This Row],[País Corrigido]],'Conversor de países_Geral_UTF8_'!$A$2:$B$223,2,FALSE),"Não Informado")</f>
        <v>Europa</v>
      </c>
      <c r="H24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89" spans="1:8" hidden="1">
      <c r="A2489" s="3" t="s">
        <v>263</v>
      </c>
      <c r="B2489">
        <v>1973</v>
      </c>
      <c r="C2489">
        <v>0</v>
      </c>
      <c r="D2489">
        <v>0</v>
      </c>
      <c r="E2489" t="e">
        <v>#NUM!</v>
      </c>
      <c r="F2489" t="str">
        <f>VLOOKUP(Importacao[[#This Row],[País]],Tabela4[],4,FALSE)</f>
        <v>Holanda</v>
      </c>
      <c r="G2489" t="str">
        <f>IFERROR(VLOOKUP(Importacao[[#This Row],[País Corrigido]],'Conversor de países_Geral_UTF8_'!$A$2:$B$223,2,FALSE),"Não Informado")</f>
        <v>Europa</v>
      </c>
      <c r="H24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0" spans="1:8" hidden="1">
      <c r="A2490" s="3" t="s">
        <v>263</v>
      </c>
      <c r="B2490">
        <v>1974</v>
      </c>
      <c r="C2490">
        <v>0</v>
      </c>
      <c r="D2490">
        <v>0</v>
      </c>
      <c r="E2490" t="e">
        <v>#NUM!</v>
      </c>
      <c r="F2490" t="str">
        <f>VLOOKUP(Importacao[[#This Row],[País]],Tabela4[],4,FALSE)</f>
        <v>Holanda</v>
      </c>
      <c r="G2490" t="str">
        <f>IFERROR(VLOOKUP(Importacao[[#This Row],[País Corrigido]],'Conversor de países_Geral_UTF8_'!$A$2:$B$223,2,FALSE),"Não Informado")</f>
        <v>Europa</v>
      </c>
      <c r="H24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1" spans="1:8" hidden="1">
      <c r="A2491" s="3" t="s">
        <v>263</v>
      </c>
      <c r="B2491">
        <v>1975</v>
      </c>
      <c r="C2491">
        <v>0</v>
      </c>
      <c r="D2491">
        <v>0</v>
      </c>
      <c r="E2491" t="e">
        <v>#NUM!</v>
      </c>
      <c r="F2491" t="str">
        <f>VLOOKUP(Importacao[[#This Row],[País]],Tabela4[],4,FALSE)</f>
        <v>Holanda</v>
      </c>
      <c r="G2491" t="str">
        <f>IFERROR(VLOOKUP(Importacao[[#This Row],[País Corrigido]],'Conversor de países_Geral_UTF8_'!$A$2:$B$223,2,FALSE),"Não Informado")</f>
        <v>Europa</v>
      </c>
      <c r="H24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2" spans="1:8" hidden="1">
      <c r="A2492" s="3" t="s">
        <v>263</v>
      </c>
      <c r="B2492">
        <v>1976</v>
      </c>
      <c r="C2492">
        <v>0</v>
      </c>
      <c r="D2492">
        <v>0</v>
      </c>
      <c r="E2492" t="e">
        <v>#NUM!</v>
      </c>
      <c r="F2492" t="str">
        <f>VLOOKUP(Importacao[[#This Row],[País]],Tabela4[],4,FALSE)</f>
        <v>Holanda</v>
      </c>
      <c r="G2492" t="str">
        <f>IFERROR(VLOOKUP(Importacao[[#This Row],[País Corrigido]],'Conversor de países_Geral_UTF8_'!$A$2:$B$223,2,FALSE),"Não Informado")</f>
        <v>Europa</v>
      </c>
      <c r="H24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3" spans="1:8" hidden="1">
      <c r="A2493" s="3" t="s">
        <v>263</v>
      </c>
      <c r="B2493">
        <v>1977</v>
      </c>
      <c r="C2493">
        <v>0</v>
      </c>
      <c r="D2493">
        <v>0</v>
      </c>
      <c r="E2493" t="e">
        <v>#NUM!</v>
      </c>
      <c r="F2493" t="str">
        <f>VLOOKUP(Importacao[[#This Row],[País]],Tabela4[],4,FALSE)</f>
        <v>Holanda</v>
      </c>
      <c r="G2493" t="str">
        <f>IFERROR(VLOOKUP(Importacao[[#This Row],[País Corrigido]],'Conversor de países_Geral_UTF8_'!$A$2:$B$223,2,FALSE),"Não Informado")</f>
        <v>Europa</v>
      </c>
      <c r="H24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4" spans="1:8" hidden="1">
      <c r="A2494" s="3" t="s">
        <v>263</v>
      </c>
      <c r="B2494">
        <v>1978</v>
      </c>
      <c r="C2494">
        <v>0</v>
      </c>
      <c r="D2494">
        <v>0</v>
      </c>
      <c r="E2494" t="e">
        <v>#NUM!</v>
      </c>
      <c r="F2494" t="str">
        <f>VLOOKUP(Importacao[[#This Row],[País]],Tabela4[],4,FALSE)</f>
        <v>Holanda</v>
      </c>
      <c r="G2494" t="str">
        <f>IFERROR(VLOOKUP(Importacao[[#This Row],[País Corrigido]],'Conversor de países_Geral_UTF8_'!$A$2:$B$223,2,FALSE),"Não Informado")</f>
        <v>Europa</v>
      </c>
      <c r="H24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5" spans="1:8" hidden="1">
      <c r="A2495" s="3" t="s">
        <v>263</v>
      </c>
      <c r="B2495">
        <v>1979</v>
      </c>
      <c r="C2495">
        <v>0</v>
      </c>
      <c r="D2495">
        <v>0</v>
      </c>
      <c r="E2495" t="e">
        <v>#NUM!</v>
      </c>
      <c r="F2495" t="str">
        <f>VLOOKUP(Importacao[[#This Row],[País]],Tabela4[],4,FALSE)</f>
        <v>Holanda</v>
      </c>
      <c r="G2495" t="str">
        <f>IFERROR(VLOOKUP(Importacao[[#This Row],[País Corrigido]],'Conversor de países_Geral_UTF8_'!$A$2:$B$223,2,FALSE),"Não Informado")</f>
        <v>Europa</v>
      </c>
      <c r="H24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6" spans="1:8" hidden="1">
      <c r="A2496" s="3" t="s">
        <v>263</v>
      </c>
      <c r="B2496">
        <v>1980</v>
      </c>
      <c r="C2496">
        <v>0</v>
      </c>
      <c r="D2496">
        <v>0</v>
      </c>
      <c r="E2496" t="e">
        <v>#NUM!</v>
      </c>
      <c r="F2496" t="str">
        <f>VLOOKUP(Importacao[[#This Row],[País]],Tabela4[],4,FALSE)</f>
        <v>Holanda</v>
      </c>
      <c r="G2496" t="str">
        <f>IFERROR(VLOOKUP(Importacao[[#This Row],[País Corrigido]],'Conversor de países_Geral_UTF8_'!$A$2:$B$223,2,FALSE),"Não Informado")</f>
        <v>Europa</v>
      </c>
      <c r="H24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7" spans="1:8" hidden="1">
      <c r="A2497" s="3" t="s">
        <v>263</v>
      </c>
      <c r="B2497">
        <v>1981</v>
      </c>
      <c r="C2497">
        <v>0</v>
      </c>
      <c r="D2497">
        <v>0</v>
      </c>
      <c r="E2497" t="e">
        <v>#NUM!</v>
      </c>
      <c r="F2497" t="str">
        <f>VLOOKUP(Importacao[[#This Row],[País]],Tabela4[],4,FALSE)</f>
        <v>Holanda</v>
      </c>
      <c r="G2497" t="str">
        <f>IFERROR(VLOOKUP(Importacao[[#This Row],[País Corrigido]],'Conversor de países_Geral_UTF8_'!$A$2:$B$223,2,FALSE),"Não Informado")</f>
        <v>Europa</v>
      </c>
      <c r="H24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8" spans="1:8" hidden="1">
      <c r="A2498" s="3" t="s">
        <v>263</v>
      </c>
      <c r="B2498">
        <v>1982</v>
      </c>
      <c r="C2498">
        <v>0</v>
      </c>
      <c r="D2498">
        <v>0</v>
      </c>
      <c r="E2498" t="e">
        <v>#NUM!</v>
      </c>
      <c r="F2498" t="str">
        <f>VLOOKUP(Importacao[[#This Row],[País]],Tabela4[],4,FALSE)</f>
        <v>Holanda</v>
      </c>
      <c r="G2498" t="str">
        <f>IFERROR(VLOOKUP(Importacao[[#This Row],[País Corrigido]],'Conversor de países_Geral_UTF8_'!$A$2:$B$223,2,FALSE),"Não Informado")</f>
        <v>Europa</v>
      </c>
      <c r="H24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499" spans="1:8" hidden="1">
      <c r="A2499" s="3" t="s">
        <v>263</v>
      </c>
      <c r="B2499">
        <v>1983</v>
      </c>
      <c r="C2499">
        <v>0</v>
      </c>
      <c r="D2499">
        <v>0</v>
      </c>
      <c r="E2499" t="e">
        <v>#NUM!</v>
      </c>
      <c r="F2499" t="str">
        <f>VLOOKUP(Importacao[[#This Row],[País]],Tabela4[],4,FALSE)</f>
        <v>Holanda</v>
      </c>
      <c r="G2499" t="str">
        <f>IFERROR(VLOOKUP(Importacao[[#This Row],[País Corrigido]],'Conversor de países_Geral_UTF8_'!$A$2:$B$223,2,FALSE),"Não Informado")</f>
        <v>Europa</v>
      </c>
      <c r="H24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0" spans="1:8" hidden="1">
      <c r="A2500" s="3" t="s">
        <v>263</v>
      </c>
      <c r="B2500">
        <v>1984</v>
      </c>
      <c r="C2500">
        <v>0</v>
      </c>
      <c r="D2500">
        <v>0</v>
      </c>
      <c r="E2500" t="e">
        <v>#NUM!</v>
      </c>
      <c r="F2500" t="str">
        <f>VLOOKUP(Importacao[[#This Row],[País]],Tabela4[],4,FALSE)</f>
        <v>Holanda</v>
      </c>
      <c r="G2500" t="str">
        <f>IFERROR(VLOOKUP(Importacao[[#This Row],[País Corrigido]],'Conversor de países_Geral_UTF8_'!$A$2:$B$223,2,FALSE),"Não Informado")</f>
        <v>Europa</v>
      </c>
      <c r="H25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1" spans="1:8" hidden="1">
      <c r="A2501" s="3" t="s">
        <v>263</v>
      </c>
      <c r="B2501">
        <v>1985</v>
      </c>
      <c r="C2501">
        <v>0</v>
      </c>
      <c r="D2501">
        <v>0</v>
      </c>
      <c r="E2501" t="e">
        <v>#NUM!</v>
      </c>
      <c r="F2501" t="str">
        <f>VLOOKUP(Importacao[[#This Row],[País]],Tabela4[],4,FALSE)</f>
        <v>Holanda</v>
      </c>
      <c r="G2501" t="str">
        <f>IFERROR(VLOOKUP(Importacao[[#This Row],[País Corrigido]],'Conversor de países_Geral_UTF8_'!$A$2:$B$223,2,FALSE),"Não Informado")</f>
        <v>Europa</v>
      </c>
      <c r="H25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2" spans="1:8" hidden="1">
      <c r="A2502" s="3" t="s">
        <v>263</v>
      </c>
      <c r="B2502">
        <v>1986</v>
      </c>
      <c r="C2502">
        <v>0</v>
      </c>
      <c r="D2502">
        <v>0</v>
      </c>
      <c r="E2502" t="e">
        <v>#NUM!</v>
      </c>
      <c r="F2502" t="str">
        <f>VLOOKUP(Importacao[[#This Row],[País]],Tabela4[],4,FALSE)</f>
        <v>Holanda</v>
      </c>
      <c r="G2502" t="str">
        <f>IFERROR(VLOOKUP(Importacao[[#This Row],[País Corrigido]],'Conversor de países_Geral_UTF8_'!$A$2:$B$223,2,FALSE),"Não Informado")</f>
        <v>Europa</v>
      </c>
      <c r="H25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3" spans="1:8" hidden="1">
      <c r="A2503" s="3" t="s">
        <v>263</v>
      </c>
      <c r="B2503">
        <v>1987</v>
      </c>
      <c r="C2503">
        <v>0</v>
      </c>
      <c r="D2503">
        <v>0</v>
      </c>
      <c r="E2503" t="e">
        <v>#NUM!</v>
      </c>
      <c r="F2503" t="str">
        <f>VLOOKUP(Importacao[[#This Row],[País]],Tabela4[],4,FALSE)</f>
        <v>Holanda</v>
      </c>
      <c r="G2503" t="str">
        <f>IFERROR(VLOOKUP(Importacao[[#This Row],[País Corrigido]],'Conversor de países_Geral_UTF8_'!$A$2:$B$223,2,FALSE),"Não Informado")</f>
        <v>Europa</v>
      </c>
      <c r="H25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4" spans="1:8" hidden="1">
      <c r="A2504" s="3" t="s">
        <v>263</v>
      </c>
      <c r="B2504">
        <v>1988</v>
      </c>
      <c r="C2504">
        <v>0</v>
      </c>
      <c r="D2504">
        <v>0</v>
      </c>
      <c r="E2504" t="e">
        <v>#NUM!</v>
      </c>
      <c r="F2504" t="str">
        <f>VLOOKUP(Importacao[[#This Row],[País]],Tabela4[],4,FALSE)</f>
        <v>Holanda</v>
      </c>
      <c r="G2504" t="str">
        <f>IFERROR(VLOOKUP(Importacao[[#This Row],[País Corrigido]],'Conversor de países_Geral_UTF8_'!$A$2:$B$223,2,FALSE),"Não Informado")</f>
        <v>Europa</v>
      </c>
      <c r="H25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5" spans="1:8" hidden="1">
      <c r="A2505" s="3" t="s">
        <v>263</v>
      </c>
      <c r="B2505">
        <v>1989</v>
      </c>
      <c r="C2505">
        <v>0</v>
      </c>
      <c r="D2505">
        <v>0</v>
      </c>
      <c r="E2505" t="e">
        <v>#NUM!</v>
      </c>
      <c r="F2505" t="str">
        <f>VLOOKUP(Importacao[[#This Row],[País]],Tabela4[],4,FALSE)</f>
        <v>Holanda</v>
      </c>
      <c r="G2505" t="str">
        <f>IFERROR(VLOOKUP(Importacao[[#This Row],[País Corrigido]],'Conversor de países_Geral_UTF8_'!$A$2:$B$223,2,FALSE),"Não Informado")</f>
        <v>Europa</v>
      </c>
      <c r="H25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6" spans="1:8" hidden="1">
      <c r="A2506" s="3" t="s">
        <v>263</v>
      </c>
      <c r="B2506">
        <v>1990</v>
      </c>
      <c r="C2506">
        <v>0</v>
      </c>
      <c r="D2506">
        <v>0</v>
      </c>
      <c r="E2506" t="e">
        <v>#NUM!</v>
      </c>
      <c r="F2506" t="str">
        <f>VLOOKUP(Importacao[[#This Row],[País]],Tabela4[],4,FALSE)</f>
        <v>Holanda</v>
      </c>
      <c r="G2506" t="str">
        <f>IFERROR(VLOOKUP(Importacao[[#This Row],[País Corrigido]],'Conversor de países_Geral_UTF8_'!$A$2:$B$223,2,FALSE),"Não Informado")</f>
        <v>Europa</v>
      </c>
      <c r="H25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7" spans="1:8" hidden="1">
      <c r="A2507" s="3" t="s">
        <v>263</v>
      </c>
      <c r="B2507">
        <v>1991</v>
      </c>
      <c r="C2507">
        <v>0</v>
      </c>
      <c r="D2507">
        <v>0</v>
      </c>
      <c r="E2507" t="e">
        <v>#NUM!</v>
      </c>
      <c r="F2507" t="str">
        <f>VLOOKUP(Importacao[[#This Row],[País]],Tabela4[],4,FALSE)</f>
        <v>Holanda</v>
      </c>
      <c r="G2507" t="str">
        <f>IFERROR(VLOOKUP(Importacao[[#This Row],[País Corrigido]],'Conversor de países_Geral_UTF8_'!$A$2:$B$223,2,FALSE),"Não Informado")</f>
        <v>Europa</v>
      </c>
      <c r="H25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8" spans="1:8" hidden="1">
      <c r="A2508" s="3" t="s">
        <v>263</v>
      </c>
      <c r="B2508">
        <v>1992</v>
      </c>
      <c r="C2508">
        <v>0</v>
      </c>
      <c r="D2508">
        <v>0</v>
      </c>
      <c r="E2508" t="e">
        <v>#NUM!</v>
      </c>
      <c r="F2508" t="str">
        <f>VLOOKUP(Importacao[[#This Row],[País]],Tabela4[],4,FALSE)</f>
        <v>Holanda</v>
      </c>
      <c r="G2508" t="str">
        <f>IFERROR(VLOOKUP(Importacao[[#This Row],[País Corrigido]],'Conversor de países_Geral_UTF8_'!$A$2:$B$223,2,FALSE),"Não Informado")</f>
        <v>Europa</v>
      </c>
      <c r="H25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09" spans="1:8" hidden="1">
      <c r="A2509" s="3" t="s">
        <v>263</v>
      </c>
      <c r="B2509">
        <v>1993</v>
      </c>
      <c r="C2509">
        <v>0</v>
      </c>
      <c r="D2509">
        <v>0</v>
      </c>
      <c r="E2509" t="e">
        <v>#NUM!</v>
      </c>
      <c r="F2509" t="str">
        <f>VLOOKUP(Importacao[[#This Row],[País]],Tabela4[],4,FALSE)</f>
        <v>Holanda</v>
      </c>
      <c r="G2509" t="str">
        <f>IFERROR(VLOOKUP(Importacao[[#This Row],[País Corrigido]],'Conversor de países_Geral_UTF8_'!$A$2:$B$223,2,FALSE),"Não Informado")</f>
        <v>Europa</v>
      </c>
      <c r="H25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0" spans="1:8" hidden="1">
      <c r="A2510" s="3" t="s">
        <v>263</v>
      </c>
      <c r="B2510">
        <v>1994</v>
      </c>
      <c r="C2510">
        <v>0</v>
      </c>
      <c r="D2510">
        <v>0</v>
      </c>
      <c r="E2510" t="e">
        <v>#NUM!</v>
      </c>
      <c r="F2510" t="str">
        <f>VLOOKUP(Importacao[[#This Row],[País]],Tabela4[],4,FALSE)</f>
        <v>Holanda</v>
      </c>
      <c r="G2510" t="str">
        <f>IFERROR(VLOOKUP(Importacao[[#This Row],[País Corrigido]],'Conversor de países_Geral_UTF8_'!$A$2:$B$223,2,FALSE),"Não Informado")</f>
        <v>Europa</v>
      </c>
      <c r="H25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1" spans="1:8" hidden="1">
      <c r="A2511" s="3" t="s">
        <v>263</v>
      </c>
      <c r="B2511">
        <v>1995</v>
      </c>
      <c r="C2511">
        <v>0</v>
      </c>
      <c r="D2511">
        <v>0</v>
      </c>
      <c r="E2511" t="e">
        <v>#NUM!</v>
      </c>
      <c r="F2511" t="str">
        <f>VLOOKUP(Importacao[[#This Row],[País]],Tabela4[],4,FALSE)</f>
        <v>Holanda</v>
      </c>
      <c r="G2511" t="str">
        <f>IFERROR(VLOOKUP(Importacao[[#This Row],[País Corrigido]],'Conversor de países_Geral_UTF8_'!$A$2:$B$223,2,FALSE),"Não Informado")</f>
        <v>Europa</v>
      </c>
      <c r="H25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2" spans="1:8" hidden="1">
      <c r="A2512" s="3" t="s">
        <v>263</v>
      </c>
      <c r="B2512">
        <v>1996</v>
      </c>
      <c r="C2512">
        <v>0</v>
      </c>
      <c r="D2512">
        <v>0</v>
      </c>
      <c r="E2512" t="e">
        <v>#NUM!</v>
      </c>
      <c r="F2512" t="str">
        <f>VLOOKUP(Importacao[[#This Row],[País]],Tabela4[],4,FALSE)</f>
        <v>Holanda</v>
      </c>
      <c r="G2512" t="str">
        <f>IFERROR(VLOOKUP(Importacao[[#This Row],[País Corrigido]],'Conversor de países_Geral_UTF8_'!$A$2:$B$223,2,FALSE),"Não Informado")</f>
        <v>Europa</v>
      </c>
      <c r="H25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3" spans="1:8" hidden="1">
      <c r="A2513" s="3" t="s">
        <v>263</v>
      </c>
      <c r="B2513">
        <v>1997</v>
      </c>
      <c r="C2513">
        <v>0</v>
      </c>
      <c r="D2513">
        <v>0</v>
      </c>
      <c r="E2513" t="e">
        <v>#NUM!</v>
      </c>
      <c r="F2513" t="str">
        <f>VLOOKUP(Importacao[[#This Row],[País]],Tabela4[],4,FALSE)</f>
        <v>Holanda</v>
      </c>
      <c r="G2513" t="str">
        <f>IFERROR(VLOOKUP(Importacao[[#This Row],[País Corrigido]],'Conversor de países_Geral_UTF8_'!$A$2:$B$223,2,FALSE),"Não Informado")</f>
        <v>Europa</v>
      </c>
      <c r="H25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4" spans="1:8" hidden="1">
      <c r="A2514" s="3" t="s">
        <v>263</v>
      </c>
      <c r="B2514">
        <v>1998</v>
      </c>
      <c r="C2514">
        <v>0</v>
      </c>
      <c r="D2514">
        <v>0</v>
      </c>
      <c r="E2514" t="e">
        <v>#NUM!</v>
      </c>
      <c r="F2514" t="str">
        <f>VLOOKUP(Importacao[[#This Row],[País]],Tabela4[],4,FALSE)</f>
        <v>Holanda</v>
      </c>
      <c r="G2514" t="str">
        <f>IFERROR(VLOOKUP(Importacao[[#This Row],[País Corrigido]],'Conversor de países_Geral_UTF8_'!$A$2:$B$223,2,FALSE),"Não Informado")</f>
        <v>Europa</v>
      </c>
      <c r="H25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5" spans="1:8" hidden="1">
      <c r="A2515" s="3" t="s">
        <v>263</v>
      </c>
      <c r="B2515">
        <v>1999</v>
      </c>
      <c r="C2515">
        <v>0</v>
      </c>
      <c r="D2515">
        <v>0</v>
      </c>
      <c r="E2515" t="e">
        <v>#NUM!</v>
      </c>
      <c r="F2515" t="str">
        <f>VLOOKUP(Importacao[[#This Row],[País]],Tabela4[],4,FALSE)</f>
        <v>Holanda</v>
      </c>
      <c r="G2515" t="str">
        <f>IFERROR(VLOOKUP(Importacao[[#This Row],[País Corrigido]],'Conversor de países_Geral_UTF8_'!$A$2:$B$223,2,FALSE),"Não Informado")</f>
        <v>Europa</v>
      </c>
      <c r="H25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6" spans="1:8" hidden="1">
      <c r="A2516" s="3" t="s">
        <v>263</v>
      </c>
      <c r="B2516">
        <v>2000</v>
      </c>
      <c r="C2516">
        <v>0</v>
      </c>
      <c r="D2516">
        <v>0</v>
      </c>
      <c r="E2516" t="e">
        <v>#NUM!</v>
      </c>
      <c r="F2516" t="str">
        <f>VLOOKUP(Importacao[[#This Row],[País]],Tabela4[],4,FALSE)</f>
        <v>Holanda</v>
      </c>
      <c r="G2516" t="str">
        <f>IFERROR(VLOOKUP(Importacao[[#This Row],[País Corrigido]],'Conversor de países_Geral_UTF8_'!$A$2:$B$223,2,FALSE),"Não Informado")</f>
        <v>Europa</v>
      </c>
      <c r="H25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7" spans="1:8" hidden="1">
      <c r="A2517" s="3" t="s">
        <v>263</v>
      </c>
      <c r="B2517">
        <v>2001</v>
      </c>
      <c r="C2517">
        <v>0</v>
      </c>
      <c r="D2517">
        <v>0</v>
      </c>
      <c r="E2517" t="e">
        <v>#NUM!</v>
      </c>
      <c r="F2517" t="str">
        <f>VLOOKUP(Importacao[[#This Row],[País]],Tabela4[],4,FALSE)</f>
        <v>Holanda</v>
      </c>
      <c r="G2517" t="str">
        <f>IFERROR(VLOOKUP(Importacao[[#This Row],[País Corrigido]],'Conversor de países_Geral_UTF8_'!$A$2:$B$223,2,FALSE),"Não Informado")</f>
        <v>Europa</v>
      </c>
      <c r="H25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8" spans="1:8" hidden="1">
      <c r="A2518" s="3" t="s">
        <v>263</v>
      </c>
      <c r="B2518">
        <v>2002</v>
      </c>
      <c r="C2518">
        <v>0</v>
      </c>
      <c r="D2518">
        <v>0</v>
      </c>
      <c r="E2518" t="e">
        <v>#NUM!</v>
      </c>
      <c r="F2518" t="str">
        <f>VLOOKUP(Importacao[[#This Row],[País]],Tabela4[],4,FALSE)</f>
        <v>Holanda</v>
      </c>
      <c r="G2518" t="str">
        <f>IFERROR(VLOOKUP(Importacao[[#This Row],[País Corrigido]],'Conversor de países_Geral_UTF8_'!$A$2:$B$223,2,FALSE),"Não Informado")</f>
        <v>Europa</v>
      </c>
      <c r="H25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19" spans="1:8" hidden="1">
      <c r="A2519" s="3" t="s">
        <v>263</v>
      </c>
      <c r="B2519">
        <v>2003</v>
      </c>
      <c r="C2519">
        <v>0</v>
      </c>
      <c r="D2519">
        <v>0</v>
      </c>
      <c r="E2519" t="e">
        <v>#NUM!</v>
      </c>
      <c r="F2519" t="str">
        <f>VLOOKUP(Importacao[[#This Row],[País]],Tabela4[],4,FALSE)</f>
        <v>Holanda</v>
      </c>
      <c r="G2519" t="str">
        <f>IFERROR(VLOOKUP(Importacao[[#This Row],[País Corrigido]],'Conversor de países_Geral_UTF8_'!$A$2:$B$223,2,FALSE),"Não Informado")</f>
        <v>Europa</v>
      </c>
      <c r="H25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0" spans="1:8" hidden="1">
      <c r="A2520" s="3" t="s">
        <v>263</v>
      </c>
      <c r="B2520">
        <v>2004</v>
      </c>
      <c r="C2520">
        <v>0</v>
      </c>
      <c r="D2520">
        <v>0</v>
      </c>
      <c r="E2520" t="e">
        <v>#NUM!</v>
      </c>
      <c r="F2520" t="str">
        <f>VLOOKUP(Importacao[[#This Row],[País]],Tabela4[],4,FALSE)</f>
        <v>Holanda</v>
      </c>
      <c r="G2520" t="str">
        <f>IFERROR(VLOOKUP(Importacao[[#This Row],[País Corrigido]],'Conversor de países_Geral_UTF8_'!$A$2:$B$223,2,FALSE),"Não Informado")</f>
        <v>Europa</v>
      </c>
      <c r="H25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1" spans="1:8" hidden="1">
      <c r="A2521" s="3" t="s">
        <v>263</v>
      </c>
      <c r="B2521">
        <v>2005</v>
      </c>
      <c r="C2521">
        <v>0</v>
      </c>
      <c r="D2521">
        <v>0</v>
      </c>
      <c r="E2521" t="e">
        <v>#NUM!</v>
      </c>
      <c r="F2521" t="str">
        <f>VLOOKUP(Importacao[[#This Row],[País]],Tabela4[],4,FALSE)</f>
        <v>Holanda</v>
      </c>
      <c r="G2521" t="str">
        <f>IFERROR(VLOOKUP(Importacao[[#This Row],[País Corrigido]],'Conversor de países_Geral_UTF8_'!$A$2:$B$223,2,FALSE),"Não Informado")</f>
        <v>Europa</v>
      </c>
      <c r="H25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2" spans="1:8" hidden="1">
      <c r="A2522" s="3" t="s">
        <v>263</v>
      </c>
      <c r="B2522">
        <v>2006</v>
      </c>
      <c r="C2522">
        <v>0</v>
      </c>
      <c r="D2522">
        <v>0</v>
      </c>
      <c r="E2522" t="e">
        <v>#NUM!</v>
      </c>
      <c r="F2522" t="str">
        <f>VLOOKUP(Importacao[[#This Row],[País]],Tabela4[],4,FALSE)</f>
        <v>Holanda</v>
      </c>
      <c r="G2522" t="str">
        <f>IFERROR(VLOOKUP(Importacao[[#This Row],[País Corrigido]],'Conversor de países_Geral_UTF8_'!$A$2:$B$223,2,FALSE),"Não Informado")</f>
        <v>Europa</v>
      </c>
      <c r="H25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3" spans="1:8" hidden="1">
      <c r="A2523" s="3" t="s">
        <v>263</v>
      </c>
      <c r="B2523">
        <v>2007</v>
      </c>
      <c r="C2523">
        <v>0</v>
      </c>
      <c r="D2523">
        <v>0</v>
      </c>
      <c r="E2523" t="e">
        <v>#NUM!</v>
      </c>
      <c r="F2523" t="str">
        <f>VLOOKUP(Importacao[[#This Row],[País]],Tabela4[],4,FALSE)</f>
        <v>Holanda</v>
      </c>
      <c r="G2523" t="str">
        <f>IFERROR(VLOOKUP(Importacao[[#This Row],[País Corrigido]],'Conversor de países_Geral_UTF8_'!$A$2:$B$223,2,FALSE),"Não Informado")</f>
        <v>Europa</v>
      </c>
      <c r="H25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4" spans="1:8" hidden="1">
      <c r="A2524" s="3" t="s">
        <v>263</v>
      </c>
      <c r="B2524">
        <v>2008</v>
      </c>
      <c r="C2524">
        <v>0</v>
      </c>
      <c r="D2524">
        <v>0</v>
      </c>
      <c r="E2524" t="e">
        <v>#NUM!</v>
      </c>
      <c r="F2524" t="str">
        <f>VLOOKUP(Importacao[[#This Row],[País]],Tabela4[],4,FALSE)</f>
        <v>Holanda</v>
      </c>
      <c r="G2524" t="str">
        <f>IFERROR(VLOOKUP(Importacao[[#This Row],[País Corrigido]],'Conversor de países_Geral_UTF8_'!$A$2:$B$223,2,FALSE),"Não Informado")</f>
        <v>Europa</v>
      </c>
      <c r="H25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5" spans="1:8" hidden="1">
      <c r="A2525" s="3" t="s">
        <v>263</v>
      </c>
      <c r="B2525">
        <v>2009</v>
      </c>
      <c r="C2525">
        <v>0</v>
      </c>
      <c r="D2525">
        <v>0</v>
      </c>
      <c r="E2525" t="e">
        <v>#NUM!</v>
      </c>
      <c r="F2525" t="str">
        <f>VLOOKUP(Importacao[[#This Row],[País]],Tabela4[],4,FALSE)</f>
        <v>Holanda</v>
      </c>
      <c r="G2525" t="str">
        <f>IFERROR(VLOOKUP(Importacao[[#This Row],[País Corrigido]],'Conversor de países_Geral_UTF8_'!$A$2:$B$223,2,FALSE),"Não Informado")</f>
        <v>Europa</v>
      </c>
      <c r="H25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6" spans="1:8" hidden="1">
      <c r="A2526" s="3" t="s">
        <v>263</v>
      </c>
      <c r="B2526">
        <v>2010</v>
      </c>
      <c r="C2526">
        <v>0</v>
      </c>
      <c r="D2526">
        <v>0</v>
      </c>
      <c r="E2526" t="e">
        <v>#NUM!</v>
      </c>
      <c r="F2526" t="str">
        <f>VLOOKUP(Importacao[[#This Row],[País]],Tabela4[],4,FALSE)</f>
        <v>Holanda</v>
      </c>
      <c r="G2526" t="str">
        <f>IFERROR(VLOOKUP(Importacao[[#This Row],[País Corrigido]],'Conversor de países_Geral_UTF8_'!$A$2:$B$223,2,FALSE),"Não Informado")</f>
        <v>Europa</v>
      </c>
      <c r="H25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7" spans="1:8" hidden="1">
      <c r="A2527" s="3" t="s">
        <v>263</v>
      </c>
      <c r="B2527">
        <v>2011</v>
      </c>
      <c r="C2527">
        <v>0</v>
      </c>
      <c r="D2527">
        <v>0</v>
      </c>
      <c r="E2527" t="e">
        <v>#NUM!</v>
      </c>
      <c r="F2527" t="str">
        <f>VLOOKUP(Importacao[[#This Row],[País]],Tabela4[],4,FALSE)</f>
        <v>Holanda</v>
      </c>
      <c r="G2527" t="str">
        <f>IFERROR(VLOOKUP(Importacao[[#This Row],[País Corrigido]],'Conversor de países_Geral_UTF8_'!$A$2:$B$223,2,FALSE),"Não Informado")</f>
        <v>Europa</v>
      </c>
      <c r="H25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8" spans="1:8" hidden="1">
      <c r="A2528" s="3" t="s">
        <v>263</v>
      </c>
      <c r="B2528">
        <v>2012</v>
      </c>
      <c r="C2528">
        <v>0</v>
      </c>
      <c r="D2528">
        <v>0</v>
      </c>
      <c r="E2528" t="e">
        <v>#NUM!</v>
      </c>
      <c r="F2528" t="str">
        <f>VLOOKUP(Importacao[[#This Row],[País]],Tabela4[],4,FALSE)</f>
        <v>Holanda</v>
      </c>
      <c r="G2528" t="str">
        <f>IFERROR(VLOOKUP(Importacao[[#This Row],[País Corrigido]],'Conversor de países_Geral_UTF8_'!$A$2:$B$223,2,FALSE),"Não Informado")</f>
        <v>Europa</v>
      </c>
      <c r="H25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29" spans="1:8" hidden="1">
      <c r="A2529" s="3" t="s">
        <v>263</v>
      </c>
      <c r="B2529">
        <v>2013</v>
      </c>
      <c r="C2529">
        <v>0</v>
      </c>
      <c r="D2529">
        <v>0</v>
      </c>
      <c r="E2529" t="e">
        <v>#NUM!</v>
      </c>
      <c r="F2529" t="str">
        <f>VLOOKUP(Importacao[[#This Row],[País]],Tabela4[],4,FALSE)</f>
        <v>Holanda</v>
      </c>
      <c r="G2529" t="str">
        <f>IFERROR(VLOOKUP(Importacao[[#This Row],[País Corrigido]],'Conversor de países_Geral_UTF8_'!$A$2:$B$223,2,FALSE),"Não Informado")</f>
        <v>Europa</v>
      </c>
      <c r="H25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30" spans="1:8" hidden="1">
      <c r="A2530" s="3" t="s">
        <v>263</v>
      </c>
      <c r="B2530">
        <v>2014</v>
      </c>
      <c r="C2530">
        <v>0</v>
      </c>
      <c r="D2530">
        <v>0</v>
      </c>
      <c r="E2530" t="e">
        <v>#NUM!</v>
      </c>
      <c r="F2530" t="str">
        <f>VLOOKUP(Importacao[[#This Row],[País]],Tabela4[],4,FALSE)</f>
        <v>Holanda</v>
      </c>
      <c r="G2530" t="str">
        <f>IFERROR(VLOOKUP(Importacao[[#This Row],[País Corrigido]],'Conversor de países_Geral_UTF8_'!$A$2:$B$223,2,FALSE),"Não Informado")</f>
        <v>Europa</v>
      </c>
      <c r="H25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31" spans="1:8" hidden="1">
      <c r="A2531" s="3" t="s">
        <v>263</v>
      </c>
      <c r="B2531">
        <v>2015</v>
      </c>
      <c r="C2531">
        <v>0</v>
      </c>
      <c r="D2531">
        <v>0</v>
      </c>
      <c r="E2531" t="e">
        <v>#NUM!</v>
      </c>
      <c r="F2531" t="str">
        <f>VLOOKUP(Importacao[[#This Row],[País]],Tabela4[],4,FALSE)</f>
        <v>Holanda</v>
      </c>
      <c r="G2531" t="str">
        <f>IFERROR(VLOOKUP(Importacao[[#This Row],[País Corrigido]],'Conversor de países_Geral_UTF8_'!$A$2:$B$223,2,FALSE),"Não Informado")</f>
        <v>Europa</v>
      </c>
      <c r="H25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32" spans="1:8" hidden="1">
      <c r="A2532" s="3" t="s">
        <v>263</v>
      </c>
      <c r="B2532">
        <v>2016</v>
      </c>
      <c r="C2532">
        <v>0</v>
      </c>
      <c r="D2532">
        <v>43</v>
      </c>
      <c r="E2532" t="e">
        <v>#NUM!</v>
      </c>
      <c r="F2532" t="str">
        <f>VLOOKUP(Importacao[[#This Row],[País]],Tabela4[],4,FALSE)</f>
        <v>Holanda</v>
      </c>
      <c r="G2532" t="str">
        <f>IFERROR(VLOOKUP(Importacao[[#This Row],[País Corrigido]],'Conversor de países_Geral_UTF8_'!$A$2:$B$223,2,FALSE),"Não Informado")</f>
        <v>Europa</v>
      </c>
      <c r="H25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Interpolar 1</v>
      </c>
    </row>
    <row r="2533" spans="1:8" hidden="1">
      <c r="A2533" s="3" t="s">
        <v>263</v>
      </c>
      <c r="B2533">
        <v>2017</v>
      </c>
      <c r="C2533">
        <v>0</v>
      </c>
      <c r="D2533">
        <v>0</v>
      </c>
      <c r="E2533" t="e">
        <v>#NUM!</v>
      </c>
      <c r="F2533" t="str">
        <f>VLOOKUP(Importacao[[#This Row],[País]],Tabela4[],4,FALSE)</f>
        <v>Holanda</v>
      </c>
      <c r="G2533" t="str">
        <f>IFERROR(VLOOKUP(Importacao[[#This Row],[País Corrigido]],'Conversor de países_Geral_UTF8_'!$A$2:$B$223,2,FALSE),"Não Informado")</f>
        <v>Europa</v>
      </c>
      <c r="H25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34" spans="1:8" hidden="1">
      <c r="A2534" s="3" t="s">
        <v>263</v>
      </c>
      <c r="B2534">
        <v>2018</v>
      </c>
      <c r="C2534">
        <v>283</v>
      </c>
      <c r="D2534">
        <v>8719</v>
      </c>
      <c r="E2534">
        <v>30.809187279151942</v>
      </c>
      <c r="F2534" t="str">
        <f>VLOOKUP(Importacao[[#This Row],[País]],Tabela4[],4,FALSE)</f>
        <v>Holanda</v>
      </c>
      <c r="G2534" t="str">
        <f>IFERROR(VLOOKUP(Importacao[[#This Row],[País Corrigido]],'Conversor de países_Geral_UTF8_'!$A$2:$B$223,2,FALSE),"Não Informado")</f>
        <v>Europa</v>
      </c>
      <c r="H25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35" spans="1:8" hidden="1">
      <c r="A2535" s="3" t="s">
        <v>263</v>
      </c>
      <c r="B2535">
        <v>2019</v>
      </c>
      <c r="C2535">
        <v>634</v>
      </c>
      <c r="D2535">
        <v>5297</v>
      </c>
      <c r="E2535">
        <v>8.3548895899053619</v>
      </c>
      <c r="F2535" t="str">
        <f>VLOOKUP(Importacao[[#This Row],[País]],Tabela4[],4,FALSE)</f>
        <v>Holanda</v>
      </c>
      <c r="G2535" t="str">
        <f>IFERROR(VLOOKUP(Importacao[[#This Row],[País Corrigido]],'Conversor de países_Geral_UTF8_'!$A$2:$B$223,2,FALSE),"Não Informado")</f>
        <v>Europa</v>
      </c>
      <c r="H25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36" spans="1:8" hidden="1">
      <c r="A2536" s="3" t="s">
        <v>263</v>
      </c>
      <c r="B2536">
        <v>2020</v>
      </c>
      <c r="C2536">
        <v>2285</v>
      </c>
      <c r="D2536">
        <v>22990</v>
      </c>
      <c r="E2536">
        <v>10.061269146608316</v>
      </c>
      <c r="F2536" t="str">
        <f>VLOOKUP(Importacao[[#This Row],[País]],Tabela4[],4,FALSE)</f>
        <v>Holanda</v>
      </c>
      <c r="G2536" t="str">
        <f>IFERROR(VLOOKUP(Importacao[[#This Row],[País Corrigido]],'Conversor de países_Geral_UTF8_'!$A$2:$B$223,2,FALSE),"Não Informado")</f>
        <v>Europa</v>
      </c>
      <c r="H25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37" spans="1:8" hidden="1">
      <c r="A2537" s="3" t="s">
        <v>263</v>
      </c>
      <c r="B2537">
        <v>2021</v>
      </c>
      <c r="C2537">
        <v>0</v>
      </c>
      <c r="D2537">
        <v>0</v>
      </c>
      <c r="E2537" t="e">
        <v>#NUM!</v>
      </c>
      <c r="F2537" t="str">
        <f>VLOOKUP(Importacao[[#This Row],[País]],Tabela4[],4,FALSE)</f>
        <v>Holanda</v>
      </c>
      <c r="G2537" t="str">
        <f>IFERROR(VLOOKUP(Importacao[[#This Row],[País Corrigido]],'Conversor de países_Geral_UTF8_'!$A$2:$B$223,2,FALSE),"Não Informado")</f>
        <v>Europa</v>
      </c>
      <c r="H25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38" spans="1:8" hidden="1">
      <c r="A2538" s="3" t="s">
        <v>263</v>
      </c>
      <c r="B2538">
        <v>2022</v>
      </c>
      <c r="C2538">
        <v>0</v>
      </c>
      <c r="D2538">
        <v>0</v>
      </c>
      <c r="E2538" t="e">
        <v>#NUM!</v>
      </c>
      <c r="F2538" t="str">
        <f>VLOOKUP(Importacao[[#This Row],[País]],Tabela4[],4,FALSE)</f>
        <v>Holanda</v>
      </c>
      <c r="G2538" t="str">
        <f>IFERROR(VLOOKUP(Importacao[[#This Row],[País Corrigido]],'Conversor de países_Geral_UTF8_'!$A$2:$B$223,2,FALSE),"Não Informado")</f>
        <v>Europa</v>
      </c>
      <c r="H25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39" spans="1:8" hidden="1">
      <c r="A2539" s="3" t="s">
        <v>263</v>
      </c>
      <c r="B2539">
        <v>2023</v>
      </c>
      <c r="C2539">
        <v>9</v>
      </c>
      <c r="D2539">
        <v>354</v>
      </c>
      <c r="E2539">
        <v>39.333333333333336</v>
      </c>
      <c r="F2539" t="str">
        <f>VLOOKUP(Importacao[[#This Row],[País]],Tabela4[],4,FALSE)</f>
        <v>Holanda</v>
      </c>
      <c r="G2539" t="str">
        <f>IFERROR(VLOOKUP(Importacao[[#This Row],[País Corrigido]],'Conversor de países_Geral_UTF8_'!$A$2:$B$223,2,FALSE),"Não Informado")</f>
        <v>Europa</v>
      </c>
      <c r="H25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40" spans="1:8" hidden="1">
      <c r="A2540" s="3" t="s">
        <v>168</v>
      </c>
      <c r="B2540">
        <v>1970</v>
      </c>
      <c r="C2540">
        <v>0</v>
      </c>
      <c r="D2540">
        <v>0</v>
      </c>
      <c r="E2540" t="e">
        <v>#NUM!</v>
      </c>
      <c r="F2540" t="str">
        <f>VLOOKUP(Importacao[[#This Row],[País]],Tabela4[],4,FALSE)</f>
        <v>Panamá</v>
      </c>
      <c r="G2540" t="str">
        <f>IFERROR(VLOOKUP(Importacao[[#This Row],[País Corrigido]],'Conversor de países_Geral_UTF8_'!$A$2:$B$223,2,FALSE),"Não Informado")</f>
        <v>América Central e Caribe</v>
      </c>
      <c r="H25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41" spans="1:8" hidden="1">
      <c r="A2541" s="3" t="s">
        <v>168</v>
      </c>
      <c r="B2541">
        <v>1971</v>
      </c>
      <c r="C2541">
        <v>0</v>
      </c>
      <c r="D2541">
        <v>0</v>
      </c>
      <c r="E2541" t="e">
        <v>#NUM!</v>
      </c>
      <c r="F2541" t="str">
        <f>VLOOKUP(Importacao[[#This Row],[País]],Tabela4[],4,FALSE)</f>
        <v>Panamá</v>
      </c>
      <c r="G2541" t="str">
        <f>IFERROR(VLOOKUP(Importacao[[#This Row],[País Corrigido]],'Conversor de países_Geral_UTF8_'!$A$2:$B$223,2,FALSE),"Não Informado")</f>
        <v>América Central e Caribe</v>
      </c>
      <c r="H25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42" spans="1:8" hidden="1">
      <c r="A2542" s="3" t="s">
        <v>168</v>
      </c>
      <c r="B2542">
        <v>1972</v>
      </c>
      <c r="C2542">
        <v>0</v>
      </c>
      <c r="D2542">
        <v>0</v>
      </c>
      <c r="E2542" t="e">
        <v>#NUM!</v>
      </c>
      <c r="F2542" t="str">
        <f>VLOOKUP(Importacao[[#This Row],[País]],Tabela4[],4,FALSE)</f>
        <v>Panamá</v>
      </c>
      <c r="G2542" t="str">
        <f>IFERROR(VLOOKUP(Importacao[[#This Row],[País Corrigido]],'Conversor de países_Geral_UTF8_'!$A$2:$B$223,2,FALSE),"Não Informado")</f>
        <v>América Central e Caribe</v>
      </c>
      <c r="H25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43" spans="1:8" hidden="1">
      <c r="A2543" s="3" t="s">
        <v>168</v>
      </c>
      <c r="B2543">
        <v>1973</v>
      </c>
      <c r="C2543">
        <v>0</v>
      </c>
      <c r="D2543">
        <v>0</v>
      </c>
      <c r="E2543" t="e">
        <v>#NUM!</v>
      </c>
      <c r="F2543" t="str">
        <f>VLOOKUP(Importacao[[#This Row],[País]],Tabela4[],4,FALSE)</f>
        <v>Panamá</v>
      </c>
      <c r="G2543" t="str">
        <f>IFERROR(VLOOKUP(Importacao[[#This Row],[País Corrigido]],'Conversor de países_Geral_UTF8_'!$A$2:$B$223,2,FALSE),"Não Informado")</f>
        <v>América Central e Caribe</v>
      </c>
      <c r="H25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44" spans="1:8" hidden="1">
      <c r="A2544" s="3" t="s">
        <v>168</v>
      </c>
      <c r="B2544">
        <v>1974</v>
      </c>
      <c r="C2544">
        <v>0</v>
      </c>
      <c r="D2544">
        <v>0</v>
      </c>
      <c r="E2544" t="e">
        <v>#NUM!</v>
      </c>
      <c r="F2544" t="str">
        <f>VLOOKUP(Importacao[[#This Row],[País]],Tabela4[],4,FALSE)</f>
        <v>Panamá</v>
      </c>
      <c r="G2544" t="str">
        <f>IFERROR(VLOOKUP(Importacao[[#This Row],[País Corrigido]],'Conversor de países_Geral_UTF8_'!$A$2:$B$223,2,FALSE),"Não Informado")</f>
        <v>América Central e Caribe</v>
      </c>
      <c r="H25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45" spans="1:8" hidden="1">
      <c r="A2545" s="3" t="s">
        <v>168</v>
      </c>
      <c r="B2545">
        <v>1975</v>
      </c>
      <c r="C2545">
        <v>0</v>
      </c>
      <c r="D2545">
        <v>0</v>
      </c>
      <c r="E2545" t="e">
        <v>#NUM!</v>
      </c>
      <c r="F2545" t="str">
        <f>VLOOKUP(Importacao[[#This Row],[País]],Tabela4[],4,FALSE)</f>
        <v>Panamá</v>
      </c>
      <c r="G2545" t="str">
        <f>IFERROR(VLOOKUP(Importacao[[#This Row],[País Corrigido]],'Conversor de países_Geral_UTF8_'!$A$2:$B$223,2,FALSE),"Não Informado")</f>
        <v>América Central e Caribe</v>
      </c>
      <c r="H25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46" spans="1:8" hidden="1">
      <c r="A2546" s="3" t="s">
        <v>168</v>
      </c>
      <c r="B2546">
        <v>1976</v>
      </c>
      <c r="C2546">
        <v>0</v>
      </c>
      <c r="D2546">
        <v>0</v>
      </c>
      <c r="E2546" t="e">
        <v>#NUM!</v>
      </c>
      <c r="F2546" t="str">
        <f>VLOOKUP(Importacao[[#This Row],[País]],Tabela4[],4,FALSE)</f>
        <v>Panamá</v>
      </c>
      <c r="G2546" t="str">
        <f>IFERROR(VLOOKUP(Importacao[[#This Row],[País Corrigido]],'Conversor de países_Geral_UTF8_'!$A$2:$B$223,2,FALSE),"Não Informado")</f>
        <v>América Central e Caribe</v>
      </c>
      <c r="H25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47" spans="1:8" hidden="1">
      <c r="A2547" s="3" t="s">
        <v>168</v>
      </c>
      <c r="B2547">
        <v>1977</v>
      </c>
      <c r="C2547">
        <v>0</v>
      </c>
      <c r="D2547">
        <v>0</v>
      </c>
      <c r="E2547" t="e">
        <v>#NUM!</v>
      </c>
      <c r="F2547" t="str">
        <f>VLOOKUP(Importacao[[#This Row],[País]],Tabela4[],4,FALSE)</f>
        <v>Panamá</v>
      </c>
      <c r="G2547" t="str">
        <f>IFERROR(VLOOKUP(Importacao[[#This Row],[País Corrigido]],'Conversor de países_Geral_UTF8_'!$A$2:$B$223,2,FALSE),"Não Informado")</f>
        <v>América Central e Caribe</v>
      </c>
      <c r="H25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48" spans="1:8" hidden="1">
      <c r="A2548" s="3" t="s">
        <v>168</v>
      </c>
      <c r="B2548">
        <v>1978</v>
      </c>
      <c r="C2548">
        <v>0</v>
      </c>
      <c r="D2548">
        <v>0</v>
      </c>
      <c r="E2548" t="e">
        <v>#NUM!</v>
      </c>
      <c r="F2548" t="str">
        <f>VLOOKUP(Importacao[[#This Row],[País]],Tabela4[],4,FALSE)</f>
        <v>Panamá</v>
      </c>
      <c r="G2548" t="str">
        <f>IFERROR(VLOOKUP(Importacao[[#This Row],[País Corrigido]],'Conversor de países_Geral_UTF8_'!$A$2:$B$223,2,FALSE),"Não Informado")</f>
        <v>América Central e Caribe</v>
      </c>
      <c r="H25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49" spans="1:8" hidden="1">
      <c r="A2549" s="3" t="s">
        <v>168</v>
      </c>
      <c r="B2549">
        <v>1979</v>
      </c>
      <c r="C2549">
        <v>0</v>
      </c>
      <c r="D2549">
        <v>0</v>
      </c>
      <c r="E2549" t="e">
        <v>#NUM!</v>
      </c>
      <c r="F2549" t="str">
        <f>VLOOKUP(Importacao[[#This Row],[País]],Tabela4[],4,FALSE)</f>
        <v>Panamá</v>
      </c>
      <c r="G2549" t="str">
        <f>IFERROR(VLOOKUP(Importacao[[#This Row],[País Corrigido]],'Conversor de países_Geral_UTF8_'!$A$2:$B$223,2,FALSE),"Não Informado")</f>
        <v>América Central e Caribe</v>
      </c>
      <c r="H25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0" spans="1:8" hidden="1">
      <c r="A2550" s="3" t="s">
        <v>168</v>
      </c>
      <c r="B2550">
        <v>1980</v>
      </c>
      <c r="C2550">
        <v>0</v>
      </c>
      <c r="D2550">
        <v>0</v>
      </c>
      <c r="E2550" t="e">
        <v>#NUM!</v>
      </c>
      <c r="F2550" t="str">
        <f>VLOOKUP(Importacao[[#This Row],[País]],Tabela4[],4,FALSE)</f>
        <v>Panamá</v>
      </c>
      <c r="G2550" t="str">
        <f>IFERROR(VLOOKUP(Importacao[[#This Row],[País Corrigido]],'Conversor de países_Geral_UTF8_'!$A$2:$B$223,2,FALSE),"Não Informado")</f>
        <v>América Central e Caribe</v>
      </c>
      <c r="H25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1" spans="1:8" hidden="1">
      <c r="A2551" s="3" t="s">
        <v>168</v>
      </c>
      <c r="B2551">
        <v>1981</v>
      </c>
      <c r="C2551">
        <v>0</v>
      </c>
      <c r="D2551">
        <v>0</v>
      </c>
      <c r="E2551" t="e">
        <v>#NUM!</v>
      </c>
      <c r="F2551" t="str">
        <f>VLOOKUP(Importacao[[#This Row],[País]],Tabela4[],4,FALSE)</f>
        <v>Panamá</v>
      </c>
      <c r="G2551" t="str">
        <f>IFERROR(VLOOKUP(Importacao[[#This Row],[País Corrigido]],'Conversor de países_Geral_UTF8_'!$A$2:$B$223,2,FALSE),"Não Informado")</f>
        <v>América Central e Caribe</v>
      </c>
      <c r="H25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2" spans="1:8" hidden="1">
      <c r="A2552" s="3" t="s">
        <v>168</v>
      </c>
      <c r="B2552">
        <v>1982</v>
      </c>
      <c r="C2552">
        <v>0</v>
      </c>
      <c r="D2552">
        <v>0</v>
      </c>
      <c r="E2552" t="e">
        <v>#NUM!</v>
      </c>
      <c r="F2552" t="str">
        <f>VLOOKUP(Importacao[[#This Row],[País]],Tabela4[],4,FALSE)</f>
        <v>Panamá</v>
      </c>
      <c r="G2552" t="str">
        <f>IFERROR(VLOOKUP(Importacao[[#This Row],[País Corrigido]],'Conversor de países_Geral_UTF8_'!$A$2:$B$223,2,FALSE),"Não Informado")</f>
        <v>América Central e Caribe</v>
      </c>
      <c r="H25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3" spans="1:8" hidden="1">
      <c r="A2553" s="3" t="s">
        <v>168</v>
      </c>
      <c r="B2553">
        <v>1983</v>
      </c>
      <c r="C2553">
        <v>0</v>
      </c>
      <c r="D2553">
        <v>0</v>
      </c>
      <c r="E2553" t="e">
        <v>#NUM!</v>
      </c>
      <c r="F2553" t="str">
        <f>VLOOKUP(Importacao[[#This Row],[País]],Tabela4[],4,FALSE)</f>
        <v>Panamá</v>
      </c>
      <c r="G2553" t="str">
        <f>IFERROR(VLOOKUP(Importacao[[#This Row],[País Corrigido]],'Conversor de países_Geral_UTF8_'!$A$2:$B$223,2,FALSE),"Não Informado")</f>
        <v>América Central e Caribe</v>
      </c>
      <c r="H25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4" spans="1:8" hidden="1">
      <c r="A2554" s="3" t="s">
        <v>168</v>
      </c>
      <c r="B2554">
        <v>1984</v>
      </c>
      <c r="C2554">
        <v>0</v>
      </c>
      <c r="D2554">
        <v>0</v>
      </c>
      <c r="E2554" t="e">
        <v>#NUM!</v>
      </c>
      <c r="F2554" t="str">
        <f>VLOOKUP(Importacao[[#This Row],[País]],Tabela4[],4,FALSE)</f>
        <v>Panamá</v>
      </c>
      <c r="G2554" t="str">
        <f>IFERROR(VLOOKUP(Importacao[[#This Row],[País Corrigido]],'Conversor de países_Geral_UTF8_'!$A$2:$B$223,2,FALSE),"Não Informado")</f>
        <v>América Central e Caribe</v>
      </c>
      <c r="H25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5" spans="1:8" hidden="1">
      <c r="A2555" s="3" t="s">
        <v>168</v>
      </c>
      <c r="B2555">
        <v>1985</v>
      </c>
      <c r="C2555">
        <v>0</v>
      </c>
      <c r="D2555">
        <v>0</v>
      </c>
      <c r="E2555" t="e">
        <v>#NUM!</v>
      </c>
      <c r="F2555" t="str">
        <f>VLOOKUP(Importacao[[#This Row],[País]],Tabela4[],4,FALSE)</f>
        <v>Panamá</v>
      </c>
      <c r="G2555" t="str">
        <f>IFERROR(VLOOKUP(Importacao[[#This Row],[País Corrigido]],'Conversor de países_Geral_UTF8_'!$A$2:$B$223,2,FALSE),"Não Informado")</f>
        <v>América Central e Caribe</v>
      </c>
      <c r="H25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6" spans="1:8" hidden="1">
      <c r="A2556" s="3" t="s">
        <v>168</v>
      </c>
      <c r="B2556">
        <v>1986</v>
      </c>
      <c r="C2556">
        <v>0</v>
      </c>
      <c r="D2556">
        <v>0</v>
      </c>
      <c r="E2556" t="e">
        <v>#NUM!</v>
      </c>
      <c r="F2556" t="str">
        <f>VLOOKUP(Importacao[[#This Row],[País]],Tabela4[],4,FALSE)</f>
        <v>Panamá</v>
      </c>
      <c r="G2556" t="str">
        <f>IFERROR(VLOOKUP(Importacao[[#This Row],[País Corrigido]],'Conversor de países_Geral_UTF8_'!$A$2:$B$223,2,FALSE),"Não Informado")</f>
        <v>América Central e Caribe</v>
      </c>
      <c r="H25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7" spans="1:8" hidden="1">
      <c r="A2557" s="3" t="s">
        <v>168</v>
      </c>
      <c r="B2557">
        <v>1987</v>
      </c>
      <c r="C2557">
        <v>0</v>
      </c>
      <c r="D2557">
        <v>0</v>
      </c>
      <c r="E2557" t="e">
        <v>#NUM!</v>
      </c>
      <c r="F2557" t="str">
        <f>VLOOKUP(Importacao[[#This Row],[País]],Tabela4[],4,FALSE)</f>
        <v>Panamá</v>
      </c>
      <c r="G2557" t="str">
        <f>IFERROR(VLOOKUP(Importacao[[#This Row],[País Corrigido]],'Conversor de países_Geral_UTF8_'!$A$2:$B$223,2,FALSE),"Não Informado")</f>
        <v>América Central e Caribe</v>
      </c>
      <c r="H25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8" spans="1:8" hidden="1">
      <c r="A2558" s="3" t="s">
        <v>168</v>
      </c>
      <c r="B2558">
        <v>1988</v>
      </c>
      <c r="C2558">
        <v>0</v>
      </c>
      <c r="D2558">
        <v>0</v>
      </c>
      <c r="E2558" t="e">
        <v>#NUM!</v>
      </c>
      <c r="F2558" t="str">
        <f>VLOOKUP(Importacao[[#This Row],[País]],Tabela4[],4,FALSE)</f>
        <v>Panamá</v>
      </c>
      <c r="G2558" t="str">
        <f>IFERROR(VLOOKUP(Importacao[[#This Row],[País Corrigido]],'Conversor de países_Geral_UTF8_'!$A$2:$B$223,2,FALSE),"Não Informado")</f>
        <v>América Central e Caribe</v>
      </c>
      <c r="H25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59" spans="1:8" hidden="1">
      <c r="A2559" s="3" t="s">
        <v>168</v>
      </c>
      <c r="B2559">
        <v>1989</v>
      </c>
      <c r="C2559">
        <v>0</v>
      </c>
      <c r="D2559">
        <v>0</v>
      </c>
      <c r="E2559" t="e">
        <v>#NUM!</v>
      </c>
      <c r="F2559" t="str">
        <f>VLOOKUP(Importacao[[#This Row],[País]],Tabela4[],4,FALSE)</f>
        <v>Panamá</v>
      </c>
      <c r="G2559" t="str">
        <f>IFERROR(VLOOKUP(Importacao[[#This Row],[País Corrigido]],'Conversor de países_Geral_UTF8_'!$A$2:$B$223,2,FALSE),"Não Informado")</f>
        <v>América Central e Caribe</v>
      </c>
      <c r="H25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0" spans="1:8" hidden="1">
      <c r="A2560" s="3" t="s">
        <v>168</v>
      </c>
      <c r="B2560">
        <v>1990</v>
      </c>
      <c r="C2560">
        <v>0</v>
      </c>
      <c r="D2560">
        <v>0</v>
      </c>
      <c r="E2560" t="e">
        <v>#NUM!</v>
      </c>
      <c r="F2560" t="str">
        <f>VLOOKUP(Importacao[[#This Row],[País]],Tabela4[],4,FALSE)</f>
        <v>Panamá</v>
      </c>
      <c r="G2560" t="str">
        <f>IFERROR(VLOOKUP(Importacao[[#This Row],[País Corrigido]],'Conversor de países_Geral_UTF8_'!$A$2:$B$223,2,FALSE),"Não Informado")</f>
        <v>América Central e Caribe</v>
      </c>
      <c r="H25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1" spans="1:8" hidden="1">
      <c r="A2561" s="3" t="s">
        <v>168</v>
      </c>
      <c r="B2561">
        <v>1991</v>
      </c>
      <c r="C2561">
        <v>0</v>
      </c>
      <c r="D2561">
        <v>0</v>
      </c>
      <c r="E2561" t="e">
        <v>#NUM!</v>
      </c>
      <c r="F2561" t="str">
        <f>VLOOKUP(Importacao[[#This Row],[País]],Tabela4[],4,FALSE)</f>
        <v>Panamá</v>
      </c>
      <c r="G2561" t="str">
        <f>IFERROR(VLOOKUP(Importacao[[#This Row],[País Corrigido]],'Conversor de países_Geral_UTF8_'!$A$2:$B$223,2,FALSE),"Não Informado")</f>
        <v>América Central e Caribe</v>
      </c>
      <c r="H25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2" spans="1:8" hidden="1">
      <c r="A2562" s="3" t="s">
        <v>168</v>
      </c>
      <c r="B2562">
        <v>1992</v>
      </c>
      <c r="C2562">
        <v>0</v>
      </c>
      <c r="D2562">
        <v>0</v>
      </c>
      <c r="E2562" t="e">
        <v>#NUM!</v>
      </c>
      <c r="F2562" t="str">
        <f>VLOOKUP(Importacao[[#This Row],[País]],Tabela4[],4,FALSE)</f>
        <v>Panamá</v>
      </c>
      <c r="G2562" t="str">
        <f>IFERROR(VLOOKUP(Importacao[[#This Row],[País Corrigido]],'Conversor de países_Geral_UTF8_'!$A$2:$B$223,2,FALSE),"Não Informado")</f>
        <v>América Central e Caribe</v>
      </c>
      <c r="H25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3" spans="1:8" hidden="1">
      <c r="A2563" s="3" t="s">
        <v>168</v>
      </c>
      <c r="B2563">
        <v>1993</v>
      </c>
      <c r="C2563">
        <v>0</v>
      </c>
      <c r="D2563">
        <v>0</v>
      </c>
      <c r="E2563" t="e">
        <v>#NUM!</v>
      </c>
      <c r="F2563" t="str">
        <f>VLOOKUP(Importacao[[#This Row],[País]],Tabela4[],4,FALSE)</f>
        <v>Panamá</v>
      </c>
      <c r="G2563" t="str">
        <f>IFERROR(VLOOKUP(Importacao[[#This Row],[País Corrigido]],'Conversor de países_Geral_UTF8_'!$A$2:$B$223,2,FALSE),"Não Informado")</f>
        <v>América Central e Caribe</v>
      </c>
      <c r="H25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4" spans="1:8" hidden="1">
      <c r="A2564" s="3" t="s">
        <v>168</v>
      </c>
      <c r="B2564">
        <v>1994</v>
      </c>
      <c r="C2564">
        <v>0</v>
      </c>
      <c r="D2564">
        <v>0</v>
      </c>
      <c r="E2564" t="e">
        <v>#NUM!</v>
      </c>
      <c r="F2564" t="str">
        <f>VLOOKUP(Importacao[[#This Row],[País]],Tabela4[],4,FALSE)</f>
        <v>Panamá</v>
      </c>
      <c r="G2564" t="str">
        <f>IFERROR(VLOOKUP(Importacao[[#This Row],[País Corrigido]],'Conversor de países_Geral_UTF8_'!$A$2:$B$223,2,FALSE),"Não Informado")</f>
        <v>América Central e Caribe</v>
      </c>
      <c r="H25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5" spans="1:8" hidden="1">
      <c r="A2565" s="3" t="s">
        <v>168</v>
      </c>
      <c r="B2565">
        <v>1995</v>
      </c>
      <c r="C2565">
        <v>0</v>
      </c>
      <c r="D2565">
        <v>0</v>
      </c>
      <c r="E2565" t="e">
        <v>#NUM!</v>
      </c>
      <c r="F2565" t="str">
        <f>VLOOKUP(Importacao[[#This Row],[País]],Tabela4[],4,FALSE)</f>
        <v>Panamá</v>
      </c>
      <c r="G2565" t="str">
        <f>IFERROR(VLOOKUP(Importacao[[#This Row],[País Corrigido]],'Conversor de países_Geral_UTF8_'!$A$2:$B$223,2,FALSE),"Não Informado")</f>
        <v>América Central e Caribe</v>
      </c>
      <c r="H25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6" spans="1:8" hidden="1">
      <c r="A2566" s="3" t="s">
        <v>168</v>
      </c>
      <c r="B2566">
        <v>1996</v>
      </c>
      <c r="C2566">
        <v>0</v>
      </c>
      <c r="D2566">
        <v>0</v>
      </c>
      <c r="E2566" t="e">
        <v>#NUM!</v>
      </c>
      <c r="F2566" t="str">
        <f>VLOOKUP(Importacao[[#This Row],[País]],Tabela4[],4,FALSE)</f>
        <v>Panamá</v>
      </c>
      <c r="G2566" t="str">
        <f>IFERROR(VLOOKUP(Importacao[[#This Row],[País Corrigido]],'Conversor de países_Geral_UTF8_'!$A$2:$B$223,2,FALSE),"Não Informado")</f>
        <v>América Central e Caribe</v>
      </c>
      <c r="H25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7" spans="1:8" hidden="1">
      <c r="A2567" s="3" t="s">
        <v>168</v>
      </c>
      <c r="B2567">
        <v>1997</v>
      </c>
      <c r="C2567">
        <v>0</v>
      </c>
      <c r="D2567">
        <v>0</v>
      </c>
      <c r="E2567" t="e">
        <v>#NUM!</v>
      </c>
      <c r="F2567" t="str">
        <f>VLOOKUP(Importacao[[#This Row],[País]],Tabela4[],4,FALSE)</f>
        <v>Panamá</v>
      </c>
      <c r="G2567" t="str">
        <f>IFERROR(VLOOKUP(Importacao[[#This Row],[País Corrigido]],'Conversor de países_Geral_UTF8_'!$A$2:$B$223,2,FALSE),"Não Informado")</f>
        <v>América Central e Caribe</v>
      </c>
      <c r="H25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8" spans="1:8" hidden="1">
      <c r="A2568" s="3" t="s">
        <v>168</v>
      </c>
      <c r="B2568">
        <v>1998</v>
      </c>
      <c r="C2568">
        <v>0</v>
      </c>
      <c r="D2568">
        <v>0</v>
      </c>
      <c r="E2568" t="e">
        <v>#NUM!</v>
      </c>
      <c r="F2568" t="str">
        <f>VLOOKUP(Importacao[[#This Row],[País]],Tabela4[],4,FALSE)</f>
        <v>Panamá</v>
      </c>
      <c r="G2568" t="str">
        <f>IFERROR(VLOOKUP(Importacao[[#This Row],[País Corrigido]],'Conversor de países_Geral_UTF8_'!$A$2:$B$223,2,FALSE),"Não Informado")</f>
        <v>América Central e Caribe</v>
      </c>
      <c r="H25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69" spans="1:8" hidden="1">
      <c r="A2569" s="3" t="s">
        <v>168</v>
      </c>
      <c r="B2569">
        <v>1999</v>
      </c>
      <c r="C2569">
        <v>0</v>
      </c>
      <c r="D2569">
        <v>0</v>
      </c>
      <c r="E2569" t="e">
        <v>#NUM!</v>
      </c>
      <c r="F2569" t="str">
        <f>VLOOKUP(Importacao[[#This Row],[País]],Tabela4[],4,FALSE)</f>
        <v>Panamá</v>
      </c>
      <c r="G2569" t="str">
        <f>IFERROR(VLOOKUP(Importacao[[#This Row],[País Corrigido]],'Conversor de países_Geral_UTF8_'!$A$2:$B$223,2,FALSE),"Não Informado")</f>
        <v>América Central e Caribe</v>
      </c>
      <c r="H25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0" spans="1:8" hidden="1">
      <c r="A2570" s="3" t="s">
        <v>168</v>
      </c>
      <c r="B2570">
        <v>2000</v>
      </c>
      <c r="C2570">
        <v>0</v>
      </c>
      <c r="D2570">
        <v>0</v>
      </c>
      <c r="E2570" t="e">
        <v>#NUM!</v>
      </c>
      <c r="F2570" t="str">
        <f>VLOOKUP(Importacao[[#This Row],[País]],Tabela4[],4,FALSE)</f>
        <v>Panamá</v>
      </c>
      <c r="G2570" t="str">
        <f>IFERROR(VLOOKUP(Importacao[[#This Row],[País Corrigido]],'Conversor de países_Geral_UTF8_'!$A$2:$B$223,2,FALSE),"Não Informado")</f>
        <v>América Central e Caribe</v>
      </c>
      <c r="H25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1" spans="1:8" hidden="1">
      <c r="A2571" s="3" t="s">
        <v>168</v>
      </c>
      <c r="B2571">
        <v>2001</v>
      </c>
      <c r="C2571">
        <v>0</v>
      </c>
      <c r="D2571">
        <v>0</v>
      </c>
      <c r="E2571" t="e">
        <v>#NUM!</v>
      </c>
      <c r="F2571" t="str">
        <f>VLOOKUP(Importacao[[#This Row],[País]],Tabela4[],4,FALSE)</f>
        <v>Panamá</v>
      </c>
      <c r="G2571" t="str">
        <f>IFERROR(VLOOKUP(Importacao[[#This Row],[País Corrigido]],'Conversor de países_Geral_UTF8_'!$A$2:$B$223,2,FALSE),"Não Informado")</f>
        <v>América Central e Caribe</v>
      </c>
      <c r="H25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2" spans="1:8" hidden="1">
      <c r="A2572" s="3" t="s">
        <v>168</v>
      </c>
      <c r="B2572">
        <v>2002</v>
      </c>
      <c r="C2572">
        <v>0</v>
      </c>
      <c r="D2572">
        <v>0</v>
      </c>
      <c r="E2572" t="e">
        <v>#NUM!</v>
      </c>
      <c r="F2572" t="str">
        <f>VLOOKUP(Importacao[[#This Row],[País]],Tabela4[],4,FALSE)</f>
        <v>Panamá</v>
      </c>
      <c r="G2572" t="str">
        <f>IFERROR(VLOOKUP(Importacao[[#This Row],[País Corrigido]],'Conversor de países_Geral_UTF8_'!$A$2:$B$223,2,FALSE),"Não Informado")</f>
        <v>América Central e Caribe</v>
      </c>
      <c r="H25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3" spans="1:8" hidden="1">
      <c r="A2573" s="3" t="s">
        <v>168</v>
      </c>
      <c r="B2573">
        <v>2003</v>
      </c>
      <c r="C2573">
        <v>0</v>
      </c>
      <c r="D2573">
        <v>0</v>
      </c>
      <c r="E2573" t="e">
        <v>#NUM!</v>
      </c>
      <c r="F2573" t="str">
        <f>VLOOKUP(Importacao[[#This Row],[País]],Tabela4[],4,FALSE)</f>
        <v>Panamá</v>
      </c>
      <c r="G2573" t="str">
        <f>IFERROR(VLOOKUP(Importacao[[#This Row],[País Corrigido]],'Conversor de países_Geral_UTF8_'!$A$2:$B$223,2,FALSE),"Não Informado")</f>
        <v>América Central e Caribe</v>
      </c>
      <c r="H25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4" spans="1:8" hidden="1">
      <c r="A2574" s="3" t="s">
        <v>168</v>
      </c>
      <c r="B2574">
        <v>2004</v>
      </c>
      <c r="C2574">
        <v>0</v>
      </c>
      <c r="D2574">
        <v>0</v>
      </c>
      <c r="E2574" t="e">
        <v>#NUM!</v>
      </c>
      <c r="F2574" t="str">
        <f>VLOOKUP(Importacao[[#This Row],[País]],Tabela4[],4,FALSE)</f>
        <v>Panamá</v>
      </c>
      <c r="G2574" t="str">
        <f>IFERROR(VLOOKUP(Importacao[[#This Row],[País Corrigido]],'Conversor de países_Geral_UTF8_'!$A$2:$B$223,2,FALSE),"Não Informado")</f>
        <v>América Central e Caribe</v>
      </c>
      <c r="H25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5" spans="1:8" hidden="1">
      <c r="A2575" s="3" t="s">
        <v>168</v>
      </c>
      <c r="B2575">
        <v>2005</v>
      </c>
      <c r="C2575">
        <v>0</v>
      </c>
      <c r="D2575">
        <v>0</v>
      </c>
      <c r="E2575" t="e">
        <v>#NUM!</v>
      </c>
      <c r="F2575" t="str">
        <f>VLOOKUP(Importacao[[#This Row],[País]],Tabela4[],4,FALSE)</f>
        <v>Panamá</v>
      </c>
      <c r="G2575" t="str">
        <f>IFERROR(VLOOKUP(Importacao[[#This Row],[País Corrigido]],'Conversor de países_Geral_UTF8_'!$A$2:$B$223,2,FALSE),"Não Informado")</f>
        <v>América Central e Caribe</v>
      </c>
      <c r="H25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6" spans="1:8" hidden="1">
      <c r="A2576" s="3" t="s">
        <v>168</v>
      </c>
      <c r="B2576">
        <v>2006</v>
      </c>
      <c r="C2576">
        <v>0</v>
      </c>
      <c r="D2576">
        <v>0</v>
      </c>
      <c r="E2576" t="e">
        <v>#NUM!</v>
      </c>
      <c r="F2576" t="str">
        <f>VLOOKUP(Importacao[[#This Row],[País]],Tabela4[],4,FALSE)</f>
        <v>Panamá</v>
      </c>
      <c r="G2576" t="str">
        <f>IFERROR(VLOOKUP(Importacao[[#This Row],[País Corrigido]],'Conversor de países_Geral_UTF8_'!$A$2:$B$223,2,FALSE),"Não Informado")</f>
        <v>América Central e Caribe</v>
      </c>
      <c r="H25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7" spans="1:8" hidden="1">
      <c r="A2577" s="3" t="s">
        <v>168</v>
      </c>
      <c r="B2577">
        <v>2007</v>
      </c>
      <c r="C2577">
        <v>0</v>
      </c>
      <c r="D2577">
        <v>0</v>
      </c>
      <c r="E2577" t="e">
        <v>#NUM!</v>
      </c>
      <c r="F2577" t="str">
        <f>VLOOKUP(Importacao[[#This Row],[País]],Tabela4[],4,FALSE)</f>
        <v>Panamá</v>
      </c>
      <c r="G2577" t="str">
        <f>IFERROR(VLOOKUP(Importacao[[#This Row],[País Corrigido]],'Conversor de países_Geral_UTF8_'!$A$2:$B$223,2,FALSE),"Não Informado")</f>
        <v>América Central e Caribe</v>
      </c>
      <c r="H25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8" spans="1:8" hidden="1">
      <c r="A2578" s="3" t="s">
        <v>168</v>
      </c>
      <c r="B2578">
        <v>2008</v>
      </c>
      <c r="C2578">
        <v>0</v>
      </c>
      <c r="D2578">
        <v>0</v>
      </c>
      <c r="E2578" t="e">
        <v>#NUM!</v>
      </c>
      <c r="F2578" t="str">
        <f>VLOOKUP(Importacao[[#This Row],[País]],Tabela4[],4,FALSE)</f>
        <v>Panamá</v>
      </c>
      <c r="G2578" t="str">
        <f>IFERROR(VLOOKUP(Importacao[[#This Row],[País Corrigido]],'Conversor de países_Geral_UTF8_'!$A$2:$B$223,2,FALSE),"Não Informado")</f>
        <v>América Central e Caribe</v>
      </c>
      <c r="H25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79" spans="1:8" hidden="1">
      <c r="A2579" s="3" t="s">
        <v>168</v>
      </c>
      <c r="B2579">
        <v>2009</v>
      </c>
      <c r="C2579">
        <v>0</v>
      </c>
      <c r="D2579">
        <v>0</v>
      </c>
      <c r="E2579" t="e">
        <v>#NUM!</v>
      </c>
      <c r="F2579" t="str">
        <f>VLOOKUP(Importacao[[#This Row],[País]],Tabela4[],4,FALSE)</f>
        <v>Panamá</v>
      </c>
      <c r="G2579" t="str">
        <f>IFERROR(VLOOKUP(Importacao[[#This Row],[País Corrigido]],'Conversor de países_Geral_UTF8_'!$A$2:$B$223,2,FALSE),"Não Informado")</f>
        <v>América Central e Caribe</v>
      </c>
      <c r="H25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0" spans="1:8" hidden="1">
      <c r="A2580" s="3" t="s">
        <v>168</v>
      </c>
      <c r="B2580">
        <v>2010</v>
      </c>
      <c r="C2580">
        <v>0</v>
      </c>
      <c r="D2580">
        <v>0</v>
      </c>
      <c r="E2580" t="e">
        <v>#NUM!</v>
      </c>
      <c r="F2580" t="str">
        <f>VLOOKUP(Importacao[[#This Row],[País]],Tabela4[],4,FALSE)</f>
        <v>Panamá</v>
      </c>
      <c r="G2580" t="str">
        <f>IFERROR(VLOOKUP(Importacao[[#This Row],[País Corrigido]],'Conversor de países_Geral_UTF8_'!$A$2:$B$223,2,FALSE),"Não Informado")</f>
        <v>América Central e Caribe</v>
      </c>
      <c r="H25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1" spans="1:8" hidden="1">
      <c r="A2581" s="3" t="s">
        <v>168</v>
      </c>
      <c r="B2581">
        <v>2011</v>
      </c>
      <c r="C2581">
        <v>0</v>
      </c>
      <c r="D2581">
        <v>0</v>
      </c>
      <c r="E2581" t="e">
        <v>#NUM!</v>
      </c>
      <c r="F2581" t="str">
        <f>VLOOKUP(Importacao[[#This Row],[País]],Tabela4[],4,FALSE)</f>
        <v>Panamá</v>
      </c>
      <c r="G2581" t="str">
        <f>IFERROR(VLOOKUP(Importacao[[#This Row],[País Corrigido]],'Conversor de países_Geral_UTF8_'!$A$2:$B$223,2,FALSE),"Não Informado")</f>
        <v>América Central e Caribe</v>
      </c>
      <c r="H25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2" spans="1:8" hidden="1">
      <c r="A2582" s="3" t="s">
        <v>168</v>
      </c>
      <c r="B2582">
        <v>2012</v>
      </c>
      <c r="C2582">
        <v>0</v>
      </c>
      <c r="D2582">
        <v>0</v>
      </c>
      <c r="E2582" t="e">
        <v>#NUM!</v>
      </c>
      <c r="F2582" t="str">
        <f>VLOOKUP(Importacao[[#This Row],[País]],Tabela4[],4,FALSE)</f>
        <v>Panamá</v>
      </c>
      <c r="G2582" t="str">
        <f>IFERROR(VLOOKUP(Importacao[[#This Row],[País Corrigido]],'Conversor de países_Geral_UTF8_'!$A$2:$B$223,2,FALSE),"Não Informado")</f>
        <v>América Central e Caribe</v>
      </c>
      <c r="H25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3" spans="1:8" hidden="1">
      <c r="A2583" s="3" t="s">
        <v>168</v>
      </c>
      <c r="B2583">
        <v>2013</v>
      </c>
      <c r="C2583">
        <v>0</v>
      </c>
      <c r="D2583">
        <v>0</v>
      </c>
      <c r="E2583" t="e">
        <v>#NUM!</v>
      </c>
      <c r="F2583" t="str">
        <f>VLOOKUP(Importacao[[#This Row],[País]],Tabela4[],4,FALSE)</f>
        <v>Panamá</v>
      </c>
      <c r="G2583" t="str">
        <f>IFERROR(VLOOKUP(Importacao[[#This Row],[País Corrigido]],'Conversor de países_Geral_UTF8_'!$A$2:$B$223,2,FALSE),"Não Informado")</f>
        <v>América Central e Caribe</v>
      </c>
      <c r="H25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4" spans="1:8" hidden="1">
      <c r="A2584" s="3" t="s">
        <v>168</v>
      </c>
      <c r="B2584">
        <v>2014</v>
      </c>
      <c r="C2584">
        <v>0</v>
      </c>
      <c r="D2584">
        <v>0</v>
      </c>
      <c r="E2584" t="e">
        <v>#NUM!</v>
      </c>
      <c r="F2584" t="str">
        <f>VLOOKUP(Importacao[[#This Row],[País]],Tabela4[],4,FALSE)</f>
        <v>Panamá</v>
      </c>
      <c r="G2584" t="str">
        <f>IFERROR(VLOOKUP(Importacao[[#This Row],[País Corrigido]],'Conversor de países_Geral_UTF8_'!$A$2:$B$223,2,FALSE),"Não Informado")</f>
        <v>América Central e Caribe</v>
      </c>
      <c r="H25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5" spans="1:8" hidden="1">
      <c r="A2585" s="3" t="s">
        <v>168</v>
      </c>
      <c r="B2585">
        <v>2015</v>
      </c>
      <c r="C2585">
        <v>0</v>
      </c>
      <c r="D2585">
        <v>0</v>
      </c>
      <c r="E2585" t="e">
        <v>#NUM!</v>
      </c>
      <c r="F2585" t="str">
        <f>VLOOKUP(Importacao[[#This Row],[País]],Tabela4[],4,FALSE)</f>
        <v>Panamá</v>
      </c>
      <c r="G2585" t="str">
        <f>IFERROR(VLOOKUP(Importacao[[#This Row],[País Corrigido]],'Conversor de países_Geral_UTF8_'!$A$2:$B$223,2,FALSE),"Não Informado")</f>
        <v>América Central e Caribe</v>
      </c>
      <c r="H25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6" spans="1:8" hidden="1">
      <c r="A2586" s="3" t="s">
        <v>168</v>
      </c>
      <c r="B2586">
        <v>2016</v>
      </c>
      <c r="C2586">
        <v>0</v>
      </c>
      <c r="D2586">
        <v>0</v>
      </c>
      <c r="E2586" t="e">
        <v>#NUM!</v>
      </c>
      <c r="F2586" t="str">
        <f>VLOOKUP(Importacao[[#This Row],[País]],Tabela4[],4,FALSE)</f>
        <v>Panamá</v>
      </c>
      <c r="G2586" t="str">
        <f>IFERROR(VLOOKUP(Importacao[[#This Row],[País Corrigido]],'Conversor de países_Geral_UTF8_'!$A$2:$B$223,2,FALSE),"Não Informado")</f>
        <v>América Central e Caribe</v>
      </c>
      <c r="H25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7" spans="1:8" hidden="1">
      <c r="A2587" s="3" t="s">
        <v>168</v>
      </c>
      <c r="B2587">
        <v>2017</v>
      </c>
      <c r="C2587">
        <v>0</v>
      </c>
      <c r="D2587">
        <v>0</v>
      </c>
      <c r="E2587" t="e">
        <v>#NUM!</v>
      </c>
      <c r="F2587" t="str">
        <f>VLOOKUP(Importacao[[#This Row],[País]],Tabela4[],4,FALSE)</f>
        <v>Panamá</v>
      </c>
      <c r="G2587" t="str">
        <f>IFERROR(VLOOKUP(Importacao[[#This Row],[País Corrigido]],'Conversor de países_Geral_UTF8_'!$A$2:$B$223,2,FALSE),"Não Informado")</f>
        <v>América Central e Caribe</v>
      </c>
      <c r="H25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8" spans="1:8" hidden="1">
      <c r="A2588" s="3" t="s">
        <v>168</v>
      </c>
      <c r="B2588">
        <v>2018</v>
      </c>
      <c r="C2588">
        <v>0</v>
      </c>
      <c r="D2588">
        <v>0</v>
      </c>
      <c r="E2588" t="e">
        <v>#NUM!</v>
      </c>
      <c r="F2588" t="str">
        <f>VLOOKUP(Importacao[[#This Row],[País]],Tabela4[],4,FALSE)</f>
        <v>Panamá</v>
      </c>
      <c r="G2588" t="str">
        <f>IFERROR(VLOOKUP(Importacao[[#This Row],[País Corrigido]],'Conversor de países_Geral_UTF8_'!$A$2:$B$223,2,FALSE),"Não Informado")</f>
        <v>América Central e Caribe</v>
      </c>
      <c r="H25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89" spans="1:8" hidden="1">
      <c r="A2589" s="3" t="s">
        <v>168</v>
      </c>
      <c r="B2589">
        <v>2019</v>
      </c>
      <c r="C2589">
        <v>17</v>
      </c>
      <c r="D2589">
        <v>96</v>
      </c>
      <c r="E2589">
        <v>5.6470588235294121</v>
      </c>
      <c r="F2589" t="str">
        <f>VLOOKUP(Importacao[[#This Row],[País]],Tabela4[],4,FALSE)</f>
        <v>Panamá</v>
      </c>
      <c r="G2589" t="str">
        <f>IFERROR(VLOOKUP(Importacao[[#This Row],[País Corrigido]],'Conversor de países_Geral_UTF8_'!$A$2:$B$223,2,FALSE),"Não Informado")</f>
        <v>América Central e Caribe</v>
      </c>
      <c r="H25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590" spans="1:8" hidden="1">
      <c r="A2590" s="3" t="s">
        <v>168</v>
      </c>
      <c r="B2590">
        <v>2020</v>
      </c>
      <c r="C2590">
        <v>0</v>
      </c>
      <c r="D2590">
        <v>0</v>
      </c>
      <c r="E2590" t="e">
        <v>#NUM!</v>
      </c>
      <c r="F2590" t="str">
        <f>VLOOKUP(Importacao[[#This Row],[País]],Tabela4[],4,FALSE)</f>
        <v>Panamá</v>
      </c>
      <c r="G2590" t="str">
        <f>IFERROR(VLOOKUP(Importacao[[#This Row],[País Corrigido]],'Conversor de países_Geral_UTF8_'!$A$2:$B$223,2,FALSE),"Não Informado")</f>
        <v>América Central e Caribe</v>
      </c>
      <c r="H25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91" spans="1:8" hidden="1">
      <c r="A2591" s="3" t="s">
        <v>168</v>
      </c>
      <c r="B2591">
        <v>2021</v>
      </c>
      <c r="C2591">
        <v>0</v>
      </c>
      <c r="D2591">
        <v>0</v>
      </c>
      <c r="E2591" t="e">
        <v>#NUM!</v>
      </c>
      <c r="F2591" t="str">
        <f>VLOOKUP(Importacao[[#This Row],[País]],Tabela4[],4,FALSE)</f>
        <v>Panamá</v>
      </c>
      <c r="G2591" t="str">
        <f>IFERROR(VLOOKUP(Importacao[[#This Row],[País Corrigido]],'Conversor de países_Geral_UTF8_'!$A$2:$B$223,2,FALSE),"Não Informado")</f>
        <v>América Central e Caribe</v>
      </c>
      <c r="H25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92" spans="1:8" hidden="1">
      <c r="A2592" s="3" t="s">
        <v>168</v>
      </c>
      <c r="B2592">
        <v>2022</v>
      </c>
      <c r="C2592">
        <v>0</v>
      </c>
      <c r="D2592">
        <v>0</v>
      </c>
      <c r="E2592" t="e">
        <v>#NUM!</v>
      </c>
      <c r="F2592" t="str">
        <f>VLOOKUP(Importacao[[#This Row],[País]],Tabela4[],4,FALSE)</f>
        <v>Panamá</v>
      </c>
      <c r="G2592" t="str">
        <f>IFERROR(VLOOKUP(Importacao[[#This Row],[País Corrigido]],'Conversor de países_Geral_UTF8_'!$A$2:$B$223,2,FALSE),"Não Informado")</f>
        <v>América Central e Caribe</v>
      </c>
      <c r="H25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93" spans="1:8" hidden="1">
      <c r="A2593" s="3" t="s">
        <v>168</v>
      </c>
      <c r="B2593">
        <v>2023</v>
      </c>
      <c r="C2593">
        <v>0</v>
      </c>
      <c r="D2593">
        <v>0</v>
      </c>
      <c r="E2593" t="e">
        <v>#NUM!</v>
      </c>
      <c r="F2593" t="str">
        <f>VLOOKUP(Importacao[[#This Row],[País]],Tabela4[],4,FALSE)</f>
        <v>Panamá</v>
      </c>
      <c r="G2593" t="str">
        <f>IFERROR(VLOOKUP(Importacao[[#This Row],[País Corrigido]],'Conversor de países_Geral_UTF8_'!$A$2:$B$223,2,FALSE),"Não Informado")</f>
        <v>América Central e Caribe</v>
      </c>
      <c r="H25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94" spans="1:8">
      <c r="A2594" s="3" t="s">
        <v>172</v>
      </c>
      <c r="B2594">
        <v>1970</v>
      </c>
      <c r="C2594">
        <v>0</v>
      </c>
      <c r="D2594">
        <v>0</v>
      </c>
      <c r="E2594" t="e">
        <v>#NUM!</v>
      </c>
      <c r="F2594" t="str">
        <f>VLOOKUP(Importacao[[#This Row],[País]],Tabela4[],4,FALSE)</f>
        <v>Peru</v>
      </c>
      <c r="G2594" t="str">
        <f>IFERROR(VLOOKUP(Importacao[[#This Row],[País Corrigido]],'Conversor de países_Geral_UTF8_'!$A$2:$B$223,2,FALSE),"Não Informado")</f>
        <v>América do Sul</v>
      </c>
      <c r="H25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95" spans="1:8">
      <c r="A2595" s="3" t="s">
        <v>172</v>
      </c>
      <c r="B2595">
        <v>1971</v>
      </c>
      <c r="C2595">
        <v>0</v>
      </c>
      <c r="D2595">
        <v>0</v>
      </c>
      <c r="E2595" t="e">
        <v>#NUM!</v>
      </c>
      <c r="F2595" t="str">
        <f>VLOOKUP(Importacao[[#This Row],[País]],Tabela4[],4,FALSE)</f>
        <v>Peru</v>
      </c>
      <c r="G2595" t="str">
        <f>IFERROR(VLOOKUP(Importacao[[#This Row],[País Corrigido]],'Conversor de países_Geral_UTF8_'!$A$2:$B$223,2,FALSE),"Não Informado")</f>
        <v>América do Sul</v>
      </c>
      <c r="H25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96" spans="1:8">
      <c r="A2596" s="3" t="s">
        <v>172</v>
      </c>
      <c r="B2596">
        <v>1972</v>
      </c>
      <c r="C2596">
        <v>0</v>
      </c>
      <c r="D2596">
        <v>0</v>
      </c>
      <c r="E2596" t="e">
        <v>#NUM!</v>
      </c>
      <c r="F2596" t="str">
        <f>VLOOKUP(Importacao[[#This Row],[País]],Tabela4[],4,FALSE)</f>
        <v>Peru</v>
      </c>
      <c r="G2596" t="str">
        <f>IFERROR(VLOOKUP(Importacao[[#This Row],[País Corrigido]],'Conversor de países_Geral_UTF8_'!$A$2:$B$223,2,FALSE),"Não Informado")</f>
        <v>América do Sul</v>
      </c>
      <c r="H25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97" spans="1:8">
      <c r="A2597" s="3" t="s">
        <v>172</v>
      </c>
      <c r="B2597">
        <v>1973</v>
      </c>
      <c r="C2597">
        <v>0</v>
      </c>
      <c r="D2597">
        <v>0</v>
      </c>
      <c r="E2597" t="e">
        <v>#NUM!</v>
      </c>
      <c r="F2597" t="str">
        <f>VLOOKUP(Importacao[[#This Row],[País]],Tabela4[],4,FALSE)</f>
        <v>Peru</v>
      </c>
      <c r="G2597" t="str">
        <f>IFERROR(VLOOKUP(Importacao[[#This Row],[País Corrigido]],'Conversor de países_Geral_UTF8_'!$A$2:$B$223,2,FALSE),"Não Informado")</f>
        <v>América do Sul</v>
      </c>
      <c r="H25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98" spans="1:8">
      <c r="A2598" s="3" t="s">
        <v>172</v>
      </c>
      <c r="B2598">
        <v>1974</v>
      </c>
      <c r="C2598">
        <v>0</v>
      </c>
      <c r="D2598">
        <v>0</v>
      </c>
      <c r="E2598" t="e">
        <v>#NUM!</v>
      </c>
      <c r="F2598" t="str">
        <f>VLOOKUP(Importacao[[#This Row],[País]],Tabela4[],4,FALSE)</f>
        <v>Peru</v>
      </c>
      <c r="G2598" t="str">
        <f>IFERROR(VLOOKUP(Importacao[[#This Row],[País Corrigido]],'Conversor de países_Geral_UTF8_'!$A$2:$B$223,2,FALSE),"Não Informado")</f>
        <v>América do Sul</v>
      </c>
      <c r="H25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599" spans="1:8">
      <c r="A2599" s="3" t="s">
        <v>172</v>
      </c>
      <c r="B2599">
        <v>1975</v>
      </c>
      <c r="C2599">
        <v>0</v>
      </c>
      <c r="D2599">
        <v>0</v>
      </c>
      <c r="E2599" t="e">
        <v>#NUM!</v>
      </c>
      <c r="F2599" t="str">
        <f>VLOOKUP(Importacao[[#This Row],[País]],Tabela4[],4,FALSE)</f>
        <v>Peru</v>
      </c>
      <c r="G2599" t="str">
        <f>IFERROR(VLOOKUP(Importacao[[#This Row],[País Corrigido]],'Conversor de países_Geral_UTF8_'!$A$2:$B$223,2,FALSE),"Não Informado")</f>
        <v>América do Sul</v>
      </c>
      <c r="H25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0" spans="1:8">
      <c r="A2600" s="3" t="s">
        <v>172</v>
      </c>
      <c r="B2600">
        <v>1976</v>
      </c>
      <c r="C2600">
        <v>0</v>
      </c>
      <c r="D2600">
        <v>0</v>
      </c>
      <c r="E2600" t="e">
        <v>#NUM!</v>
      </c>
      <c r="F2600" t="str">
        <f>VLOOKUP(Importacao[[#This Row],[País]],Tabela4[],4,FALSE)</f>
        <v>Peru</v>
      </c>
      <c r="G2600" t="str">
        <f>IFERROR(VLOOKUP(Importacao[[#This Row],[País Corrigido]],'Conversor de países_Geral_UTF8_'!$A$2:$B$223,2,FALSE),"Não Informado")</f>
        <v>América do Sul</v>
      </c>
      <c r="H26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1" spans="1:8">
      <c r="A2601" s="3" t="s">
        <v>172</v>
      </c>
      <c r="B2601">
        <v>1977</v>
      </c>
      <c r="C2601">
        <v>0</v>
      </c>
      <c r="D2601">
        <v>0</v>
      </c>
      <c r="E2601" t="e">
        <v>#NUM!</v>
      </c>
      <c r="F2601" t="str">
        <f>VLOOKUP(Importacao[[#This Row],[País]],Tabela4[],4,FALSE)</f>
        <v>Peru</v>
      </c>
      <c r="G2601" t="str">
        <f>IFERROR(VLOOKUP(Importacao[[#This Row],[País Corrigido]],'Conversor de países_Geral_UTF8_'!$A$2:$B$223,2,FALSE),"Não Informado")</f>
        <v>América do Sul</v>
      </c>
      <c r="H26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2" spans="1:8">
      <c r="A2602" s="3" t="s">
        <v>172</v>
      </c>
      <c r="B2602">
        <v>1978</v>
      </c>
      <c r="C2602">
        <v>0</v>
      </c>
      <c r="D2602">
        <v>0</v>
      </c>
      <c r="E2602" t="e">
        <v>#NUM!</v>
      </c>
      <c r="F2602" t="str">
        <f>VLOOKUP(Importacao[[#This Row],[País]],Tabela4[],4,FALSE)</f>
        <v>Peru</v>
      </c>
      <c r="G2602" t="str">
        <f>IFERROR(VLOOKUP(Importacao[[#This Row],[País Corrigido]],'Conversor de países_Geral_UTF8_'!$A$2:$B$223,2,FALSE),"Não Informado")</f>
        <v>América do Sul</v>
      </c>
      <c r="H26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3" spans="1:8">
      <c r="A2603" s="3" t="s">
        <v>172</v>
      </c>
      <c r="B2603">
        <v>1979</v>
      </c>
      <c r="C2603">
        <v>0</v>
      </c>
      <c r="D2603">
        <v>0</v>
      </c>
      <c r="E2603" t="e">
        <v>#NUM!</v>
      </c>
      <c r="F2603" t="str">
        <f>VLOOKUP(Importacao[[#This Row],[País]],Tabela4[],4,FALSE)</f>
        <v>Peru</v>
      </c>
      <c r="G2603" t="str">
        <f>IFERROR(VLOOKUP(Importacao[[#This Row],[País Corrigido]],'Conversor de países_Geral_UTF8_'!$A$2:$B$223,2,FALSE),"Não Informado")</f>
        <v>América do Sul</v>
      </c>
      <c r="H26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4" spans="1:8">
      <c r="A2604" s="3" t="s">
        <v>172</v>
      </c>
      <c r="B2604">
        <v>1980</v>
      </c>
      <c r="C2604">
        <v>0</v>
      </c>
      <c r="D2604">
        <v>0</v>
      </c>
      <c r="E2604" t="e">
        <v>#NUM!</v>
      </c>
      <c r="F2604" t="str">
        <f>VLOOKUP(Importacao[[#This Row],[País]],Tabela4[],4,FALSE)</f>
        <v>Peru</v>
      </c>
      <c r="G2604" t="str">
        <f>IFERROR(VLOOKUP(Importacao[[#This Row],[País Corrigido]],'Conversor de países_Geral_UTF8_'!$A$2:$B$223,2,FALSE),"Não Informado")</f>
        <v>América do Sul</v>
      </c>
      <c r="H26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5" spans="1:8">
      <c r="A2605" s="3" t="s">
        <v>172</v>
      </c>
      <c r="B2605">
        <v>1981</v>
      </c>
      <c r="C2605">
        <v>0</v>
      </c>
      <c r="D2605">
        <v>0</v>
      </c>
      <c r="E2605" t="e">
        <v>#NUM!</v>
      </c>
      <c r="F2605" t="str">
        <f>VLOOKUP(Importacao[[#This Row],[País]],Tabela4[],4,FALSE)</f>
        <v>Peru</v>
      </c>
      <c r="G2605" t="str">
        <f>IFERROR(VLOOKUP(Importacao[[#This Row],[País Corrigido]],'Conversor de países_Geral_UTF8_'!$A$2:$B$223,2,FALSE),"Não Informado")</f>
        <v>América do Sul</v>
      </c>
      <c r="H26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6" spans="1:8">
      <c r="A2606" s="3" t="s">
        <v>172</v>
      </c>
      <c r="B2606">
        <v>1982</v>
      </c>
      <c r="C2606">
        <v>0</v>
      </c>
      <c r="D2606">
        <v>0</v>
      </c>
      <c r="E2606" t="e">
        <v>#NUM!</v>
      </c>
      <c r="F2606" t="str">
        <f>VLOOKUP(Importacao[[#This Row],[País]],Tabela4[],4,FALSE)</f>
        <v>Peru</v>
      </c>
      <c r="G2606" t="str">
        <f>IFERROR(VLOOKUP(Importacao[[#This Row],[País Corrigido]],'Conversor de países_Geral_UTF8_'!$A$2:$B$223,2,FALSE),"Não Informado")</f>
        <v>América do Sul</v>
      </c>
      <c r="H26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7" spans="1:8">
      <c r="A2607" s="3" t="s">
        <v>172</v>
      </c>
      <c r="B2607">
        <v>1983</v>
      </c>
      <c r="C2607">
        <v>0</v>
      </c>
      <c r="D2607">
        <v>0</v>
      </c>
      <c r="E2607" t="e">
        <v>#NUM!</v>
      </c>
      <c r="F2607" t="str">
        <f>VLOOKUP(Importacao[[#This Row],[País]],Tabela4[],4,FALSE)</f>
        <v>Peru</v>
      </c>
      <c r="G2607" t="str">
        <f>IFERROR(VLOOKUP(Importacao[[#This Row],[País Corrigido]],'Conversor de países_Geral_UTF8_'!$A$2:$B$223,2,FALSE),"Não Informado")</f>
        <v>América do Sul</v>
      </c>
      <c r="H26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8" spans="1:8">
      <c r="A2608" s="3" t="s">
        <v>172</v>
      </c>
      <c r="B2608">
        <v>1984</v>
      </c>
      <c r="C2608">
        <v>0</v>
      </c>
      <c r="D2608">
        <v>0</v>
      </c>
      <c r="E2608" t="e">
        <v>#NUM!</v>
      </c>
      <c r="F2608" t="str">
        <f>VLOOKUP(Importacao[[#This Row],[País]],Tabela4[],4,FALSE)</f>
        <v>Peru</v>
      </c>
      <c r="G2608" t="str">
        <f>IFERROR(VLOOKUP(Importacao[[#This Row],[País Corrigido]],'Conversor de países_Geral_UTF8_'!$A$2:$B$223,2,FALSE),"Não Informado")</f>
        <v>América do Sul</v>
      </c>
      <c r="H26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09" spans="1:8">
      <c r="A2609" s="3" t="s">
        <v>172</v>
      </c>
      <c r="B2609">
        <v>1985</v>
      </c>
      <c r="C2609">
        <v>0</v>
      </c>
      <c r="D2609">
        <v>0</v>
      </c>
      <c r="E2609" t="e">
        <v>#NUM!</v>
      </c>
      <c r="F2609" t="str">
        <f>VLOOKUP(Importacao[[#This Row],[País]],Tabela4[],4,FALSE)</f>
        <v>Peru</v>
      </c>
      <c r="G2609" t="str">
        <f>IFERROR(VLOOKUP(Importacao[[#This Row],[País Corrigido]],'Conversor de países_Geral_UTF8_'!$A$2:$B$223,2,FALSE),"Não Informado")</f>
        <v>América do Sul</v>
      </c>
      <c r="H26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0" spans="1:8">
      <c r="A2610" s="3" t="s">
        <v>172</v>
      </c>
      <c r="B2610">
        <v>1986</v>
      </c>
      <c r="C2610">
        <v>0</v>
      </c>
      <c r="D2610">
        <v>0</v>
      </c>
      <c r="E2610" t="e">
        <v>#NUM!</v>
      </c>
      <c r="F2610" t="str">
        <f>VLOOKUP(Importacao[[#This Row],[País]],Tabela4[],4,FALSE)</f>
        <v>Peru</v>
      </c>
      <c r="G2610" t="str">
        <f>IFERROR(VLOOKUP(Importacao[[#This Row],[País Corrigido]],'Conversor de países_Geral_UTF8_'!$A$2:$B$223,2,FALSE),"Não Informado")</f>
        <v>América do Sul</v>
      </c>
      <c r="H26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1" spans="1:8">
      <c r="A2611" s="3" t="s">
        <v>172</v>
      </c>
      <c r="B2611">
        <v>1987</v>
      </c>
      <c r="C2611">
        <v>0</v>
      </c>
      <c r="D2611">
        <v>0</v>
      </c>
      <c r="E2611" t="e">
        <v>#NUM!</v>
      </c>
      <c r="F2611" t="str">
        <f>VLOOKUP(Importacao[[#This Row],[País]],Tabela4[],4,FALSE)</f>
        <v>Peru</v>
      </c>
      <c r="G2611" t="str">
        <f>IFERROR(VLOOKUP(Importacao[[#This Row],[País Corrigido]],'Conversor de países_Geral_UTF8_'!$A$2:$B$223,2,FALSE),"Não Informado")</f>
        <v>América do Sul</v>
      </c>
      <c r="H26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2" spans="1:8">
      <c r="A2612" s="3" t="s">
        <v>172</v>
      </c>
      <c r="B2612">
        <v>1988</v>
      </c>
      <c r="C2612">
        <v>0</v>
      </c>
      <c r="D2612">
        <v>0</v>
      </c>
      <c r="E2612" t="e">
        <v>#NUM!</v>
      </c>
      <c r="F2612" t="str">
        <f>VLOOKUP(Importacao[[#This Row],[País]],Tabela4[],4,FALSE)</f>
        <v>Peru</v>
      </c>
      <c r="G2612" t="str">
        <f>IFERROR(VLOOKUP(Importacao[[#This Row],[País Corrigido]],'Conversor de países_Geral_UTF8_'!$A$2:$B$223,2,FALSE),"Não Informado")</f>
        <v>América do Sul</v>
      </c>
      <c r="H26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3" spans="1:8">
      <c r="A2613" s="3" t="s">
        <v>172</v>
      </c>
      <c r="B2613">
        <v>1989</v>
      </c>
      <c r="C2613">
        <v>0</v>
      </c>
      <c r="D2613">
        <v>0</v>
      </c>
      <c r="E2613" t="e">
        <v>#NUM!</v>
      </c>
      <c r="F2613" t="str">
        <f>VLOOKUP(Importacao[[#This Row],[País]],Tabela4[],4,FALSE)</f>
        <v>Peru</v>
      </c>
      <c r="G2613" t="str">
        <f>IFERROR(VLOOKUP(Importacao[[#This Row],[País Corrigido]],'Conversor de países_Geral_UTF8_'!$A$2:$B$223,2,FALSE),"Não Informado")</f>
        <v>América do Sul</v>
      </c>
      <c r="H26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4" spans="1:8">
      <c r="A2614" s="3" t="s">
        <v>172</v>
      </c>
      <c r="B2614">
        <v>1990</v>
      </c>
      <c r="C2614">
        <v>0</v>
      </c>
      <c r="D2614">
        <v>0</v>
      </c>
      <c r="E2614" t="e">
        <v>#NUM!</v>
      </c>
      <c r="F2614" t="str">
        <f>VLOOKUP(Importacao[[#This Row],[País]],Tabela4[],4,FALSE)</f>
        <v>Peru</v>
      </c>
      <c r="G2614" t="str">
        <f>IFERROR(VLOOKUP(Importacao[[#This Row],[País Corrigido]],'Conversor de países_Geral_UTF8_'!$A$2:$B$223,2,FALSE),"Não Informado")</f>
        <v>América do Sul</v>
      </c>
      <c r="H26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5" spans="1:8">
      <c r="A2615" s="3" t="s">
        <v>172</v>
      </c>
      <c r="B2615">
        <v>1991</v>
      </c>
      <c r="C2615">
        <v>0</v>
      </c>
      <c r="D2615">
        <v>0</v>
      </c>
      <c r="E2615" t="e">
        <v>#NUM!</v>
      </c>
      <c r="F2615" t="str">
        <f>VLOOKUP(Importacao[[#This Row],[País]],Tabela4[],4,FALSE)</f>
        <v>Peru</v>
      </c>
      <c r="G2615" t="str">
        <f>IFERROR(VLOOKUP(Importacao[[#This Row],[País Corrigido]],'Conversor de países_Geral_UTF8_'!$A$2:$B$223,2,FALSE),"Não Informado")</f>
        <v>América do Sul</v>
      </c>
      <c r="H26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6" spans="1:8">
      <c r="A2616" s="3" t="s">
        <v>172</v>
      </c>
      <c r="B2616">
        <v>1992</v>
      </c>
      <c r="C2616">
        <v>0</v>
      </c>
      <c r="D2616">
        <v>0</v>
      </c>
      <c r="E2616" t="e">
        <v>#NUM!</v>
      </c>
      <c r="F2616" t="str">
        <f>VLOOKUP(Importacao[[#This Row],[País]],Tabela4[],4,FALSE)</f>
        <v>Peru</v>
      </c>
      <c r="G2616" t="str">
        <f>IFERROR(VLOOKUP(Importacao[[#This Row],[País Corrigido]],'Conversor de países_Geral_UTF8_'!$A$2:$B$223,2,FALSE),"Não Informado")</f>
        <v>América do Sul</v>
      </c>
      <c r="H26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7" spans="1:8">
      <c r="A2617" s="3" t="s">
        <v>172</v>
      </c>
      <c r="B2617">
        <v>1993</v>
      </c>
      <c r="C2617">
        <v>0</v>
      </c>
      <c r="D2617">
        <v>0</v>
      </c>
      <c r="E2617" t="e">
        <v>#NUM!</v>
      </c>
      <c r="F2617" t="str">
        <f>VLOOKUP(Importacao[[#This Row],[País]],Tabela4[],4,FALSE)</f>
        <v>Peru</v>
      </c>
      <c r="G2617" t="str">
        <f>IFERROR(VLOOKUP(Importacao[[#This Row],[País Corrigido]],'Conversor de países_Geral_UTF8_'!$A$2:$B$223,2,FALSE),"Não Informado")</f>
        <v>América do Sul</v>
      </c>
      <c r="H26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8" spans="1:8">
      <c r="A2618" s="3" t="s">
        <v>172</v>
      </c>
      <c r="B2618">
        <v>1994</v>
      </c>
      <c r="C2618">
        <v>0</v>
      </c>
      <c r="D2618">
        <v>0</v>
      </c>
      <c r="E2618" t="e">
        <v>#NUM!</v>
      </c>
      <c r="F2618" t="str">
        <f>VLOOKUP(Importacao[[#This Row],[País]],Tabela4[],4,FALSE)</f>
        <v>Peru</v>
      </c>
      <c r="G2618" t="str">
        <f>IFERROR(VLOOKUP(Importacao[[#This Row],[País Corrigido]],'Conversor de países_Geral_UTF8_'!$A$2:$B$223,2,FALSE),"Não Informado")</f>
        <v>América do Sul</v>
      </c>
      <c r="H26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19" spans="1:8">
      <c r="A2619" s="3" t="s">
        <v>172</v>
      </c>
      <c r="B2619">
        <v>1995</v>
      </c>
      <c r="C2619">
        <v>0</v>
      </c>
      <c r="D2619">
        <v>0</v>
      </c>
      <c r="E2619" t="e">
        <v>#NUM!</v>
      </c>
      <c r="F2619" t="str">
        <f>VLOOKUP(Importacao[[#This Row],[País]],Tabela4[],4,FALSE)</f>
        <v>Peru</v>
      </c>
      <c r="G2619" t="str">
        <f>IFERROR(VLOOKUP(Importacao[[#This Row],[País Corrigido]],'Conversor de países_Geral_UTF8_'!$A$2:$B$223,2,FALSE),"Não Informado")</f>
        <v>América do Sul</v>
      </c>
      <c r="H26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0" spans="1:8">
      <c r="A2620" s="3" t="s">
        <v>172</v>
      </c>
      <c r="B2620">
        <v>1996</v>
      </c>
      <c r="C2620">
        <v>0</v>
      </c>
      <c r="D2620">
        <v>0</v>
      </c>
      <c r="E2620" t="e">
        <v>#NUM!</v>
      </c>
      <c r="F2620" t="str">
        <f>VLOOKUP(Importacao[[#This Row],[País]],Tabela4[],4,FALSE)</f>
        <v>Peru</v>
      </c>
      <c r="G2620" t="str">
        <f>IFERROR(VLOOKUP(Importacao[[#This Row],[País Corrigido]],'Conversor de países_Geral_UTF8_'!$A$2:$B$223,2,FALSE),"Não Informado")</f>
        <v>América do Sul</v>
      </c>
      <c r="H26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1" spans="1:8">
      <c r="A2621" s="3" t="s">
        <v>172</v>
      </c>
      <c r="B2621">
        <v>1997</v>
      </c>
      <c r="C2621">
        <v>0</v>
      </c>
      <c r="D2621">
        <v>0</v>
      </c>
      <c r="E2621" t="e">
        <v>#NUM!</v>
      </c>
      <c r="F2621" t="str">
        <f>VLOOKUP(Importacao[[#This Row],[País]],Tabela4[],4,FALSE)</f>
        <v>Peru</v>
      </c>
      <c r="G2621" t="str">
        <f>IFERROR(VLOOKUP(Importacao[[#This Row],[País Corrigido]],'Conversor de países_Geral_UTF8_'!$A$2:$B$223,2,FALSE),"Não Informado")</f>
        <v>América do Sul</v>
      </c>
      <c r="H26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2" spans="1:8">
      <c r="A2622" s="3" t="s">
        <v>172</v>
      </c>
      <c r="B2622">
        <v>1998</v>
      </c>
      <c r="C2622">
        <v>0</v>
      </c>
      <c r="D2622">
        <v>0</v>
      </c>
      <c r="E2622" t="e">
        <v>#NUM!</v>
      </c>
      <c r="F2622" t="str">
        <f>VLOOKUP(Importacao[[#This Row],[País]],Tabela4[],4,FALSE)</f>
        <v>Peru</v>
      </c>
      <c r="G2622" t="str">
        <f>IFERROR(VLOOKUP(Importacao[[#This Row],[País Corrigido]],'Conversor de países_Geral_UTF8_'!$A$2:$B$223,2,FALSE),"Não Informado")</f>
        <v>América do Sul</v>
      </c>
      <c r="H26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3" spans="1:8">
      <c r="A2623" s="3" t="s">
        <v>172</v>
      </c>
      <c r="B2623">
        <v>1999</v>
      </c>
      <c r="C2623">
        <v>0</v>
      </c>
      <c r="D2623">
        <v>0</v>
      </c>
      <c r="E2623" t="e">
        <v>#NUM!</v>
      </c>
      <c r="F2623" t="str">
        <f>VLOOKUP(Importacao[[#This Row],[País]],Tabela4[],4,FALSE)</f>
        <v>Peru</v>
      </c>
      <c r="G2623" t="str">
        <f>IFERROR(VLOOKUP(Importacao[[#This Row],[País Corrigido]],'Conversor de países_Geral_UTF8_'!$A$2:$B$223,2,FALSE),"Não Informado")</f>
        <v>América do Sul</v>
      </c>
      <c r="H26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4" spans="1:8">
      <c r="A2624" s="3" t="s">
        <v>172</v>
      </c>
      <c r="B2624">
        <v>2000</v>
      </c>
      <c r="C2624">
        <v>0</v>
      </c>
      <c r="D2624">
        <v>0</v>
      </c>
      <c r="E2624" t="e">
        <v>#NUM!</v>
      </c>
      <c r="F2624" t="str">
        <f>VLOOKUP(Importacao[[#This Row],[País]],Tabela4[],4,FALSE)</f>
        <v>Peru</v>
      </c>
      <c r="G2624" t="str">
        <f>IFERROR(VLOOKUP(Importacao[[#This Row],[País Corrigido]],'Conversor de países_Geral_UTF8_'!$A$2:$B$223,2,FALSE),"Não Informado")</f>
        <v>América do Sul</v>
      </c>
      <c r="H26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5" spans="1:8">
      <c r="A2625" s="3" t="s">
        <v>172</v>
      </c>
      <c r="B2625">
        <v>2001</v>
      </c>
      <c r="C2625">
        <v>0</v>
      </c>
      <c r="D2625">
        <v>0</v>
      </c>
      <c r="E2625" t="e">
        <v>#NUM!</v>
      </c>
      <c r="F2625" t="str">
        <f>VLOOKUP(Importacao[[#This Row],[País]],Tabela4[],4,FALSE)</f>
        <v>Peru</v>
      </c>
      <c r="G2625" t="str">
        <f>IFERROR(VLOOKUP(Importacao[[#This Row],[País Corrigido]],'Conversor de países_Geral_UTF8_'!$A$2:$B$223,2,FALSE),"Não Informado")</f>
        <v>América do Sul</v>
      </c>
      <c r="H26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6" spans="1:8">
      <c r="A2626" s="3" t="s">
        <v>172</v>
      </c>
      <c r="B2626">
        <v>2002</v>
      </c>
      <c r="C2626">
        <v>0</v>
      </c>
      <c r="D2626">
        <v>0</v>
      </c>
      <c r="E2626" t="e">
        <v>#NUM!</v>
      </c>
      <c r="F2626" t="str">
        <f>VLOOKUP(Importacao[[#This Row],[País]],Tabela4[],4,FALSE)</f>
        <v>Peru</v>
      </c>
      <c r="G2626" t="str">
        <f>IFERROR(VLOOKUP(Importacao[[#This Row],[País Corrigido]],'Conversor de países_Geral_UTF8_'!$A$2:$B$223,2,FALSE),"Não Informado")</f>
        <v>América do Sul</v>
      </c>
      <c r="H26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7" spans="1:8">
      <c r="A2627" s="3" t="s">
        <v>172</v>
      </c>
      <c r="B2627">
        <v>2003</v>
      </c>
      <c r="C2627">
        <v>0</v>
      </c>
      <c r="D2627">
        <v>0</v>
      </c>
      <c r="E2627" t="e">
        <v>#NUM!</v>
      </c>
      <c r="F2627" t="str">
        <f>VLOOKUP(Importacao[[#This Row],[País]],Tabela4[],4,FALSE)</f>
        <v>Peru</v>
      </c>
      <c r="G2627" t="str">
        <f>IFERROR(VLOOKUP(Importacao[[#This Row],[País Corrigido]],'Conversor de países_Geral_UTF8_'!$A$2:$B$223,2,FALSE),"Não Informado")</f>
        <v>América do Sul</v>
      </c>
      <c r="H26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8" spans="1:8">
      <c r="A2628" s="3" t="s">
        <v>172</v>
      </c>
      <c r="B2628">
        <v>2004</v>
      </c>
      <c r="C2628">
        <v>0</v>
      </c>
      <c r="D2628">
        <v>0</v>
      </c>
      <c r="E2628" t="e">
        <v>#NUM!</v>
      </c>
      <c r="F2628" t="str">
        <f>VLOOKUP(Importacao[[#This Row],[País]],Tabela4[],4,FALSE)</f>
        <v>Peru</v>
      </c>
      <c r="G2628" t="str">
        <f>IFERROR(VLOOKUP(Importacao[[#This Row],[País Corrigido]],'Conversor de países_Geral_UTF8_'!$A$2:$B$223,2,FALSE),"Não Informado")</f>
        <v>América do Sul</v>
      </c>
      <c r="H26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29" spans="1:8">
      <c r="A2629" s="3" t="s">
        <v>172</v>
      </c>
      <c r="B2629">
        <v>2005</v>
      </c>
      <c r="C2629">
        <v>0</v>
      </c>
      <c r="D2629">
        <v>0</v>
      </c>
      <c r="E2629" t="e">
        <v>#NUM!</v>
      </c>
      <c r="F2629" t="str">
        <f>VLOOKUP(Importacao[[#This Row],[País]],Tabela4[],4,FALSE)</f>
        <v>Peru</v>
      </c>
      <c r="G2629" t="str">
        <f>IFERROR(VLOOKUP(Importacao[[#This Row],[País Corrigido]],'Conversor de países_Geral_UTF8_'!$A$2:$B$223,2,FALSE),"Não Informado")</f>
        <v>América do Sul</v>
      </c>
      <c r="H26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30" spans="1:8">
      <c r="A2630" s="3" t="s">
        <v>172</v>
      </c>
      <c r="B2630">
        <v>2006</v>
      </c>
      <c r="C2630">
        <v>0</v>
      </c>
      <c r="D2630">
        <v>0</v>
      </c>
      <c r="E2630" t="e">
        <v>#NUM!</v>
      </c>
      <c r="F2630" t="str">
        <f>VLOOKUP(Importacao[[#This Row],[País]],Tabela4[],4,FALSE)</f>
        <v>Peru</v>
      </c>
      <c r="G2630" t="str">
        <f>IFERROR(VLOOKUP(Importacao[[#This Row],[País Corrigido]],'Conversor de países_Geral_UTF8_'!$A$2:$B$223,2,FALSE),"Não Informado")</f>
        <v>América do Sul</v>
      </c>
      <c r="H26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31" spans="1:8">
      <c r="A2631" s="3" t="s">
        <v>172</v>
      </c>
      <c r="B2631">
        <v>2007</v>
      </c>
      <c r="C2631">
        <v>0</v>
      </c>
      <c r="D2631">
        <v>0</v>
      </c>
      <c r="E2631" t="e">
        <v>#NUM!</v>
      </c>
      <c r="F2631" t="str">
        <f>VLOOKUP(Importacao[[#This Row],[País]],Tabela4[],4,FALSE)</f>
        <v>Peru</v>
      </c>
      <c r="G2631" t="str">
        <f>IFERROR(VLOOKUP(Importacao[[#This Row],[País Corrigido]],'Conversor de países_Geral_UTF8_'!$A$2:$B$223,2,FALSE),"Não Informado")</f>
        <v>América do Sul</v>
      </c>
      <c r="H26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32" spans="1:8">
      <c r="A2632" s="3" t="s">
        <v>172</v>
      </c>
      <c r="B2632">
        <v>2008</v>
      </c>
      <c r="C2632">
        <v>0</v>
      </c>
      <c r="D2632">
        <v>0</v>
      </c>
      <c r="E2632" t="e">
        <v>#NUM!</v>
      </c>
      <c r="F2632" t="str">
        <f>VLOOKUP(Importacao[[#This Row],[País]],Tabela4[],4,FALSE)</f>
        <v>Peru</v>
      </c>
      <c r="G2632" t="str">
        <f>IFERROR(VLOOKUP(Importacao[[#This Row],[País Corrigido]],'Conversor de países_Geral_UTF8_'!$A$2:$B$223,2,FALSE),"Não Informado")</f>
        <v>América do Sul</v>
      </c>
      <c r="H26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33" spans="1:8">
      <c r="A2633" s="3" t="s">
        <v>172</v>
      </c>
      <c r="B2633">
        <v>2009</v>
      </c>
      <c r="C2633">
        <v>0</v>
      </c>
      <c r="D2633">
        <v>0</v>
      </c>
      <c r="E2633" t="e">
        <v>#NUM!</v>
      </c>
      <c r="F2633" t="str">
        <f>VLOOKUP(Importacao[[#This Row],[País]],Tabela4[],4,FALSE)</f>
        <v>Peru</v>
      </c>
      <c r="G2633" t="str">
        <f>IFERROR(VLOOKUP(Importacao[[#This Row],[País Corrigido]],'Conversor de países_Geral_UTF8_'!$A$2:$B$223,2,FALSE),"Não Informado")</f>
        <v>América do Sul</v>
      </c>
      <c r="H26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34" spans="1:8">
      <c r="A2634" s="3" t="s">
        <v>172</v>
      </c>
      <c r="B2634">
        <v>2010</v>
      </c>
      <c r="C2634">
        <v>33</v>
      </c>
      <c r="D2634">
        <v>252</v>
      </c>
      <c r="E2634">
        <v>7.6363636363636367</v>
      </c>
      <c r="F2634" t="str">
        <f>VLOOKUP(Importacao[[#This Row],[País]],Tabela4[],4,FALSE)</f>
        <v>Peru</v>
      </c>
      <c r="G2634" t="str">
        <f>IFERROR(VLOOKUP(Importacao[[#This Row],[País Corrigido]],'Conversor de países_Geral_UTF8_'!$A$2:$B$223,2,FALSE),"Não Informado")</f>
        <v>América do Sul</v>
      </c>
      <c r="H26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35" spans="1:8">
      <c r="A2635" s="3" t="s">
        <v>172</v>
      </c>
      <c r="B2635">
        <v>2011</v>
      </c>
      <c r="C2635">
        <v>0</v>
      </c>
      <c r="D2635">
        <v>0</v>
      </c>
      <c r="E2635" t="e">
        <v>#NUM!</v>
      </c>
      <c r="F2635" t="str">
        <f>VLOOKUP(Importacao[[#This Row],[País]],Tabela4[],4,FALSE)</f>
        <v>Peru</v>
      </c>
      <c r="G2635" t="str">
        <f>IFERROR(VLOOKUP(Importacao[[#This Row],[País Corrigido]],'Conversor de países_Geral_UTF8_'!$A$2:$B$223,2,FALSE),"Não Informado")</f>
        <v>América do Sul</v>
      </c>
      <c r="H26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36" spans="1:8">
      <c r="A2636" s="3" t="s">
        <v>172</v>
      </c>
      <c r="B2636">
        <v>2012</v>
      </c>
      <c r="C2636">
        <v>0</v>
      </c>
      <c r="D2636">
        <v>0</v>
      </c>
      <c r="E2636" t="e">
        <v>#NUM!</v>
      </c>
      <c r="F2636" t="str">
        <f>VLOOKUP(Importacao[[#This Row],[País]],Tabela4[],4,FALSE)</f>
        <v>Peru</v>
      </c>
      <c r="G2636" t="str">
        <f>IFERROR(VLOOKUP(Importacao[[#This Row],[País Corrigido]],'Conversor de países_Geral_UTF8_'!$A$2:$B$223,2,FALSE),"Não Informado")</f>
        <v>América do Sul</v>
      </c>
      <c r="H26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37" spans="1:8">
      <c r="A2637" s="3" t="s">
        <v>172</v>
      </c>
      <c r="B2637">
        <v>2013</v>
      </c>
      <c r="C2637">
        <v>0</v>
      </c>
      <c r="D2637">
        <v>0</v>
      </c>
      <c r="E2637" t="e">
        <v>#NUM!</v>
      </c>
      <c r="F2637" t="str">
        <f>VLOOKUP(Importacao[[#This Row],[País]],Tabela4[],4,FALSE)</f>
        <v>Peru</v>
      </c>
      <c r="G2637" t="str">
        <f>IFERROR(VLOOKUP(Importacao[[#This Row],[País Corrigido]],'Conversor de países_Geral_UTF8_'!$A$2:$B$223,2,FALSE),"Não Informado")</f>
        <v>América do Sul</v>
      </c>
      <c r="H26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38" spans="1:8">
      <c r="A2638" s="3" t="s">
        <v>172</v>
      </c>
      <c r="B2638">
        <v>2014</v>
      </c>
      <c r="C2638">
        <v>3201</v>
      </c>
      <c r="D2638">
        <v>7906</v>
      </c>
      <c r="E2638">
        <v>2.4698531708840985</v>
      </c>
      <c r="F2638" t="str">
        <f>VLOOKUP(Importacao[[#This Row],[País]],Tabela4[],4,FALSE)</f>
        <v>Peru</v>
      </c>
      <c r="G2638" t="str">
        <f>IFERROR(VLOOKUP(Importacao[[#This Row],[País Corrigido]],'Conversor de países_Geral_UTF8_'!$A$2:$B$223,2,FALSE),"Não Informado")</f>
        <v>América do Sul</v>
      </c>
      <c r="H26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39" spans="1:8">
      <c r="A2639" s="3" t="s">
        <v>172</v>
      </c>
      <c r="B2639">
        <v>2015</v>
      </c>
      <c r="C2639">
        <v>0</v>
      </c>
      <c r="D2639">
        <v>0</v>
      </c>
      <c r="E2639" t="e">
        <v>#NUM!</v>
      </c>
      <c r="F2639" t="str">
        <f>VLOOKUP(Importacao[[#This Row],[País]],Tabela4[],4,FALSE)</f>
        <v>Peru</v>
      </c>
      <c r="G2639" t="str">
        <f>IFERROR(VLOOKUP(Importacao[[#This Row],[País Corrigido]],'Conversor de países_Geral_UTF8_'!$A$2:$B$223,2,FALSE),"Não Informado")</f>
        <v>América do Sul</v>
      </c>
      <c r="H26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40" spans="1:8">
      <c r="A2640" s="3" t="s">
        <v>172</v>
      </c>
      <c r="B2640">
        <v>2016</v>
      </c>
      <c r="C2640">
        <v>0</v>
      </c>
      <c r="D2640">
        <v>0</v>
      </c>
      <c r="E2640" t="e">
        <v>#NUM!</v>
      </c>
      <c r="F2640" t="str">
        <f>VLOOKUP(Importacao[[#This Row],[País]],Tabela4[],4,FALSE)</f>
        <v>Peru</v>
      </c>
      <c r="G2640" t="str">
        <f>IFERROR(VLOOKUP(Importacao[[#This Row],[País Corrigido]],'Conversor de países_Geral_UTF8_'!$A$2:$B$223,2,FALSE),"Não Informado")</f>
        <v>América do Sul</v>
      </c>
      <c r="H26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41" spans="1:8">
      <c r="A2641" s="3" t="s">
        <v>172</v>
      </c>
      <c r="B2641">
        <v>2017</v>
      </c>
      <c r="C2641">
        <v>0</v>
      </c>
      <c r="D2641">
        <v>0</v>
      </c>
      <c r="E2641" t="e">
        <v>#NUM!</v>
      </c>
      <c r="F2641" t="str">
        <f>VLOOKUP(Importacao[[#This Row],[País]],Tabela4[],4,FALSE)</f>
        <v>Peru</v>
      </c>
      <c r="G2641" t="str">
        <f>IFERROR(VLOOKUP(Importacao[[#This Row],[País Corrigido]],'Conversor de países_Geral_UTF8_'!$A$2:$B$223,2,FALSE),"Não Informado")</f>
        <v>América do Sul</v>
      </c>
      <c r="H26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42" spans="1:8">
      <c r="A2642" s="3" t="s">
        <v>172</v>
      </c>
      <c r="B2642">
        <v>2018</v>
      </c>
      <c r="C2642">
        <v>77</v>
      </c>
      <c r="D2642">
        <v>653</v>
      </c>
      <c r="E2642">
        <v>8.4805194805194812</v>
      </c>
      <c r="F2642" t="str">
        <f>VLOOKUP(Importacao[[#This Row],[País]],Tabela4[],4,FALSE)</f>
        <v>Peru</v>
      </c>
      <c r="G2642" t="str">
        <f>IFERROR(VLOOKUP(Importacao[[#This Row],[País Corrigido]],'Conversor de países_Geral_UTF8_'!$A$2:$B$223,2,FALSE),"Não Informado")</f>
        <v>América do Sul</v>
      </c>
      <c r="H26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43" spans="1:8">
      <c r="A2643" s="3" t="s">
        <v>172</v>
      </c>
      <c r="B2643">
        <v>2019</v>
      </c>
      <c r="C2643">
        <v>0</v>
      </c>
      <c r="D2643">
        <v>0</v>
      </c>
      <c r="E2643" t="e">
        <v>#NUM!</v>
      </c>
      <c r="F2643" t="str">
        <f>VLOOKUP(Importacao[[#This Row],[País]],Tabela4[],4,FALSE)</f>
        <v>Peru</v>
      </c>
      <c r="G2643" t="str">
        <f>IFERROR(VLOOKUP(Importacao[[#This Row],[País Corrigido]],'Conversor de países_Geral_UTF8_'!$A$2:$B$223,2,FALSE),"Não Informado")</f>
        <v>América do Sul</v>
      </c>
      <c r="H26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44" spans="1:8">
      <c r="A2644" s="3" t="s">
        <v>172</v>
      </c>
      <c r="B2644">
        <v>2020</v>
      </c>
      <c r="C2644">
        <v>0</v>
      </c>
      <c r="D2644">
        <v>0</v>
      </c>
      <c r="E2644" t="e">
        <v>#NUM!</v>
      </c>
      <c r="F2644" t="str">
        <f>VLOOKUP(Importacao[[#This Row],[País]],Tabela4[],4,FALSE)</f>
        <v>Peru</v>
      </c>
      <c r="G2644" t="str">
        <f>IFERROR(VLOOKUP(Importacao[[#This Row],[País Corrigido]],'Conversor de países_Geral_UTF8_'!$A$2:$B$223,2,FALSE),"Não Informado")</f>
        <v>América do Sul</v>
      </c>
      <c r="H26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45" spans="1:8">
      <c r="A2645" s="3" t="s">
        <v>172</v>
      </c>
      <c r="B2645">
        <v>2021</v>
      </c>
      <c r="C2645">
        <v>0</v>
      </c>
      <c r="D2645">
        <v>0</v>
      </c>
      <c r="E2645" t="e">
        <v>#NUM!</v>
      </c>
      <c r="F2645" t="str">
        <f>VLOOKUP(Importacao[[#This Row],[País]],Tabela4[],4,FALSE)</f>
        <v>Peru</v>
      </c>
      <c r="G2645" t="str">
        <f>IFERROR(VLOOKUP(Importacao[[#This Row],[País Corrigido]],'Conversor de países_Geral_UTF8_'!$A$2:$B$223,2,FALSE),"Não Informado")</f>
        <v>América do Sul</v>
      </c>
      <c r="H26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46" spans="1:8">
      <c r="A2646" s="3" t="s">
        <v>172</v>
      </c>
      <c r="B2646">
        <v>2022</v>
      </c>
      <c r="C2646">
        <v>17861</v>
      </c>
      <c r="D2646">
        <v>84084</v>
      </c>
      <c r="E2646">
        <v>4.7076871395778515</v>
      </c>
      <c r="F2646" t="str">
        <f>VLOOKUP(Importacao[[#This Row],[País]],Tabela4[],4,FALSE)</f>
        <v>Peru</v>
      </c>
      <c r="G2646" t="str">
        <f>IFERROR(VLOOKUP(Importacao[[#This Row],[País Corrigido]],'Conversor de países_Geral_UTF8_'!$A$2:$B$223,2,FALSE),"Não Informado")</f>
        <v>América do Sul</v>
      </c>
      <c r="H26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47" spans="1:8">
      <c r="A2647" s="3" t="s">
        <v>172</v>
      </c>
      <c r="B2647">
        <v>2023</v>
      </c>
      <c r="C2647">
        <v>12276</v>
      </c>
      <c r="D2647">
        <v>58862</v>
      </c>
      <c r="E2647">
        <v>4.794884327142392</v>
      </c>
      <c r="F2647" t="str">
        <f>VLOOKUP(Importacao[[#This Row],[País]],Tabela4[],4,FALSE)</f>
        <v>Peru</v>
      </c>
      <c r="G2647" t="str">
        <f>IFERROR(VLOOKUP(Importacao[[#This Row],[País Corrigido]],'Conversor de países_Geral_UTF8_'!$A$2:$B$223,2,FALSE),"Não Informado")</f>
        <v>América do Sul</v>
      </c>
      <c r="H26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48" spans="1:8" hidden="1">
      <c r="A2648" s="3" t="s">
        <v>174</v>
      </c>
      <c r="B2648">
        <v>1970</v>
      </c>
      <c r="C2648">
        <v>0</v>
      </c>
      <c r="D2648">
        <v>0</v>
      </c>
      <c r="E2648" t="e">
        <v>#NUM!</v>
      </c>
      <c r="F2648" t="str">
        <f>VLOOKUP(Importacao[[#This Row],[País]],Tabela4[],4,FALSE)</f>
        <v>Porto Rico</v>
      </c>
      <c r="G2648" t="str">
        <f>IFERROR(VLOOKUP(Importacao[[#This Row],[País Corrigido]],'Conversor de países_Geral_UTF8_'!$A$2:$B$223,2,FALSE),"Não Informado")</f>
        <v>América Central e Caribe</v>
      </c>
      <c r="H26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49" spans="1:8" hidden="1">
      <c r="A2649" s="3" t="s">
        <v>174</v>
      </c>
      <c r="B2649">
        <v>1971</v>
      </c>
      <c r="C2649">
        <v>0</v>
      </c>
      <c r="D2649">
        <v>0</v>
      </c>
      <c r="E2649" t="e">
        <v>#NUM!</v>
      </c>
      <c r="F2649" t="str">
        <f>VLOOKUP(Importacao[[#This Row],[País]],Tabela4[],4,FALSE)</f>
        <v>Porto Rico</v>
      </c>
      <c r="G2649" t="str">
        <f>IFERROR(VLOOKUP(Importacao[[#This Row],[País Corrigido]],'Conversor de países_Geral_UTF8_'!$A$2:$B$223,2,FALSE),"Não Informado")</f>
        <v>América Central e Caribe</v>
      </c>
      <c r="H26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0" spans="1:8" hidden="1">
      <c r="A2650" s="3" t="s">
        <v>174</v>
      </c>
      <c r="B2650">
        <v>1972</v>
      </c>
      <c r="C2650">
        <v>0</v>
      </c>
      <c r="D2650">
        <v>0</v>
      </c>
      <c r="E2650" t="e">
        <v>#NUM!</v>
      </c>
      <c r="F2650" t="str">
        <f>VLOOKUP(Importacao[[#This Row],[País]],Tabela4[],4,FALSE)</f>
        <v>Porto Rico</v>
      </c>
      <c r="G2650" t="str">
        <f>IFERROR(VLOOKUP(Importacao[[#This Row],[País Corrigido]],'Conversor de países_Geral_UTF8_'!$A$2:$B$223,2,FALSE),"Não Informado")</f>
        <v>América Central e Caribe</v>
      </c>
      <c r="H26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1" spans="1:8" hidden="1">
      <c r="A2651" s="3" t="s">
        <v>174</v>
      </c>
      <c r="B2651">
        <v>1973</v>
      </c>
      <c r="C2651">
        <v>0</v>
      </c>
      <c r="D2651">
        <v>0</v>
      </c>
      <c r="E2651" t="e">
        <v>#NUM!</v>
      </c>
      <c r="F2651" t="str">
        <f>VLOOKUP(Importacao[[#This Row],[País]],Tabela4[],4,FALSE)</f>
        <v>Porto Rico</v>
      </c>
      <c r="G2651" t="str">
        <f>IFERROR(VLOOKUP(Importacao[[#This Row],[País Corrigido]],'Conversor de países_Geral_UTF8_'!$A$2:$B$223,2,FALSE),"Não Informado")</f>
        <v>América Central e Caribe</v>
      </c>
      <c r="H26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2" spans="1:8" hidden="1">
      <c r="A2652" s="3" t="s">
        <v>174</v>
      </c>
      <c r="B2652">
        <v>1974</v>
      </c>
      <c r="C2652">
        <v>0</v>
      </c>
      <c r="D2652">
        <v>0</v>
      </c>
      <c r="E2652" t="e">
        <v>#NUM!</v>
      </c>
      <c r="F2652" t="str">
        <f>VLOOKUP(Importacao[[#This Row],[País]],Tabela4[],4,FALSE)</f>
        <v>Porto Rico</v>
      </c>
      <c r="G2652" t="str">
        <f>IFERROR(VLOOKUP(Importacao[[#This Row],[País Corrigido]],'Conversor de países_Geral_UTF8_'!$A$2:$B$223,2,FALSE),"Não Informado")</f>
        <v>América Central e Caribe</v>
      </c>
      <c r="H26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3" spans="1:8" hidden="1">
      <c r="A2653" s="3" t="s">
        <v>174</v>
      </c>
      <c r="B2653">
        <v>1975</v>
      </c>
      <c r="C2653">
        <v>0</v>
      </c>
      <c r="D2653">
        <v>0</v>
      </c>
      <c r="E2653" t="e">
        <v>#NUM!</v>
      </c>
      <c r="F2653" t="str">
        <f>VLOOKUP(Importacao[[#This Row],[País]],Tabela4[],4,FALSE)</f>
        <v>Porto Rico</v>
      </c>
      <c r="G2653" t="str">
        <f>IFERROR(VLOOKUP(Importacao[[#This Row],[País Corrigido]],'Conversor de países_Geral_UTF8_'!$A$2:$B$223,2,FALSE),"Não Informado")</f>
        <v>América Central e Caribe</v>
      </c>
      <c r="H26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4" spans="1:8" hidden="1">
      <c r="A2654" s="3" t="s">
        <v>174</v>
      </c>
      <c r="B2654">
        <v>1976</v>
      </c>
      <c r="C2654">
        <v>0</v>
      </c>
      <c r="D2654">
        <v>0</v>
      </c>
      <c r="E2654" t="e">
        <v>#NUM!</v>
      </c>
      <c r="F2654" t="str">
        <f>VLOOKUP(Importacao[[#This Row],[País]],Tabela4[],4,FALSE)</f>
        <v>Porto Rico</v>
      </c>
      <c r="G2654" t="str">
        <f>IFERROR(VLOOKUP(Importacao[[#This Row],[País Corrigido]],'Conversor de países_Geral_UTF8_'!$A$2:$B$223,2,FALSE),"Não Informado")</f>
        <v>América Central e Caribe</v>
      </c>
      <c r="H26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5" spans="1:8" hidden="1">
      <c r="A2655" s="3" t="s">
        <v>174</v>
      </c>
      <c r="B2655">
        <v>1977</v>
      </c>
      <c r="C2655">
        <v>0</v>
      </c>
      <c r="D2655">
        <v>0</v>
      </c>
      <c r="E2655" t="e">
        <v>#NUM!</v>
      </c>
      <c r="F2655" t="str">
        <f>VLOOKUP(Importacao[[#This Row],[País]],Tabela4[],4,FALSE)</f>
        <v>Porto Rico</v>
      </c>
      <c r="G2655" t="str">
        <f>IFERROR(VLOOKUP(Importacao[[#This Row],[País Corrigido]],'Conversor de países_Geral_UTF8_'!$A$2:$B$223,2,FALSE),"Não Informado")</f>
        <v>América Central e Caribe</v>
      </c>
      <c r="H26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6" spans="1:8" hidden="1">
      <c r="A2656" s="3" t="s">
        <v>174</v>
      </c>
      <c r="B2656">
        <v>1978</v>
      </c>
      <c r="C2656">
        <v>0</v>
      </c>
      <c r="D2656">
        <v>0</v>
      </c>
      <c r="E2656" t="e">
        <v>#NUM!</v>
      </c>
      <c r="F2656" t="str">
        <f>VLOOKUP(Importacao[[#This Row],[País]],Tabela4[],4,FALSE)</f>
        <v>Porto Rico</v>
      </c>
      <c r="G2656" t="str">
        <f>IFERROR(VLOOKUP(Importacao[[#This Row],[País Corrigido]],'Conversor de países_Geral_UTF8_'!$A$2:$B$223,2,FALSE),"Não Informado")</f>
        <v>América Central e Caribe</v>
      </c>
      <c r="H26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7" spans="1:8" hidden="1">
      <c r="A2657" s="3" t="s">
        <v>174</v>
      </c>
      <c r="B2657">
        <v>1979</v>
      </c>
      <c r="C2657">
        <v>0</v>
      </c>
      <c r="D2657">
        <v>0</v>
      </c>
      <c r="E2657" t="e">
        <v>#NUM!</v>
      </c>
      <c r="F2657" t="str">
        <f>VLOOKUP(Importacao[[#This Row],[País]],Tabela4[],4,FALSE)</f>
        <v>Porto Rico</v>
      </c>
      <c r="G2657" t="str">
        <f>IFERROR(VLOOKUP(Importacao[[#This Row],[País Corrigido]],'Conversor de países_Geral_UTF8_'!$A$2:$B$223,2,FALSE),"Não Informado")</f>
        <v>América Central e Caribe</v>
      </c>
      <c r="H26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8" spans="1:8" hidden="1">
      <c r="A2658" s="3" t="s">
        <v>174</v>
      </c>
      <c r="B2658">
        <v>1980</v>
      </c>
      <c r="C2658">
        <v>0</v>
      </c>
      <c r="D2658">
        <v>0</v>
      </c>
      <c r="E2658" t="e">
        <v>#NUM!</v>
      </c>
      <c r="F2658" t="str">
        <f>VLOOKUP(Importacao[[#This Row],[País]],Tabela4[],4,FALSE)</f>
        <v>Porto Rico</v>
      </c>
      <c r="G2658" t="str">
        <f>IFERROR(VLOOKUP(Importacao[[#This Row],[País Corrigido]],'Conversor de países_Geral_UTF8_'!$A$2:$B$223,2,FALSE),"Não Informado")</f>
        <v>América Central e Caribe</v>
      </c>
      <c r="H26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59" spans="1:8" hidden="1">
      <c r="A2659" s="3" t="s">
        <v>174</v>
      </c>
      <c r="B2659">
        <v>1981</v>
      </c>
      <c r="C2659">
        <v>0</v>
      </c>
      <c r="D2659">
        <v>0</v>
      </c>
      <c r="E2659" t="e">
        <v>#NUM!</v>
      </c>
      <c r="F2659" t="str">
        <f>VLOOKUP(Importacao[[#This Row],[País]],Tabela4[],4,FALSE)</f>
        <v>Porto Rico</v>
      </c>
      <c r="G2659" t="str">
        <f>IFERROR(VLOOKUP(Importacao[[#This Row],[País Corrigido]],'Conversor de países_Geral_UTF8_'!$A$2:$B$223,2,FALSE),"Não Informado")</f>
        <v>América Central e Caribe</v>
      </c>
      <c r="H26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0" spans="1:8" hidden="1">
      <c r="A2660" s="3" t="s">
        <v>174</v>
      </c>
      <c r="B2660">
        <v>1982</v>
      </c>
      <c r="C2660">
        <v>0</v>
      </c>
      <c r="D2660">
        <v>0</v>
      </c>
      <c r="E2660" t="e">
        <v>#NUM!</v>
      </c>
      <c r="F2660" t="str">
        <f>VLOOKUP(Importacao[[#This Row],[País]],Tabela4[],4,FALSE)</f>
        <v>Porto Rico</v>
      </c>
      <c r="G2660" t="str">
        <f>IFERROR(VLOOKUP(Importacao[[#This Row],[País Corrigido]],'Conversor de países_Geral_UTF8_'!$A$2:$B$223,2,FALSE),"Não Informado")</f>
        <v>América Central e Caribe</v>
      </c>
      <c r="H26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1" spans="1:8" hidden="1">
      <c r="A2661" s="3" t="s">
        <v>174</v>
      </c>
      <c r="B2661">
        <v>1983</v>
      </c>
      <c r="C2661">
        <v>0</v>
      </c>
      <c r="D2661">
        <v>0</v>
      </c>
      <c r="E2661" t="e">
        <v>#NUM!</v>
      </c>
      <c r="F2661" t="str">
        <f>VLOOKUP(Importacao[[#This Row],[País]],Tabela4[],4,FALSE)</f>
        <v>Porto Rico</v>
      </c>
      <c r="G2661" t="str">
        <f>IFERROR(VLOOKUP(Importacao[[#This Row],[País Corrigido]],'Conversor de países_Geral_UTF8_'!$A$2:$B$223,2,FALSE),"Não Informado")</f>
        <v>América Central e Caribe</v>
      </c>
      <c r="H26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2" spans="1:8" hidden="1">
      <c r="A2662" s="3" t="s">
        <v>174</v>
      </c>
      <c r="B2662">
        <v>1984</v>
      </c>
      <c r="C2662">
        <v>0</v>
      </c>
      <c r="D2662">
        <v>0</v>
      </c>
      <c r="E2662" t="e">
        <v>#NUM!</v>
      </c>
      <c r="F2662" t="str">
        <f>VLOOKUP(Importacao[[#This Row],[País]],Tabela4[],4,FALSE)</f>
        <v>Porto Rico</v>
      </c>
      <c r="G2662" t="str">
        <f>IFERROR(VLOOKUP(Importacao[[#This Row],[País Corrigido]],'Conversor de países_Geral_UTF8_'!$A$2:$B$223,2,FALSE),"Não Informado")</f>
        <v>América Central e Caribe</v>
      </c>
      <c r="H26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3" spans="1:8" hidden="1">
      <c r="A2663" s="3" t="s">
        <v>174</v>
      </c>
      <c r="B2663">
        <v>1985</v>
      </c>
      <c r="C2663">
        <v>0</v>
      </c>
      <c r="D2663">
        <v>0</v>
      </c>
      <c r="E2663" t="e">
        <v>#NUM!</v>
      </c>
      <c r="F2663" t="str">
        <f>VLOOKUP(Importacao[[#This Row],[País]],Tabela4[],4,FALSE)</f>
        <v>Porto Rico</v>
      </c>
      <c r="G2663" t="str">
        <f>IFERROR(VLOOKUP(Importacao[[#This Row],[País Corrigido]],'Conversor de países_Geral_UTF8_'!$A$2:$B$223,2,FALSE),"Não Informado")</f>
        <v>América Central e Caribe</v>
      </c>
      <c r="H26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4" spans="1:8" hidden="1">
      <c r="A2664" s="3" t="s">
        <v>174</v>
      </c>
      <c r="B2664">
        <v>1986</v>
      </c>
      <c r="C2664">
        <v>0</v>
      </c>
      <c r="D2664">
        <v>0</v>
      </c>
      <c r="E2664" t="e">
        <v>#NUM!</v>
      </c>
      <c r="F2664" t="str">
        <f>VLOOKUP(Importacao[[#This Row],[País]],Tabela4[],4,FALSE)</f>
        <v>Porto Rico</v>
      </c>
      <c r="G2664" t="str">
        <f>IFERROR(VLOOKUP(Importacao[[#This Row],[País Corrigido]],'Conversor de países_Geral_UTF8_'!$A$2:$B$223,2,FALSE),"Não Informado")</f>
        <v>América Central e Caribe</v>
      </c>
      <c r="H26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5" spans="1:8" hidden="1">
      <c r="A2665" s="3" t="s">
        <v>174</v>
      </c>
      <c r="B2665">
        <v>1987</v>
      </c>
      <c r="C2665">
        <v>0</v>
      </c>
      <c r="D2665">
        <v>0</v>
      </c>
      <c r="E2665" t="e">
        <v>#NUM!</v>
      </c>
      <c r="F2665" t="str">
        <f>VLOOKUP(Importacao[[#This Row],[País]],Tabela4[],4,FALSE)</f>
        <v>Porto Rico</v>
      </c>
      <c r="G2665" t="str">
        <f>IFERROR(VLOOKUP(Importacao[[#This Row],[País Corrigido]],'Conversor de países_Geral_UTF8_'!$A$2:$B$223,2,FALSE),"Não Informado")</f>
        <v>América Central e Caribe</v>
      </c>
      <c r="H26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6" spans="1:8" hidden="1">
      <c r="A2666" s="3" t="s">
        <v>174</v>
      </c>
      <c r="B2666">
        <v>1988</v>
      </c>
      <c r="C2666">
        <v>0</v>
      </c>
      <c r="D2666">
        <v>0</v>
      </c>
      <c r="E2666" t="e">
        <v>#NUM!</v>
      </c>
      <c r="F2666" t="str">
        <f>VLOOKUP(Importacao[[#This Row],[País]],Tabela4[],4,FALSE)</f>
        <v>Porto Rico</v>
      </c>
      <c r="G2666" t="str">
        <f>IFERROR(VLOOKUP(Importacao[[#This Row],[País Corrigido]],'Conversor de países_Geral_UTF8_'!$A$2:$B$223,2,FALSE),"Não Informado")</f>
        <v>América Central e Caribe</v>
      </c>
      <c r="H26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7" spans="1:8" hidden="1">
      <c r="A2667" s="3" t="s">
        <v>174</v>
      </c>
      <c r="B2667">
        <v>1989</v>
      </c>
      <c r="C2667">
        <v>0</v>
      </c>
      <c r="D2667">
        <v>0</v>
      </c>
      <c r="E2667" t="e">
        <v>#NUM!</v>
      </c>
      <c r="F2667" t="str">
        <f>VLOOKUP(Importacao[[#This Row],[País]],Tabela4[],4,FALSE)</f>
        <v>Porto Rico</v>
      </c>
      <c r="G2667" t="str">
        <f>IFERROR(VLOOKUP(Importacao[[#This Row],[País Corrigido]],'Conversor de países_Geral_UTF8_'!$A$2:$B$223,2,FALSE),"Não Informado")</f>
        <v>América Central e Caribe</v>
      </c>
      <c r="H26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8" spans="1:8" hidden="1">
      <c r="A2668" s="3" t="s">
        <v>174</v>
      </c>
      <c r="B2668">
        <v>1990</v>
      </c>
      <c r="C2668">
        <v>0</v>
      </c>
      <c r="D2668">
        <v>0</v>
      </c>
      <c r="E2668" t="e">
        <v>#NUM!</v>
      </c>
      <c r="F2668" t="str">
        <f>VLOOKUP(Importacao[[#This Row],[País]],Tabela4[],4,FALSE)</f>
        <v>Porto Rico</v>
      </c>
      <c r="G2668" t="str">
        <f>IFERROR(VLOOKUP(Importacao[[#This Row],[País Corrigido]],'Conversor de países_Geral_UTF8_'!$A$2:$B$223,2,FALSE),"Não Informado")</f>
        <v>América Central e Caribe</v>
      </c>
      <c r="H26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69" spans="1:8" hidden="1">
      <c r="A2669" s="3" t="s">
        <v>174</v>
      </c>
      <c r="B2669">
        <v>1991</v>
      </c>
      <c r="C2669">
        <v>0</v>
      </c>
      <c r="D2669">
        <v>0</v>
      </c>
      <c r="E2669" t="e">
        <v>#NUM!</v>
      </c>
      <c r="F2669" t="str">
        <f>VLOOKUP(Importacao[[#This Row],[País]],Tabela4[],4,FALSE)</f>
        <v>Porto Rico</v>
      </c>
      <c r="G2669" t="str">
        <f>IFERROR(VLOOKUP(Importacao[[#This Row],[País Corrigido]],'Conversor de países_Geral_UTF8_'!$A$2:$B$223,2,FALSE),"Não Informado")</f>
        <v>América Central e Caribe</v>
      </c>
      <c r="H26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0" spans="1:8" hidden="1">
      <c r="A2670" s="3" t="s">
        <v>174</v>
      </c>
      <c r="B2670">
        <v>1992</v>
      </c>
      <c r="C2670">
        <v>0</v>
      </c>
      <c r="D2670">
        <v>0</v>
      </c>
      <c r="E2670" t="e">
        <v>#NUM!</v>
      </c>
      <c r="F2670" t="str">
        <f>VLOOKUP(Importacao[[#This Row],[País]],Tabela4[],4,FALSE)</f>
        <v>Porto Rico</v>
      </c>
      <c r="G2670" t="str">
        <f>IFERROR(VLOOKUP(Importacao[[#This Row],[País Corrigido]],'Conversor de países_Geral_UTF8_'!$A$2:$B$223,2,FALSE),"Não Informado")</f>
        <v>América Central e Caribe</v>
      </c>
      <c r="H26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1" spans="1:8" hidden="1">
      <c r="A2671" s="3" t="s">
        <v>174</v>
      </c>
      <c r="B2671">
        <v>1993</v>
      </c>
      <c r="C2671">
        <v>0</v>
      </c>
      <c r="D2671">
        <v>0</v>
      </c>
      <c r="E2671" t="e">
        <v>#NUM!</v>
      </c>
      <c r="F2671" t="str">
        <f>VLOOKUP(Importacao[[#This Row],[País]],Tabela4[],4,FALSE)</f>
        <v>Porto Rico</v>
      </c>
      <c r="G2671" t="str">
        <f>IFERROR(VLOOKUP(Importacao[[#This Row],[País Corrigido]],'Conversor de países_Geral_UTF8_'!$A$2:$B$223,2,FALSE),"Não Informado")</f>
        <v>América Central e Caribe</v>
      </c>
      <c r="H26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2" spans="1:8" hidden="1">
      <c r="A2672" s="3" t="s">
        <v>174</v>
      </c>
      <c r="B2672">
        <v>1994</v>
      </c>
      <c r="C2672">
        <v>0</v>
      </c>
      <c r="D2672">
        <v>0</v>
      </c>
      <c r="E2672" t="e">
        <v>#NUM!</v>
      </c>
      <c r="F2672" t="str">
        <f>VLOOKUP(Importacao[[#This Row],[País]],Tabela4[],4,FALSE)</f>
        <v>Porto Rico</v>
      </c>
      <c r="G2672" t="str">
        <f>IFERROR(VLOOKUP(Importacao[[#This Row],[País Corrigido]],'Conversor de países_Geral_UTF8_'!$A$2:$B$223,2,FALSE),"Não Informado")</f>
        <v>América Central e Caribe</v>
      </c>
      <c r="H26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3" spans="1:8" hidden="1">
      <c r="A2673" s="3" t="s">
        <v>174</v>
      </c>
      <c r="B2673">
        <v>1995</v>
      </c>
      <c r="C2673">
        <v>0</v>
      </c>
      <c r="D2673">
        <v>0</v>
      </c>
      <c r="E2673" t="e">
        <v>#NUM!</v>
      </c>
      <c r="F2673" t="str">
        <f>VLOOKUP(Importacao[[#This Row],[País]],Tabela4[],4,FALSE)</f>
        <v>Porto Rico</v>
      </c>
      <c r="G2673" t="str">
        <f>IFERROR(VLOOKUP(Importacao[[#This Row],[País Corrigido]],'Conversor de países_Geral_UTF8_'!$A$2:$B$223,2,FALSE),"Não Informado")</f>
        <v>América Central e Caribe</v>
      </c>
      <c r="H26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4" spans="1:8" hidden="1">
      <c r="A2674" s="3" t="s">
        <v>174</v>
      </c>
      <c r="B2674">
        <v>1996</v>
      </c>
      <c r="C2674">
        <v>0</v>
      </c>
      <c r="D2674">
        <v>0</v>
      </c>
      <c r="E2674" t="e">
        <v>#NUM!</v>
      </c>
      <c r="F2674" t="str">
        <f>VLOOKUP(Importacao[[#This Row],[País]],Tabela4[],4,FALSE)</f>
        <v>Porto Rico</v>
      </c>
      <c r="G2674" t="str">
        <f>IFERROR(VLOOKUP(Importacao[[#This Row],[País Corrigido]],'Conversor de países_Geral_UTF8_'!$A$2:$B$223,2,FALSE),"Não Informado")</f>
        <v>América Central e Caribe</v>
      </c>
      <c r="H26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5" spans="1:8" hidden="1">
      <c r="A2675" s="3" t="s">
        <v>174</v>
      </c>
      <c r="B2675">
        <v>1997</v>
      </c>
      <c r="C2675">
        <v>0</v>
      </c>
      <c r="D2675">
        <v>0</v>
      </c>
      <c r="E2675" t="e">
        <v>#NUM!</v>
      </c>
      <c r="F2675" t="str">
        <f>VLOOKUP(Importacao[[#This Row],[País]],Tabela4[],4,FALSE)</f>
        <v>Porto Rico</v>
      </c>
      <c r="G2675" t="str">
        <f>IFERROR(VLOOKUP(Importacao[[#This Row],[País Corrigido]],'Conversor de países_Geral_UTF8_'!$A$2:$B$223,2,FALSE),"Não Informado")</f>
        <v>América Central e Caribe</v>
      </c>
      <c r="H26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6" spans="1:8" hidden="1">
      <c r="A2676" s="3" t="s">
        <v>174</v>
      </c>
      <c r="B2676">
        <v>1998</v>
      </c>
      <c r="C2676">
        <v>0</v>
      </c>
      <c r="D2676">
        <v>0</v>
      </c>
      <c r="E2676" t="e">
        <v>#NUM!</v>
      </c>
      <c r="F2676" t="str">
        <f>VLOOKUP(Importacao[[#This Row],[País]],Tabela4[],4,FALSE)</f>
        <v>Porto Rico</v>
      </c>
      <c r="G2676" t="str">
        <f>IFERROR(VLOOKUP(Importacao[[#This Row],[País Corrigido]],'Conversor de países_Geral_UTF8_'!$A$2:$B$223,2,FALSE),"Não Informado")</f>
        <v>América Central e Caribe</v>
      </c>
      <c r="H26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7" spans="1:8" hidden="1">
      <c r="A2677" s="3" t="s">
        <v>174</v>
      </c>
      <c r="B2677">
        <v>1999</v>
      </c>
      <c r="C2677">
        <v>0</v>
      </c>
      <c r="D2677">
        <v>0</v>
      </c>
      <c r="E2677" t="e">
        <v>#NUM!</v>
      </c>
      <c r="F2677" t="str">
        <f>VLOOKUP(Importacao[[#This Row],[País]],Tabela4[],4,FALSE)</f>
        <v>Porto Rico</v>
      </c>
      <c r="G2677" t="str">
        <f>IFERROR(VLOOKUP(Importacao[[#This Row],[País Corrigido]],'Conversor de países_Geral_UTF8_'!$A$2:$B$223,2,FALSE),"Não Informado")</f>
        <v>América Central e Caribe</v>
      </c>
      <c r="H26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8" spans="1:8" hidden="1">
      <c r="A2678" s="3" t="s">
        <v>174</v>
      </c>
      <c r="B2678">
        <v>2000</v>
      </c>
      <c r="C2678">
        <v>0</v>
      </c>
      <c r="D2678">
        <v>0</v>
      </c>
      <c r="E2678" t="e">
        <v>#NUM!</v>
      </c>
      <c r="F2678" t="str">
        <f>VLOOKUP(Importacao[[#This Row],[País]],Tabela4[],4,FALSE)</f>
        <v>Porto Rico</v>
      </c>
      <c r="G2678" t="str">
        <f>IFERROR(VLOOKUP(Importacao[[#This Row],[País Corrigido]],'Conversor de países_Geral_UTF8_'!$A$2:$B$223,2,FALSE),"Não Informado")</f>
        <v>América Central e Caribe</v>
      </c>
      <c r="H26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79" spans="1:8" hidden="1">
      <c r="A2679" s="3" t="s">
        <v>174</v>
      </c>
      <c r="B2679">
        <v>2001</v>
      </c>
      <c r="C2679">
        <v>0</v>
      </c>
      <c r="D2679">
        <v>0</v>
      </c>
      <c r="E2679" t="e">
        <v>#NUM!</v>
      </c>
      <c r="F2679" t="str">
        <f>VLOOKUP(Importacao[[#This Row],[País]],Tabela4[],4,FALSE)</f>
        <v>Porto Rico</v>
      </c>
      <c r="G2679" t="str">
        <f>IFERROR(VLOOKUP(Importacao[[#This Row],[País Corrigido]],'Conversor de países_Geral_UTF8_'!$A$2:$B$223,2,FALSE),"Não Informado")</f>
        <v>América Central e Caribe</v>
      </c>
      <c r="H26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80" spans="1:8" hidden="1">
      <c r="A2680" s="3" t="s">
        <v>174</v>
      </c>
      <c r="B2680">
        <v>2002</v>
      </c>
      <c r="C2680">
        <v>0</v>
      </c>
      <c r="D2680">
        <v>0</v>
      </c>
      <c r="E2680" t="e">
        <v>#NUM!</v>
      </c>
      <c r="F2680" t="str">
        <f>VLOOKUP(Importacao[[#This Row],[País]],Tabela4[],4,FALSE)</f>
        <v>Porto Rico</v>
      </c>
      <c r="G2680" t="str">
        <f>IFERROR(VLOOKUP(Importacao[[#This Row],[País Corrigido]],'Conversor de países_Geral_UTF8_'!$A$2:$B$223,2,FALSE),"Não Informado")</f>
        <v>América Central e Caribe</v>
      </c>
      <c r="H26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81" spans="1:8" hidden="1">
      <c r="A2681" s="3" t="s">
        <v>174</v>
      </c>
      <c r="B2681">
        <v>2003</v>
      </c>
      <c r="C2681">
        <v>0</v>
      </c>
      <c r="D2681">
        <v>0</v>
      </c>
      <c r="E2681" t="e">
        <v>#NUM!</v>
      </c>
      <c r="F2681" t="str">
        <f>VLOOKUP(Importacao[[#This Row],[País]],Tabela4[],4,FALSE)</f>
        <v>Porto Rico</v>
      </c>
      <c r="G2681" t="str">
        <f>IFERROR(VLOOKUP(Importacao[[#This Row],[País Corrigido]],'Conversor de países_Geral_UTF8_'!$A$2:$B$223,2,FALSE),"Não Informado")</f>
        <v>América Central e Caribe</v>
      </c>
      <c r="H26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82" spans="1:8" hidden="1">
      <c r="A2682" s="3" t="s">
        <v>174</v>
      </c>
      <c r="B2682">
        <v>2004</v>
      </c>
      <c r="C2682">
        <v>0</v>
      </c>
      <c r="D2682">
        <v>0</v>
      </c>
      <c r="E2682" t="e">
        <v>#NUM!</v>
      </c>
      <c r="F2682" t="str">
        <f>VLOOKUP(Importacao[[#This Row],[País]],Tabela4[],4,FALSE)</f>
        <v>Porto Rico</v>
      </c>
      <c r="G2682" t="str">
        <f>IFERROR(VLOOKUP(Importacao[[#This Row],[País Corrigido]],'Conversor de países_Geral_UTF8_'!$A$2:$B$223,2,FALSE),"Não Informado")</f>
        <v>América Central e Caribe</v>
      </c>
      <c r="H26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83" spans="1:8" hidden="1">
      <c r="A2683" s="3" t="s">
        <v>174</v>
      </c>
      <c r="B2683">
        <v>2005</v>
      </c>
      <c r="C2683">
        <v>0</v>
      </c>
      <c r="D2683">
        <v>0</v>
      </c>
      <c r="E2683" t="e">
        <v>#NUM!</v>
      </c>
      <c r="F2683" t="str">
        <f>VLOOKUP(Importacao[[#This Row],[País]],Tabela4[],4,FALSE)</f>
        <v>Porto Rico</v>
      </c>
      <c r="G2683" t="str">
        <f>IFERROR(VLOOKUP(Importacao[[#This Row],[País Corrigido]],'Conversor de países_Geral_UTF8_'!$A$2:$B$223,2,FALSE),"Não Informado")</f>
        <v>América Central e Caribe</v>
      </c>
      <c r="H26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84" spans="1:8" hidden="1">
      <c r="A2684" s="3" t="s">
        <v>174</v>
      </c>
      <c r="B2684">
        <v>2006</v>
      </c>
      <c r="C2684">
        <v>0</v>
      </c>
      <c r="D2684">
        <v>0</v>
      </c>
      <c r="E2684" t="e">
        <v>#NUM!</v>
      </c>
      <c r="F2684" t="str">
        <f>VLOOKUP(Importacao[[#This Row],[País]],Tabela4[],4,FALSE)</f>
        <v>Porto Rico</v>
      </c>
      <c r="G2684" t="str">
        <f>IFERROR(VLOOKUP(Importacao[[#This Row],[País Corrigido]],'Conversor de países_Geral_UTF8_'!$A$2:$B$223,2,FALSE),"Não Informado")</f>
        <v>América Central e Caribe</v>
      </c>
      <c r="H26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85" spans="1:8" hidden="1">
      <c r="A2685" s="3" t="s">
        <v>174</v>
      </c>
      <c r="B2685">
        <v>2007</v>
      </c>
      <c r="C2685">
        <v>15658</v>
      </c>
      <c r="D2685">
        <v>14781</v>
      </c>
      <c r="E2685">
        <v>0.94399029250223532</v>
      </c>
      <c r="F2685" t="str">
        <f>VLOOKUP(Importacao[[#This Row],[País]],Tabela4[],4,FALSE)</f>
        <v>Porto Rico</v>
      </c>
      <c r="G2685" t="str">
        <f>IFERROR(VLOOKUP(Importacao[[#This Row],[País Corrigido]],'Conversor de países_Geral_UTF8_'!$A$2:$B$223,2,FALSE),"Não Informado")</f>
        <v>América Central e Caribe</v>
      </c>
      <c r="H26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86" spans="1:8" hidden="1">
      <c r="A2686" s="3" t="s">
        <v>174</v>
      </c>
      <c r="B2686">
        <v>2008</v>
      </c>
      <c r="C2686">
        <v>0</v>
      </c>
      <c r="D2686">
        <v>0</v>
      </c>
      <c r="E2686" t="e">
        <v>#NUM!</v>
      </c>
      <c r="F2686" t="str">
        <f>VLOOKUP(Importacao[[#This Row],[País]],Tabela4[],4,FALSE)</f>
        <v>Porto Rico</v>
      </c>
      <c r="G2686" t="str">
        <f>IFERROR(VLOOKUP(Importacao[[#This Row],[País Corrigido]],'Conversor de países_Geral_UTF8_'!$A$2:$B$223,2,FALSE),"Não Informado")</f>
        <v>América Central e Caribe</v>
      </c>
      <c r="H26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87" spans="1:8" hidden="1">
      <c r="A2687" s="3" t="s">
        <v>174</v>
      </c>
      <c r="B2687">
        <v>2009</v>
      </c>
      <c r="C2687">
        <v>0</v>
      </c>
      <c r="D2687">
        <v>0</v>
      </c>
      <c r="E2687" t="e">
        <v>#NUM!</v>
      </c>
      <c r="F2687" t="str">
        <f>VLOOKUP(Importacao[[#This Row],[País]],Tabela4[],4,FALSE)</f>
        <v>Porto Rico</v>
      </c>
      <c r="G2687" t="str">
        <f>IFERROR(VLOOKUP(Importacao[[#This Row],[País Corrigido]],'Conversor de países_Geral_UTF8_'!$A$2:$B$223,2,FALSE),"Não Informado")</f>
        <v>América Central e Caribe</v>
      </c>
      <c r="H26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88" spans="1:8" hidden="1">
      <c r="A2688" s="3" t="s">
        <v>174</v>
      </c>
      <c r="B2688">
        <v>2010</v>
      </c>
      <c r="C2688">
        <v>0</v>
      </c>
      <c r="D2688">
        <v>0</v>
      </c>
      <c r="E2688" t="e">
        <v>#NUM!</v>
      </c>
      <c r="F2688" t="str">
        <f>VLOOKUP(Importacao[[#This Row],[País]],Tabela4[],4,FALSE)</f>
        <v>Porto Rico</v>
      </c>
      <c r="G2688" t="str">
        <f>IFERROR(VLOOKUP(Importacao[[#This Row],[País Corrigido]],'Conversor de países_Geral_UTF8_'!$A$2:$B$223,2,FALSE),"Não Informado")</f>
        <v>América Central e Caribe</v>
      </c>
      <c r="H26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89" spans="1:8" hidden="1">
      <c r="A2689" s="3" t="s">
        <v>174</v>
      </c>
      <c r="B2689">
        <v>2011</v>
      </c>
      <c r="C2689">
        <v>0</v>
      </c>
      <c r="D2689">
        <v>0</v>
      </c>
      <c r="E2689" t="e">
        <v>#NUM!</v>
      </c>
      <c r="F2689" t="str">
        <f>VLOOKUP(Importacao[[#This Row],[País]],Tabela4[],4,FALSE)</f>
        <v>Porto Rico</v>
      </c>
      <c r="G2689" t="str">
        <f>IFERROR(VLOOKUP(Importacao[[#This Row],[País Corrigido]],'Conversor de países_Geral_UTF8_'!$A$2:$B$223,2,FALSE),"Não Informado")</f>
        <v>América Central e Caribe</v>
      </c>
      <c r="H26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90" spans="1:8" hidden="1">
      <c r="A2690" s="3" t="s">
        <v>174</v>
      </c>
      <c r="B2690">
        <v>2012</v>
      </c>
      <c r="C2690">
        <v>0</v>
      </c>
      <c r="D2690">
        <v>0</v>
      </c>
      <c r="E2690" t="e">
        <v>#NUM!</v>
      </c>
      <c r="F2690" t="str">
        <f>VLOOKUP(Importacao[[#This Row],[País]],Tabela4[],4,FALSE)</f>
        <v>Porto Rico</v>
      </c>
      <c r="G2690" t="str">
        <f>IFERROR(VLOOKUP(Importacao[[#This Row],[País Corrigido]],'Conversor de países_Geral_UTF8_'!$A$2:$B$223,2,FALSE),"Não Informado")</f>
        <v>América Central e Caribe</v>
      </c>
      <c r="H26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91" spans="1:8" hidden="1">
      <c r="A2691" s="3" t="s">
        <v>174</v>
      </c>
      <c r="B2691">
        <v>2013</v>
      </c>
      <c r="C2691">
        <v>0</v>
      </c>
      <c r="D2691">
        <v>0</v>
      </c>
      <c r="E2691" t="e">
        <v>#NUM!</v>
      </c>
      <c r="F2691" t="str">
        <f>VLOOKUP(Importacao[[#This Row],[País]],Tabela4[],4,FALSE)</f>
        <v>Porto Rico</v>
      </c>
      <c r="G2691" t="str">
        <f>IFERROR(VLOOKUP(Importacao[[#This Row],[País Corrigido]],'Conversor de países_Geral_UTF8_'!$A$2:$B$223,2,FALSE),"Não Informado")</f>
        <v>América Central e Caribe</v>
      </c>
      <c r="H26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92" spans="1:8" hidden="1">
      <c r="A2692" s="3" t="s">
        <v>174</v>
      </c>
      <c r="B2692">
        <v>2014</v>
      </c>
      <c r="C2692">
        <v>0</v>
      </c>
      <c r="D2692">
        <v>0</v>
      </c>
      <c r="E2692" t="e">
        <v>#NUM!</v>
      </c>
      <c r="F2692" t="str">
        <f>VLOOKUP(Importacao[[#This Row],[País]],Tabela4[],4,FALSE)</f>
        <v>Porto Rico</v>
      </c>
      <c r="G2692" t="str">
        <f>IFERROR(VLOOKUP(Importacao[[#This Row],[País Corrigido]],'Conversor de países_Geral_UTF8_'!$A$2:$B$223,2,FALSE),"Não Informado")</f>
        <v>América Central e Caribe</v>
      </c>
      <c r="H26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93" spans="1:8" hidden="1">
      <c r="A2693" s="3" t="s">
        <v>174</v>
      </c>
      <c r="B2693">
        <v>2015</v>
      </c>
      <c r="C2693">
        <v>0</v>
      </c>
      <c r="D2693">
        <v>0</v>
      </c>
      <c r="E2693" t="e">
        <v>#NUM!</v>
      </c>
      <c r="F2693" t="str">
        <f>VLOOKUP(Importacao[[#This Row],[País]],Tabela4[],4,FALSE)</f>
        <v>Porto Rico</v>
      </c>
      <c r="G2693" t="str">
        <f>IFERROR(VLOOKUP(Importacao[[#This Row],[País Corrigido]],'Conversor de países_Geral_UTF8_'!$A$2:$B$223,2,FALSE),"Não Informado")</f>
        <v>América Central e Caribe</v>
      </c>
      <c r="H26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94" spans="1:8" hidden="1">
      <c r="A2694" s="3" t="s">
        <v>174</v>
      </c>
      <c r="B2694">
        <v>2016</v>
      </c>
      <c r="C2694">
        <v>0</v>
      </c>
      <c r="D2694">
        <v>0</v>
      </c>
      <c r="E2694" t="e">
        <v>#NUM!</v>
      </c>
      <c r="F2694" t="str">
        <f>VLOOKUP(Importacao[[#This Row],[País]],Tabela4[],4,FALSE)</f>
        <v>Porto Rico</v>
      </c>
      <c r="G2694" t="str">
        <f>IFERROR(VLOOKUP(Importacao[[#This Row],[País Corrigido]],'Conversor de países_Geral_UTF8_'!$A$2:$B$223,2,FALSE),"Não Informado")</f>
        <v>América Central e Caribe</v>
      </c>
      <c r="H26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95" spans="1:8" hidden="1">
      <c r="A2695" s="3" t="s">
        <v>174</v>
      </c>
      <c r="B2695">
        <v>2017</v>
      </c>
      <c r="C2695">
        <v>0</v>
      </c>
      <c r="D2695">
        <v>0</v>
      </c>
      <c r="E2695" t="e">
        <v>#NUM!</v>
      </c>
      <c r="F2695" t="str">
        <f>VLOOKUP(Importacao[[#This Row],[País]],Tabela4[],4,FALSE)</f>
        <v>Porto Rico</v>
      </c>
      <c r="G2695" t="str">
        <f>IFERROR(VLOOKUP(Importacao[[#This Row],[País Corrigido]],'Conversor de países_Geral_UTF8_'!$A$2:$B$223,2,FALSE),"Não Informado")</f>
        <v>América Central e Caribe</v>
      </c>
      <c r="H26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696" spans="1:8" hidden="1">
      <c r="A2696" s="3" t="s">
        <v>174</v>
      </c>
      <c r="B2696">
        <v>2018</v>
      </c>
      <c r="C2696">
        <v>47</v>
      </c>
      <c r="D2696">
        <v>404</v>
      </c>
      <c r="E2696">
        <v>8.5957446808510642</v>
      </c>
      <c r="F2696" t="str">
        <f>VLOOKUP(Importacao[[#This Row],[País]],Tabela4[],4,FALSE)</f>
        <v>Porto Rico</v>
      </c>
      <c r="G2696" t="str">
        <f>IFERROR(VLOOKUP(Importacao[[#This Row],[País Corrigido]],'Conversor de países_Geral_UTF8_'!$A$2:$B$223,2,FALSE),"Não Informado")</f>
        <v>América Central e Caribe</v>
      </c>
      <c r="H26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97" spans="1:8" hidden="1">
      <c r="A2697" s="3" t="s">
        <v>174</v>
      </c>
      <c r="B2697">
        <v>2019</v>
      </c>
      <c r="C2697">
        <v>21</v>
      </c>
      <c r="D2697">
        <v>115</v>
      </c>
      <c r="E2697">
        <v>5.4761904761904763</v>
      </c>
      <c r="F2697" t="str">
        <f>VLOOKUP(Importacao[[#This Row],[País]],Tabela4[],4,FALSE)</f>
        <v>Porto Rico</v>
      </c>
      <c r="G2697" t="str">
        <f>IFERROR(VLOOKUP(Importacao[[#This Row],[País Corrigido]],'Conversor de países_Geral_UTF8_'!$A$2:$B$223,2,FALSE),"Não Informado")</f>
        <v>América Central e Caribe</v>
      </c>
      <c r="H26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98" spans="1:8" hidden="1">
      <c r="A2698" s="3" t="s">
        <v>174</v>
      </c>
      <c r="B2698">
        <v>2020</v>
      </c>
      <c r="C2698">
        <v>54</v>
      </c>
      <c r="D2698">
        <v>1090</v>
      </c>
      <c r="E2698">
        <v>20.185185185185187</v>
      </c>
      <c r="F2698" t="str">
        <f>VLOOKUP(Importacao[[#This Row],[País]],Tabela4[],4,FALSE)</f>
        <v>Porto Rico</v>
      </c>
      <c r="G2698" t="str">
        <f>IFERROR(VLOOKUP(Importacao[[#This Row],[País Corrigido]],'Conversor de países_Geral_UTF8_'!$A$2:$B$223,2,FALSE),"Não Informado")</f>
        <v>América Central e Caribe</v>
      </c>
      <c r="H26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699" spans="1:8" hidden="1">
      <c r="A2699" s="3" t="s">
        <v>174</v>
      </c>
      <c r="B2699">
        <v>2021</v>
      </c>
      <c r="C2699">
        <v>0</v>
      </c>
      <c r="D2699">
        <v>0</v>
      </c>
      <c r="E2699" t="e">
        <v>#NUM!</v>
      </c>
      <c r="F2699" t="str">
        <f>VLOOKUP(Importacao[[#This Row],[País]],Tabela4[],4,FALSE)</f>
        <v>Porto Rico</v>
      </c>
      <c r="G2699" t="str">
        <f>IFERROR(VLOOKUP(Importacao[[#This Row],[País Corrigido]],'Conversor de países_Geral_UTF8_'!$A$2:$B$223,2,FALSE),"Não Informado")</f>
        <v>América Central e Caribe</v>
      </c>
      <c r="H26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00" spans="1:8" hidden="1">
      <c r="A2700" s="3" t="s">
        <v>174</v>
      </c>
      <c r="B2700">
        <v>2022</v>
      </c>
      <c r="C2700">
        <v>0</v>
      </c>
      <c r="D2700">
        <v>0</v>
      </c>
      <c r="E2700" t="e">
        <v>#NUM!</v>
      </c>
      <c r="F2700" t="str">
        <f>VLOOKUP(Importacao[[#This Row],[País]],Tabela4[],4,FALSE)</f>
        <v>Porto Rico</v>
      </c>
      <c r="G2700" t="str">
        <f>IFERROR(VLOOKUP(Importacao[[#This Row],[País Corrigido]],'Conversor de países_Geral_UTF8_'!$A$2:$B$223,2,FALSE),"Não Informado")</f>
        <v>América Central e Caribe</v>
      </c>
      <c r="H27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01" spans="1:8" hidden="1">
      <c r="A2701" s="3" t="s">
        <v>174</v>
      </c>
      <c r="B2701">
        <v>2023</v>
      </c>
      <c r="C2701">
        <v>2021</v>
      </c>
      <c r="D2701">
        <v>4481</v>
      </c>
      <c r="E2701">
        <v>2.2172191984166254</v>
      </c>
      <c r="F2701" t="str">
        <f>VLOOKUP(Importacao[[#This Row],[País]],Tabela4[],4,FALSE)</f>
        <v>Porto Rico</v>
      </c>
      <c r="G2701" t="str">
        <f>IFERROR(VLOOKUP(Importacao[[#This Row],[País Corrigido]],'Conversor de países_Geral_UTF8_'!$A$2:$B$223,2,FALSE),"Não Informado")</f>
        <v>América Central e Caribe</v>
      </c>
      <c r="H27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02" spans="1:8" hidden="1">
      <c r="A2702" s="3" t="s">
        <v>175</v>
      </c>
      <c r="B2702">
        <v>1970</v>
      </c>
      <c r="C2702">
        <v>785609</v>
      </c>
      <c r="D2702">
        <v>531480</v>
      </c>
      <c r="E2702">
        <v>0.6765197445548613</v>
      </c>
      <c r="F2702" t="str">
        <f>VLOOKUP(Importacao[[#This Row],[País]],Tabela4[],4,FALSE)</f>
        <v>Portugal</v>
      </c>
      <c r="G2702" t="str">
        <f>IFERROR(VLOOKUP(Importacao[[#This Row],[País Corrigido]],'Conversor de países_Geral_UTF8_'!$A$2:$B$223,2,FALSE),"Não Informado")</f>
        <v>Europa</v>
      </c>
      <c r="H27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03" spans="1:8" hidden="1">
      <c r="A2703" s="3" t="s">
        <v>175</v>
      </c>
      <c r="B2703">
        <v>1971</v>
      </c>
      <c r="C2703">
        <v>897310</v>
      </c>
      <c r="D2703">
        <v>620790</v>
      </c>
      <c r="E2703">
        <v>0.691834483066053</v>
      </c>
      <c r="F2703" t="str">
        <f>VLOOKUP(Importacao[[#This Row],[País]],Tabela4[],4,FALSE)</f>
        <v>Portugal</v>
      </c>
      <c r="G2703" t="str">
        <f>IFERROR(VLOOKUP(Importacao[[#This Row],[País Corrigido]],'Conversor de países_Geral_UTF8_'!$A$2:$B$223,2,FALSE),"Não Informado")</f>
        <v>Europa</v>
      </c>
      <c r="H27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04" spans="1:8" hidden="1">
      <c r="A2704" s="3" t="s">
        <v>175</v>
      </c>
      <c r="B2704">
        <v>1972</v>
      </c>
      <c r="C2704">
        <v>1650727</v>
      </c>
      <c r="D2704">
        <v>1226232</v>
      </c>
      <c r="E2704">
        <v>0.74284360769527613</v>
      </c>
      <c r="F2704" t="str">
        <f>VLOOKUP(Importacao[[#This Row],[País]],Tabela4[],4,FALSE)</f>
        <v>Portugal</v>
      </c>
      <c r="G2704" t="str">
        <f>IFERROR(VLOOKUP(Importacao[[#This Row],[País Corrigido]],'Conversor de países_Geral_UTF8_'!$A$2:$B$223,2,FALSE),"Não Informado")</f>
        <v>Europa</v>
      </c>
      <c r="H27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05" spans="1:8" hidden="1">
      <c r="A2705" s="3" t="s">
        <v>175</v>
      </c>
      <c r="B2705">
        <v>1973</v>
      </c>
      <c r="C2705">
        <v>2818320</v>
      </c>
      <c r="D2705">
        <v>2238637</v>
      </c>
      <c r="E2705">
        <v>0.79431611740327568</v>
      </c>
      <c r="F2705" t="str">
        <f>VLOOKUP(Importacao[[#This Row],[País]],Tabela4[],4,FALSE)</f>
        <v>Portugal</v>
      </c>
      <c r="G2705" t="str">
        <f>IFERROR(VLOOKUP(Importacao[[#This Row],[País Corrigido]],'Conversor de países_Geral_UTF8_'!$A$2:$B$223,2,FALSE),"Não Informado")</f>
        <v>Europa</v>
      </c>
      <c r="H27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06" spans="1:8" hidden="1">
      <c r="A2706" s="3" t="s">
        <v>175</v>
      </c>
      <c r="B2706">
        <v>1974</v>
      </c>
      <c r="C2706">
        <v>2245288</v>
      </c>
      <c r="D2706">
        <v>1917710</v>
      </c>
      <c r="E2706">
        <v>0.85410423963429194</v>
      </c>
      <c r="F2706" t="str">
        <f>VLOOKUP(Importacao[[#This Row],[País]],Tabela4[],4,FALSE)</f>
        <v>Portugal</v>
      </c>
      <c r="G2706" t="str">
        <f>IFERROR(VLOOKUP(Importacao[[#This Row],[País Corrigido]],'Conversor de países_Geral_UTF8_'!$A$2:$B$223,2,FALSE),"Não Informado")</f>
        <v>Europa</v>
      </c>
      <c r="H27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07" spans="1:8" hidden="1">
      <c r="A2707" s="3" t="s">
        <v>175</v>
      </c>
      <c r="B2707">
        <v>1975</v>
      </c>
      <c r="C2707">
        <v>2192004</v>
      </c>
      <c r="D2707">
        <v>1838430</v>
      </c>
      <c r="E2707">
        <v>0.8386982870469214</v>
      </c>
      <c r="F2707" t="str">
        <f>VLOOKUP(Importacao[[#This Row],[País]],Tabela4[],4,FALSE)</f>
        <v>Portugal</v>
      </c>
      <c r="G2707" t="str">
        <f>IFERROR(VLOOKUP(Importacao[[#This Row],[País Corrigido]],'Conversor de países_Geral_UTF8_'!$A$2:$B$223,2,FALSE),"Não Informado")</f>
        <v>Europa</v>
      </c>
      <c r="H27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08" spans="1:8" hidden="1">
      <c r="A2708" s="3" t="s">
        <v>175</v>
      </c>
      <c r="B2708">
        <v>1976</v>
      </c>
      <c r="C2708">
        <v>2284423</v>
      </c>
      <c r="D2708">
        <v>1872573</v>
      </c>
      <c r="E2708">
        <v>0.81971377455051009</v>
      </c>
      <c r="F2708" t="str">
        <f>VLOOKUP(Importacao[[#This Row],[País]],Tabela4[],4,FALSE)</f>
        <v>Portugal</v>
      </c>
      <c r="G2708" t="str">
        <f>IFERROR(VLOOKUP(Importacao[[#This Row],[País Corrigido]],'Conversor de países_Geral_UTF8_'!$A$2:$B$223,2,FALSE),"Não Informado")</f>
        <v>Europa</v>
      </c>
      <c r="H27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09" spans="1:8" hidden="1">
      <c r="A2709" s="3" t="s">
        <v>175</v>
      </c>
      <c r="B2709">
        <v>1977</v>
      </c>
      <c r="C2709">
        <v>2132582</v>
      </c>
      <c r="D2709">
        <v>1847604</v>
      </c>
      <c r="E2709">
        <v>0.86636949950810804</v>
      </c>
      <c r="F2709" t="str">
        <f>VLOOKUP(Importacao[[#This Row],[País]],Tabela4[],4,FALSE)</f>
        <v>Portugal</v>
      </c>
      <c r="G2709" t="str">
        <f>IFERROR(VLOOKUP(Importacao[[#This Row],[País Corrigido]],'Conversor de países_Geral_UTF8_'!$A$2:$B$223,2,FALSE),"Não Informado")</f>
        <v>Europa</v>
      </c>
      <c r="H27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0" spans="1:8" hidden="1">
      <c r="A2710" s="3" t="s">
        <v>175</v>
      </c>
      <c r="B2710">
        <v>1978</v>
      </c>
      <c r="C2710">
        <v>2763298</v>
      </c>
      <c r="D2710">
        <v>2706030</v>
      </c>
      <c r="E2710">
        <v>0.97927548892663763</v>
      </c>
      <c r="F2710" t="str">
        <f>VLOOKUP(Importacao[[#This Row],[País]],Tabela4[],4,FALSE)</f>
        <v>Portugal</v>
      </c>
      <c r="G2710" t="str">
        <f>IFERROR(VLOOKUP(Importacao[[#This Row],[País Corrigido]],'Conversor de países_Geral_UTF8_'!$A$2:$B$223,2,FALSE),"Não Informado")</f>
        <v>Europa</v>
      </c>
      <c r="H27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1" spans="1:8" hidden="1">
      <c r="A2711" s="3" t="s">
        <v>175</v>
      </c>
      <c r="B2711">
        <v>1979</v>
      </c>
      <c r="C2711">
        <v>2823760</v>
      </c>
      <c r="D2711">
        <v>3493450</v>
      </c>
      <c r="E2711">
        <v>1.2371625067286172</v>
      </c>
      <c r="F2711" t="str">
        <f>VLOOKUP(Importacao[[#This Row],[País]],Tabela4[],4,FALSE)</f>
        <v>Portugal</v>
      </c>
      <c r="G2711" t="str">
        <f>IFERROR(VLOOKUP(Importacao[[#This Row],[País Corrigido]],'Conversor de países_Geral_UTF8_'!$A$2:$B$223,2,FALSE),"Não Informado")</f>
        <v>Europa</v>
      </c>
      <c r="H27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2" spans="1:8" hidden="1">
      <c r="A2712" s="3" t="s">
        <v>175</v>
      </c>
      <c r="B2712">
        <v>1980</v>
      </c>
      <c r="C2712">
        <v>1601931</v>
      </c>
      <c r="D2712">
        <v>2146952</v>
      </c>
      <c r="E2712">
        <v>1.3402275129203443</v>
      </c>
      <c r="F2712" t="str">
        <f>VLOOKUP(Importacao[[#This Row],[País]],Tabela4[],4,FALSE)</f>
        <v>Portugal</v>
      </c>
      <c r="G2712" t="str">
        <f>IFERROR(VLOOKUP(Importacao[[#This Row],[País Corrigido]],'Conversor de países_Geral_UTF8_'!$A$2:$B$223,2,FALSE),"Não Informado")</f>
        <v>Europa</v>
      </c>
      <c r="H27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3" spans="1:8" hidden="1">
      <c r="A2713" s="3" t="s">
        <v>175</v>
      </c>
      <c r="B2713">
        <v>1981</v>
      </c>
      <c r="C2713">
        <v>933906</v>
      </c>
      <c r="D2713">
        <v>1271300</v>
      </c>
      <c r="E2713">
        <v>1.3612719053095279</v>
      </c>
      <c r="F2713" t="str">
        <f>VLOOKUP(Importacao[[#This Row],[País]],Tabela4[],4,FALSE)</f>
        <v>Portugal</v>
      </c>
      <c r="G2713" t="str">
        <f>IFERROR(VLOOKUP(Importacao[[#This Row],[País Corrigido]],'Conversor de países_Geral_UTF8_'!$A$2:$B$223,2,FALSE),"Não Informado")</f>
        <v>Europa</v>
      </c>
      <c r="H27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4" spans="1:8" hidden="1">
      <c r="A2714" s="3" t="s">
        <v>175</v>
      </c>
      <c r="B2714">
        <v>1982</v>
      </c>
      <c r="C2714">
        <v>1074983</v>
      </c>
      <c r="D2714">
        <v>1258983</v>
      </c>
      <c r="E2714">
        <v>1.1711654975008907</v>
      </c>
      <c r="F2714" t="str">
        <f>VLOOKUP(Importacao[[#This Row],[País]],Tabela4[],4,FALSE)</f>
        <v>Portugal</v>
      </c>
      <c r="G2714" t="str">
        <f>IFERROR(VLOOKUP(Importacao[[#This Row],[País Corrigido]],'Conversor de países_Geral_UTF8_'!$A$2:$B$223,2,FALSE),"Não Informado")</f>
        <v>Europa</v>
      </c>
      <c r="H27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5" spans="1:8" hidden="1">
      <c r="A2715" s="3" t="s">
        <v>175</v>
      </c>
      <c r="B2715">
        <v>1983</v>
      </c>
      <c r="C2715">
        <v>1189656</v>
      </c>
      <c r="D2715">
        <v>1338370</v>
      </c>
      <c r="E2715">
        <v>1.1250058840538777</v>
      </c>
      <c r="F2715" t="str">
        <f>VLOOKUP(Importacao[[#This Row],[País]],Tabela4[],4,FALSE)</f>
        <v>Portugal</v>
      </c>
      <c r="G2715" t="str">
        <f>IFERROR(VLOOKUP(Importacao[[#This Row],[País Corrigido]],'Conversor de países_Geral_UTF8_'!$A$2:$B$223,2,FALSE),"Não Informado")</f>
        <v>Europa</v>
      </c>
      <c r="H27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6" spans="1:8" hidden="1">
      <c r="A2716" s="3" t="s">
        <v>175</v>
      </c>
      <c r="B2716">
        <v>1984</v>
      </c>
      <c r="C2716">
        <v>536706</v>
      </c>
      <c r="D2716">
        <v>531515</v>
      </c>
      <c r="E2716">
        <v>0.99032803806925951</v>
      </c>
      <c r="F2716" t="str">
        <f>VLOOKUP(Importacao[[#This Row],[País]],Tabela4[],4,FALSE)</f>
        <v>Portugal</v>
      </c>
      <c r="G2716" t="str">
        <f>IFERROR(VLOOKUP(Importacao[[#This Row],[País Corrigido]],'Conversor de países_Geral_UTF8_'!$A$2:$B$223,2,FALSE),"Não Informado")</f>
        <v>Europa</v>
      </c>
      <c r="H27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7" spans="1:8" hidden="1">
      <c r="A2717" s="3" t="s">
        <v>175</v>
      </c>
      <c r="B2717">
        <v>1985</v>
      </c>
      <c r="C2717">
        <v>1484998</v>
      </c>
      <c r="D2717">
        <v>1406897</v>
      </c>
      <c r="E2717">
        <v>0.94740666317395716</v>
      </c>
      <c r="F2717" t="str">
        <f>VLOOKUP(Importacao[[#This Row],[País]],Tabela4[],4,FALSE)</f>
        <v>Portugal</v>
      </c>
      <c r="G2717" t="str">
        <f>IFERROR(VLOOKUP(Importacao[[#This Row],[País Corrigido]],'Conversor de países_Geral_UTF8_'!$A$2:$B$223,2,FALSE),"Não Informado")</f>
        <v>Europa</v>
      </c>
      <c r="H27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8" spans="1:8" hidden="1">
      <c r="A2718" s="3" t="s">
        <v>175</v>
      </c>
      <c r="B2718">
        <v>1986</v>
      </c>
      <c r="C2718">
        <v>2270772</v>
      </c>
      <c r="D2718">
        <v>2258643</v>
      </c>
      <c r="E2718">
        <v>0.99465864472523002</v>
      </c>
      <c r="F2718" t="str">
        <f>VLOOKUP(Importacao[[#This Row],[País]],Tabela4[],4,FALSE)</f>
        <v>Portugal</v>
      </c>
      <c r="G2718" t="str">
        <f>IFERROR(VLOOKUP(Importacao[[#This Row],[País Corrigido]],'Conversor de países_Geral_UTF8_'!$A$2:$B$223,2,FALSE),"Não Informado")</f>
        <v>Europa</v>
      </c>
      <c r="H27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19" spans="1:8" hidden="1">
      <c r="A2719" s="3" t="s">
        <v>175</v>
      </c>
      <c r="B2719">
        <v>1987</v>
      </c>
      <c r="C2719">
        <v>1477093</v>
      </c>
      <c r="D2719">
        <v>1610041</v>
      </c>
      <c r="E2719">
        <v>1.0900065195624107</v>
      </c>
      <c r="F2719" t="str">
        <f>VLOOKUP(Importacao[[#This Row],[País]],Tabela4[],4,FALSE)</f>
        <v>Portugal</v>
      </c>
      <c r="G2719" t="str">
        <f>IFERROR(VLOOKUP(Importacao[[#This Row],[País Corrigido]],'Conversor de países_Geral_UTF8_'!$A$2:$B$223,2,FALSE),"Não Informado")</f>
        <v>Europa</v>
      </c>
      <c r="H27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0" spans="1:8" hidden="1">
      <c r="A2720" s="3" t="s">
        <v>175</v>
      </c>
      <c r="B2720">
        <v>1988</v>
      </c>
      <c r="C2720">
        <v>1454323</v>
      </c>
      <c r="D2720">
        <v>1884873</v>
      </c>
      <c r="E2720">
        <v>1.2960484019024661</v>
      </c>
      <c r="F2720" t="str">
        <f>VLOOKUP(Importacao[[#This Row],[País]],Tabela4[],4,FALSE)</f>
        <v>Portugal</v>
      </c>
      <c r="G2720" t="str">
        <f>IFERROR(VLOOKUP(Importacao[[#This Row],[País Corrigido]],'Conversor de países_Geral_UTF8_'!$A$2:$B$223,2,FALSE),"Não Informado")</f>
        <v>Europa</v>
      </c>
      <c r="H27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1" spans="1:8" hidden="1">
      <c r="A2721" s="3" t="s">
        <v>175</v>
      </c>
      <c r="B2721">
        <v>1989</v>
      </c>
      <c r="C2721">
        <v>1690391</v>
      </c>
      <c r="D2721">
        <v>2924935</v>
      </c>
      <c r="E2721">
        <v>1.7303304383423717</v>
      </c>
      <c r="F2721" t="str">
        <f>VLOOKUP(Importacao[[#This Row],[País]],Tabela4[],4,FALSE)</f>
        <v>Portugal</v>
      </c>
      <c r="G2721" t="str">
        <f>IFERROR(VLOOKUP(Importacao[[#This Row],[País Corrigido]],'Conversor de países_Geral_UTF8_'!$A$2:$B$223,2,FALSE),"Não Informado")</f>
        <v>Europa</v>
      </c>
      <c r="H27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2" spans="1:8" hidden="1">
      <c r="A2722" s="3" t="s">
        <v>175</v>
      </c>
      <c r="B2722">
        <v>1990</v>
      </c>
      <c r="C2722">
        <v>1423882</v>
      </c>
      <c r="D2722">
        <v>2793037</v>
      </c>
      <c r="E2722">
        <v>1.9615649330492273</v>
      </c>
      <c r="F2722" t="str">
        <f>VLOOKUP(Importacao[[#This Row],[País]],Tabela4[],4,FALSE)</f>
        <v>Portugal</v>
      </c>
      <c r="G2722" t="str">
        <f>IFERROR(VLOOKUP(Importacao[[#This Row],[País Corrigido]],'Conversor de países_Geral_UTF8_'!$A$2:$B$223,2,FALSE),"Não Informado")</f>
        <v>Europa</v>
      </c>
      <c r="H27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3" spans="1:8" hidden="1">
      <c r="A2723" s="3" t="s">
        <v>175</v>
      </c>
      <c r="B2723">
        <v>1991</v>
      </c>
      <c r="C2723">
        <v>1361858</v>
      </c>
      <c r="D2723">
        <v>2525520</v>
      </c>
      <c r="E2723">
        <v>1.8544664715410857</v>
      </c>
      <c r="F2723" t="str">
        <f>VLOOKUP(Importacao[[#This Row],[País]],Tabela4[],4,FALSE)</f>
        <v>Portugal</v>
      </c>
      <c r="G2723" t="str">
        <f>IFERROR(VLOOKUP(Importacao[[#This Row],[País Corrigido]],'Conversor de países_Geral_UTF8_'!$A$2:$B$223,2,FALSE),"Não Informado")</f>
        <v>Europa</v>
      </c>
      <c r="H27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4" spans="1:8" hidden="1">
      <c r="A2724" s="3" t="s">
        <v>175</v>
      </c>
      <c r="B2724">
        <v>1992</v>
      </c>
      <c r="C2724">
        <v>1034446</v>
      </c>
      <c r="D2724">
        <v>1792170</v>
      </c>
      <c r="E2724">
        <v>1.7324925612356759</v>
      </c>
      <c r="F2724" t="str">
        <f>VLOOKUP(Importacao[[#This Row],[País]],Tabela4[],4,FALSE)</f>
        <v>Portugal</v>
      </c>
      <c r="G2724" t="str">
        <f>IFERROR(VLOOKUP(Importacao[[#This Row],[País Corrigido]],'Conversor de países_Geral_UTF8_'!$A$2:$B$223,2,FALSE),"Não Informado")</f>
        <v>Europa</v>
      </c>
      <c r="H27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5" spans="1:8" hidden="1">
      <c r="A2725" s="3" t="s">
        <v>175</v>
      </c>
      <c r="B2725">
        <v>1993</v>
      </c>
      <c r="C2725">
        <v>1678448</v>
      </c>
      <c r="D2725">
        <v>2873315</v>
      </c>
      <c r="E2725">
        <v>1.7118880060627437</v>
      </c>
      <c r="F2725" t="str">
        <f>VLOOKUP(Importacao[[#This Row],[País]],Tabela4[],4,FALSE)</f>
        <v>Portugal</v>
      </c>
      <c r="G2725" t="str">
        <f>IFERROR(VLOOKUP(Importacao[[#This Row],[País Corrigido]],'Conversor de países_Geral_UTF8_'!$A$2:$B$223,2,FALSE),"Não Informado")</f>
        <v>Europa</v>
      </c>
      <c r="H27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6" spans="1:8" hidden="1">
      <c r="A2726" s="3" t="s">
        <v>175</v>
      </c>
      <c r="B2726">
        <v>1994</v>
      </c>
      <c r="C2726">
        <v>2549247</v>
      </c>
      <c r="D2726">
        <v>4471214</v>
      </c>
      <c r="E2726">
        <v>1.7539351816438344</v>
      </c>
      <c r="F2726" t="str">
        <f>VLOOKUP(Importacao[[#This Row],[País]],Tabela4[],4,FALSE)</f>
        <v>Portugal</v>
      </c>
      <c r="G2726" t="str">
        <f>IFERROR(VLOOKUP(Importacao[[#This Row],[País Corrigido]],'Conversor de países_Geral_UTF8_'!$A$2:$B$223,2,FALSE),"Não Informado")</f>
        <v>Europa</v>
      </c>
      <c r="H27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7" spans="1:8" hidden="1">
      <c r="A2727" s="3" t="s">
        <v>175</v>
      </c>
      <c r="B2727">
        <v>1995</v>
      </c>
      <c r="C2727">
        <v>5442249</v>
      </c>
      <c r="D2727">
        <v>10703599</v>
      </c>
      <c r="E2727">
        <v>1.9667602493013459</v>
      </c>
      <c r="F2727" t="str">
        <f>VLOOKUP(Importacao[[#This Row],[País]],Tabela4[],4,FALSE)</f>
        <v>Portugal</v>
      </c>
      <c r="G2727" t="str">
        <f>IFERROR(VLOOKUP(Importacao[[#This Row],[País Corrigido]],'Conversor de países_Geral_UTF8_'!$A$2:$B$223,2,FALSE),"Não Informado")</f>
        <v>Europa</v>
      </c>
      <c r="H27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8" spans="1:8" hidden="1">
      <c r="A2728" s="3" t="s">
        <v>175</v>
      </c>
      <c r="B2728">
        <v>1996</v>
      </c>
      <c r="C2728">
        <v>4438522</v>
      </c>
      <c r="D2728">
        <v>9226840</v>
      </c>
      <c r="E2728">
        <v>2.0788091170889769</v>
      </c>
      <c r="F2728" t="str">
        <f>VLOOKUP(Importacao[[#This Row],[País]],Tabela4[],4,FALSE)</f>
        <v>Portugal</v>
      </c>
      <c r="G2728" t="str">
        <f>IFERROR(VLOOKUP(Importacao[[#This Row],[País Corrigido]],'Conversor de países_Geral_UTF8_'!$A$2:$B$223,2,FALSE),"Não Informado")</f>
        <v>Europa</v>
      </c>
      <c r="H27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29" spans="1:8" hidden="1">
      <c r="A2729" s="3" t="s">
        <v>175</v>
      </c>
      <c r="B2729">
        <v>1997</v>
      </c>
      <c r="C2729">
        <v>5421763</v>
      </c>
      <c r="D2729">
        <v>12467340</v>
      </c>
      <c r="E2729">
        <v>2.2994992588204242</v>
      </c>
      <c r="F2729" t="str">
        <f>VLOOKUP(Importacao[[#This Row],[País]],Tabela4[],4,FALSE)</f>
        <v>Portugal</v>
      </c>
      <c r="G2729" t="str">
        <f>IFERROR(VLOOKUP(Importacao[[#This Row],[País Corrigido]],'Conversor de países_Geral_UTF8_'!$A$2:$B$223,2,FALSE),"Não Informado")</f>
        <v>Europa</v>
      </c>
      <c r="H27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0" spans="1:8" hidden="1">
      <c r="A2730" s="3" t="s">
        <v>175</v>
      </c>
      <c r="B2730">
        <v>1998</v>
      </c>
      <c r="C2730">
        <v>4656474</v>
      </c>
      <c r="D2730">
        <v>12314487</v>
      </c>
      <c r="E2730">
        <v>2.6445948157339654</v>
      </c>
      <c r="F2730" t="str">
        <f>VLOOKUP(Importacao[[#This Row],[País]],Tabela4[],4,FALSE)</f>
        <v>Portugal</v>
      </c>
      <c r="G2730" t="str">
        <f>IFERROR(VLOOKUP(Importacao[[#This Row],[País Corrigido]],'Conversor de países_Geral_UTF8_'!$A$2:$B$223,2,FALSE),"Não Informado")</f>
        <v>Europa</v>
      </c>
      <c r="H27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1" spans="1:8" hidden="1">
      <c r="A2731" s="3" t="s">
        <v>175</v>
      </c>
      <c r="B2731">
        <v>1999</v>
      </c>
      <c r="C2731">
        <v>4408133</v>
      </c>
      <c r="D2731">
        <v>12406498</v>
      </c>
      <c r="E2731">
        <v>2.8144563696240561</v>
      </c>
      <c r="F2731" t="str">
        <f>VLOOKUP(Importacao[[#This Row],[País]],Tabela4[],4,FALSE)</f>
        <v>Portugal</v>
      </c>
      <c r="G2731" t="str">
        <f>IFERROR(VLOOKUP(Importacao[[#This Row],[País Corrigido]],'Conversor de países_Geral_UTF8_'!$A$2:$B$223,2,FALSE),"Não Informado")</f>
        <v>Europa</v>
      </c>
      <c r="H27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2" spans="1:8" hidden="1">
      <c r="A2732" s="3" t="s">
        <v>175</v>
      </c>
      <c r="B2732">
        <v>2000</v>
      </c>
      <c r="C2732">
        <v>5011051</v>
      </c>
      <c r="D2732">
        <v>13191073</v>
      </c>
      <c r="E2732">
        <v>2.6323964773058588</v>
      </c>
      <c r="F2732" t="str">
        <f>VLOOKUP(Importacao[[#This Row],[País]],Tabela4[],4,FALSE)</f>
        <v>Portugal</v>
      </c>
      <c r="G2732" t="str">
        <f>IFERROR(VLOOKUP(Importacao[[#This Row],[País Corrigido]],'Conversor de países_Geral_UTF8_'!$A$2:$B$223,2,FALSE),"Não Informado")</f>
        <v>Europa</v>
      </c>
      <c r="H27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3" spans="1:8" hidden="1">
      <c r="A2733" s="3" t="s">
        <v>175</v>
      </c>
      <c r="B2733">
        <v>2001</v>
      </c>
      <c r="C2733">
        <v>5225372</v>
      </c>
      <c r="D2733">
        <v>13988909</v>
      </c>
      <c r="E2733">
        <v>2.6771125577279475</v>
      </c>
      <c r="F2733" t="str">
        <f>VLOOKUP(Importacao[[#This Row],[País]],Tabela4[],4,FALSE)</f>
        <v>Portugal</v>
      </c>
      <c r="G2733" t="str">
        <f>IFERROR(VLOOKUP(Importacao[[#This Row],[País Corrigido]],'Conversor de países_Geral_UTF8_'!$A$2:$B$223,2,FALSE),"Não Informado")</f>
        <v>Europa</v>
      </c>
      <c r="H27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4" spans="1:8" hidden="1">
      <c r="A2734" s="3" t="s">
        <v>175</v>
      </c>
      <c r="B2734">
        <v>2002</v>
      </c>
      <c r="C2734">
        <v>3047860</v>
      </c>
      <c r="D2734">
        <v>8596328</v>
      </c>
      <c r="E2734">
        <v>2.8204471333985155</v>
      </c>
      <c r="F2734" t="str">
        <f>VLOOKUP(Importacao[[#This Row],[País]],Tabela4[],4,FALSE)</f>
        <v>Portugal</v>
      </c>
      <c r="G2734" t="str">
        <f>IFERROR(VLOOKUP(Importacao[[#This Row],[País Corrigido]],'Conversor de países_Geral_UTF8_'!$A$2:$B$223,2,FALSE),"Não Informado")</f>
        <v>Europa</v>
      </c>
      <c r="H27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5" spans="1:8" hidden="1">
      <c r="A2735" s="3" t="s">
        <v>175</v>
      </c>
      <c r="B2735">
        <v>2003</v>
      </c>
      <c r="C2735">
        <v>3344190</v>
      </c>
      <c r="D2735">
        <v>9649346</v>
      </c>
      <c r="E2735">
        <v>2.8854060325519781</v>
      </c>
      <c r="F2735" t="str">
        <f>VLOOKUP(Importacao[[#This Row],[País]],Tabela4[],4,FALSE)</f>
        <v>Portugal</v>
      </c>
      <c r="G2735" t="str">
        <f>IFERROR(VLOOKUP(Importacao[[#This Row],[País Corrigido]],'Conversor de países_Geral_UTF8_'!$A$2:$B$223,2,FALSE),"Não Informado")</f>
        <v>Europa</v>
      </c>
      <c r="H27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6" spans="1:8" hidden="1">
      <c r="A2736" s="3" t="s">
        <v>175</v>
      </c>
      <c r="B2736">
        <v>2004</v>
      </c>
      <c r="C2736">
        <v>4151101</v>
      </c>
      <c r="D2736">
        <v>12084110</v>
      </c>
      <c r="E2736">
        <v>2.9110614268359165</v>
      </c>
      <c r="F2736" t="str">
        <f>VLOOKUP(Importacao[[#This Row],[País]],Tabela4[],4,FALSE)</f>
        <v>Portugal</v>
      </c>
      <c r="G2736" t="str">
        <f>IFERROR(VLOOKUP(Importacao[[#This Row],[País Corrigido]],'Conversor de países_Geral_UTF8_'!$A$2:$B$223,2,FALSE),"Não Informado")</f>
        <v>Europa</v>
      </c>
      <c r="H27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7" spans="1:8" hidden="1">
      <c r="A2737" s="3" t="s">
        <v>175</v>
      </c>
      <c r="B2737">
        <v>2005</v>
      </c>
      <c r="C2737">
        <v>5182827</v>
      </c>
      <c r="D2737">
        <v>15007625</v>
      </c>
      <c r="E2737">
        <v>2.8956445970509916</v>
      </c>
      <c r="F2737" t="str">
        <f>VLOOKUP(Importacao[[#This Row],[País]],Tabela4[],4,FALSE)</f>
        <v>Portugal</v>
      </c>
      <c r="G2737" t="str">
        <f>IFERROR(VLOOKUP(Importacao[[#This Row],[País Corrigido]],'Conversor de países_Geral_UTF8_'!$A$2:$B$223,2,FALSE),"Não Informado")</f>
        <v>Europa</v>
      </c>
      <c r="H27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8" spans="1:8" hidden="1">
      <c r="A2738" s="3" t="s">
        <v>175</v>
      </c>
      <c r="B2738">
        <v>2006</v>
      </c>
      <c r="C2738">
        <v>5936299</v>
      </c>
      <c r="D2738">
        <v>19063151</v>
      </c>
      <c r="E2738">
        <v>3.2112855164472007</v>
      </c>
      <c r="F2738" t="str">
        <f>VLOOKUP(Importacao[[#This Row],[País]],Tabela4[],4,FALSE)</f>
        <v>Portugal</v>
      </c>
      <c r="G2738" t="str">
        <f>IFERROR(VLOOKUP(Importacao[[#This Row],[País Corrigido]],'Conversor de países_Geral_UTF8_'!$A$2:$B$223,2,FALSE),"Não Informado")</f>
        <v>Europa</v>
      </c>
      <c r="H27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39" spans="1:8" hidden="1">
      <c r="A2739" s="3" t="s">
        <v>175</v>
      </c>
      <c r="B2739">
        <v>2007</v>
      </c>
      <c r="C2739">
        <v>6805601</v>
      </c>
      <c r="D2739">
        <v>23945522</v>
      </c>
      <c r="E2739">
        <v>3.5185021866547861</v>
      </c>
      <c r="F2739" t="str">
        <f>VLOOKUP(Importacao[[#This Row],[País]],Tabela4[],4,FALSE)</f>
        <v>Portugal</v>
      </c>
      <c r="G2739" t="str">
        <f>IFERROR(VLOOKUP(Importacao[[#This Row],[País Corrigido]],'Conversor de países_Geral_UTF8_'!$A$2:$B$223,2,FALSE),"Não Informado")</f>
        <v>Europa</v>
      </c>
      <c r="H27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0" spans="1:8" hidden="1">
      <c r="A2740" s="3" t="s">
        <v>175</v>
      </c>
      <c r="B2740">
        <v>2008</v>
      </c>
      <c r="C2740">
        <v>6213781</v>
      </c>
      <c r="D2740">
        <v>23826443</v>
      </c>
      <c r="E2740">
        <v>3.8344516808687015</v>
      </c>
      <c r="F2740" t="str">
        <f>VLOOKUP(Importacao[[#This Row],[País]],Tabela4[],4,FALSE)</f>
        <v>Portugal</v>
      </c>
      <c r="G2740" t="str">
        <f>IFERROR(VLOOKUP(Importacao[[#This Row],[País Corrigido]],'Conversor de países_Geral_UTF8_'!$A$2:$B$223,2,FALSE),"Não Informado")</f>
        <v>Europa</v>
      </c>
      <c r="H27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1" spans="1:8" hidden="1">
      <c r="A2741" s="3" t="s">
        <v>175</v>
      </c>
      <c r="B2741">
        <v>2009</v>
      </c>
      <c r="C2741">
        <v>5884719</v>
      </c>
      <c r="D2741">
        <v>23688318</v>
      </c>
      <c r="E2741">
        <v>4.0253949253991568</v>
      </c>
      <c r="F2741" t="str">
        <f>VLOOKUP(Importacao[[#This Row],[País]],Tabela4[],4,FALSE)</f>
        <v>Portugal</v>
      </c>
      <c r="G2741" t="str">
        <f>IFERROR(VLOOKUP(Importacao[[#This Row],[País Corrigido]],'Conversor de países_Geral_UTF8_'!$A$2:$B$223,2,FALSE),"Não Informado")</f>
        <v>Europa</v>
      </c>
      <c r="H27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2" spans="1:8" hidden="1">
      <c r="A2742" s="3" t="s">
        <v>175</v>
      </c>
      <c r="B2742">
        <v>2010</v>
      </c>
      <c r="C2742">
        <v>7801759</v>
      </c>
      <c r="D2742">
        <v>29299792</v>
      </c>
      <c r="E2742">
        <v>3.7555366680770326</v>
      </c>
      <c r="F2742" t="str">
        <f>VLOOKUP(Importacao[[#This Row],[País]],Tabela4[],4,FALSE)</f>
        <v>Portugal</v>
      </c>
      <c r="G2742" t="str">
        <f>IFERROR(VLOOKUP(Importacao[[#This Row],[País Corrigido]],'Conversor de países_Geral_UTF8_'!$A$2:$B$223,2,FALSE),"Não Informado")</f>
        <v>Europa</v>
      </c>
      <c r="H27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3" spans="1:8" hidden="1">
      <c r="A2743" s="3" t="s">
        <v>175</v>
      </c>
      <c r="B2743">
        <v>2011</v>
      </c>
      <c r="C2743">
        <v>8556375</v>
      </c>
      <c r="D2743">
        <v>35247223</v>
      </c>
      <c r="E2743">
        <v>4.1194107317643276</v>
      </c>
      <c r="F2743" t="str">
        <f>VLOOKUP(Importacao[[#This Row],[País]],Tabela4[],4,FALSE)</f>
        <v>Portugal</v>
      </c>
      <c r="G2743" t="str">
        <f>IFERROR(VLOOKUP(Importacao[[#This Row],[País Corrigido]],'Conversor de países_Geral_UTF8_'!$A$2:$B$223,2,FALSE),"Não Informado")</f>
        <v>Europa</v>
      </c>
      <c r="H27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4" spans="1:8" hidden="1">
      <c r="A2744" s="3" t="s">
        <v>175</v>
      </c>
      <c r="B2744">
        <v>2012</v>
      </c>
      <c r="C2744">
        <v>9714940</v>
      </c>
      <c r="D2744">
        <v>36190898</v>
      </c>
      <c r="E2744">
        <v>3.7252827088999005</v>
      </c>
      <c r="F2744" t="str">
        <f>VLOOKUP(Importacao[[#This Row],[País]],Tabela4[],4,FALSE)</f>
        <v>Portugal</v>
      </c>
      <c r="G2744" t="str">
        <f>IFERROR(VLOOKUP(Importacao[[#This Row],[País Corrigido]],'Conversor de países_Geral_UTF8_'!$A$2:$B$223,2,FALSE),"Não Informado")</f>
        <v>Europa</v>
      </c>
      <c r="H27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5" spans="1:8" hidden="1">
      <c r="A2745" s="3" t="s">
        <v>175</v>
      </c>
      <c r="B2745">
        <v>2013</v>
      </c>
      <c r="C2745">
        <v>9299080</v>
      </c>
      <c r="D2745">
        <v>35729522</v>
      </c>
      <c r="E2745">
        <v>3.8422641809727414</v>
      </c>
      <c r="F2745" t="str">
        <f>VLOOKUP(Importacao[[#This Row],[País]],Tabela4[],4,FALSE)</f>
        <v>Portugal</v>
      </c>
      <c r="G2745" t="str">
        <f>IFERROR(VLOOKUP(Importacao[[#This Row],[País Corrigido]],'Conversor de países_Geral_UTF8_'!$A$2:$B$223,2,FALSE),"Não Informado")</f>
        <v>Europa</v>
      </c>
      <c r="H27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6" spans="1:8" hidden="1">
      <c r="A2746" s="3" t="s">
        <v>175</v>
      </c>
      <c r="B2746">
        <v>2014</v>
      </c>
      <c r="C2746">
        <v>9735153</v>
      </c>
      <c r="D2746">
        <v>37071142</v>
      </c>
      <c r="E2746">
        <v>3.8079670653352853</v>
      </c>
      <c r="F2746" t="str">
        <f>VLOOKUP(Importacao[[#This Row],[País]],Tabela4[],4,FALSE)</f>
        <v>Portugal</v>
      </c>
      <c r="G2746" t="str">
        <f>IFERROR(VLOOKUP(Importacao[[#This Row],[País Corrigido]],'Conversor de países_Geral_UTF8_'!$A$2:$B$223,2,FALSE),"Não Informado")</f>
        <v>Europa</v>
      </c>
      <c r="H27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7" spans="1:8" hidden="1">
      <c r="A2747" s="3" t="s">
        <v>175</v>
      </c>
      <c r="B2747">
        <v>2015</v>
      </c>
      <c r="C2747">
        <v>9952290</v>
      </c>
      <c r="D2747">
        <v>32547365</v>
      </c>
      <c r="E2747">
        <v>3.2703392887466101</v>
      </c>
      <c r="F2747" t="str">
        <f>VLOOKUP(Importacao[[#This Row],[País]],Tabela4[],4,FALSE)</f>
        <v>Portugal</v>
      </c>
      <c r="G2747" t="str">
        <f>IFERROR(VLOOKUP(Importacao[[#This Row],[País Corrigido]],'Conversor de países_Geral_UTF8_'!$A$2:$B$223,2,FALSE),"Não Informado")</f>
        <v>Europa</v>
      </c>
      <c r="H27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8" spans="1:8" hidden="1">
      <c r="A2748" s="3" t="s">
        <v>175</v>
      </c>
      <c r="B2748">
        <v>2016</v>
      </c>
      <c r="C2748">
        <v>10821232</v>
      </c>
      <c r="D2748">
        <v>29495190</v>
      </c>
      <c r="E2748">
        <v>2.7256776307910227</v>
      </c>
      <c r="F2748" t="str">
        <f>VLOOKUP(Importacao[[#This Row],[País]],Tabela4[],4,FALSE)</f>
        <v>Portugal</v>
      </c>
      <c r="G2748" t="str">
        <f>IFERROR(VLOOKUP(Importacao[[#This Row],[País Corrigido]],'Conversor de países_Geral_UTF8_'!$A$2:$B$223,2,FALSE),"Não Informado")</f>
        <v>Europa</v>
      </c>
      <c r="H27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49" spans="1:8" hidden="1">
      <c r="A2749" s="3" t="s">
        <v>175</v>
      </c>
      <c r="B2749">
        <v>2017</v>
      </c>
      <c r="C2749">
        <v>17345709</v>
      </c>
      <c r="D2749">
        <v>45032247</v>
      </c>
      <c r="E2749">
        <v>2.5961606412283293</v>
      </c>
      <c r="F2749" t="str">
        <f>VLOOKUP(Importacao[[#This Row],[País]],Tabela4[],4,FALSE)</f>
        <v>Portugal</v>
      </c>
      <c r="G2749" t="str">
        <f>IFERROR(VLOOKUP(Importacao[[#This Row],[País Corrigido]],'Conversor de países_Geral_UTF8_'!$A$2:$B$223,2,FALSE),"Não Informado")</f>
        <v>Europa</v>
      </c>
      <c r="H27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50" spans="1:8" hidden="1">
      <c r="A2750" s="3" t="s">
        <v>175</v>
      </c>
      <c r="B2750">
        <v>2018</v>
      </c>
      <c r="C2750">
        <v>17698831</v>
      </c>
      <c r="D2750">
        <v>53237413</v>
      </c>
      <c r="E2750">
        <v>3.0079621077798868</v>
      </c>
      <c r="F2750" t="str">
        <f>VLOOKUP(Importacao[[#This Row],[País]],Tabela4[],4,FALSE)</f>
        <v>Portugal</v>
      </c>
      <c r="G2750" t="str">
        <f>IFERROR(VLOOKUP(Importacao[[#This Row],[País Corrigido]],'Conversor de países_Geral_UTF8_'!$A$2:$B$223,2,FALSE),"Não Informado")</f>
        <v>Europa</v>
      </c>
      <c r="H27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51" spans="1:8" hidden="1">
      <c r="A2751" s="3" t="s">
        <v>175</v>
      </c>
      <c r="B2751">
        <v>2019</v>
      </c>
      <c r="C2751">
        <v>18228699</v>
      </c>
      <c r="D2751">
        <v>51444189</v>
      </c>
      <c r="E2751">
        <v>2.8221536270909953</v>
      </c>
      <c r="F2751" t="str">
        <f>VLOOKUP(Importacao[[#This Row],[País]],Tabela4[],4,FALSE)</f>
        <v>Portugal</v>
      </c>
      <c r="G2751" t="str">
        <f>IFERROR(VLOOKUP(Importacao[[#This Row],[País Corrigido]],'Conversor de países_Geral_UTF8_'!$A$2:$B$223,2,FALSE),"Não Informado")</f>
        <v>Europa</v>
      </c>
      <c r="H27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52" spans="1:8" hidden="1">
      <c r="A2752" s="3" t="s">
        <v>175</v>
      </c>
      <c r="B2752">
        <v>2020</v>
      </c>
      <c r="C2752">
        <v>23627260</v>
      </c>
      <c r="D2752">
        <v>66353572</v>
      </c>
      <c r="E2752">
        <v>2.8083481537850772</v>
      </c>
      <c r="F2752" t="str">
        <f>VLOOKUP(Importacao[[#This Row],[País]],Tabela4[],4,FALSE)</f>
        <v>Portugal</v>
      </c>
      <c r="G2752" t="str">
        <f>IFERROR(VLOOKUP(Importacao[[#This Row],[País Corrigido]],'Conversor de países_Geral_UTF8_'!$A$2:$B$223,2,FALSE),"Não Informado")</f>
        <v>Europa</v>
      </c>
      <c r="H27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53" spans="1:8" hidden="1">
      <c r="A2753" s="3" t="s">
        <v>175</v>
      </c>
      <c r="B2753">
        <v>2021</v>
      </c>
      <c r="C2753">
        <v>25925363</v>
      </c>
      <c r="D2753">
        <v>75668823</v>
      </c>
      <c r="E2753">
        <v>2.9187179751350056</v>
      </c>
      <c r="F2753" t="str">
        <f>VLOOKUP(Importacao[[#This Row],[País]],Tabela4[],4,FALSE)</f>
        <v>Portugal</v>
      </c>
      <c r="G2753" t="str">
        <f>IFERROR(VLOOKUP(Importacao[[#This Row],[País Corrigido]],'Conversor de países_Geral_UTF8_'!$A$2:$B$223,2,FALSE),"Não Informado")</f>
        <v>Europa</v>
      </c>
      <c r="H27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54" spans="1:8" hidden="1">
      <c r="A2754" s="3" t="s">
        <v>175</v>
      </c>
      <c r="B2754">
        <v>2022</v>
      </c>
      <c r="C2754">
        <v>24108787</v>
      </c>
      <c r="D2754">
        <v>64795326</v>
      </c>
      <c r="E2754">
        <v>2.6876228156978614</v>
      </c>
      <c r="F2754" t="str">
        <f>VLOOKUP(Importacao[[#This Row],[País]],Tabela4[],4,FALSE)</f>
        <v>Portugal</v>
      </c>
      <c r="G2754" t="str">
        <f>IFERROR(VLOOKUP(Importacao[[#This Row],[País Corrigido]],'Conversor de países_Geral_UTF8_'!$A$2:$B$223,2,FALSE),"Não Informado")</f>
        <v>Europa</v>
      </c>
      <c r="H27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55" spans="1:8" hidden="1">
      <c r="A2755" s="3" t="s">
        <v>175</v>
      </c>
      <c r="B2755">
        <v>2023</v>
      </c>
      <c r="C2755">
        <v>25099409</v>
      </c>
      <c r="D2755">
        <v>71970948</v>
      </c>
      <c r="E2755">
        <v>2.8674359623368026</v>
      </c>
      <c r="F2755" t="str">
        <f>VLOOKUP(Importacao[[#This Row],[País]],Tabela4[],4,FALSE)</f>
        <v>Portugal</v>
      </c>
      <c r="G2755" t="str">
        <f>IFERROR(VLOOKUP(Importacao[[#This Row],[País Corrigido]],'Conversor de países_Geral_UTF8_'!$A$2:$B$223,2,FALSE),"Não Informado")</f>
        <v>Europa</v>
      </c>
      <c r="H27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56" spans="1:8" hidden="1">
      <c r="A2756" s="3" t="s">
        <v>178</v>
      </c>
      <c r="B2756">
        <v>1970</v>
      </c>
      <c r="C2756">
        <v>0</v>
      </c>
      <c r="D2756">
        <v>0</v>
      </c>
      <c r="E2756" t="e">
        <v>#NUM!</v>
      </c>
      <c r="F2756" t="str">
        <f>VLOOKUP(Importacao[[#This Row],[País]],Tabela4[],4,FALSE)</f>
        <v>Reino Unido</v>
      </c>
      <c r="G2756" t="str">
        <f>IFERROR(VLOOKUP(Importacao[[#This Row],[País Corrigido]],'Conversor de países_Geral_UTF8_'!$A$2:$B$223,2,FALSE),"Não Informado")</f>
        <v>Europa</v>
      </c>
      <c r="H27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57" spans="1:8" hidden="1">
      <c r="A2757" s="3" t="s">
        <v>178</v>
      </c>
      <c r="B2757">
        <v>1971</v>
      </c>
      <c r="C2757">
        <v>0</v>
      </c>
      <c r="D2757">
        <v>0</v>
      </c>
      <c r="E2757" t="e">
        <v>#NUM!</v>
      </c>
      <c r="F2757" t="str">
        <f>VLOOKUP(Importacao[[#This Row],[País]],Tabela4[],4,FALSE)</f>
        <v>Reino Unido</v>
      </c>
      <c r="G2757" t="str">
        <f>IFERROR(VLOOKUP(Importacao[[#This Row],[País Corrigido]],'Conversor de países_Geral_UTF8_'!$A$2:$B$223,2,FALSE),"Não Informado")</f>
        <v>Europa</v>
      </c>
      <c r="H27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58" spans="1:8" hidden="1">
      <c r="A2758" s="3" t="s">
        <v>178</v>
      </c>
      <c r="B2758">
        <v>1972</v>
      </c>
      <c r="C2758">
        <v>0</v>
      </c>
      <c r="D2758">
        <v>0</v>
      </c>
      <c r="E2758" t="e">
        <v>#NUM!</v>
      </c>
      <c r="F2758" t="str">
        <f>VLOOKUP(Importacao[[#This Row],[País]],Tabela4[],4,FALSE)</f>
        <v>Reino Unido</v>
      </c>
      <c r="G2758" t="str">
        <f>IFERROR(VLOOKUP(Importacao[[#This Row],[País Corrigido]],'Conversor de países_Geral_UTF8_'!$A$2:$B$223,2,FALSE),"Não Informado")</f>
        <v>Europa</v>
      </c>
      <c r="H27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59" spans="1:8" hidden="1">
      <c r="A2759" s="3" t="s">
        <v>178</v>
      </c>
      <c r="B2759">
        <v>1973</v>
      </c>
      <c r="C2759">
        <v>0</v>
      </c>
      <c r="D2759">
        <v>0</v>
      </c>
      <c r="E2759" t="e">
        <v>#NUM!</v>
      </c>
      <c r="F2759" t="str">
        <f>VLOOKUP(Importacao[[#This Row],[País]],Tabela4[],4,FALSE)</f>
        <v>Reino Unido</v>
      </c>
      <c r="G2759" t="str">
        <f>IFERROR(VLOOKUP(Importacao[[#This Row],[País Corrigido]],'Conversor de países_Geral_UTF8_'!$A$2:$B$223,2,FALSE),"Não Informado")</f>
        <v>Europa</v>
      </c>
      <c r="H27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0" spans="1:8" hidden="1">
      <c r="A2760" s="3" t="s">
        <v>178</v>
      </c>
      <c r="B2760">
        <v>1974</v>
      </c>
      <c r="C2760">
        <v>0</v>
      </c>
      <c r="D2760">
        <v>0</v>
      </c>
      <c r="E2760" t="e">
        <v>#NUM!</v>
      </c>
      <c r="F2760" t="str">
        <f>VLOOKUP(Importacao[[#This Row],[País]],Tabela4[],4,FALSE)</f>
        <v>Reino Unido</v>
      </c>
      <c r="G2760" t="str">
        <f>IFERROR(VLOOKUP(Importacao[[#This Row],[País Corrigido]],'Conversor de países_Geral_UTF8_'!$A$2:$B$223,2,FALSE),"Não Informado")</f>
        <v>Europa</v>
      </c>
      <c r="H27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1" spans="1:8" hidden="1">
      <c r="A2761" s="3" t="s">
        <v>178</v>
      </c>
      <c r="B2761">
        <v>1975</v>
      </c>
      <c r="C2761">
        <v>0</v>
      </c>
      <c r="D2761">
        <v>0</v>
      </c>
      <c r="E2761" t="e">
        <v>#NUM!</v>
      </c>
      <c r="F2761" t="str">
        <f>VLOOKUP(Importacao[[#This Row],[País]],Tabela4[],4,FALSE)</f>
        <v>Reino Unido</v>
      </c>
      <c r="G2761" t="str">
        <f>IFERROR(VLOOKUP(Importacao[[#This Row],[País Corrigido]],'Conversor de países_Geral_UTF8_'!$A$2:$B$223,2,FALSE),"Não Informado")</f>
        <v>Europa</v>
      </c>
      <c r="H27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2" spans="1:8" hidden="1">
      <c r="A2762" s="3" t="s">
        <v>178</v>
      </c>
      <c r="B2762">
        <v>1976</v>
      </c>
      <c r="C2762">
        <v>0</v>
      </c>
      <c r="D2762">
        <v>0</v>
      </c>
      <c r="E2762" t="e">
        <v>#NUM!</v>
      </c>
      <c r="F2762" t="str">
        <f>VLOOKUP(Importacao[[#This Row],[País]],Tabela4[],4,FALSE)</f>
        <v>Reino Unido</v>
      </c>
      <c r="G2762" t="str">
        <f>IFERROR(VLOOKUP(Importacao[[#This Row],[País Corrigido]],'Conversor de países_Geral_UTF8_'!$A$2:$B$223,2,FALSE),"Não Informado")</f>
        <v>Europa</v>
      </c>
      <c r="H27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3" spans="1:8" hidden="1">
      <c r="A2763" s="3" t="s">
        <v>178</v>
      </c>
      <c r="B2763">
        <v>1977</v>
      </c>
      <c r="C2763">
        <v>0</v>
      </c>
      <c r="D2763">
        <v>0</v>
      </c>
      <c r="E2763" t="e">
        <v>#NUM!</v>
      </c>
      <c r="F2763" t="str">
        <f>VLOOKUP(Importacao[[#This Row],[País]],Tabela4[],4,FALSE)</f>
        <v>Reino Unido</v>
      </c>
      <c r="G2763" t="str">
        <f>IFERROR(VLOOKUP(Importacao[[#This Row],[País Corrigido]],'Conversor de países_Geral_UTF8_'!$A$2:$B$223,2,FALSE),"Não Informado")</f>
        <v>Europa</v>
      </c>
      <c r="H27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4" spans="1:8" hidden="1">
      <c r="A2764" s="3" t="s">
        <v>178</v>
      </c>
      <c r="B2764">
        <v>1978</v>
      </c>
      <c r="C2764">
        <v>0</v>
      </c>
      <c r="D2764">
        <v>0</v>
      </c>
      <c r="E2764" t="e">
        <v>#NUM!</v>
      </c>
      <c r="F2764" t="str">
        <f>VLOOKUP(Importacao[[#This Row],[País]],Tabela4[],4,FALSE)</f>
        <v>Reino Unido</v>
      </c>
      <c r="G2764" t="str">
        <f>IFERROR(VLOOKUP(Importacao[[#This Row],[País Corrigido]],'Conversor de países_Geral_UTF8_'!$A$2:$B$223,2,FALSE),"Não Informado")</f>
        <v>Europa</v>
      </c>
      <c r="H27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5" spans="1:8" hidden="1">
      <c r="A2765" s="3" t="s">
        <v>178</v>
      </c>
      <c r="B2765">
        <v>1979</v>
      </c>
      <c r="C2765">
        <v>0</v>
      </c>
      <c r="D2765">
        <v>0</v>
      </c>
      <c r="E2765" t="e">
        <v>#NUM!</v>
      </c>
      <c r="F2765" t="str">
        <f>VLOOKUP(Importacao[[#This Row],[País]],Tabela4[],4,FALSE)</f>
        <v>Reino Unido</v>
      </c>
      <c r="G2765" t="str">
        <f>IFERROR(VLOOKUP(Importacao[[#This Row],[País Corrigido]],'Conversor de países_Geral_UTF8_'!$A$2:$B$223,2,FALSE),"Não Informado")</f>
        <v>Europa</v>
      </c>
      <c r="H27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6" spans="1:8" hidden="1">
      <c r="A2766" s="3" t="s">
        <v>178</v>
      </c>
      <c r="B2766">
        <v>1980</v>
      </c>
      <c r="C2766">
        <v>0</v>
      </c>
      <c r="D2766">
        <v>0</v>
      </c>
      <c r="E2766" t="e">
        <v>#NUM!</v>
      </c>
      <c r="F2766" t="str">
        <f>VLOOKUP(Importacao[[#This Row],[País]],Tabela4[],4,FALSE)</f>
        <v>Reino Unido</v>
      </c>
      <c r="G2766" t="str">
        <f>IFERROR(VLOOKUP(Importacao[[#This Row],[País Corrigido]],'Conversor de países_Geral_UTF8_'!$A$2:$B$223,2,FALSE),"Não Informado")</f>
        <v>Europa</v>
      </c>
      <c r="H27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7" spans="1:8" hidden="1">
      <c r="A2767" s="3" t="s">
        <v>178</v>
      </c>
      <c r="B2767">
        <v>1981</v>
      </c>
      <c r="C2767">
        <v>0</v>
      </c>
      <c r="D2767">
        <v>0</v>
      </c>
      <c r="E2767" t="e">
        <v>#NUM!</v>
      </c>
      <c r="F2767" t="str">
        <f>VLOOKUP(Importacao[[#This Row],[País]],Tabela4[],4,FALSE)</f>
        <v>Reino Unido</v>
      </c>
      <c r="G2767" t="str">
        <f>IFERROR(VLOOKUP(Importacao[[#This Row],[País Corrigido]],'Conversor de países_Geral_UTF8_'!$A$2:$B$223,2,FALSE),"Não Informado")</f>
        <v>Europa</v>
      </c>
      <c r="H27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8" spans="1:8" hidden="1">
      <c r="A2768" s="3" t="s">
        <v>178</v>
      </c>
      <c r="B2768">
        <v>1982</v>
      </c>
      <c r="C2768">
        <v>0</v>
      </c>
      <c r="D2768">
        <v>0</v>
      </c>
      <c r="E2768" t="e">
        <v>#NUM!</v>
      </c>
      <c r="F2768" t="str">
        <f>VLOOKUP(Importacao[[#This Row],[País]],Tabela4[],4,FALSE)</f>
        <v>Reino Unido</v>
      </c>
      <c r="G2768" t="str">
        <f>IFERROR(VLOOKUP(Importacao[[#This Row],[País Corrigido]],'Conversor de países_Geral_UTF8_'!$A$2:$B$223,2,FALSE),"Não Informado")</f>
        <v>Europa</v>
      </c>
      <c r="H27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69" spans="1:8" hidden="1">
      <c r="A2769" s="3" t="s">
        <v>178</v>
      </c>
      <c r="B2769">
        <v>1983</v>
      </c>
      <c r="C2769">
        <v>0</v>
      </c>
      <c r="D2769">
        <v>0</v>
      </c>
      <c r="E2769" t="e">
        <v>#NUM!</v>
      </c>
      <c r="F2769" t="str">
        <f>VLOOKUP(Importacao[[#This Row],[País]],Tabela4[],4,FALSE)</f>
        <v>Reino Unido</v>
      </c>
      <c r="G2769" t="str">
        <f>IFERROR(VLOOKUP(Importacao[[#This Row],[País Corrigido]],'Conversor de países_Geral_UTF8_'!$A$2:$B$223,2,FALSE),"Não Informado")</f>
        <v>Europa</v>
      </c>
      <c r="H27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0" spans="1:8" hidden="1">
      <c r="A2770" s="3" t="s">
        <v>178</v>
      </c>
      <c r="B2770">
        <v>1984</v>
      </c>
      <c r="C2770">
        <v>0</v>
      </c>
      <c r="D2770">
        <v>0</v>
      </c>
      <c r="E2770" t="e">
        <v>#NUM!</v>
      </c>
      <c r="F2770" t="str">
        <f>VLOOKUP(Importacao[[#This Row],[País]],Tabela4[],4,FALSE)</f>
        <v>Reino Unido</v>
      </c>
      <c r="G2770" t="str">
        <f>IFERROR(VLOOKUP(Importacao[[#This Row],[País Corrigido]],'Conversor de países_Geral_UTF8_'!$A$2:$B$223,2,FALSE),"Não Informado")</f>
        <v>Europa</v>
      </c>
      <c r="H27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1" spans="1:8" hidden="1">
      <c r="A2771" s="3" t="s">
        <v>178</v>
      </c>
      <c r="B2771">
        <v>1985</v>
      </c>
      <c r="C2771">
        <v>0</v>
      </c>
      <c r="D2771">
        <v>0</v>
      </c>
      <c r="E2771" t="e">
        <v>#NUM!</v>
      </c>
      <c r="F2771" t="str">
        <f>VLOOKUP(Importacao[[#This Row],[País]],Tabela4[],4,FALSE)</f>
        <v>Reino Unido</v>
      </c>
      <c r="G2771" t="str">
        <f>IFERROR(VLOOKUP(Importacao[[#This Row],[País Corrigido]],'Conversor de países_Geral_UTF8_'!$A$2:$B$223,2,FALSE),"Não Informado")</f>
        <v>Europa</v>
      </c>
      <c r="H27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2" spans="1:8" hidden="1">
      <c r="A2772" s="3" t="s">
        <v>178</v>
      </c>
      <c r="B2772">
        <v>1986</v>
      </c>
      <c r="C2772">
        <v>0</v>
      </c>
      <c r="D2772">
        <v>0</v>
      </c>
      <c r="E2772" t="e">
        <v>#NUM!</v>
      </c>
      <c r="F2772" t="str">
        <f>VLOOKUP(Importacao[[#This Row],[País]],Tabela4[],4,FALSE)</f>
        <v>Reino Unido</v>
      </c>
      <c r="G2772" t="str">
        <f>IFERROR(VLOOKUP(Importacao[[#This Row],[País Corrigido]],'Conversor de países_Geral_UTF8_'!$A$2:$B$223,2,FALSE),"Não Informado")</f>
        <v>Europa</v>
      </c>
      <c r="H27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3" spans="1:8" hidden="1">
      <c r="A2773" s="3" t="s">
        <v>178</v>
      </c>
      <c r="B2773">
        <v>1987</v>
      </c>
      <c r="C2773">
        <v>0</v>
      </c>
      <c r="D2773">
        <v>0</v>
      </c>
      <c r="E2773" t="e">
        <v>#NUM!</v>
      </c>
      <c r="F2773" t="str">
        <f>VLOOKUP(Importacao[[#This Row],[País]],Tabela4[],4,FALSE)</f>
        <v>Reino Unido</v>
      </c>
      <c r="G2773" t="str">
        <f>IFERROR(VLOOKUP(Importacao[[#This Row],[País Corrigido]],'Conversor de países_Geral_UTF8_'!$A$2:$B$223,2,FALSE),"Não Informado")</f>
        <v>Europa</v>
      </c>
      <c r="H27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4" spans="1:8" hidden="1">
      <c r="A2774" s="3" t="s">
        <v>178</v>
      </c>
      <c r="B2774">
        <v>1988</v>
      </c>
      <c r="C2774">
        <v>0</v>
      </c>
      <c r="D2774">
        <v>0</v>
      </c>
      <c r="E2774" t="e">
        <v>#NUM!</v>
      </c>
      <c r="F2774" t="str">
        <f>VLOOKUP(Importacao[[#This Row],[País]],Tabela4[],4,FALSE)</f>
        <v>Reino Unido</v>
      </c>
      <c r="G2774" t="str">
        <f>IFERROR(VLOOKUP(Importacao[[#This Row],[País Corrigido]],'Conversor de países_Geral_UTF8_'!$A$2:$B$223,2,FALSE),"Não Informado")</f>
        <v>Europa</v>
      </c>
      <c r="H27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5" spans="1:8" hidden="1">
      <c r="A2775" s="3" t="s">
        <v>178</v>
      </c>
      <c r="B2775">
        <v>1989</v>
      </c>
      <c r="C2775">
        <v>0</v>
      </c>
      <c r="D2775">
        <v>0</v>
      </c>
      <c r="E2775" t="e">
        <v>#NUM!</v>
      </c>
      <c r="F2775" t="str">
        <f>VLOOKUP(Importacao[[#This Row],[País]],Tabela4[],4,FALSE)</f>
        <v>Reino Unido</v>
      </c>
      <c r="G2775" t="str">
        <f>IFERROR(VLOOKUP(Importacao[[#This Row],[País Corrigido]],'Conversor de países_Geral_UTF8_'!$A$2:$B$223,2,FALSE),"Não Informado")</f>
        <v>Europa</v>
      </c>
      <c r="H27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6" spans="1:8" hidden="1">
      <c r="A2776" s="3" t="s">
        <v>178</v>
      </c>
      <c r="B2776">
        <v>1990</v>
      </c>
      <c r="C2776">
        <v>0</v>
      </c>
      <c r="D2776">
        <v>0</v>
      </c>
      <c r="E2776" t="e">
        <v>#NUM!</v>
      </c>
      <c r="F2776" t="str">
        <f>VLOOKUP(Importacao[[#This Row],[País]],Tabela4[],4,FALSE)</f>
        <v>Reino Unido</v>
      </c>
      <c r="G2776" t="str">
        <f>IFERROR(VLOOKUP(Importacao[[#This Row],[País Corrigido]],'Conversor de países_Geral_UTF8_'!$A$2:$B$223,2,FALSE),"Não Informado")</f>
        <v>Europa</v>
      </c>
      <c r="H27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7" spans="1:8" hidden="1">
      <c r="A2777" s="3" t="s">
        <v>178</v>
      </c>
      <c r="B2777">
        <v>1991</v>
      </c>
      <c r="C2777">
        <v>0</v>
      </c>
      <c r="D2777">
        <v>0</v>
      </c>
      <c r="E2777" t="e">
        <v>#NUM!</v>
      </c>
      <c r="F2777" t="str">
        <f>VLOOKUP(Importacao[[#This Row],[País]],Tabela4[],4,FALSE)</f>
        <v>Reino Unido</v>
      </c>
      <c r="G2777" t="str">
        <f>IFERROR(VLOOKUP(Importacao[[#This Row],[País Corrigido]],'Conversor de países_Geral_UTF8_'!$A$2:$B$223,2,FALSE),"Não Informado")</f>
        <v>Europa</v>
      </c>
      <c r="H27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8" spans="1:8" hidden="1">
      <c r="A2778" s="3" t="s">
        <v>178</v>
      </c>
      <c r="B2778">
        <v>1992</v>
      </c>
      <c r="C2778">
        <v>0</v>
      </c>
      <c r="D2778">
        <v>0</v>
      </c>
      <c r="E2778" t="e">
        <v>#NUM!</v>
      </c>
      <c r="F2778" t="str">
        <f>VLOOKUP(Importacao[[#This Row],[País]],Tabela4[],4,FALSE)</f>
        <v>Reino Unido</v>
      </c>
      <c r="G2778" t="str">
        <f>IFERROR(VLOOKUP(Importacao[[#This Row],[País Corrigido]],'Conversor de países_Geral_UTF8_'!$A$2:$B$223,2,FALSE),"Não Informado")</f>
        <v>Europa</v>
      </c>
      <c r="H27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79" spans="1:8" hidden="1">
      <c r="A2779" s="3" t="s">
        <v>178</v>
      </c>
      <c r="B2779">
        <v>1993</v>
      </c>
      <c r="C2779">
        <v>0</v>
      </c>
      <c r="D2779">
        <v>0</v>
      </c>
      <c r="E2779" t="e">
        <v>#NUM!</v>
      </c>
      <c r="F2779" t="str">
        <f>VLOOKUP(Importacao[[#This Row],[País]],Tabela4[],4,FALSE)</f>
        <v>Reino Unido</v>
      </c>
      <c r="G2779" t="str">
        <f>IFERROR(VLOOKUP(Importacao[[#This Row],[País Corrigido]],'Conversor de países_Geral_UTF8_'!$A$2:$B$223,2,FALSE),"Não Informado")</f>
        <v>Europa</v>
      </c>
      <c r="H27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0" spans="1:8" hidden="1">
      <c r="A2780" s="3" t="s">
        <v>178</v>
      </c>
      <c r="B2780">
        <v>1994</v>
      </c>
      <c r="C2780">
        <v>0</v>
      </c>
      <c r="D2780">
        <v>0</v>
      </c>
      <c r="E2780" t="e">
        <v>#NUM!</v>
      </c>
      <c r="F2780" t="str">
        <f>VLOOKUP(Importacao[[#This Row],[País]],Tabela4[],4,FALSE)</f>
        <v>Reino Unido</v>
      </c>
      <c r="G2780" t="str">
        <f>IFERROR(VLOOKUP(Importacao[[#This Row],[País Corrigido]],'Conversor de países_Geral_UTF8_'!$A$2:$B$223,2,FALSE),"Não Informado")</f>
        <v>Europa</v>
      </c>
      <c r="H27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1" spans="1:8" hidden="1">
      <c r="A2781" s="3" t="s">
        <v>178</v>
      </c>
      <c r="B2781">
        <v>1995</v>
      </c>
      <c r="C2781">
        <v>0</v>
      </c>
      <c r="D2781">
        <v>0</v>
      </c>
      <c r="E2781" t="e">
        <v>#NUM!</v>
      </c>
      <c r="F2781" t="str">
        <f>VLOOKUP(Importacao[[#This Row],[País]],Tabela4[],4,FALSE)</f>
        <v>Reino Unido</v>
      </c>
      <c r="G2781" t="str">
        <f>IFERROR(VLOOKUP(Importacao[[#This Row],[País Corrigido]],'Conversor de países_Geral_UTF8_'!$A$2:$B$223,2,FALSE),"Não Informado")</f>
        <v>Europa</v>
      </c>
      <c r="H27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2" spans="1:8" hidden="1">
      <c r="A2782" s="3" t="s">
        <v>178</v>
      </c>
      <c r="B2782">
        <v>1996</v>
      </c>
      <c r="C2782">
        <v>0</v>
      </c>
      <c r="D2782">
        <v>0</v>
      </c>
      <c r="E2782" t="e">
        <v>#NUM!</v>
      </c>
      <c r="F2782" t="str">
        <f>VLOOKUP(Importacao[[#This Row],[País]],Tabela4[],4,FALSE)</f>
        <v>Reino Unido</v>
      </c>
      <c r="G2782" t="str">
        <f>IFERROR(VLOOKUP(Importacao[[#This Row],[País Corrigido]],'Conversor de países_Geral_UTF8_'!$A$2:$B$223,2,FALSE),"Não Informado")</f>
        <v>Europa</v>
      </c>
      <c r="H27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3" spans="1:8" hidden="1">
      <c r="A2783" s="3" t="s">
        <v>178</v>
      </c>
      <c r="B2783">
        <v>1997</v>
      </c>
      <c r="C2783">
        <v>0</v>
      </c>
      <c r="D2783">
        <v>0</v>
      </c>
      <c r="E2783" t="e">
        <v>#NUM!</v>
      </c>
      <c r="F2783" t="str">
        <f>VLOOKUP(Importacao[[#This Row],[País]],Tabela4[],4,FALSE)</f>
        <v>Reino Unido</v>
      </c>
      <c r="G2783" t="str">
        <f>IFERROR(VLOOKUP(Importacao[[#This Row],[País Corrigido]],'Conversor de países_Geral_UTF8_'!$A$2:$B$223,2,FALSE),"Não Informado")</f>
        <v>Europa</v>
      </c>
      <c r="H27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4" spans="1:8" hidden="1">
      <c r="A2784" s="3" t="s">
        <v>178</v>
      </c>
      <c r="B2784">
        <v>1998</v>
      </c>
      <c r="C2784">
        <v>0</v>
      </c>
      <c r="D2784">
        <v>0</v>
      </c>
      <c r="E2784" t="e">
        <v>#NUM!</v>
      </c>
      <c r="F2784" t="str">
        <f>VLOOKUP(Importacao[[#This Row],[País]],Tabela4[],4,FALSE)</f>
        <v>Reino Unido</v>
      </c>
      <c r="G2784" t="str">
        <f>IFERROR(VLOOKUP(Importacao[[#This Row],[País Corrigido]],'Conversor de países_Geral_UTF8_'!$A$2:$B$223,2,FALSE),"Não Informado")</f>
        <v>Europa</v>
      </c>
      <c r="H27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5" spans="1:8" hidden="1">
      <c r="A2785" s="3" t="s">
        <v>178</v>
      </c>
      <c r="B2785">
        <v>1999</v>
      </c>
      <c r="C2785">
        <v>0</v>
      </c>
      <c r="D2785">
        <v>0</v>
      </c>
      <c r="E2785" t="e">
        <v>#NUM!</v>
      </c>
      <c r="F2785" t="str">
        <f>VLOOKUP(Importacao[[#This Row],[País]],Tabela4[],4,FALSE)</f>
        <v>Reino Unido</v>
      </c>
      <c r="G2785" t="str">
        <f>IFERROR(VLOOKUP(Importacao[[#This Row],[País Corrigido]],'Conversor de países_Geral_UTF8_'!$A$2:$B$223,2,FALSE),"Não Informado")</f>
        <v>Europa</v>
      </c>
      <c r="H27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6" spans="1:8" hidden="1">
      <c r="A2786" s="3" t="s">
        <v>178</v>
      </c>
      <c r="B2786">
        <v>2000</v>
      </c>
      <c r="C2786">
        <v>0</v>
      </c>
      <c r="D2786">
        <v>0</v>
      </c>
      <c r="E2786" t="e">
        <v>#NUM!</v>
      </c>
      <c r="F2786" t="str">
        <f>VLOOKUP(Importacao[[#This Row],[País]],Tabela4[],4,FALSE)</f>
        <v>Reino Unido</v>
      </c>
      <c r="G2786" t="str">
        <f>IFERROR(VLOOKUP(Importacao[[#This Row],[País Corrigido]],'Conversor de países_Geral_UTF8_'!$A$2:$B$223,2,FALSE),"Não Informado")</f>
        <v>Europa</v>
      </c>
      <c r="H27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7" spans="1:8" hidden="1">
      <c r="A2787" s="3" t="s">
        <v>178</v>
      </c>
      <c r="B2787">
        <v>2001</v>
      </c>
      <c r="C2787">
        <v>0</v>
      </c>
      <c r="D2787">
        <v>0</v>
      </c>
      <c r="E2787" t="e">
        <v>#NUM!</v>
      </c>
      <c r="F2787" t="str">
        <f>VLOOKUP(Importacao[[#This Row],[País]],Tabela4[],4,FALSE)</f>
        <v>Reino Unido</v>
      </c>
      <c r="G2787" t="str">
        <f>IFERROR(VLOOKUP(Importacao[[#This Row],[País Corrigido]],'Conversor de países_Geral_UTF8_'!$A$2:$B$223,2,FALSE),"Não Informado")</f>
        <v>Europa</v>
      </c>
      <c r="H27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8" spans="1:8" hidden="1">
      <c r="A2788" s="3" t="s">
        <v>178</v>
      </c>
      <c r="B2788">
        <v>2002</v>
      </c>
      <c r="C2788">
        <v>0</v>
      </c>
      <c r="D2788">
        <v>0</v>
      </c>
      <c r="E2788" t="e">
        <v>#NUM!</v>
      </c>
      <c r="F2788" t="str">
        <f>VLOOKUP(Importacao[[#This Row],[País]],Tabela4[],4,FALSE)</f>
        <v>Reino Unido</v>
      </c>
      <c r="G2788" t="str">
        <f>IFERROR(VLOOKUP(Importacao[[#This Row],[País Corrigido]],'Conversor de países_Geral_UTF8_'!$A$2:$B$223,2,FALSE),"Não Informado")</f>
        <v>Europa</v>
      </c>
      <c r="H27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89" spans="1:8" hidden="1">
      <c r="A2789" s="3" t="s">
        <v>178</v>
      </c>
      <c r="B2789">
        <v>2003</v>
      </c>
      <c r="C2789">
        <v>0</v>
      </c>
      <c r="D2789">
        <v>0</v>
      </c>
      <c r="E2789" t="e">
        <v>#NUM!</v>
      </c>
      <c r="F2789" t="str">
        <f>VLOOKUP(Importacao[[#This Row],[País]],Tabela4[],4,FALSE)</f>
        <v>Reino Unido</v>
      </c>
      <c r="G2789" t="str">
        <f>IFERROR(VLOOKUP(Importacao[[#This Row],[País Corrigido]],'Conversor de países_Geral_UTF8_'!$A$2:$B$223,2,FALSE),"Não Informado")</f>
        <v>Europa</v>
      </c>
      <c r="H27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90" spans="1:8" hidden="1">
      <c r="A2790" s="3" t="s">
        <v>178</v>
      </c>
      <c r="B2790">
        <v>2004</v>
      </c>
      <c r="C2790">
        <v>0</v>
      </c>
      <c r="D2790">
        <v>0</v>
      </c>
      <c r="E2790" t="e">
        <v>#NUM!</v>
      </c>
      <c r="F2790" t="str">
        <f>VLOOKUP(Importacao[[#This Row],[País]],Tabela4[],4,FALSE)</f>
        <v>Reino Unido</v>
      </c>
      <c r="G2790" t="str">
        <f>IFERROR(VLOOKUP(Importacao[[#This Row],[País Corrigido]],'Conversor de países_Geral_UTF8_'!$A$2:$B$223,2,FALSE),"Não Informado")</f>
        <v>Europa</v>
      </c>
      <c r="H27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91" spans="1:8" hidden="1">
      <c r="A2791" s="3" t="s">
        <v>178</v>
      </c>
      <c r="B2791">
        <v>2005</v>
      </c>
      <c r="C2791">
        <v>0</v>
      </c>
      <c r="D2791">
        <v>0</v>
      </c>
      <c r="E2791" t="e">
        <v>#NUM!</v>
      </c>
      <c r="F2791" t="str">
        <f>VLOOKUP(Importacao[[#This Row],[País]],Tabela4[],4,FALSE)</f>
        <v>Reino Unido</v>
      </c>
      <c r="G2791" t="str">
        <f>IFERROR(VLOOKUP(Importacao[[#This Row],[País Corrigido]],'Conversor de países_Geral_UTF8_'!$A$2:$B$223,2,FALSE),"Não Informado")</f>
        <v>Europa</v>
      </c>
      <c r="H27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792" spans="1:8" hidden="1">
      <c r="A2792" s="3" t="s">
        <v>178</v>
      </c>
      <c r="B2792">
        <v>2006</v>
      </c>
      <c r="C2792">
        <v>14909</v>
      </c>
      <c r="D2792">
        <v>56268</v>
      </c>
      <c r="E2792">
        <v>3.774096183513314</v>
      </c>
      <c r="F2792" t="str">
        <f>VLOOKUP(Importacao[[#This Row],[País]],Tabela4[],4,FALSE)</f>
        <v>Reino Unido</v>
      </c>
      <c r="G2792" t="str">
        <f>IFERROR(VLOOKUP(Importacao[[#This Row],[País Corrigido]],'Conversor de países_Geral_UTF8_'!$A$2:$B$223,2,FALSE),"Não Informado")</f>
        <v>Europa</v>
      </c>
      <c r="H27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93" spans="1:8" hidden="1">
      <c r="A2793" s="3" t="s">
        <v>178</v>
      </c>
      <c r="B2793">
        <v>2007</v>
      </c>
      <c r="C2793">
        <v>7056</v>
      </c>
      <c r="D2793">
        <v>67728</v>
      </c>
      <c r="E2793">
        <v>9.5986394557823136</v>
      </c>
      <c r="F2793" t="str">
        <f>VLOOKUP(Importacao[[#This Row],[País]],Tabela4[],4,FALSE)</f>
        <v>Reino Unido</v>
      </c>
      <c r="G2793" t="str">
        <f>IFERROR(VLOOKUP(Importacao[[#This Row],[País Corrigido]],'Conversor de países_Geral_UTF8_'!$A$2:$B$223,2,FALSE),"Não Informado")</f>
        <v>Europa</v>
      </c>
      <c r="H27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94" spans="1:8" hidden="1">
      <c r="A2794" s="3" t="s">
        <v>178</v>
      </c>
      <c r="B2794">
        <v>2008</v>
      </c>
      <c r="C2794">
        <v>315</v>
      </c>
      <c r="D2794">
        <v>10257</v>
      </c>
      <c r="E2794">
        <v>32.561904761904763</v>
      </c>
      <c r="F2794" t="str">
        <f>VLOOKUP(Importacao[[#This Row],[País]],Tabela4[],4,FALSE)</f>
        <v>Reino Unido</v>
      </c>
      <c r="G2794" t="str">
        <f>IFERROR(VLOOKUP(Importacao[[#This Row],[País Corrigido]],'Conversor de países_Geral_UTF8_'!$A$2:$B$223,2,FALSE),"Não Informado")</f>
        <v>Europa</v>
      </c>
      <c r="H27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95" spans="1:8" hidden="1">
      <c r="A2795" s="3" t="s">
        <v>178</v>
      </c>
      <c r="B2795">
        <v>2009</v>
      </c>
      <c r="C2795">
        <v>10236</v>
      </c>
      <c r="D2795">
        <v>53375</v>
      </c>
      <c r="E2795">
        <v>5.2144392340758108</v>
      </c>
      <c r="F2795" t="str">
        <f>VLOOKUP(Importacao[[#This Row],[País]],Tabela4[],4,FALSE)</f>
        <v>Reino Unido</v>
      </c>
      <c r="G2795" t="str">
        <f>IFERROR(VLOOKUP(Importacao[[#This Row],[País Corrigido]],'Conversor de países_Geral_UTF8_'!$A$2:$B$223,2,FALSE),"Não Informado")</f>
        <v>Europa</v>
      </c>
      <c r="H27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96" spans="1:8" hidden="1">
      <c r="A2796" s="3" t="s">
        <v>178</v>
      </c>
      <c r="B2796">
        <v>2010</v>
      </c>
      <c r="C2796">
        <v>621</v>
      </c>
      <c r="D2796">
        <v>22292</v>
      </c>
      <c r="E2796">
        <v>35.896940418679549</v>
      </c>
      <c r="F2796" t="str">
        <f>VLOOKUP(Importacao[[#This Row],[País]],Tabela4[],4,FALSE)</f>
        <v>Reino Unido</v>
      </c>
      <c r="G2796" t="str">
        <f>IFERROR(VLOOKUP(Importacao[[#This Row],[País Corrigido]],'Conversor de países_Geral_UTF8_'!$A$2:$B$223,2,FALSE),"Não Informado")</f>
        <v>Europa</v>
      </c>
      <c r="H27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97" spans="1:8" hidden="1">
      <c r="A2797" s="3" t="s">
        <v>178</v>
      </c>
      <c r="B2797">
        <v>2011</v>
      </c>
      <c r="C2797">
        <v>270</v>
      </c>
      <c r="D2797">
        <v>6021</v>
      </c>
      <c r="E2797">
        <v>22.3</v>
      </c>
      <c r="F2797" t="str">
        <f>VLOOKUP(Importacao[[#This Row],[País]],Tabela4[],4,FALSE)</f>
        <v>Reino Unido</v>
      </c>
      <c r="G2797" t="str">
        <f>IFERROR(VLOOKUP(Importacao[[#This Row],[País Corrigido]],'Conversor de países_Geral_UTF8_'!$A$2:$B$223,2,FALSE),"Não Informado")</f>
        <v>Europa</v>
      </c>
      <c r="H27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98" spans="1:8" hidden="1">
      <c r="A2798" s="3" t="s">
        <v>178</v>
      </c>
      <c r="B2798">
        <v>2012</v>
      </c>
      <c r="C2798">
        <v>406</v>
      </c>
      <c r="D2798">
        <v>26466</v>
      </c>
      <c r="E2798">
        <v>65.187192118226605</v>
      </c>
      <c r="F2798" t="str">
        <f>VLOOKUP(Importacao[[#This Row],[País]],Tabela4[],4,FALSE)</f>
        <v>Reino Unido</v>
      </c>
      <c r="G2798" t="str">
        <f>IFERROR(VLOOKUP(Importacao[[#This Row],[País Corrigido]],'Conversor de países_Geral_UTF8_'!$A$2:$B$223,2,FALSE),"Não Informado")</f>
        <v>Europa</v>
      </c>
      <c r="H27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799" spans="1:8" hidden="1">
      <c r="A2799" s="3" t="s">
        <v>178</v>
      </c>
      <c r="B2799">
        <v>2013</v>
      </c>
      <c r="C2799">
        <v>127</v>
      </c>
      <c r="D2799">
        <v>2789</v>
      </c>
      <c r="E2799">
        <v>21.960629921259841</v>
      </c>
      <c r="F2799" t="str">
        <f>VLOOKUP(Importacao[[#This Row],[País]],Tabela4[],4,FALSE)</f>
        <v>Reino Unido</v>
      </c>
      <c r="G2799" t="str">
        <f>IFERROR(VLOOKUP(Importacao[[#This Row],[País Corrigido]],'Conversor de países_Geral_UTF8_'!$A$2:$B$223,2,FALSE),"Não Informado")</f>
        <v>Europa</v>
      </c>
      <c r="H27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0" spans="1:8" hidden="1">
      <c r="A2800" s="3" t="s">
        <v>178</v>
      </c>
      <c r="B2800">
        <v>2014</v>
      </c>
      <c r="C2800">
        <v>315</v>
      </c>
      <c r="D2800">
        <v>9410</v>
      </c>
      <c r="E2800">
        <v>29.873015873015873</v>
      </c>
      <c r="F2800" t="str">
        <f>VLOOKUP(Importacao[[#This Row],[País]],Tabela4[],4,FALSE)</f>
        <v>Reino Unido</v>
      </c>
      <c r="G2800" t="str">
        <f>IFERROR(VLOOKUP(Importacao[[#This Row],[País Corrigido]],'Conversor de países_Geral_UTF8_'!$A$2:$B$223,2,FALSE),"Não Informado")</f>
        <v>Europa</v>
      </c>
      <c r="H28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1" spans="1:8" hidden="1">
      <c r="A2801" s="3" t="s">
        <v>178</v>
      </c>
      <c r="B2801">
        <v>2015</v>
      </c>
      <c r="C2801">
        <v>90</v>
      </c>
      <c r="D2801">
        <v>1352</v>
      </c>
      <c r="E2801">
        <v>15.022222222222222</v>
      </c>
      <c r="F2801" t="str">
        <f>VLOOKUP(Importacao[[#This Row],[País]],Tabela4[],4,FALSE)</f>
        <v>Reino Unido</v>
      </c>
      <c r="G2801" t="str">
        <f>IFERROR(VLOOKUP(Importacao[[#This Row],[País Corrigido]],'Conversor de países_Geral_UTF8_'!$A$2:$B$223,2,FALSE),"Não Informado")</f>
        <v>Europa</v>
      </c>
      <c r="H28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2" spans="1:8" hidden="1">
      <c r="A2802" s="3" t="s">
        <v>178</v>
      </c>
      <c r="B2802">
        <v>2016</v>
      </c>
      <c r="C2802">
        <v>5</v>
      </c>
      <c r="D2802">
        <v>255</v>
      </c>
      <c r="E2802">
        <v>51</v>
      </c>
      <c r="F2802" t="str">
        <f>VLOOKUP(Importacao[[#This Row],[País]],Tabela4[],4,FALSE)</f>
        <v>Reino Unido</v>
      </c>
      <c r="G2802" t="str">
        <f>IFERROR(VLOOKUP(Importacao[[#This Row],[País Corrigido]],'Conversor de países_Geral_UTF8_'!$A$2:$B$223,2,FALSE),"Não Informado")</f>
        <v>Europa</v>
      </c>
      <c r="H28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3" spans="1:8" hidden="1">
      <c r="A2803" s="3" t="s">
        <v>178</v>
      </c>
      <c r="B2803">
        <v>2017</v>
      </c>
      <c r="C2803">
        <v>16</v>
      </c>
      <c r="D2803">
        <v>1033</v>
      </c>
      <c r="E2803">
        <v>64.5625</v>
      </c>
      <c r="F2803" t="str">
        <f>VLOOKUP(Importacao[[#This Row],[País]],Tabela4[],4,FALSE)</f>
        <v>Reino Unido</v>
      </c>
      <c r="G2803" t="str">
        <f>IFERROR(VLOOKUP(Importacao[[#This Row],[País Corrigido]],'Conversor de países_Geral_UTF8_'!$A$2:$B$223,2,FALSE),"Não Informado")</f>
        <v>Europa</v>
      </c>
      <c r="H28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4" spans="1:8" hidden="1">
      <c r="A2804" s="3" t="s">
        <v>178</v>
      </c>
      <c r="B2804">
        <v>2018</v>
      </c>
      <c r="C2804">
        <v>4126</v>
      </c>
      <c r="D2804">
        <v>51034</v>
      </c>
      <c r="E2804">
        <v>12.368880271449346</v>
      </c>
      <c r="F2804" t="str">
        <f>VLOOKUP(Importacao[[#This Row],[País]],Tabela4[],4,FALSE)</f>
        <v>Reino Unido</v>
      </c>
      <c r="G2804" t="str">
        <f>IFERROR(VLOOKUP(Importacao[[#This Row],[País Corrigido]],'Conversor de países_Geral_UTF8_'!$A$2:$B$223,2,FALSE),"Não Informado")</f>
        <v>Europa</v>
      </c>
      <c r="H28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5" spans="1:8" hidden="1">
      <c r="A2805" s="3" t="s">
        <v>178</v>
      </c>
      <c r="B2805">
        <v>2019</v>
      </c>
      <c r="C2805">
        <v>4819</v>
      </c>
      <c r="D2805">
        <v>46623</v>
      </c>
      <c r="E2805">
        <v>9.6748288026561529</v>
      </c>
      <c r="F2805" t="str">
        <f>VLOOKUP(Importacao[[#This Row],[País]],Tabela4[],4,FALSE)</f>
        <v>Reino Unido</v>
      </c>
      <c r="G2805" t="str">
        <f>IFERROR(VLOOKUP(Importacao[[#This Row],[País Corrigido]],'Conversor de países_Geral_UTF8_'!$A$2:$B$223,2,FALSE),"Não Informado")</f>
        <v>Europa</v>
      </c>
      <c r="H28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6" spans="1:8" hidden="1">
      <c r="A2806" s="3" t="s">
        <v>178</v>
      </c>
      <c r="B2806">
        <v>2020</v>
      </c>
      <c r="C2806">
        <v>2586</v>
      </c>
      <c r="D2806">
        <v>22935</v>
      </c>
      <c r="E2806">
        <v>8.8689095127610216</v>
      </c>
      <c r="F2806" t="str">
        <f>VLOOKUP(Importacao[[#This Row],[País]],Tabela4[],4,FALSE)</f>
        <v>Reino Unido</v>
      </c>
      <c r="G2806" t="str">
        <f>IFERROR(VLOOKUP(Importacao[[#This Row],[País Corrigido]],'Conversor de países_Geral_UTF8_'!$A$2:$B$223,2,FALSE),"Não Informado")</f>
        <v>Europa</v>
      </c>
      <c r="H28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7" spans="1:8" hidden="1">
      <c r="A2807" s="3" t="s">
        <v>178</v>
      </c>
      <c r="B2807">
        <v>2021</v>
      </c>
      <c r="C2807">
        <v>1164</v>
      </c>
      <c r="D2807">
        <v>9357</v>
      </c>
      <c r="E2807">
        <v>8.0386597938144337</v>
      </c>
      <c r="F2807" t="str">
        <f>VLOOKUP(Importacao[[#This Row],[País]],Tabela4[],4,FALSE)</f>
        <v>Reino Unido</v>
      </c>
      <c r="G2807" t="str">
        <f>IFERROR(VLOOKUP(Importacao[[#This Row],[País Corrigido]],'Conversor de países_Geral_UTF8_'!$A$2:$B$223,2,FALSE),"Não Informado")</f>
        <v>Europa</v>
      </c>
      <c r="H28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8" spans="1:8" hidden="1">
      <c r="A2808" s="3" t="s">
        <v>178</v>
      </c>
      <c r="B2808">
        <v>2022</v>
      </c>
      <c r="C2808">
        <v>1655</v>
      </c>
      <c r="D2808">
        <v>19595</v>
      </c>
      <c r="E2808">
        <v>11.839879154078551</v>
      </c>
      <c r="F2808" t="str">
        <f>VLOOKUP(Importacao[[#This Row],[País]],Tabela4[],4,FALSE)</f>
        <v>Reino Unido</v>
      </c>
      <c r="G2808" t="str">
        <f>IFERROR(VLOOKUP(Importacao[[#This Row],[País Corrigido]],'Conversor de países_Geral_UTF8_'!$A$2:$B$223,2,FALSE),"Não Informado")</f>
        <v>Europa</v>
      </c>
      <c r="H28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09" spans="1:8" hidden="1">
      <c r="A2809" s="3" t="s">
        <v>178</v>
      </c>
      <c r="B2809">
        <v>2023</v>
      </c>
      <c r="C2809">
        <v>1808</v>
      </c>
      <c r="D2809">
        <v>32757</v>
      </c>
      <c r="E2809">
        <v>18.117809734513273</v>
      </c>
      <c r="F2809" t="str">
        <f>VLOOKUP(Importacao[[#This Row],[País]],Tabela4[],4,FALSE)</f>
        <v>Reino Unido</v>
      </c>
      <c r="G2809" t="str">
        <f>IFERROR(VLOOKUP(Importacao[[#This Row],[País Corrigido]],'Conversor de países_Geral_UTF8_'!$A$2:$B$223,2,FALSE),"Não Informado")</f>
        <v>Europa</v>
      </c>
      <c r="H28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10" spans="1:8" hidden="1">
      <c r="A2810" s="3" t="s">
        <v>264</v>
      </c>
      <c r="B2810">
        <v>1970</v>
      </c>
      <c r="C2810">
        <v>0</v>
      </c>
      <c r="D2810">
        <v>0</v>
      </c>
      <c r="E2810" t="e">
        <v>#NUM!</v>
      </c>
      <c r="F2810" t="str">
        <f>VLOOKUP(Importacao[[#This Row],[País]],Tabela4[],4,FALSE)</f>
        <v>República Dominicana</v>
      </c>
      <c r="G2810" t="str">
        <f>IFERROR(VLOOKUP(Importacao[[#This Row],[País Corrigido]],'Conversor de países_Geral_UTF8_'!$A$2:$B$223,2,FALSE),"Não Informado")</f>
        <v>América Central e Caribe</v>
      </c>
      <c r="H28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1" spans="1:8" hidden="1">
      <c r="A2811" s="3" t="s">
        <v>264</v>
      </c>
      <c r="B2811">
        <v>1971</v>
      </c>
      <c r="C2811">
        <v>0</v>
      </c>
      <c r="D2811">
        <v>0</v>
      </c>
      <c r="E2811" t="e">
        <v>#NUM!</v>
      </c>
      <c r="F2811" t="str">
        <f>VLOOKUP(Importacao[[#This Row],[País]],Tabela4[],4,FALSE)</f>
        <v>República Dominicana</v>
      </c>
      <c r="G2811" t="str">
        <f>IFERROR(VLOOKUP(Importacao[[#This Row],[País Corrigido]],'Conversor de países_Geral_UTF8_'!$A$2:$B$223,2,FALSE),"Não Informado")</f>
        <v>América Central e Caribe</v>
      </c>
      <c r="H28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2" spans="1:8" hidden="1">
      <c r="A2812" s="3" t="s">
        <v>264</v>
      </c>
      <c r="B2812">
        <v>1972</v>
      </c>
      <c r="C2812">
        <v>0</v>
      </c>
      <c r="D2812">
        <v>0</v>
      </c>
      <c r="E2812" t="e">
        <v>#NUM!</v>
      </c>
      <c r="F2812" t="str">
        <f>VLOOKUP(Importacao[[#This Row],[País]],Tabela4[],4,FALSE)</f>
        <v>República Dominicana</v>
      </c>
      <c r="G2812" t="str">
        <f>IFERROR(VLOOKUP(Importacao[[#This Row],[País Corrigido]],'Conversor de países_Geral_UTF8_'!$A$2:$B$223,2,FALSE),"Não Informado")</f>
        <v>América Central e Caribe</v>
      </c>
      <c r="H28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3" spans="1:8" hidden="1">
      <c r="A2813" s="3" t="s">
        <v>264</v>
      </c>
      <c r="B2813">
        <v>1973</v>
      </c>
      <c r="C2813">
        <v>0</v>
      </c>
      <c r="D2813">
        <v>0</v>
      </c>
      <c r="E2813" t="e">
        <v>#NUM!</v>
      </c>
      <c r="F2813" t="str">
        <f>VLOOKUP(Importacao[[#This Row],[País]],Tabela4[],4,FALSE)</f>
        <v>República Dominicana</v>
      </c>
      <c r="G2813" t="str">
        <f>IFERROR(VLOOKUP(Importacao[[#This Row],[País Corrigido]],'Conversor de países_Geral_UTF8_'!$A$2:$B$223,2,FALSE),"Não Informado")</f>
        <v>América Central e Caribe</v>
      </c>
      <c r="H28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4" spans="1:8" hidden="1">
      <c r="A2814" s="3" t="s">
        <v>264</v>
      </c>
      <c r="B2814">
        <v>1974</v>
      </c>
      <c r="C2814">
        <v>0</v>
      </c>
      <c r="D2814">
        <v>0</v>
      </c>
      <c r="E2814" t="e">
        <v>#NUM!</v>
      </c>
      <c r="F2814" t="str">
        <f>VLOOKUP(Importacao[[#This Row],[País]],Tabela4[],4,FALSE)</f>
        <v>República Dominicana</v>
      </c>
      <c r="G2814" t="str">
        <f>IFERROR(VLOOKUP(Importacao[[#This Row],[País Corrigido]],'Conversor de países_Geral_UTF8_'!$A$2:$B$223,2,FALSE),"Não Informado")</f>
        <v>América Central e Caribe</v>
      </c>
      <c r="H28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5" spans="1:8" hidden="1">
      <c r="A2815" s="3" t="s">
        <v>264</v>
      </c>
      <c r="B2815">
        <v>1975</v>
      </c>
      <c r="C2815">
        <v>0</v>
      </c>
      <c r="D2815">
        <v>0</v>
      </c>
      <c r="E2815" t="e">
        <v>#NUM!</v>
      </c>
      <c r="F2815" t="str">
        <f>VLOOKUP(Importacao[[#This Row],[País]],Tabela4[],4,FALSE)</f>
        <v>República Dominicana</v>
      </c>
      <c r="G2815" t="str">
        <f>IFERROR(VLOOKUP(Importacao[[#This Row],[País Corrigido]],'Conversor de países_Geral_UTF8_'!$A$2:$B$223,2,FALSE),"Não Informado")</f>
        <v>América Central e Caribe</v>
      </c>
      <c r="H28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6" spans="1:8" hidden="1">
      <c r="A2816" s="3" t="s">
        <v>264</v>
      </c>
      <c r="B2816">
        <v>1976</v>
      </c>
      <c r="C2816">
        <v>0</v>
      </c>
      <c r="D2816">
        <v>0</v>
      </c>
      <c r="E2816" t="e">
        <v>#NUM!</v>
      </c>
      <c r="F2816" t="str">
        <f>VLOOKUP(Importacao[[#This Row],[País]],Tabela4[],4,FALSE)</f>
        <v>República Dominicana</v>
      </c>
      <c r="G2816" t="str">
        <f>IFERROR(VLOOKUP(Importacao[[#This Row],[País Corrigido]],'Conversor de países_Geral_UTF8_'!$A$2:$B$223,2,FALSE),"Não Informado")</f>
        <v>América Central e Caribe</v>
      </c>
      <c r="H28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7" spans="1:8" hidden="1">
      <c r="A2817" s="3" t="s">
        <v>264</v>
      </c>
      <c r="B2817">
        <v>1977</v>
      </c>
      <c r="C2817">
        <v>0</v>
      </c>
      <c r="D2817">
        <v>0</v>
      </c>
      <c r="E2817" t="e">
        <v>#NUM!</v>
      </c>
      <c r="F2817" t="str">
        <f>VLOOKUP(Importacao[[#This Row],[País]],Tabela4[],4,FALSE)</f>
        <v>República Dominicana</v>
      </c>
      <c r="G2817" t="str">
        <f>IFERROR(VLOOKUP(Importacao[[#This Row],[País Corrigido]],'Conversor de países_Geral_UTF8_'!$A$2:$B$223,2,FALSE),"Não Informado")</f>
        <v>América Central e Caribe</v>
      </c>
      <c r="H28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8" spans="1:8" hidden="1">
      <c r="A2818" s="3" t="s">
        <v>264</v>
      </c>
      <c r="B2818">
        <v>1978</v>
      </c>
      <c r="C2818">
        <v>0</v>
      </c>
      <c r="D2818">
        <v>0</v>
      </c>
      <c r="E2818" t="e">
        <v>#NUM!</v>
      </c>
      <c r="F2818" t="str">
        <f>VLOOKUP(Importacao[[#This Row],[País]],Tabela4[],4,FALSE)</f>
        <v>República Dominicana</v>
      </c>
      <c r="G2818" t="str">
        <f>IFERROR(VLOOKUP(Importacao[[#This Row],[País Corrigido]],'Conversor de países_Geral_UTF8_'!$A$2:$B$223,2,FALSE),"Não Informado")</f>
        <v>América Central e Caribe</v>
      </c>
      <c r="H28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19" spans="1:8" hidden="1">
      <c r="A2819" s="3" t="s">
        <v>264</v>
      </c>
      <c r="B2819">
        <v>1979</v>
      </c>
      <c r="C2819">
        <v>0</v>
      </c>
      <c r="D2819">
        <v>0</v>
      </c>
      <c r="E2819" t="e">
        <v>#NUM!</v>
      </c>
      <c r="F2819" t="str">
        <f>VLOOKUP(Importacao[[#This Row],[País]],Tabela4[],4,FALSE)</f>
        <v>República Dominicana</v>
      </c>
      <c r="G2819" t="str">
        <f>IFERROR(VLOOKUP(Importacao[[#This Row],[País Corrigido]],'Conversor de países_Geral_UTF8_'!$A$2:$B$223,2,FALSE),"Não Informado")</f>
        <v>América Central e Caribe</v>
      </c>
      <c r="H28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0" spans="1:8" hidden="1">
      <c r="A2820" s="3" t="s">
        <v>264</v>
      </c>
      <c r="B2820">
        <v>1980</v>
      </c>
      <c r="C2820">
        <v>0</v>
      </c>
      <c r="D2820">
        <v>0</v>
      </c>
      <c r="E2820" t="e">
        <v>#NUM!</v>
      </c>
      <c r="F2820" t="str">
        <f>VLOOKUP(Importacao[[#This Row],[País]],Tabela4[],4,FALSE)</f>
        <v>República Dominicana</v>
      </c>
      <c r="G2820" t="str">
        <f>IFERROR(VLOOKUP(Importacao[[#This Row],[País Corrigido]],'Conversor de países_Geral_UTF8_'!$A$2:$B$223,2,FALSE),"Não Informado")</f>
        <v>América Central e Caribe</v>
      </c>
      <c r="H28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1" spans="1:8" hidden="1">
      <c r="A2821" s="3" t="s">
        <v>264</v>
      </c>
      <c r="B2821">
        <v>1981</v>
      </c>
      <c r="C2821">
        <v>0</v>
      </c>
      <c r="D2821">
        <v>0</v>
      </c>
      <c r="E2821" t="e">
        <v>#NUM!</v>
      </c>
      <c r="F2821" t="str">
        <f>VLOOKUP(Importacao[[#This Row],[País]],Tabela4[],4,FALSE)</f>
        <v>República Dominicana</v>
      </c>
      <c r="G2821" t="str">
        <f>IFERROR(VLOOKUP(Importacao[[#This Row],[País Corrigido]],'Conversor de países_Geral_UTF8_'!$A$2:$B$223,2,FALSE),"Não Informado")</f>
        <v>América Central e Caribe</v>
      </c>
      <c r="H28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2" spans="1:8" hidden="1">
      <c r="A2822" s="3" t="s">
        <v>264</v>
      </c>
      <c r="B2822">
        <v>1982</v>
      </c>
      <c r="C2822">
        <v>0</v>
      </c>
      <c r="D2822">
        <v>0</v>
      </c>
      <c r="E2822" t="e">
        <v>#NUM!</v>
      </c>
      <c r="F2822" t="str">
        <f>VLOOKUP(Importacao[[#This Row],[País]],Tabela4[],4,FALSE)</f>
        <v>República Dominicana</v>
      </c>
      <c r="G2822" t="str">
        <f>IFERROR(VLOOKUP(Importacao[[#This Row],[País Corrigido]],'Conversor de países_Geral_UTF8_'!$A$2:$B$223,2,FALSE),"Não Informado")</f>
        <v>América Central e Caribe</v>
      </c>
      <c r="H28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3" spans="1:8" hidden="1">
      <c r="A2823" s="3" t="s">
        <v>264</v>
      </c>
      <c r="B2823">
        <v>1983</v>
      </c>
      <c r="C2823">
        <v>0</v>
      </c>
      <c r="D2823">
        <v>0</v>
      </c>
      <c r="E2823" t="e">
        <v>#NUM!</v>
      </c>
      <c r="F2823" t="str">
        <f>VLOOKUP(Importacao[[#This Row],[País]],Tabela4[],4,FALSE)</f>
        <v>República Dominicana</v>
      </c>
      <c r="G2823" t="str">
        <f>IFERROR(VLOOKUP(Importacao[[#This Row],[País Corrigido]],'Conversor de países_Geral_UTF8_'!$A$2:$B$223,2,FALSE),"Não Informado")</f>
        <v>América Central e Caribe</v>
      </c>
      <c r="H28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4" spans="1:8" hidden="1">
      <c r="A2824" s="3" t="s">
        <v>264</v>
      </c>
      <c r="B2824">
        <v>1984</v>
      </c>
      <c r="C2824">
        <v>0</v>
      </c>
      <c r="D2824">
        <v>0</v>
      </c>
      <c r="E2824" t="e">
        <v>#NUM!</v>
      </c>
      <c r="F2824" t="str">
        <f>VLOOKUP(Importacao[[#This Row],[País]],Tabela4[],4,FALSE)</f>
        <v>República Dominicana</v>
      </c>
      <c r="G2824" t="str">
        <f>IFERROR(VLOOKUP(Importacao[[#This Row],[País Corrigido]],'Conversor de países_Geral_UTF8_'!$A$2:$B$223,2,FALSE),"Não Informado")</f>
        <v>América Central e Caribe</v>
      </c>
      <c r="H28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5" spans="1:8" hidden="1">
      <c r="A2825" s="3" t="s">
        <v>264</v>
      </c>
      <c r="B2825">
        <v>1985</v>
      </c>
      <c r="C2825">
        <v>0</v>
      </c>
      <c r="D2825">
        <v>0</v>
      </c>
      <c r="E2825" t="e">
        <v>#NUM!</v>
      </c>
      <c r="F2825" t="str">
        <f>VLOOKUP(Importacao[[#This Row],[País]],Tabela4[],4,FALSE)</f>
        <v>República Dominicana</v>
      </c>
      <c r="G2825" t="str">
        <f>IFERROR(VLOOKUP(Importacao[[#This Row],[País Corrigido]],'Conversor de países_Geral_UTF8_'!$A$2:$B$223,2,FALSE),"Não Informado")</f>
        <v>América Central e Caribe</v>
      </c>
      <c r="H28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6" spans="1:8" hidden="1">
      <c r="A2826" s="3" t="s">
        <v>264</v>
      </c>
      <c r="B2826">
        <v>1986</v>
      </c>
      <c r="C2826">
        <v>0</v>
      </c>
      <c r="D2826">
        <v>0</v>
      </c>
      <c r="E2826" t="e">
        <v>#NUM!</v>
      </c>
      <c r="F2826" t="str">
        <f>VLOOKUP(Importacao[[#This Row],[País]],Tabela4[],4,FALSE)</f>
        <v>República Dominicana</v>
      </c>
      <c r="G2826" t="str">
        <f>IFERROR(VLOOKUP(Importacao[[#This Row],[País Corrigido]],'Conversor de países_Geral_UTF8_'!$A$2:$B$223,2,FALSE),"Não Informado")</f>
        <v>América Central e Caribe</v>
      </c>
      <c r="H28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7" spans="1:8" hidden="1">
      <c r="A2827" s="3" t="s">
        <v>264</v>
      </c>
      <c r="B2827">
        <v>1987</v>
      </c>
      <c r="C2827">
        <v>0</v>
      </c>
      <c r="D2827">
        <v>0</v>
      </c>
      <c r="E2827" t="e">
        <v>#NUM!</v>
      </c>
      <c r="F2827" t="str">
        <f>VLOOKUP(Importacao[[#This Row],[País]],Tabela4[],4,FALSE)</f>
        <v>República Dominicana</v>
      </c>
      <c r="G2827" t="str">
        <f>IFERROR(VLOOKUP(Importacao[[#This Row],[País Corrigido]],'Conversor de países_Geral_UTF8_'!$A$2:$B$223,2,FALSE),"Não Informado")</f>
        <v>América Central e Caribe</v>
      </c>
      <c r="H28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8" spans="1:8" hidden="1">
      <c r="A2828" s="3" t="s">
        <v>264</v>
      </c>
      <c r="B2828">
        <v>1988</v>
      </c>
      <c r="C2828">
        <v>0</v>
      </c>
      <c r="D2828">
        <v>0</v>
      </c>
      <c r="E2828" t="e">
        <v>#NUM!</v>
      </c>
      <c r="F2828" t="str">
        <f>VLOOKUP(Importacao[[#This Row],[País]],Tabela4[],4,FALSE)</f>
        <v>República Dominicana</v>
      </c>
      <c r="G2828" t="str">
        <f>IFERROR(VLOOKUP(Importacao[[#This Row],[País Corrigido]],'Conversor de países_Geral_UTF8_'!$A$2:$B$223,2,FALSE),"Não Informado")</f>
        <v>América Central e Caribe</v>
      </c>
      <c r="H28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29" spans="1:8" hidden="1">
      <c r="A2829" s="3" t="s">
        <v>264</v>
      </c>
      <c r="B2829">
        <v>1989</v>
      </c>
      <c r="C2829">
        <v>0</v>
      </c>
      <c r="D2829">
        <v>0</v>
      </c>
      <c r="E2829" t="e">
        <v>#NUM!</v>
      </c>
      <c r="F2829" t="str">
        <f>VLOOKUP(Importacao[[#This Row],[País]],Tabela4[],4,FALSE)</f>
        <v>República Dominicana</v>
      </c>
      <c r="G2829" t="str">
        <f>IFERROR(VLOOKUP(Importacao[[#This Row],[País Corrigido]],'Conversor de países_Geral_UTF8_'!$A$2:$B$223,2,FALSE),"Não Informado")</f>
        <v>América Central e Caribe</v>
      </c>
      <c r="H28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0" spans="1:8" hidden="1">
      <c r="A2830" s="3" t="s">
        <v>264</v>
      </c>
      <c r="B2830">
        <v>1990</v>
      </c>
      <c r="C2830">
        <v>0</v>
      </c>
      <c r="D2830">
        <v>0</v>
      </c>
      <c r="E2830" t="e">
        <v>#NUM!</v>
      </c>
      <c r="F2830" t="str">
        <f>VLOOKUP(Importacao[[#This Row],[País]],Tabela4[],4,FALSE)</f>
        <v>República Dominicana</v>
      </c>
      <c r="G2830" t="str">
        <f>IFERROR(VLOOKUP(Importacao[[#This Row],[País Corrigido]],'Conversor de países_Geral_UTF8_'!$A$2:$B$223,2,FALSE),"Não Informado")</f>
        <v>América Central e Caribe</v>
      </c>
      <c r="H28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1" spans="1:8" hidden="1">
      <c r="A2831" s="3" t="s">
        <v>264</v>
      </c>
      <c r="B2831">
        <v>1991</v>
      </c>
      <c r="C2831">
        <v>0</v>
      </c>
      <c r="D2831">
        <v>0</v>
      </c>
      <c r="E2831" t="e">
        <v>#NUM!</v>
      </c>
      <c r="F2831" t="str">
        <f>VLOOKUP(Importacao[[#This Row],[País]],Tabela4[],4,FALSE)</f>
        <v>República Dominicana</v>
      </c>
      <c r="G2831" t="str">
        <f>IFERROR(VLOOKUP(Importacao[[#This Row],[País Corrigido]],'Conversor de países_Geral_UTF8_'!$A$2:$B$223,2,FALSE),"Não Informado")</f>
        <v>América Central e Caribe</v>
      </c>
      <c r="H28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2" spans="1:8" hidden="1">
      <c r="A2832" s="3" t="s">
        <v>264</v>
      </c>
      <c r="B2832">
        <v>1992</v>
      </c>
      <c r="C2832">
        <v>0</v>
      </c>
      <c r="D2832">
        <v>0</v>
      </c>
      <c r="E2832" t="e">
        <v>#NUM!</v>
      </c>
      <c r="F2832" t="str">
        <f>VLOOKUP(Importacao[[#This Row],[País]],Tabela4[],4,FALSE)</f>
        <v>República Dominicana</v>
      </c>
      <c r="G2832" t="str">
        <f>IFERROR(VLOOKUP(Importacao[[#This Row],[País Corrigido]],'Conversor de países_Geral_UTF8_'!$A$2:$B$223,2,FALSE),"Não Informado")</f>
        <v>América Central e Caribe</v>
      </c>
      <c r="H28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3" spans="1:8" hidden="1">
      <c r="A2833" s="3" t="s">
        <v>264</v>
      </c>
      <c r="B2833">
        <v>1993</v>
      </c>
      <c r="C2833">
        <v>0</v>
      </c>
      <c r="D2833">
        <v>0</v>
      </c>
      <c r="E2833" t="e">
        <v>#NUM!</v>
      </c>
      <c r="F2833" t="str">
        <f>VLOOKUP(Importacao[[#This Row],[País]],Tabela4[],4,FALSE)</f>
        <v>República Dominicana</v>
      </c>
      <c r="G2833" t="str">
        <f>IFERROR(VLOOKUP(Importacao[[#This Row],[País Corrigido]],'Conversor de países_Geral_UTF8_'!$A$2:$B$223,2,FALSE),"Não Informado")</f>
        <v>América Central e Caribe</v>
      </c>
      <c r="H28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4" spans="1:8" hidden="1">
      <c r="A2834" s="3" t="s">
        <v>264</v>
      </c>
      <c r="B2834">
        <v>1994</v>
      </c>
      <c r="C2834">
        <v>0</v>
      </c>
      <c r="D2834">
        <v>0</v>
      </c>
      <c r="E2834" t="e">
        <v>#NUM!</v>
      </c>
      <c r="F2834" t="str">
        <f>VLOOKUP(Importacao[[#This Row],[País]],Tabela4[],4,FALSE)</f>
        <v>República Dominicana</v>
      </c>
      <c r="G2834" t="str">
        <f>IFERROR(VLOOKUP(Importacao[[#This Row],[País Corrigido]],'Conversor de países_Geral_UTF8_'!$A$2:$B$223,2,FALSE),"Não Informado")</f>
        <v>América Central e Caribe</v>
      </c>
      <c r="H28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5" spans="1:8" hidden="1">
      <c r="A2835" s="3" t="s">
        <v>264</v>
      </c>
      <c r="B2835">
        <v>1995</v>
      </c>
      <c r="C2835">
        <v>0</v>
      </c>
      <c r="D2835">
        <v>0</v>
      </c>
      <c r="E2835" t="e">
        <v>#NUM!</v>
      </c>
      <c r="F2835" t="str">
        <f>VLOOKUP(Importacao[[#This Row],[País]],Tabela4[],4,FALSE)</f>
        <v>República Dominicana</v>
      </c>
      <c r="G2835" t="str">
        <f>IFERROR(VLOOKUP(Importacao[[#This Row],[País Corrigido]],'Conversor de países_Geral_UTF8_'!$A$2:$B$223,2,FALSE),"Não Informado")</f>
        <v>América Central e Caribe</v>
      </c>
      <c r="H28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6" spans="1:8" hidden="1">
      <c r="A2836" s="3" t="s">
        <v>264</v>
      </c>
      <c r="B2836">
        <v>1996</v>
      </c>
      <c r="C2836">
        <v>0</v>
      </c>
      <c r="D2836">
        <v>0</v>
      </c>
      <c r="E2836" t="e">
        <v>#NUM!</v>
      </c>
      <c r="F2836" t="str">
        <f>VLOOKUP(Importacao[[#This Row],[País]],Tabela4[],4,FALSE)</f>
        <v>República Dominicana</v>
      </c>
      <c r="G2836" t="str">
        <f>IFERROR(VLOOKUP(Importacao[[#This Row],[País Corrigido]],'Conversor de países_Geral_UTF8_'!$A$2:$B$223,2,FALSE),"Não Informado")</f>
        <v>América Central e Caribe</v>
      </c>
      <c r="H28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7" spans="1:8" hidden="1">
      <c r="A2837" s="3" t="s">
        <v>264</v>
      </c>
      <c r="B2837">
        <v>1997</v>
      </c>
      <c r="C2837">
        <v>0</v>
      </c>
      <c r="D2837">
        <v>0</v>
      </c>
      <c r="E2837" t="e">
        <v>#NUM!</v>
      </c>
      <c r="F2837" t="str">
        <f>VLOOKUP(Importacao[[#This Row],[País]],Tabela4[],4,FALSE)</f>
        <v>República Dominicana</v>
      </c>
      <c r="G2837" t="str">
        <f>IFERROR(VLOOKUP(Importacao[[#This Row],[País Corrigido]],'Conversor de países_Geral_UTF8_'!$A$2:$B$223,2,FALSE),"Não Informado")</f>
        <v>América Central e Caribe</v>
      </c>
      <c r="H28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8" spans="1:8" hidden="1">
      <c r="A2838" s="3" t="s">
        <v>264</v>
      </c>
      <c r="B2838">
        <v>1998</v>
      </c>
      <c r="C2838">
        <v>0</v>
      </c>
      <c r="D2838">
        <v>0</v>
      </c>
      <c r="E2838" t="e">
        <v>#NUM!</v>
      </c>
      <c r="F2838" t="str">
        <f>VLOOKUP(Importacao[[#This Row],[País]],Tabela4[],4,FALSE)</f>
        <v>República Dominicana</v>
      </c>
      <c r="G2838" t="str">
        <f>IFERROR(VLOOKUP(Importacao[[#This Row],[País Corrigido]],'Conversor de países_Geral_UTF8_'!$A$2:$B$223,2,FALSE),"Não Informado")</f>
        <v>América Central e Caribe</v>
      </c>
      <c r="H28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39" spans="1:8" hidden="1">
      <c r="A2839" s="3" t="s">
        <v>264</v>
      </c>
      <c r="B2839">
        <v>1999</v>
      </c>
      <c r="C2839">
        <v>0</v>
      </c>
      <c r="D2839">
        <v>0</v>
      </c>
      <c r="E2839" t="e">
        <v>#NUM!</v>
      </c>
      <c r="F2839" t="str">
        <f>VLOOKUP(Importacao[[#This Row],[País]],Tabela4[],4,FALSE)</f>
        <v>República Dominicana</v>
      </c>
      <c r="G2839" t="str">
        <f>IFERROR(VLOOKUP(Importacao[[#This Row],[País Corrigido]],'Conversor de países_Geral_UTF8_'!$A$2:$B$223,2,FALSE),"Não Informado")</f>
        <v>América Central e Caribe</v>
      </c>
      <c r="H28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0" spans="1:8" hidden="1">
      <c r="A2840" s="3" t="s">
        <v>264</v>
      </c>
      <c r="B2840">
        <v>2000</v>
      </c>
      <c r="C2840">
        <v>0</v>
      </c>
      <c r="D2840">
        <v>0</v>
      </c>
      <c r="E2840" t="e">
        <v>#NUM!</v>
      </c>
      <c r="F2840" t="str">
        <f>VLOOKUP(Importacao[[#This Row],[País]],Tabela4[],4,FALSE)</f>
        <v>República Dominicana</v>
      </c>
      <c r="G2840" t="str">
        <f>IFERROR(VLOOKUP(Importacao[[#This Row],[País Corrigido]],'Conversor de países_Geral_UTF8_'!$A$2:$B$223,2,FALSE),"Não Informado")</f>
        <v>América Central e Caribe</v>
      </c>
      <c r="H28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1" spans="1:8" hidden="1">
      <c r="A2841" s="3" t="s">
        <v>264</v>
      </c>
      <c r="B2841">
        <v>2001</v>
      </c>
      <c r="C2841">
        <v>0</v>
      </c>
      <c r="D2841">
        <v>0</v>
      </c>
      <c r="E2841" t="e">
        <v>#NUM!</v>
      </c>
      <c r="F2841" t="str">
        <f>VLOOKUP(Importacao[[#This Row],[País]],Tabela4[],4,FALSE)</f>
        <v>República Dominicana</v>
      </c>
      <c r="G2841" t="str">
        <f>IFERROR(VLOOKUP(Importacao[[#This Row],[País Corrigido]],'Conversor de países_Geral_UTF8_'!$A$2:$B$223,2,FALSE),"Não Informado")</f>
        <v>América Central e Caribe</v>
      </c>
      <c r="H28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2" spans="1:8" hidden="1">
      <c r="A2842" s="3" t="s">
        <v>264</v>
      </c>
      <c r="B2842">
        <v>2002</v>
      </c>
      <c r="C2842">
        <v>0</v>
      </c>
      <c r="D2842">
        <v>0</v>
      </c>
      <c r="E2842" t="e">
        <v>#NUM!</v>
      </c>
      <c r="F2842" t="str">
        <f>VLOOKUP(Importacao[[#This Row],[País]],Tabela4[],4,FALSE)</f>
        <v>República Dominicana</v>
      </c>
      <c r="G2842" t="str">
        <f>IFERROR(VLOOKUP(Importacao[[#This Row],[País Corrigido]],'Conversor de países_Geral_UTF8_'!$A$2:$B$223,2,FALSE),"Não Informado")</f>
        <v>América Central e Caribe</v>
      </c>
      <c r="H28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3" spans="1:8" hidden="1">
      <c r="A2843" s="3" t="s">
        <v>264</v>
      </c>
      <c r="B2843">
        <v>2003</v>
      </c>
      <c r="C2843">
        <v>0</v>
      </c>
      <c r="D2843">
        <v>0</v>
      </c>
      <c r="E2843" t="e">
        <v>#NUM!</v>
      </c>
      <c r="F2843" t="str">
        <f>VLOOKUP(Importacao[[#This Row],[País]],Tabela4[],4,FALSE)</f>
        <v>República Dominicana</v>
      </c>
      <c r="G2843" t="str">
        <f>IFERROR(VLOOKUP(Importacao[[#This Row],[País Corrigido]],'Conversor de países_Geral_UTF8_'!$A$2:$B$223,2,FALSE),"Não Informado")</f>
        <v>América Central e Caribe</v>
      </c>
      <c r="H28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4" spans="1:8" hidden="1">
      <c r="A2844" s="3" t="s">
        <v>264</v>
      </c>
      <c r="B2844">
        <v>2004</v>
      </c>
      <c r="C2844">
        <v>0</v>
      </c>
      <c r="D2844">
        <v>0</v>
      </c>
      <c r="E2844" t="e">
        <v>#NUM!</v>
      </c>
      <c r="F2844" t="str">
        <f>VLOOKUP(Importacao[[#This Row],[País]],Tabela4[],4,FALSE)</f>
        <v>República Dominicana</v>
      </c>
      <c r="G2844" t="str">
        <f>IFERROR(VLOOKUP(Importacao[[#This Row],[País Corrigido]],'Conversor de países_Geral_UTF8_'!$A$2:$B$223,2,FALSE),"Não Informado")</f>
        <v>América Central e Caribe</v>
      </c>
      <c r="H28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5" spans="1:8" hidden="1">
      <c r="A2845" s="3" t="s">
        <v>264</v>
      </c>
      <c r="B2845">
        <v>2005</v>
      </c>
      <c r="C2845">
        <v>0</v>
      </c>
      <c r="D2845">
        <v>0</v>
      </c>
      <c r="E2845" t="e">
        <v>#NUM!</v>
      </c>
      <c r="F2845" t="str">
        <f>VLOOKUP(Importacao[[#This Row],[País]],Tabela4[],4,FALSE)</f>
        <v>República Dominicana</v>
      </c>
      <c r="G2845" t="str">
        <f>IFERROR(VLOOKUP(Importacao[[#This Row],[País Corrigido]],'Conversor de países_Geral_UTF8_'!$A$2:$B$223,2,FALSE),"Não Informado")</f>
        <v>América Central e Caribe</v>
      </c>
      <c r="H28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6" spans="1:8" hidden="1">
      <c r="A2846" s="3" t="s">
        <v>264</v>
      </c>
      <c r="B2846">
        <v>2006</v>
      </c>
      <c r="C2846">
        <v>0</v>
      </c>
      <c r="D2846">
        <v>0</v>
      </c>
      <c r="E2846" t="e">
        <v>#NUM!</v>
      </c>
      <c r="F2846" t="str">
        <f>VLOOKUP(Importacao[[#This Row],[País]],Tabela4[],4,FALSE)</f>
        <v>República Dominicana</v>
      </c>
      <c r="G2846" t="str">
        <f>IFERROR(VLOOKUP(Importacao[[#This Row],[País Corrigido]],'Conversor de países_Geral_UTF8_'!$A$2:$B$223,2,FALSE),"Não Informado")</f>
        <v>América Central e Caribe</v>
      </c>
      <c r="H28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7" spans="1:8" hidden="1">
      <c r="A2847" s="3" t="s">
        <v>264</v>
      </c>
      <c r="B2847">
        <v>2007</v>
      </c>
      <c r="C2847">
        <v>0</v>
      </c>
      <c r="D2847">
        <v>0</v>
      </c>
      <c r="E2847" t="e">
        <v>#NUM!</v>
      </c>
      <c r="F2847" t="str">
        <f>VLOOKUP(Importacao[[#This Row],[País]],Tabela4[],4,FALSE)</f>
        <v>República Dominicana</v>
      </c>
      <c r="G2847" t="str">
        <f>IFERROR(VLOOKUP(Importacao[[#This Row],[País Corrigido]],'Conversor de países_Geral_UTF8_'!$A$2:$B$223,2,FALSE),"Não Informado")</f>
        <v>América Central e Caribe</v>
      </c>
      <c r="H28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8" spans="1:8" hidden="1">
      <c r="A2848" s="3" t="s">
        <v>264</v>
      </c>
      <c r="B2848">
        <v>2008</v>
      </c>
      <c r="C2848">
        <v>0</v>
      </c>
      <c r="D2848">
        <v>0</v>
      </c>
      <c r="E2848" t="e">
        <v>#NUM!</v>
      </c>
      <c r="F2848" t="str">
        <f>VLOOKUP(Importacao[[#This Row],[País]],Tabela4[],4,FALSE)</f>
        <v>República Dominicana</v>
      </c>
      <c r="G2848" t="str">
        <f>IFERROR(VLOOKUP(Importacao[[#This Row],[País Corrigido]],'Conversor de países_Geral_UTF8_'!$A$2:$B$223,2,FALSE),"Não Informado")</f>
        <v>América Central e Caribe</v>
      </c>
      <c r="H28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49" spans="1:8" hidden="1">
      <c r="A2849" s="3" t="s">
        <v>264</v>
      </c>
      <c r="B2849">
        <v>2009</v>
      </c>
      <c r="C2849">
        <v>0</v>
      </c>
      <c r="D2849">
        <v>0</v>
      </c>
      <c r="E2849" t="e">
        <v>#NUM!</v>
      </c>
      <c r="F2849" t="str">
        <f>VLOOKUP(Importacao[[#This Row],[País]],Tabela4[],4,FALSE)</f>
        <v>República Dominicana</v>
      </c>
      <c r="G2849" t="str">
        <f>IFERROR(VLOOKUP(Importacao[[#This Row],[País Corrigido]],'Conversor de países_Geral_UTF8_'!$A$2:$B$223,2,FALSE),"Não Informado")</f>
        <v>América Central e Caribe</v>
      </c>
      <c r="H28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50" spans="1:8" hidden="1">
      <c r="A2850" s="3" t="s">
        <v>264</v>
      </c>
      <c r="B2850">
        <v>2010</v>
      </c>
      <c r="C2850">
        <v>0</v>
      </c>
      <c r="D2850">
        <v>0</v>
      </c>
      <c r="E2850" t="e">
        <v>#NUM!</v>
      </c>
      <c r="F2850" t="str">
        <f>VLOOKUP(Importacao[[#This Row],[País]],Tabela4[],4,FALSE)</f>
        <v>República Dominicana</v>
      </c>
      <c r="G2850" t="str">
        <f>IFERROR(VLOOKUP(Importacao[[#This Row],[País Corrigido]],'Conversor de países_Geral_UTF8_'!$A$2:$B$223,2,FALSE),"Não Informado")</f>
        <v>América Central e Caribe</v>
      </c>
      <c r="H28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51" spans="1:8" hidden="1">
      <c r="A2851" s="3" t="s">
        <v>264</v>
      </c>
      <c r="B2851">
        <v>2011</v>
      </c>
      <c r="C2851">
        <v>0</v>
      </c>
      <c r="D2851">
        <v>0</v>
      </c>
      <c r="E2851" t="e">
        <v>#NUM!</v>
      </c>
      <c r="F2851" t="str">
        <f>VLOOKUP(Importacao[[#This Row],[País]],Tabela4[],4,FALSE)</f>
        <v>República Dominicana</v>
      </c>
      <c r="G2851" t="str">
        <f>IFERROR(VLOOKUP(Importacao[[#This Row],[País Corrigido]],'Conversor de países_Geral_UTF8_'!$A$2:$B$223,2,FALSE),"Não Informado")</f>
        <v>América Central e Caribe</v>
      </c>
      <c r="H28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52" spans="1:8" hidden="1">
      <c r="A2852" s="3" t="s">
        <v>264</v>
      </c>
      <c r="B2852">
        <v>2012</v>
      </c>
      <c r="C2852">
        <v>0</v>
      </c>
      <c r="D2852">
        <v>0</v>
      </c>
      <c r="E2852" t="e">
        <v>#NUM!</v>
      </c>
      <c r="F2852" t="str">
        <f>VLOOKUP(Importacao[[#This Row],[País]],Tabela4[],4,FALSE)</f>
        <v>República Dominicana</v>
      </c>
      <c r="G2852" t="str">
        <f>IFERROR(VLOOKUP(Importacao[[#This Row],[País Corrigido]],'Conversor de países_Geral_UTF8_'!$A$2:$B$223,2,FALSE),"Não Informado")</f>
        <v>América Central e Caribe</v>
      </c>
      <c r="H28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53" spans="1:8" hidden="1">
      <c r="A2853" s="3" t="s">
        <v>264</v>
      </c>
      <c r="B2853">
        <v>2013</v>
      </c>
      <c r="C2853">
        <v>0</v>
      </c>
      <c r="D2853">
        <v>0</v>
      </c>
      <c r="E2853" t="e">
        <v>#NUM!</v>
      </c>
      <c r="F2853" t="str">
        <f>VLOOKUP(Importacao[[#This Row],[País]],Tabela4[],4,FALSE)</f>
        <v>República Dominicana</v>
      </c>
      <c r="G2853" t="str">
        <f>IFERROR(VLOOKUP(Importacao[[#This Row],[País Corrigido]],'Conversor de países_Geral_UTF8_'!$A$2:$B$223,2,FALSE),"Não Informado")</f>
        <v>América Central e Caribe</v>
      </c>
      <c r="H28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54" spans="1:8" hidden="1">
      <c r="A2854" s="3" t="s">
        <v>264</v>
      </c>
      <c r="B2854">
        <v>2014</v>
      </c>
      <c r="C2854">
        <v>0</v>
      </c>
      <c r="D2854">
        <v>0</v>
      </c>
      <c r="E2854" t="e">
        <v>#NUM!</v>
      </c>
      <c r="F2854" t="str">
        <f>VLOOKUP(Importacao[[#This Row],[País]],Tabela4[],4,FALSE)</f>
        <v>República Dominicana</v>
      </c>
      <c r="G2854" t="str">
        <f>IFERROR(VLOOKUP(Importacao[[#This Row],[País Corrigido]],'Conversor de países_Geral_UTF8_'!$A$2:$B$223,2,FALSE),"Não Informado")</f>
        <v>América Central e Caribe</v>
      </c>
      <c r="H28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55" spans="1:8" hidden="1">
      <c r="A2855" s="3" t="s">
        <v>264</v>
      </c>
      <c r="B2855">
        <v>2015</v>
      </c>
      <c r="C2855">
        <v>0</v>
      </c>
      <c r="D2855">
        <v>0</v>
      </c>
      <c r="E2855" t="e">
        <v>#NUM!</v>
      </c>
      <c r="F2855" t="str">
        <f>VLOOKUP(Importacao[[#This Row],[País]],Tabela4[],4,FALSE)</f>
        <v>República Dominicana</v>
      </c>
      <c r="G2855" t="str">
        <f>IFERROR(VLOOKUP(Importacao[[#This Row],[País Corrigido]],'Conversor de países_Geral_UTF8_'!$A$2:$B$223,2,FALSE),"Não Informado")</f>
        <v>América Central e Caribe</v>
      </c>
      <c r="H28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56" spans="1:8" hidden="1">
      <c r="A2856" s="3" t="s">
        <v>264</v>
      </c>
      <c r="B2856">
        <v>2016</v>
      </c>
      <c r="C2856">
        <v>0</v>
      </c>
      <c r="D2856">
        <v>43</v>
      </c>
      <c r="E2856" t="e">
        <v>#NUM!</v>
      </c>
      <c r="F2856" t="str">
        <f>VLOOKUP(Importacao[[#This Row],[País]],Tabela4[],4,FALSE)</f>
        <v>República Dominicana</v>
      </c>
      <c r="G2856" t="str">
        <f>IFERROR(VLOOKUP(Importacao[[#This Row],[País Corrigido]],'Conversor de países_Geral_UTF8_'!$A$2:$B$223,2,FALSE),"Não Informado")</f>
        <v>América Central e Caribe</v>
      </c>
      <c r="H28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Interpolar 1</v>
      </c>
    </row>
    <row r="2857" spans="1:8" hidden="1">
      <c r="A2857" s="3" t="s">
        <v>264</v>
      </c>
      <c r="B2857">
        <v>2017</v>
      </c>
      <c r="C2857">
        <v>0</v>
      </c>
      <c r="D2857">
        <v>0</v>
      </c>
      <c r="E2857" t="e">
        <v>#NUM!</v>
      </c>
      <c r="F2857" t="str">
        <f>VLOOKUP(Importacao[[#This Row],[País]],Tabela4[],4,FALSE)</f>
        <v>República Dominicana</v>
      </c>
      <c r="G2857" t="str">
        <f>IFERROR(VLOOKUP(Importacao[[#This Row],[País Corrigido]],'Conversor de países_Geral_UTF8_'!$A$2:$B$223,2,FALSE),"Não Informado")</f>
        <v>América Central e Caribe</v>
      </c>
      <c r="H28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58" spans="1:8" hidden="1">
      <c r="A2858" s="3" t="s">
        <v>264</v>
      </c>
      <c r="B2858">
        <v>2018</v>
      </c>
      <c r="C2858">
        <v>2</v>
      </c>
      <c r="D2858">
        <v>13</v>
      </c>
      <c r="E2858">
        <v>6.5</v>
      </c>
      <c r="F2858" t="str">
        <f>VLOOKUP(Importacao[[#This Row],[País]],Tabela4[],4,FALSE)</f>
        <v>República Dominicana</v>
      </c>
      <c r="G2858" t="str">
        <f>IFERROR(VLOOKUP(Importacao[[#This Row],[País Corrigido]],'Conversor de países_Geral_UTF8_'!$A$2:$B$223,2,FALSE),"Não Informado")</f>
        <v>América Central e Caribe</v>
      </c>
      <c r="H28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859" spans="1:8" hidden="1">
      <c r="A2859" s="3" t="s">
        <v>264</v>
      </c>
      <c r="B2859">
        <v>2019</v>
      </c>
      <c r="C2859">
        <v>0</v>
      </c>
      <c r="D2859">
        <v>0</v>
      </c>
      <c r="E2859" t="e">
        <v>#NUM!</v>
      </c>
      <c r="F2859" t="str">
        <f>VLOOKUP(Importacao[[#This Row],[País]],Tabela4[],4,FALSE)</f>
        <v>República Dominicana</v>
      </c>
      <c r="G2859" t="str">
        <f>IFERROR(VLOOKUP(Importacao[[#This Row],[País Corrigido]],'Conversor de países_Geral_UTF8_'!$A$2:$B$223,2,FALSE),"Não Informado")</f>
        <v>América Central e Caribe</v>
      </c>
      <c r="H28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0" spans="1:8" hidden="1">
      <c r="A2860" s="3" t="s">
        <v>264</v>
      </c>
      <c r="B2860">
        <v>2020</v>
      </c>
      <c r="C2860">
        <v>0</v>
      </c>
      <c r="D2860">
        <v>0</v>
      </c>
      <c r="E2860" t="e">
        <v>#NUM!</v>
      </c>
      <c r="F2860" t="str">
        <f>VLOOKUP(Importacao[[#This Row],[País]],Tabela4[],4,FALSE)</f>
        <v>República Dominicana</v>
      </c>
      <c r="G2860" t="str">
        <f>IFERROR(VLOOKUP(Importacao[[#This Row],[País Corrigido]],'Conversor de países_Geral_UTF8_'!$A$2:$B$223,2,FALSE),"Não Informado")</f>
        <v>América Central e Caribe</v>
      </c>
      <c r="H28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1" spans="1:8" hidden="1">
      <c r="A2861" s="3" t="s">
        <v>264</v>
      </c>
      <c r="B2861">
        <v>2021</v>
      </c>
      <c r="C2861">
        <v>0</v>
      </c>
      <c r="D2861">
        <v>0</v>
      </c>
      <c r="E2861" t="e">
        <v>#NUM!</v>
      </c>
      <c r="F2861" t="str">
        <f>VLOOKUP(Importacao[[#This Row],[País]],Tabela4[],4,FALSE)</f>
        <v>República Dominicana</v>
      </c>
      <c r="G2861" t="str">
        <f>IFERROR(VLOOKUP(Importacao[[#This Row],[País Corrigido]],'Conversor de países_Geral_UTF8_'!$A$2:$B$223,2,FALSE),"Não Informado")</f>
        <v>América Central e Caribe</v>
      </c>
      <c r="H28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2" spans="1:8" hidden="1">
      <c r="A2862" s="3" t="s">
        <v>264</v>
      </c>
      <c r="B2862">
        <v>2022</v>
      </c>
      <c r="C2862">
        <v>0</v>
      </c>
      <c r="D2862">
        <v>0</v>
      </c>
      <c r="E2862" t="e">
        <v>#NUM!</v>
      </c>
      <c r="F2862" t="str">
        <f>VLOOKUP(Importacao[[#This Row],[País]],Tabela4[],4,FALSE)</f>
        <v>República Dominicana</v>
      </c>
      <c r="G2862" t="str">
        <f>IFERROR(VLOOKUP(Importacao[[#This Row],[País Corrigido]],'Conversor de países_Geral_UTF8_'!$A$2:$B$223,2,FALSE),"Não Informado")</f>
        <v>América Central e Caribe</v>
      </c>
      <c r="H28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3" spans="1:8" hidden="1">
      <c r="A2863" s="3" t="s">
        <v>264</v>
      </c>
      <c r="B2863">
        <v>2023</v>
      </c>
      <c r="C2863">
        <v>0</v>
      </c>
      <c r="D2863">
        <v>0</v>
      </c>
      <c r="E2863" t="e">
        <v>#NUM!</v>
      </c>
      <c r="F2863" t="str">
        <f>VLOOKUP(Importacao[[#This Row],[País]],Tabela4[],4,FALSE)</f>
        <v>República Dominicana</v>
      </c>
      <c r="G2863" t="str">
        <f>IFERROR(VLOOKUP(Importacao[[#This Row],[País Corrigido]],'Conversor de países_Geral_UTF8_'!$A$2:$B$223,2,FALSE),"Não Informado")</f>
        <v>América Central e Caribe</v>
      </c>
      <c r="H28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4" spans="1:8" hidden="1">
      <c r="A2864" s="3" t="s">
        <v>183</v>
      </c>
      <c r="B2864">
        <v>1970</v>
      </c>
      <c r="C2864">
        <v>0</v>
      </c>
      <c r="D2864">
        <v>0</v>
      </c>
      <c r="E2864" t="e">
        <v>#NUM!</v>
      </c>
      <c r="F2864" t="str">
        <f>VLOOKUP(Importacao[[#This Row],[País]],Tabela4[],4,FALSE)</f>
        <v>Romênia</v>
      </c>
      <c r="G2864" t="str">
        <f>IFERROR(VLOOKUP(Importacao[[#This Row],[País Corrigido]],'Conversor de países_Geral_UTF8_'!$A$2:$B$223,2,FALSE),"Não Informado")</f>
        <v>Europa</v>
      </c>
      <c r="H28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5" spans="1:8" hidden="1">
      <c r="A2865" s="3" t="s">
        <v>183</v>
      </c>
      <c r="B2865">
        <v>1971</v>
      </c>
      <c r="C2865">
        <v>0</v>
      </c>
      <c r="D2865">
        <v>0</v>
      </c>
      <c r="E2865" t="e">
        <v>#NUM!</v>
      </c>
      <c r="F2865" t="str">
        <f>VLOOKUP(Importacao[[#This Row],[País]],Tabela4[],4,FALSE)</f>
        <v>Romênia</v>
      </c>
      <c r="G2865" t="str">
        <f>IFERROR(VLOOKUP(Importacao[[#This Row],[País Corrigido]],'Conversor de países_Geral_UTF8_'!$A$2:$B$223,2,FALSE),"Não Informado")</f>
        <v>Europa</v>
      </c>
      <c r="H28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6" spans="1:8" hidden="1">
      <c r="A2866" s="3" t="s">
        <v>183</v>
      </c>
      <c r="B2866">
        <v>1972</v>
      </c>
      <c r="C2866">
        <v>0</v>
      </c>
      <c r="D2866">
        <v>0</v>
      </c>
      <c r="E2866" t="e">
        <v>#NUM!</v>
      </c>
      <c r="F2866" t="str">
        <f>VLOOKUP(Importacao[[#This Row],[País]],Tabela4[],4,FALSE)</f>
        <v>Romênia</v>
      </c>
      <c r="G2866" t="str">
        <f>IFERROR(VLOOKUP(Importacao[[#This Row],[País Corrigido]],'Conversor de países_Geral_UTF8_'!$A$2:$B$223,2,FALSE),"Não Informado")</f>
        <v>Europa</v>
      </c>
      <c r="H28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7" spans="1:8" hidden="1">
      <c r="A2867" s="3" t="s">
        <v>183</v>
      </c>
      <c r="B2867">
        <v>1973</v>
      </c>
      <c r="C2867">
        <v>0</v>
      </c>
      <c r="D2867">
        <v>0</v>
      </c>
      <c r="E2867" t="e">
        <v>#NUM!</v>
      </c>
      <c r="F2867" t="str">
        <f>VLOOKUP(Importacao[[#This Row],[País]],Tabela4[],4,FALSE)</f>
        <v>Romênia</v>
      </c>
      <c r="G2867" t="str">
        <f>IFERROR(VLOOKUP(Importacao[[#This Row],[País Corrigido]],'Conversor de países_Geral_UTF8_'!$A$2:$B$223,2,FALSE),"Não Informado")</f>
        <v>Europa</v>
      </c>
      <c r="H28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8" spans="1:8" hidden="1">
      <c r="A2868" s="3" t="s">
        <v>183</v>
      </c>
      <c r="B2868">
        <v>1974</v>
      </c>
      <c r="C2868">
        <v>0</v>
      </c>
      <c r="D2868">
        <v>0</v>
      </c>
      <c r="E2868" t="e">
        <v>#NUM!</v>
      </c>
      <c r="F2868" t="str">
        <f>VLOOKUP(Importacao[[#This Row],[País]],Tabela4[],4,FALSE)</f>
        <v>Romênia</v>
      </c>
      <c r="G2868" t="str">
        <f>IFERROR(VLOOKUP(Importacao[[#This Row],[País Corrigido]],'Conversor de países_Geral_UTF8_'!$A$2:$B$223,2,FALSE),"Não Informado")</f>
        <v>Europa</v>
      </c>
      <c r="H28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69" spans="1:8" hidden="1">
      <c r="A2869" s="3" t="s">
        <v>183</v>
      </c>
      <c r="B2869">
        <v>1975</v>
      </c>
      <c r="C2869">
        <v>0</v>
      </c>
      <c r="D2869">
        <v>0</v>
      </c>
      <c r="E2869" t="e">
        <v>#NUM!</v>
      </c>
      <c r="F2869" t="str">
        <f>VLOOKUP(Importacao[[#This Row],[País]],Tabela4[],4,FALSE)</f>
        <v>Romênia</v>
      </c>
      <c r="G2869" t="str">
        <f>IFERROR(VLOOKUP(Importacao[[#This Row],[País Corrigido]],'Conversor de países_Geral_UTF8_'!$A$2:$B$223,2,FALSE),"Não Informado")</f>
        <v>Europa</v>
      </c>
      <c r="H28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0" spans="1:8" hidden="1">
      <c r="A2870" s="3" t="s">
        <v>183</v>
      </c>
      <c r="B2870">
        <v>1976</v>
      </c>
      <c r="C2870">
        <v>0</v>
      </c>
      <c r="D2870">
        <v>0</v>
      </c>
      <c r="E2870" t="e">
        <v>#NUM!</v>
      </c>
      <c r="F2870" t="str">
        <f>VLOOKUP(Importacao[[#This Row],[País]],Tabela4[],4,FALSE)</f>
        <v>Romênia</v>
      </c>
      <c r="G2870" t="str">
        <f>IFERROR(VLOOKUP(Importacao[[#This Row],[País Corrigido]],'Conversor de países_Geral_UTF8_'!$A$2:$B$223,2,FALSE),"Não Informado")</f>
        <v>Europa</v>
      </c>
      <c r="H28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1" spans="1:8" hidden="1">
      <c r="A2871" s="3" t="s">
        <v>183</v>
      </c>
      <c r="B2871">
        <v>1977</v>
      </c>
      <c r="C2871">
        <v>0</v>
      </c>
      <c r="D2871">
        <v>0</v>
      </c>
      <c r="E2871" t="e">
        <v>#NUM!</v>
      </c>
      <c r="F2871" t="str">
        <f>VLOOKUP(Importacao[[#This Row],[País]],Tabela4[],4,FALSE)</f>
        <v>Romênia</v>
      </c>
      <c r="G2871" t="str">
        <f>IFERROR(VLOOKUP(Importacao[[#This Row],[País Corrigido]],'Conversor de países_Geral_UTF8_'!$A$2:$B$223,2,FALSE),"Não Informado")</f>
        <v>Europa</v>
      </c>
      <c r="H28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2" spans="1:8" hidden="1">
      <c r="A2872" s="3" t="s">
        <v>183</v>
      </c>
      <c r="B2872">
        <v>1978</v>
      </c>
      <c r="C2872">
        <v>0</v>
      </c>
      <c r="D2872">
        <v>0</v>
      </c>
      <c r="E2872" t="e">
        <v>#NUM!</v>
      </c>
      <c r="F2872" t="str">
        <f>VLOOKUP(Importacao[[#This Row],[País]],Tabela4[],4,FALSE)</f>
        <v>Romênia</v>
      </c>
      <c r="G2872" t="str">
        <f>IFERROR(VLOOKUP(Importacao[[#This Row],[País Corrigido]],'Conversor de países_Geral_UTF8_'!$A$2:$B$223,2,FALSE),"Não Informado")</f>
        <v>Europa</v>
      </c>
      <c r="H28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3" spans="1:8" hidden="1">
      <c r="A2873" s="3" t="s">
        <v>183</v>
      </c>
      <c r="B2873">
        <v>1979</v>
      </c>
      <c r="C2873">
        <v>0</v>
      </c>
      <c r="D2873">
        <v>0</v>
      </c>
      <c r="E2873" t="e">
        <v>#NUM!</v>
      </c>
      <c r="F2873" t="str">
        <f>VLOOKUP(Importacao[[#This Row],[País]],Tabela4[],4,FALSE)</f>
        <v>Romênia</v>
      </c>
      <c r="G2873" t="str">
        <f>IFERROR(VLOOKUP(Importacao[[#This Row],[País Corrigido]],'Conversor de países_Geral_UTF8_'!$A$2:$B$223,2,FALSE),"Não Informado")</f>
        <v>Europa</v>
      </c>
      <c r="H28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4" spans="1:8" hidden="1">
      <c r="A2874" s="3" t="s">
        <v>183</v>
      </c>
      <c r="B2874">
        <v>1980</v>
      </c>
      <c r="C2874">
        <v>0</v>
      </c>
      <c r="D2874">
        <v>0</v>
      </c>
      <c r="E2874" t="e">
        <v>#NUM!</v>
      </c>
      <c r="F2874" t="str">
        <f>VLOOKUP(Importacao[[#This Row],[País]],Tabela4[],4,FALSE)</f>
        <v>Romênia</v>
      </c>
      <c r="G2874" t="str">
        <f>IFERROR(VLOOKUP(Importacao[[#This Row],[País Corrigido]],'Conversor de países_Geral_UTF8_'!$A$2:$B$223,2,FALSE),"Não Informado")</f>
        <v>Europa</v>
      </c>
      <c r="H28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5" spans="1:8" hidden="1">
      <c r="A2875" s="3" t="s">
        <v>183</v>
      </c>
      <c r="B2875">
        <v>1981</v>
      </c>
      <c r="C2875">
        <v>0</v>
      </c>
      <c r="D2875">
        <v>0</v>
      </c>
      <c r="E2875" t="e">
        <v>#NUM!</v>
      </c>
      <c r="F2875" t="str">
        <f>VLOOKUP(Importacao[[#This Row],[País]],Tabela4[],4,FALSE)</f>
        <v>Romênia</v>
      </c>
      <c r="G2875" t="str">
        <f>IFERROR(VLOOKUP(Importacao[[#This Row],[País Corrigido]],'Conversor de países_Geral_UTF8_'!$A$2:$B$223,2,FALSE),"Não Informado")</f>
        <v>Europa</v>
      </c>
      <c r="H28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6" spans="1:8" hidden="1">
      <c r="A2876" s="3" t="s">
        <v>183</v>
      </c>
      <c r="B2876">
        <v>1982</v>
      </c>
      <c r="C2876">
        <v>0</v>
      </c>
      <c r="D2876">
        <v>0</v>
      </c>
      <c r="E2876" t="e">
        <v>#NUM!</v>
      </c>
      <c r="F2876" t="str">
        <f>VLOOKUP(Importacao[[#This Row],[País]],Tabela4[],4,FALSE)</f>
        <v>Romênia</v>
      </c>
      <c r="G2876" t="str">
        <f>IFERROR(VLOOKUP(Importacao[[#This Row],[País Corrigido]],'Conversor de países_Geral_UTF8_'!$A$2:$B$223,2,FALSE),"Não Informado")</f>
        <v>Europa</v>
      </c>
      <c r="H28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7" spans="1:8" hidden="1">
      <c r="A2877" s="3" t="s">
        <v>183</v>
      </c>
      <c r="B2877">
        <v>1983</v>
      </c>
      <c r="C2877">
        <v>0</v>
      </c>
      <c r="D2877">
        <v>0</v>
      </c>
      <c r="E2877" t="e">
        <v>#NUM!</v>
      </c>
      <c r="F2877" t="str">
        <f>VLOOKUP(Importacao[[#This Row],[País]],Tabela4[],4,FALSE)</f>
        <v>Romênia</v>
      </c>
      <c r="G2877" t="str">
        <f>IFERROR(VLOOKUP(Importacao[[#This Row],[País Corrigido]],'Conversor de países_Geral_UTF8_'!$A$2:$B$223,2,FALSE),"Não Informado")</f>
        <v>Europa</v>
      </c>
      <c r="H28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8" spans="1:8" hidden="1">
      <c r="A2878" s="3" t="s">
        <v>183</v>
      </c>
      <c r="B2878">
        <v>1984</v>
      </c>
      <c r="C2878">
        <v>0</v>
      </c>
      <c r="D2878">
        <v>0</v>
      </c>
      <c r="E2878" t="e">
        <v>#NUM!</v>
      </c>
      <c r="F2878" t="str">
        <f>VLOOKUP(Importacao[[#This Row],[País]],Tabela4[],4,FALSE)</f>
        <v>Romênia</v>
      </c>
      <c r="G2878" t="str">
        <f>IFERROR(VLOOKUP(Importacao[[#This Row],[País Corrigido]],'Conversor de países_Geral_UTF8_'!$A$2:$B$223,2,FALSE),"Não Informado")</f>
        <v>Europa</v>
      </c>
      <c r="H28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79" spans="1:8" hidden="1">
      <c r="A2879" s="3" t="s">
        <v>183</v>
      </c>
      <c r="B2879">
        <v>1985</v>
      </c>
      <c r="C2879">
        <v>0</v>
      </c>
      <c r="D2879">
        <v>0</v>
      </c>
      <c r="E2879" t="e">
        <v>#NUM!</v>
      </c>
      <c r="F2879" t="str">
        <f>VLOOKUP(Importacao[[#This Row],[País]],Tabela4[],4,FALSE)</f>
        <v>Romênia</v>
      </c>
      <c r="G2879" t="str">
        <f>IFERROR(VLOOKUP(Importacao[[#This Row],[País Corrigido]],'Conversor de países_Geral_UTF8_'!$A$2:$B$223,2,FALSE),"Não Informado")</f>
        <v>Europa</v>
      </c>
      <c r="H28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0" spans="1:8" hidden="1">
      <c r="A2880" s="3" t="s">
        <v>183</v>
      </c>
      <c r="B2880">
        <v>1986</v>
      </c>
      <c r="C2880">
        <v>0</v>
      </c>
      <c r="D2880">
        <v>0</v>
      </c>
      <c r="E2880" t="e">
        <v>#NUM!</v>
      </c>
      <c r="F2880" t="str">
        <f>VLOOKUP(Importacao[[#This Row],[País]],Tabela4[],4,FALSE)</f>
        <v>Romênia</v>
      </c>
      <c r="G2880" t="str">
        <f>IFERROR(VLOOKUP(Importacao[[#This Row],[País Corrigido]],'Conversor de países_Geral_UTF8_'!$A$2:$B$223,2,FALSE),"Não Informado")</f>
        <v>Europa</v>
      </c>
      <c r="H28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1" spans="1:8" hidden="1">
      <c r="A2881" s="3" t="s">
        <v>183</v>
      </c>
      <c r="B2881">
        <v>1987</v>
      </c>
      <c r="C2881">
        <v>0</v>
      </c>
      <c r="D2881">
        <v>0</v>
      </c>
      <c r="E2881" t="e">
        <v>#NUM!</v>
      </c>
      <c r="F2881" t="str">
        <f>VLOOKUP(Importacao[[#This Row],[País]],Tabela4[],4,FALSE)</f>
        <v>Romênia</v>
      </c>
      <c r="G2881" t="str">
        <f>IFERROR(VLOOKUP(Importacao[[#This Row],[País Corrigido]],'Conversor de países_Geral_UTF8_'!$A$2:$B$223,2,FALSE),"Não Informado")</f>
        <v>Europa</v>
      </c>
      <c r="H28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2" spans="1:8" hidden="1">
      <c r="A2882" s="3" t="s">
        <v>183</v>
      </c>
      <c r="B2882">
        <v>1988</v>
      </c>
      <c r="C2882">
        <v>0</v>
      </c>
      <c r="D2882">
        <v>0</v>
      </c>
      <c r="E2882" t="e">
        <v>#NUM!</v>
      </c>
      <c r="F2882" t="str">
        <f>VLOOKUP(Importacao[[#This Row],[País]],Tabela4[],4,FALSE)</f>
        <v>Romênia</v>
      </c>
      <c r="G2882" t="str">
        <f>IFERROR(VLOOKUP(Importacao[[#This Row],[País Corrigido]],'Conversor de países_Geral_UTF8_'!$A$2:$B$223,2,FALSE),"Não Informado")</f>
        <v>Europa</v>
      </c>
      <c r="H28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3" spans="1:8" hidden="1">
      <c r="A2883" s="3" t="s">
        <v>183</v>
      </c>
      <c r="B2883">
        <v>1989</v>
      </c>
      <c r="C2883">
        <v>0</v>
      </c>
      <c r="D2883">
        <v>0</v>
      </c>
      <c r="E2883" t="e">
        <v>#NUM!</v>
      </c>
      <c r="F2883" t="str">
        <f>VLOOKUP(Importacao[[#This Row],[País]],Tabela4[],4,FALSE)</f>
        <v>Romênia</v>
      </c>
      <c r="G2883" t="str">
        <f>IFERROR(VLOOKUP(Importacao[[#This Row],[País Corrigido]],'Conversor de países_Geral_UTF8_'!$A$2:$B$223,2,FALSE),"Não Informado")</f>
        <v>Europa</v>
      </c>
      <c r="H28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4" spans="1:8" hidden="1">
      <c r="A2884" s="3" t="s">
        <v>183</v>
      </c>
      <c r="B2884">
        <v>1990</v>
      </c>
      <c r="C2884">
        <v>0</v>
      </c>
      <c r="D2884">
        <v>0</v>
      </c>
      <c r="E2884" t="e">
        <v>#NUM!</v>
      </c>
      <c r="F2884" t="str">
        <f>VLOOKUP(Importacao[[#This Row],[País]],Tabela4[],4,FALSE)</f>
        <v>Romênia</v>
      </c>
      <c r="G2884" t="str">
        <f>IFERROR(VLOOKUP(Importacao[[#This Row],[País Corrigido]],'Conversor de países_Geral_UTF8_'!$A$2:$B$223,2,FALSE),"Não Informado")</f>
        <v>Europa</v>
      </c>
      <c r="H28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5" spans="1:8" hidden="1">
      <c r="A2885" s="3" t="s">
        <v>183</v>
      </c>
      <c r="B2885">
        <v>1991</v>
      </c>
      <c r="C2885">
        <v>0</v>
      </c>
      <c r="D2885">
        <v>0</v>
      </c>
      <c r="E2885" t="e">
        <v>#NUM!</v>
      </c>
      <c r="F2885" t="str">
        <f>VLOOKUP(Importacao[[#This Row],[País]],Tabela4[],4,FALSE)</f>
        <v>Romênia</v>
      </c>
      <c r="G2885" t="str">
        <f>IFERROR(VLOOKUP(Importacao[[#This Row],[País Corrigido]],'Conversor de países_Geral_UTF8_'!$A$2:$B$223,2,FALSE),"Não Informado")</f>
        <v>Europa</v>
      </c>
      <c r="H28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6" spans="1:8" hidden="1">
      <c r="A2886" s="3" t="s">
        <v>183</v>
      </c>
      <c r="B2886">
        <v>1992</v>
      </c>
      <c r="C2886">
        <v>0</v>
      </c>
      <c r="D2886">
        <v>0</v>
      </c>
      <c r="E2886" t="e">
        <v>#NUM!</v>
      </c>
      <c r="F2886" t="str">
        <f>VLOOKUP(Importacao[[#This Row],[País]],Tabela4[],4,FALSE)</f>
        <v>Romênia</v>
      </c>
      <c r="G2886" t="str">
        <f>IFERROR(VLOOKUP(Importacao[[#This Row],[País Corrigido]],'Conversor de países_Geral_UTF8_'!$A$2:$B$223,2,FALSE),"Não Informado")</f>
        <v>Europa</v>
      </c>
      <c r="H28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7" spans="1:8" hidden="1">
      <c r="A2887" s="3" t="s">
        <v>183</v>
      </c>
      <c r="B2887">
        <v>1993</v>
      </c>
      <c r="C2887">
        <v>0</v>
      </c>
      <c r="D2887">
        <v>0</v>
      </c>
      <c r="E2887" t="e">
        <v>#NUM!</v>
      </c>
      <c r="F2887" t="str">
        <f>VLOOKUP(Importacao[[#This Row],[País]],Tabela4[],4,FALSE)</f>
        <v>Romênia</v>
      </c>
      <c r="G2887" t="str">
        <f>IFERROR(VLOOKUP(Importacao[[#This Row],[País Corrigido]],'Conversor de países_Geral_UTF8_'!$A$2:$B$223,2,FALSE),"Não Informado")</f>
        <v>Europa</v>
      </c>
      <c r="H28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8" spans="1:8" hidden="1">
      <c r="A2888" s="3" t="s">
        <v>183</v>
      </c>
      <c r="B2888">
        <v>1994</v>
      </c>
      <c r="C2888">
        <v>0</v>
      </c>
      <c r="D2888">
        <v>0</v>
      </c>
      <c r="E2888" t="e">
        <v>#NUM!</v>
      </c>
      <c r="F2888" t="str">
        <f>VLOOKUP(Importacao[[#This Row],[País]],Tabela4[],4,FALSE)</f>
        <v>Romênia</v>
      </c>
      <c r="G2888" t="str">
        <f>IFERROR(VLOOKUP(Importacao[[#This Row],[País Corrigido]],'Conversor de países_Geral_UTF8_'!$A$2:$B$223,2,FALSE),"Não Informado")</f>
        <v>Europa</v>
      </c>
      <c r="H28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89" spans="1:8" hidden="1">
      <c r="A2889" s="3" t="s">
        <v>183</v>
      </c>
      <c r="B2889">
        <v>1995</v>
      </c>
      <c r="C2889">
        <v>0</v>
      </c>
      <c r="D2889">
        <v>0</v>
      </c>
      <c r="E2889" t="e">
        <v>#NUM!</v>
      </c>
      <c r="F2889" t="str">
        <f>VLOOKUP(Importacao[[#This Row],[País]],Tabela4[],4,FALSE)</f>
        <v>Romênia</v>
      </c>
      <c r="G2889" t="str">
        <f>IFERROR(VLOOKUP(Importacao[[#This Row],[País Corrigido]],'Conversor de países_Geral_UTF8_'!$A$2:$B$223,2,FALSE),"Não Informado")</f>
        <v>Europa</v>
      </c>
      <c r="H28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0" spans="1:8" hidden="1">
      <c r="A2890" s="3" t="s">
        <v>183</v>
      </c>
      <c r="B2890">
        <v>1996</v>
      </c>
      <c r="C2890">
        <v>0</v>
      </c>
      <c r="D2890">
        <v>0</v>
      </c>
      <c r="E2890" t="e">
        <v>#NUM!</v>
      </c>
      <c r="F2890" t="str">
        <f>VLOOKUP(Importacao[[#This Row],[País]],Tabela4[],4,FALSE)</f>
        <v>Romênia</v>
      </c>
      <c r="G2890" t="str">
        <f>IFERROR(VLOOKUP(Importacao[[#This Row],[País Corrigido]],'Conversor de países_Geral_UTF8_'!$A$2:$B$223,2,FALSE),"Não Informado")</f>
        <v>Europa</v>
      </c>
      <c r="H28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1" spans="1:8" hidden="1">
      <c r="A2891" s="3" t="s">
        <v>183</v>
      </c>
      <c r="B2891">
        <v>1997</v>
      </c>
      <c r="C2891">
        <v>0</v>
      </c>
      <c r="D2891">
        <v>0</v>
      </c>
      <c r="E2891" t="e">
        <v>#NUM!</v>
      </c>
      <c r="F2891" t="str">
        <f>VLOOKUP(Importacao[[#This Row],[País]],Tabela4[],4,FALSE)</f>
        <v>Romênia</v>
      </c>
      <c r="G2891" t="str">
        <f>IFERROR(VLOOKUP(Importacao[[#This Row],[País Corrigido]],'Conversor de países_Geral_UTF8_'!$A$2:$B$223,2,FALSE),"Não Informado")</f>
        <v>Europa</v>
      </c>
      <c r="H28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2" spans="1:8" hidden="1">
      <c r="A2892" s="3" t="s">
        <v>183</v>
      </c>
      <c r="B2892">
        <v>1998</v>
      </c>
      <c r="C2892">
        <v>0</v>
      </c>
      <c r="D2892">
        <v>0</v>
      </c>
      <c r="E2892" t="e">
        <v>#NUM!</v>
      </c>
      <c r="F2892" t="str">
        <f>VLOOKUP(Importacao[[#This Row],[País]],Tabela4[],4,FALSE)</f>
        <v>Romênia</v>
      </c>
      <c r="G2892" t="str">
        <f>IFERROR(VLOOKUP(Importacao[[#This Row],[País Corrigido]],'Conversor de países_Geral_UTF8_'!$A$2:$B$223,2,FALSE),"Não Informado")</f>
        <v>Europa</v>
      </c>
      <c r="H28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3" spans="1:8" hidden="1">
      <c r="A2893" s="3" t="s">
        <v>183</v>
      </c>
      <c r="B2893">
        <v>1999</v>
      </c>
      <c r="C2893">
        <v>0</v>
      </c>
      <c r="D2893">
        <v>0</v>
      </c>
      <c r="E2893" t="e">
        <v>#NUM!</v>
      </c>
      <c r="F2893" t="str">
        <f>VLOOKUP(Importacao[[#This Row],[País]],Tabela4[],4,FALSE)</f>
        <v>Romênia</v>
      </c>
      <c r="G2893" t="str">
        <f>IFERROR(VLOOKUP(Importacao[[#This Row],[País Corrigido]],'Conversor de países_Geral_UTF8_'!$A$2:$B$223,2,FALSE),"Não Informado")</f>
        <v>Europa</v>
      </c>
      <c r="H28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4" spans="1:8" hidden="1">
      <c r="A2894" s="3" t="s">
        <v>183</v>
      </c>
      <c r="B2894">
        <v>2000</v>
      </c>
      <c r="C2894">
        <v>0</v>
      </c>
      <c r="D2894">
        <v>0</v>
      </c>
      <c r="E2894" t="e">
        <v>#NUM!</v>
      </c>
      <c r="F2894" t="str">
        <f>VLOOKUP(Importacao[[#This Row],[País]],Tabela4[],4,FALSE)</f>
        <v>Romênia</v>
      </c>
      <c r="G2894" t="str">
        <f>IFERROR(VLOOKUP(Importacao[[#This Row],[País Corrigido]],'Conversor de países_Geral_UTF8_'!$A$2:$B$223,2,FALSE),"Não Informado")</f>
        <v>Europa</v>
      </c>
      <c r="H28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5" spans="1:8" hidden="1">
      <c r="A2895" s="3" t="s">
        <v>183</v>
      </c>
      <c r="B2895">
        <v>2001</v>
      </c>
      <c r="C2895">
        <v>0</v>
      </c>
      <c r="D2895">
        <v>0</v>
      </c>
      <c r="E2895" t="e">
        <v>#NUM!</v>
      </c>
      <c r="F2895" t="str">
        <f>VLOOKUP(Importacao[[#This Row],[País]],Tabela4[],4,FALSE)</f>
        <v>Romênia</v>
      </c>
      <c r="G2895" t="str">
        <f>IFERROR(VLOOKUP(Importacao[[#This Row],[País Corrigido]],'Conversor de países_Geral_UTF8_'!$A$2:$B$223,2,FALSE),"Não Informado")</f>
        <v>Europa</v>
      </c>
      <c r="H28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6" spans="1:8" hidden="1">
      <c r="A2896" s="3" t="s">
        <v>183</v>
      </c>
      <c r="B2896">
        <v>2002</v>
      </c>
      <c r="C2896">
        <v>0</v>
      </c>
      <c r="D2896">
        <v>0</v>
      </c>
      <c r="E2896" t="e">
        <v>#NUM!</v>
      </c>
      <c r="F2896" t="str">
        <f>VLOOKUP(Importacao[[#This Row],[País]],Tabela4[],4,FALSE)</f>
        <v>Romênia</v>
      </c>
      <c r="G2896" t="str">
        <f>IFERROR(VLOOKUP(Importacao[[#This Row],[País Corrigido]],'Conversor de países_Geral_UTF8_'!$A$2:$B$223,2,FALSE),"Não Informado")</f>
        <v>Europa</v>
      </c>
      <c r="H28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7" spans="1:8" hidden="1">
      <c r="A2897" s="3" t="s">
        <v>183</v>
      </c>
      <c r="B2897">
        <v>2003</v>
      </c>
      <c r="C2897">
        <v>0</v>
      </c>
      <c r="D2897">
        <v>0</v>
      </c>
      <c r="E2897" t="e">
        <v>#NUM!</v>
      </c>
      <c r="F2897" t="str">
        <f>VLOOKUP(Importacao[[#This Row],[País]],Tabela4[],4,FALSE)</f>
        <v>Romênia</v>
      </c>
      <c r="G2897" t="str">
        <f>IFERROR(VLOOKUP(Importacao[[#This Row],[País Corrigido]],'Conversor de países_Geral_UTF8_'!$A$2:$B$223,2,FALSE),"Não Informado")</f>
        <v>Europa</v>
      </c>
      <c r="H28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8" spans="1:8" hidden="1">
      <c r="A2898" s="3" t="s">
        <v>183</v>
      </c>
      <c r="B2898">
        <v>2004</v>
      </c>
      <c r="C2898">
        <v>0</v>
      </c>
      <c r="D2898">
        <v>0</v>
      </c>
      <c r="E2898" t="e">
        <v>#NUM!</v>
      </c>
      <c r="F2898" t="str">
        <f>VLOOKUP(Importacao[[#This Row],[País]],Tabela4[],4,FALSE)</f>
        <v>Romênia</v>
      </c>
      <c r="G2898" t="str">
        <f>IFERROR(VLOOKUP(Importacao[[#This Row],[País Corrigido]],'Conversor de países_Geral_UTF8_'!$A$2:$B$223,2,FALSE),"Não Informado")</f>
        <v>Europa</v>
      </c>
      <c r="H28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899" spans="1:8" hidden="1">
      <c r="A2899" s="3" t="s">
        <v>183</v>
      </c>
      <c r="B2899">
        <v>2005</v>
      </c>
      <c r="C2899">
        <v>0</v>
      </c>
      <c r="D2899">
        <v>0</v>
      </c>
      <c r="E2899" t="e">
        <v>#NUM!</v>
      </c>
      <c r="F2899" t="str">
        <f>VLOOKUP(Importacao[[#This Row],[País]],Tabela4[],4,FALSE)</f>
        <v>Romênia</v>
      </c>
      <c r="G2899" t="str">
        <f>IFERROR(VLOOKUP(Importacao[[#This Row],[País Corrigido]],'Conversor de países_Geral_UTF8_'!$A$2:$B$223,2,FALSE),"Não Informado")</f>
        <v>Europa</v>
      </c>
      <c r="H28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00" spans="1:8" hidden="1">
      <c r="A2900" s="3" t="s">
        <v>183</v>
      </c>
      <c r="B2900">
        <v>2006</v>
      </c>
      <c r="C2900">
        <v>0</v>
      </c>
      <c r="D2900">
        <v>0</v>
      </c>
      <c r="E2900" t="e">
        <v>#NUM!</v>
      </c>
      <c r="F2900" t="str">
        <f>VLOOKUP(Importacao[[#This Row],[País]],Tabela4[],4,FALSE)</f>
        <v>Romênia</v>
      </c>
      <c r="G2900" t="str">
        <f>IFERROR(VLOOKUP(Importacao[[#This Row],[País Corrigido]],'Conversor de países_Geral_UTF8_'!$A$2:$B$223,2,FALSE),"Não Informado")</f>
        <v>Europa</v>
      </c>
      <c r="H29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01" spans="1:8" hidden="1">
      <c r="A2901" s="3" t="s">
        <v>183</v>
      </c>
      <c r="B2901">
        <v>2007</v>
      </c>
      <c r="C2901">
        <v>0</v>
      </c>
      <c r="D2901">
        <v>0</v>
      </c>
      <c r="E2901" t="e">
        <v>#NUM!</v>
      </c>
      <c r="F2901" t="str">
        <f>VLOOKUP(Importacao[[#This Row],[País]],Tabela4[],4,FALSE)</f>
        <v>Romênia</v>
      </c>
      <c r="G2901" t="str">
        <f>IFERROR(VLOOKUP(Importacao[[#This Row],[País Corrigido]],'Conversor de países_Geral_UTF8_'!$A$2:$B$223,2,FALSE),"Não Informado")</f>
        <v>Europa</v>
      </c>
      <c r="H29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02" spans="1:8" hidden="1">
      <c r="A2902" s="3" t="s">
        <v>183</v>
      </c>
      <c r="B2902">
        <v>2008</v>
      </c>
      <c r="C2902">
        <v>0</v>
      </c>
      <c r="D2902">
        <v>0</v>
      </c>
      <c r="E2902" t="e">
        <v>#NUM!</v>
      </c>
      <c r="F2902" t="str">
        <f>VLOOKUP(Importacao[[#This Row],[País]],Tabela4[],4,FALSE)</f>
        <v>Romênia</v>
      </c>
      <c r="G2902" t="str">
        <f>IFERROR(VLOOKUP(Importacao[[#This Row],[País Corrigido]],'Conversor de países_Geral_UTF8_'!$A$2:$B$223,2,FALSE),"Não Informado")</f>
        <v>Europa</v>
      </c>
      <c r="H29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03" spans="1:8" hidden="1">
      <c r="A2903" s="3" t="s">
        <v>183</v>
      </c>
      <c r="B2903">
        <v>2009</v>
      </c>
      <c r="C2903">
        <v>0</v>
      </c>
      <c r="D2903">
        <v>0</v>
      </c>
      <c r="E2903" t="e">
        <v>#NUM!</v>
      </c>
      <c r="F2903" t="str">
        <f>VLOOKUP(Importacao[[#This Row],[País]],Tabela4[],4,FALSE)</f>
        <v>Romênia</v>
      </c>
      <c r="G2903" t="str">
        <f>IFERROR(VLOOKUP(Importacao[[#This Row],[País Corrigido]],'Conversor de países_Geral_UTF8_'!$A$2:$B$223,2,FALSE),"Não Informado")</f>
        <v>Europa</v>
      </c>
      <c r="H29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04" spans="1:8" hidden="1">
      <c r="A2904" s="3" t="s">
        <v>183</v>
      </c>
      <c r="B2904">
        <v>2010</v>
      </c>
      <c r="C2904">
        <v>0</v>
      </c>
      <c r="D2904">
        <v>0</v>
      </c>
      <c r="E2904" t="e">
        <v>#NUM!</v>
      </c>
      <c r="F2904" t="str">
        <f>VLOOKUP(Importacao[[#This Row],[País]],Tabela4[],4,FALSE)</f>
        <v>Romênia</v>
      </c>
      <c r="G2904" t="str">
        <f>IFERROR(VLOOKUP(Importacao[[#This Row],[País Corrigido]],'Conversor de países_Geral_UTF8_'!$A$2:$B$223,2,FALSE),"Não Informado")</f>
        <v>Europa</v>
      </c>
      <c r="H29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05" spans="1:8" hidden="1">
      <c r="A2905" s="3" t="s">
        <v>183</v>
      </c>
      <c r="B2905">
        <v>2011</v>
      </c>
      <c r="C2905">
        <v>0</v>
      </c>
      <c r="D2905">
        <v>0</v>
      </c>
      <c r="E2905" t="e">
        <v>#NUM!</v>
      </c>
      <c r="F2905" t="str">
        <f>VLOOKUP(Importacao[[#This Row],[País]],Tabela4[],4,FALSE)</f>
        <v>Romênia</v>
      </c>
      <c r="G2905" t="str">
        <f>IFERROR(VLOOKUP(Importacao[[#This Row],[País Corrigido]],'Conversor de países_Geral_UTF8_'!$A$2:$B$223,2,FALSE),"Não Informado")</f>
        <v>Europa</v>
      </c>
      <c r="H29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06" spans="1:8" hidden="1">
      <c r="A2906" s="3" t="s">
        <v>183</v>
      </c>
      <c r="B2906">
        <v>2012</v>
      </c>
      <c r="C2906">
        <v>33750</v>
      </c>
      <c r="D2906">
        <v>85321</v>
      </c>
      <c r="E2906">
        <v>2.5280296296296298</v>
      </c>
      <c r="F2906" t="str">
        <f>VLOOKUP(Importacao[[#This Row],[País]],Tabela4[],4,FALSE)</f>
        <v>Romênia</v>
      </c>
      <c r="G2906" t="str">
        <f>IFERROR(VLOOKUP(Importacao[[#This Row],[País Corrigido]],'Conversor de países_Geral_UTF8_'!$A$2:$B$223,2,FALSE),"Não Informado")</f>
        <v>Europa</v>
      </c>
      <c r="H29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07" spans="1:8" hidden="1">
      <c r="A2907" s="3" t="s">
        <v>183</v>
      </c>
      <c r="B2907">
        <v>2013</v>
      </c>
      <c r="C2907">
        <v>0</v>
      </c>
      <c r="D2907">
        <v>0</v>
      </c>
      <c r="E2907" t="e">
        <v>#NUM!</v>
      </c>
      <c r="F2907" t="str">
        <f>VLOOKUP(Importacao[[#This Row],[País]],Tabela4[],4,FALSE)</f>
        <v>Romênia</v>
      </c>
      <c r="G2907" t="str">
        <f>IFERROR(VLOOKUP(Importacao[[#This Row],[País Corrigido]],'Conversor de países_Geral_UTF8_'!$A$2:$B$223,2,FALSE),"Não Informado")</f>
        <v>Europa</v>
      </c>
      <c r="H29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08" spans="1:8" hidden="1">
      <c r="A2908" s="3" t="s">
        <v>183</v>
      </c>
      <c r="B2908">
        <v>2014</v>
      </c>
      <c r="C2908">
        <v>4163</v>
      </c>
      <c r="D2908">
        <v>5629</v>
      </c>
      <c r="E2908">
        <v>1.3521498919048762</v>
      </c>
      <c r="F2908" t="str">
        <f>VLOOKUP(Importacao[[#This Row],[País]],Tabela4[],4,FALSE)</f>
        <v>Romênia</v>
      </c>
      <c r="G2908" t="str">
        <f>IFERROR(VLOOKUP(Importacao[[#This Row],[País Corrigido]],'Conversor de países_Geral_UTF8_'!$A$2:$B$223,2,FALSE),"Não Informado")</f>
        <v>Europa</v>
      </c>
      <c r="H29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09" spans="1:8" hidden="1">
      <c r="A2909" s="3" t="s">
        <v>183</v>
      </c>
      <c r="B2909">
        <v>2015</v>
      </c>
      <c r="C2909">
        <v>5950</v>
      </c>
      <c r="D2909">
        <v>7925</v>
      </c>
      <c r="E2909">
        <v>1.3319327731092436</v>
      </c>
      <c r="F2909" t="str">
        <f>VLOOKUP(Importacao[[#This Row],[País]],Tabela4[],4,FALSE)</f>
        <v>Romênia</v>
      </c>
      <c r="G2909" t="str">
        <f>IFERROR(VLOOKUP(Importacao[[#This Row],[País Corrigido]],'Conversor de países_Geral_UTF8_'!$A$2:$B$223,2,FALSE),"Não Informado")</f>
        <v>Europa</v>
      </c>
      <c r="H29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10" spans="1:8" hidden="1">
      <c r="A2910" s="3" t="s">
        <v>183</v>
      </c>
      <c r="B2910">
        <v>2016</v>
      </c>
      <c r="C2910">
        <v>0</v>
      </c>
      <c r="D2910">
        <v>0</v>
      </c>
      <c r="E2910" t="e">
        <v>#NUM!</v>
      </c>
      <c r="F2910" t="str">
        <f>VLOOKUP(Importacao[[#This Row],[País]],Tabela4[],4,FALSE)</f>
        <v>Romênia</v>
      </c>
      <c r="G2910" t="str">
        <f>IFERROR(VLOOKUP(Importacao[[#This Row],[País Corrigido]],'Conversor de países_Geral_UTF8_'!$A$2:$B$223,2,FALSE),"Não Informado")</f>
        <v>Europa</v>
      </c>
      <c r="H29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11" spans="1:8" hidden="1">
      <c r="A2911" s="3" t="s">
        <v>183</v>
      </c>
      <c r="B2911">
        <v>2017</v>
      </c>
      <c r="C2911">
        <v>18509</v>
      </c>
      <c r="D2911">
        <v>52150</v>
      </c>
      <c r="E2911">
        <v>2.8175482197849693</v>
      </c>
      <c r="F2911" t="str">
        <f>VLOOKUP(Importacao[[#This Row],[País]],Tabela4[],4,FALSE)</f>
        <v>Romênia</v>
      </c>
      <c r="G2911" t="str">
        <f>IFERROR(VLOOKUP(Importacao[[#This Row],[País Corrigido]],'Conversor de países_Geral_UTF8_'!$A$2:$B$223,2,FALSE),"Não Informado")</f>
        <v>Europa</v>
      </c>
      <c r="H29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12" spans="1:8" hidden="1">
      <c r="A2912" s="3" t="s">
        <v>183</v>
      </c>
      <c r="B2912">
        <v>2018</v>
      </c>
      <c r="C2912">
        <v>13719</v>
      </c>
      <c r="D2912">
        <v>9695</v>
      </c>
      <c r="E2912">
        <v>0.70668416065310879</v>
      </c>
      <c r="F2912" t="str">
        <f>VLOOKUP(Importacao[[#This Row],[País]],Tabela4[],4,FALSE)</f>
        <v>Romênia</v>
      </c>
      <c r="G2912" t="str">
        <f>IFERROR(VLOOKUP(Importacao[[#This Row],[País Corrigido]],'Conversor de países_Geral_UTF8_'!$A$2:$B$223,2,FALSE),"Não Informado")</f>
        <v>Europa</v>
      </c>
      <c r="H29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13" spans="1:8" hidden="1">
      <c r="A2913" s="3" t="s">
        <v>183</v>
      </c>
      <c r="B2913">
        <v>2019</v>
      </c>
      <c r="C2913">
        <v>5196</v>
      </c>
      <c r="D2913">
        <v>6706</v>
      </c>
      <c r="E2913">
        <v>1.2906081601231716</v>
      </c>
      <c r="F2913" t="str">
        <f>VLOOKUP(Importacao[[#This Row],[País]],Tabela4[],4,FALSE)</f>
        <v>Romênia</v>
      </c>
      <c r="G2913" t="str">
        <f>IFERROR(VLOOKUP(Importacao[[#This Row],[País Corrigido]],'Conversor de países_Geral_UTF8_'!$A$2:$B$223,2,FALSE),"Não Informado")</f>
        <v>Europa</v>
      </c>
      <c r="H29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14" spans="1:8" hidden="1">
      <c r="A2914" s="3" t="s">
        <v>183</v>
      </c>
      <c r="B2914">
        <v>2020</v>
      </c>
      <c r="C2914">
        <v>30635</v>
      </c>
      <c r="D2914">
        <v>70269</v>
      </c>
      <c r="E2914">
        <v>2.2937489799249224</v>
      </c>
      <c r="F2914" t="str">
        <f>VLOOKUP(Importacao[[#This Row],[País]],Tabela4[],4,FALSE)</f>
        <v>Romênia</v>
      </c>
      <c r="G2914" t="str">
        <f>IFERROR(VLOOKUP(Importacao[[#This Row],[País Corrigido]],'Conversor de países_Geral_UTF8_'!$A$2:$B$223,2,FALSE),"Não Informado")</f>
        <v>Europa</v>
      </c>
      <c r="H29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15" spans="1:8" hidden="1">
      <c r="A2915" s="3" t="s">
        <v>183</v>
      </c>
      <c r="B2915">
        <v>2021</v>
      </c>
      <c r="C2915">
        <v>33770</v>
      </c>
      <c r="D2915">
        <v>99562</v>
      </c>
      <c r="E2915">
        <v>2.9482380811371041</v>
      </c>
      <c r="F2915" t="str">
        <f>VLOOKUP(Importacao[[#This Row],[País]],Tabela4[],4,FALSE)</f>
        <v>Romênia</v>
      </c>
      <c r="G2915" t="str">
        <f>IFERROR(VLOOKUP(Importacao[[#This Row],[País Corrigido]],'Conversor de países_Geral_UTF8_'!$A$2:$B$223,2,FALSE),"Não Informado")</f>
        <v>Europa</v>
      </c>
      <c r="H29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16" spans="1:8" hidden="1">
      <c r="A2916" s="3" t="s">
        <v>183</v>
      </c>
      <c r="B2916">
        <v>2022</v>
      </c>
      <c r="C2916">
        <v>47715</v>
      </c>
      <c r="D2916">
        <v>99616</v>
      </c>
      <c r="E2916">
        <v>2.0877292256103952</v>
      </c>
      <c r="F2916" t="str">
        <f>VLOOKUP(Importacao[[#This Row],[País]],Tabela4[],4,FALSE)</f>
        <v>Romênia</v>
      </c>
      <c r="G2916" t="str">
        <f>IFERROR(VLOOKUP(Importacao[[#This Row],[País Corrigido]],'Conversor de países_Geral_UTF8_'!$A$2:$B$223,2,FALSE),"Não Informado")</f>
        <v>Europa</v>
      </c>
      <c r="H29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17" spans="1:8" hidden="1">
      <c r="A2917" s="3" t="s">
        <v>183</v>
      </c>
      <c r="B2917">
        <v>2023</v>
      </c>
      <c r="C2917">
        <v>36775</v>
      </c>
      <c r="D2917">
        <v>98835</v>
      </c>
      <c r="E2917">
        <v>2.6875594833446637</v>
      </c>
      <c r="F2917" t="str">
        <f>VLOOKUP(Importacao[[#This Row],[País]],Tabela4[],4,FALSE)</f>
        <v>Romênia</v>
      </c>
      <c r="G2917" t="str">
        <f>IFERROR(VLOOKUP(Importacao[[#This Row],[País Corrigido]],'Conversor de países_Geral_UTF8_'!$A$2:$B$223,2,FALSE),"Não Informado")</f>
        <v>Europa</v>
      </c>
      <c r="H29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18" spans="1:8" hidden="1">
      <c r="A2918" s="3" t="s">
        <v>185</v>
      </c>
      <c r="B2918">
        <v>1970</v>
      </c>
      <c r="C2918">
        <v>0</v>
      </c>
      <c r="D2918">
        <v>0</v>
      </c>
      <c r="E2918" t="e">
        <v>#NUM!</v>
      </c>
      <c r="F2918" t="str">
        <f>VLOOKUP(Importacao[[#This Row],[País]],Tabela4[],4,FALSE)</f>
        <v>Rússia</v>
      </c>
      <c r="G2918" t="str">
        <f>IFERROR(VLOOKUP(Importacao[[#This Row],[País Corrigido]],'Conversor de países_Geral_UTF8_'!$A$2:$B$223,2,FALSE),"Não Informado")</f>
        <v>Europa</v>
      </c>
      <c r="H29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19" spans="1:8" hidden="1">
      <c r="A2919" s="3" t="s">
        <v>185</v>
      </c>
      <c r="B2919">
        <v>1971</v>
      </c>
      <c r="C2919">
        <v>0</v>
      </c>
      <c r="D2919">
        <v>0</v>
      </c>
      <c r="E2919" t="e">
        <v>#NUM!</v>
      </c>
      <c r="F2919" t="str">
        <f>VLOOKUP(Importacao[[#This Row],[País]],Tabela4[],4,FALSE)</f>
        <v>Rússia</v>
      </c>
      <c r="G2919" t="str">
        <f>IFERROR(VLOOKUP(Importacao[[#This Row],[País Corrigido]],'Conversor de países_Geral_UTF8_'!$A$2:$B$223,2,FALSE),"Não Informado")</f>
        <v>Europa</v>
      </c>
      <c r="H29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0" spans="1:8" hidden="1">
      <c r="A2920" s="3" t="s">
        <v>185</v>
      </c>
      <c r="B2920">
        <v>1972</v>
      </c>
      <c r="C2920">
        <v>0</v>
      </c>
      <c r="D2920">
        <v>0</v>
      </c>
      <c r="E2920" t="e">
        <v>#NUM!</v>
      </c>
      <c r="F2920" t="str">
        <f>VLOOKUP(Importacao[[#This Row],[País]],Tabela4[],4,FALSE)</f>
        <v>Rússia</v>
      </c>
      <c r="G2920" t="str">
        <f>IFERROR(VLOOKUP(Importacao[[#This Row],[País Corrigido]],'Conversor de países_Geral_UTF8_'!$A$2:$B$223,2,FALSE),"Não Informado")</f>
        <v>Europa</v>
      </c>
      <c r="H29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1" spans="1:8" hidden="1">
      <c r="A2921" s="3" t="s">
        <v>185</v>
      </c>
      <c r="B2921">
        <v>1973</v>
      </c>
      <c r="C2921">
        <v>0</v>
      </c>
      <c r="D2921">
        <v>0</v>
      </c>
      <c r="E2921" t="e">
        <v>#NUM!</v>
      </c>
      <c r="F2921" t="str">
        <f>VLOOKUP(Importacao[[#This Row],[País]],Tabela4[],4,FALSE)</f>
        <v>Rússia</v>
      </c>
      <c r="G2921" t="str">
        <f>IFERROR(VLOOKUP(Importacao[[#This Row],[País Corrigido]],'Conversor de países_Geral_UTF8_'!$A$2:$B$223,2,FALSE),"Não Informado")</f>
        <v>Europa</v>
      </c>
      <c r="H29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2" spans="1:8" hidden="1">
      <c r="A2922" s="3" t="s">
        <v>185</v>
      </c>
      <c r="B2922">
        <v>1974</v>
      </c>
      <c r="C2922">
        <v>0</v>
      </c>
      <c r="D2922">
        <v>0</v>
      </c>
      <c r="E2922" t="e">
        <v>#NUM!</v>
      </c>
      <c r="F2922" t="str">
        <f>VLOOKUP(Importacao[[#This Row],[País]],Tabela4[],4,FALSE)</f>
        <v>Rússia</v>
      </c>
      <c r="G2922" t="str">
        <f>IFERROR(VLOOKUP(Importacao[[#This Row],[País Corrigido]],'Conversor de países_Geral_UTF8_'!$A$2:$B$223,2,FALSE),"Não Informado")</f>
        <v>Europa</v>
      </c>
      <c r="H29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3" spans="1:8" hidden="1">
      <c r="A2923" s="3" t="s">
        <v>185</v>
      </c>
      <c r="B2923">
        <v>1975</v>
      </c>
      <c r="C2923">
        <v>0</v>
      </c>
      <c r="D2923">
        <v>0</v>
      </c>
      <c r="E2923" t="e">
        <v>#NUM!</v>
      </c>
      <c r="F2923" t="str">
        <f>VLOOKUP(Importacao[[#This Row],[País]],Tabela4[],4,FALSE)</f>
        <v>Rússia</v>
      </c>
      <c r="G2923" t="str">
        <f>IFERROR(VLOOKUP(Importacao[[#This Row],[País Corrigido]],'Conversor de países_Geral_UTF8_'!$A$2:$B$223,2,FALSE),"Não Informado")</f>
        <v>Europa</v>
      </c>
      <c r="H29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4" spans="1:8" hidden="1">
      <c r="A2924" s="3" t="s">
        <v>185</v>
      </c>
      <c r="B2924">
        <v>1976</v>
      </c>
      <c r="C2924">
        <v>0</v>
      </c>
      <c r="D2924">
        <v>0</v>
      </c>
      <c r="E2924" t="e">
        <v>#NUM!</v>
      </c>
      <c r="F2924" t="str">
        <f>VLOOKUP(Importacao[[#This Row],[País]],Tabela4[],4,FALSE)</f>
        <v>Rússia</v>
      </c>
      <c r="G2924" t="str">
        <f>IFERROR(VLOOKUP(Importacao[[#This Row],[País Corrigido]],'Conversor de países_Geral_UTF8_'!$A$2:$B$223,2,FALSE),"Não Informado")</f>
        <v>Europa</v>
      </c>
      <c r="H29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5" spans="1:8" hidden="1">
      <c r="A2925" s="3" t="s">
        <v>185</v>
      </c>
      <c r="B2925">
        <v>1977</v>
      </c>
      <c r="C2925">
        <v>0</v>
      </c>
      <c r="D2925">
        <v>0</v>
      </c>
      <c r="E2925" t="e">
        <v>#NUM!</v>
      </c>
      <c r="F2925" t="str">
        <f>VLOOKUP(Importacao[[#This Row],[País]],Tabela4[],4,FALSE)</f>
        <v>Rússia</v>
      </c>
      <c r="G2925" t="str">
        <f>IFERROR(VLOOKUP(Importacao[[#This Row],[País Corrigido]],'Conversor de países_Geral_UTF8_'!$A$2:$B$223,2,FALSE),"Não Informado")</f>
        <v>Europa</v>
      </c>
      <c r="H29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6" spans="1:8" hidden="1">
      <c r="A2926" s="3" t="s">
        <v>185</v>
      </c>
      <c r="B2926">
        <v>1978</v>
      </c>
      <c r="C2926">
        <v>0</v>
      </c>
      <c r="D2926">
        <v>0</v>
      </c>
      <c r="E2926" t="e">
        <v>#NUM!</v>
      </c>
      <c r="F2926" t="str">
        <f>VLOOKUP(Importacao[[#This Row],[País]],Tabela4[],4,FALSE)</f>
        <v>Rússia</v>
      </c>
      <c r="G2926" t="str">
        <f>IFERROR(VLOOKUP(Importacao[[#This Row],[País Corrigido]],'Conversor de países_Geral_UTF8_'!$A$2:$B$223,2,FALSE),"Não Informado")</f>
        <v>Europa</v>
      </c>
      <c r="H29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7" spans="1:8" hidden="1">
      <c r="A2927" s="3" t="s">
        <v>185</v>
      </c>
      <c r="B2927">
        <v>1979</v>
      </c>
      <c r="C2927">
        <v>0</v>
      </c>
      <c r="D2927">
        <v>0</v>
      </c>
      <c r="E2927" t="e">
        <v>#NUM!</v>
      </c>
      <c r="F2927" t="str">
        <f>VLOOKUP(Importacao[[#This Row],[País]],Tabela4[],4,FALSE)</f>
        <v>Rússia</v>
      </c>
      <c r="G2927" t="str">
        <f>IFERROR(VLOOKUP(Importacao[[#This Row],[País Corrigido]],'Conversor de países_Geral_UTF8_'!$A$2:$B$223,2,FALSE),"Não Informado")</f>
        <v>Europa</v>
      </c>
      <c r="H29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8" spans="1:8" hidden="1">
      <c r="A2928" s="3" t="s">
        <v>185</v>
      </c>
      <c r="B2928">
        <v>1980</v>
      </c>
      <c r="C2928">
        <v>0</v>
      </c>
      <c r="D2928">
        <v>0</v>
      </c>
      <c r="E2928" t="e">
        <v>#NUM!</v>
      </c>
      <c r="F2928" t="str">
        <f>VLOOKUP(Importacao[[#This Row],[País]],Tabela4[],4,FALSE)</f>
        <v>Rússia</v>
      </c>
      <c r="G2928" t="str">
        <f>IFERROR(VLOOKUP(Importacao[[#This Row],[País Corrigido]],'Conversor de países_Geral_UTF8_'!$A$2:$B$223,2,FALSE),"Não Informado")</f>
        <v>Europa</v>
      </c>
      <c r="H29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29" spans="1:8" hidden="1">
      <c r="A2929" s="3" t="s">
        <v>185</v>
      </c>
      <c r="B2929">
        <v>1981</v>
      </c>
      <c r="C2929">
        <v>0</v>
      </c>
      <c r="D2929">
        <v>0</v>
      </c>
      <c r="E2929" t="e">
        <v>#NUM!</v>
      </c>
      <c r="F2929" t="str">
        <f>VLOOKUP(Importacao[[#This Row],[País]],Tabela4[],4,FALSE)</f>
        <v>Rússia</v>
      </c>
      <c r="G2929" t="str">
        <f>IFERROR(VLOOKUP(Importacao[[#This Row],[País Corrigido]],'Conversor de países_Geral_UTF8_'!$A$2:$B$223,2,FALSE),"Não Informado")</f>
        <v>Europa</v>
      </c>
      <c r="H29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0" spans="1:8" hidden="1">
      <c r="A2930" s="3" t="s">
        <v>185</v>
      </c>
      <c r="B2930">
        <v>1982</v>
      </c>
      <c r="C2930">
        <v>0</v>
      </c>
      <c r="D2930">
        <v>0</v>
      </c>
      <c r="E2930" t="e">
        <v>#NUM!</v>
      </c>
      <c r="F2930" t="str">
        <f>VLOOKUP(Importacao[[#This Row],[País]],Tabela4[],4,FALSE)</f>
        <v>Rússia</v>
      </c>
      <c r="G2930" t="str">
        <f>IFERROR(VLOOKUP(Importacao[[#This Row],[País Corrigido]],'Conversor de países_Geral_UTF8_'!$A$2:$B$223,2,FALSE),"Não Informado")</f>
        <v>Europa</v>
      </c>
      <c r="H29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1" spans="1:8" hidden="1">
      <c r="A2931" s="3" t="s">
        <v>185</v>
      </c>
      <c r="B2931">
        <v>1983</v>
      </c>
      <c r="C2931">
        <v>0</v>
      </c>
      <c r="D2931">
        <v>0</v>
      </c>
      <c r="E2931" t="e">
        <v>#NUM!</v>
      </c>
      <c r="F2931" t="str">
        <f>VLOOKUP(Importacao[[#This Row],[País]],Tabela4[],4,FALSE)</f>
        <v>Rússia</v>
      </c>
      <c r="G2931" t="str">
        <f>IFERROR(VLOOKUP(Importacao[[#This Row],[País Corrigido]],'Conversor de países_Geral_UTF8_'!$A$2:$B$223,2,FALSE),"Não Informado")</f>
        <v>Europa</v>
      </c>
      <c r="H29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2" spans="1:8" hidden="1">
      <c r="A2932" s="3" t="s">
        <v>185</v>
      </c>
      <c r="B2932">
        <v>1984</v>
      </c>
      <c r="C2932">
        <v>0</v>
      </c>
      <c r="D2932">
        <v>0</v>
      </c>
      <c r="E2932" t="e">
        <v>#NUM!</v>
      </c>
      <c r="F2932" t="str">
        <f>VLOOKUP(Importacao[[#This Row],[País]],Tabela4[],4,FALSE)</f>
        <v>Rússia</v>
      </c>
      <c r="G2932" t="str">
        <f>IFERROR(VLOOKUP(Importacao[[#This Row],[País Corrigido]],'Conversor de países_Geral_UTF8_'!$A$2:$B$223,2,FALSE),"Não Informado")</f>
        <v>Europa</v>
      </c>
      <c r="H29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3" spans="1:8" hidden="1">
      <c r="A2933" s="3" t="s">
        <v>185</v>
      </c>
      <c r="B2933">
        <v>1985</v>
      </c>
      <c r="C2933">
        <v>0</v>
      </c>
      <c r="D2933">
        <v>0</v>
      </c>
      <c r="E2933" t="e">
        <v>#NUM!</v>
      </c>
      <c r="F2933" t="str">
        <f>VLOOKUP(Importacao[[#This Row],[País]],Tabela4[],4,FALSE)</f>
        <v>Rússia</v>
      </c>
      <c r="G2933" t="str">
        <f>IFERROR(VLOOKUP(Importacao[[#This Row],[País Corrigido]],'Conversor de países_Geral_UTF8_'!$A$2:$B$223,2,FALSE),"Não Informado")</f>
        <v>Europa</v>
      </c>
      <c r="H29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4" spans="1:8" hidden="1">
      <c r="A2934" s="3" t="s">
        <v>185</v>
      </c>
      <c r="B2934">
        <v>1986</v>
      </c>
      <c r="C2934">
        <v>0</v>
      </c>
      <c r="D2934">
        <v>0</v>
      </c>
      <c r="E2934" t="e">
        <v>#NUM!</v>
      </c>
      <c r="F2934" t="str">
        <f>VLOOKUP(Importacao[[#This Row],[País]],Tabela4[],4,FALSE)</f>
        <v>Rússia</v>
      </c>
      <c r="G2934" t="str">
        <f>IFERROR(VLOOKUP(Importacao[[#This Row],[País Corrigido]],'Conversor de países_Geral_UTF8_'!$A$2:$B$223,2,FALSE),"Não Informado")</f>
        <v>Europa</v>
      </c>
      <c r="H29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5" spans="1:8" hidden="1">
      <c r="A2935" s="3" t="s">
        <v>185</v>
      </c>
      <c r="B2935">
        <v>1987</v>
      </c>
      <c r="C2935">
        <v>0</v>
      </c>
      <c r="D2935">
        <v>0</v>
      </c>
      <c r="E2935" t="e">
        <v>#NUM!</v>
      </c>
      <c r="F2935" t="str">
        <f>VLOOKUP(Importacao[[#This Row],[País]],Tabela4[],4,FALSE)</f>
        <v>Rússia</v>
      </c>
      <c r="G2935" t="str">
        <f>IFERROR(VLOOKUP(Importacao[[#This Row],[País Corrigido]],'Conversor de países_Geral_UTF8_'!$A$2:$B$223,2,FALSE),"Não Informado")</f>
        <v>Europa</v>
      </c>
      <c r="H29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6" spans="1:8" hidden="1">
      <c r="A2936" s="3" t="s">
        <v>185</v>
      </c>
      <c r="B2936">
        <v>1988</v>
      </c>
      <c r="C2936">
        <v>0</v>
      </c>
      <c r="D2936">
        <v>0</v>
      </c>
      <c r="E2936" t="e">
        <v>#NUM!</v>
      </c>
      <c r="F2936" t="str">
        <f>VLOOKUP(Importacao[[#This Row],[País]],Tabela4[],4,FALSE)</f>
        <v>Rússia</v>
      </c>
      <c r="G2936" t="str">
        <f>IFERROR(VLOOKUP(Importacao[[#This Row],[País Corrigido]],'Conversor de países_Geral_UTF8_'!$A$2:$B$223,2,FALSE),"Não Informado")</f>
        <v>Europa</v>
      </c>
      <c r="H29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7" spans="1:8" hidden="1">
      <c r="A2937" s="3" t="s">
        <v>185</v>
      </c>
      <c r="B2937">
        <v>1989</v>
      </c>
      <c r="C2937">
        <v>0</v>
      </c>
      <c r="D2937">
        <v>0</v>
      </c>
      <c r="E2937" t="e">
        <v>#NUM!</v>
      </c>
      <c r="F2937" t="str">
        <f>VLOOKUP(Importacao[[#This Row],[País]],Tabela4[],4,FALSE)</f>
        <v>Rússia</v>
      </c>
      <c r="G2937" t="str">
        <f>IFERROR(VLOOKUP(Importacao[[#This Row],[País Corrigido]],'Conversor de países_Geral_UTF8_'!$A$2:$B$223,2,FALSE),"Não Informado")</f>
        <v>Europa</v>
      </c>
      <c r="H29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8" spans="1:8" hidden="1">
      <c r="A2938" s="3" t="s">
        <v>185</v>
      </c>
      <c r="B2938">
        <v>1990</v>
      </c>
      <c r="C2938">
        <v>0</v>
      </c>
      <c r="D2938">
        <v>0</v>
      </c>
      <c r="E2938" t="e">
        <v>#NUM!</v>
      </c>
      <c r="F2938" t="str">
        <f>VLOOKUP(Importacao[[#This Row],[País]],Tabela4[],4,FALSE)</f>
        <v>Rússia</v>
      </c>
      <c r="G2938" t="str">
        <f>IFERROR(VLOOKUP(Importacao[[#This Row],[País Corrigido]],'Conversor de países_Geral_UTF8_'!$A$2:$B$223,2,FALSE),"Não Informado")</f>
        <v>Europa</v>
      </c>
      <c r="H29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39" spans="1:8" hidden="1">
      <c r="A2939" s="3" t="s">
        <v>185</v>
      </c>
      <c r="B2939">
        <v>1991</v>
      </c>
      <c r="C2939">
        <v>0</v>
      </c>
      <c r="D2939">
        <v>0</v>
      </c>
      <c r="E2939" t="e">
        <v>#NUM!</v>
      </c>
      <c r="F2939" t="str">
        <f>VLOOKUP(Importacao[[#This Row],[País]],Tabela4[],4,FALSE)</f>
        <v>Rússia</v>
      </c>
      <c r="G2939" t="str">
        <f>IFERROR(VLOOKUP(Importacao[[#This Row],[País Corrigido]],'Conversor de países_Geral_UTF8_'!$A$2:$B$223,2,FALSE),"Não Informado")</f>
        <v>Europa</v>
      </c>
      <c r="H29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0" spans="1:8" hidden="1">
      <c r="A2940" s="3" t="s">
        <v>185</v>
      </c>
      <c r="B2940">
        <v>1992</v>
      </c>
      <c r="C2940">
        <v>0</v>
      </c>
      <c r="D2940">
        <v>0</v>
      </c>
      <c r="E2940" t="e">
        <v>#NUM!</v>
      </c>
      <c r="F2940" t="str">
        <f>VLOOKUP(Importacao[[#This Row],[País]],Tabela4[],4,FALSE)</f>
        <v>Rússia</v>
      </c>
      <c r="G2940" t="str">
        <f>IFERROR(VLOOKUP(Importacao[[#This Row],[País Corrigido]],'Conversor de países_Geral_UTF8_'!$A$2:$B$223,2,FALSE),"Não Informado")</f>
        <v>Europa</v>
      </c>
      <c r="H29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1" spans="1:8" hidden="1">
      <c r="A2941" s="3" t="s">
        <v>185</v>
      </c>
      <c r="B2941">
        <v>1993</v>
      </c>
      <c r="C2941">
        <v>0</v>
      </c>
      <c r="D2941">
        <v>0</v>
      </c>
      <c r="E2941" t="e">
        <v>#NUM!</v>
      </c>
      <c r="F2941" t="str">
        <f>VLOOKUP(Importacao[[#This Row],[País]],Tabela4[],4,FALSE)</f>
        <v>Rússia</v>
      </c>
      <c r="G2941" t="str">
        <f>IFERROR(VLOOKUP(Importacao[[#This Row],[País Corrigido]],'Conversor de países_Geral_UTF8_'!$A$2:$B$223,2,FALSE),"Não Informado")</f>
        <v>Europa</v>
      </c>
      <c r="H29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2" spans="1:8" hidden="1">
      <c r="A2942" s="3" t="s">
        <v>185</v>
      </c>
      <c r="B2942">
        <v>1994</v>
      </c>
      <c r="C2942">
        <v>0</v>
      </c>
      <c r="D2942">
        <v>0</v>
      </c>
      <c r="E2942" t="e">
        <v>#NUM!</v>
      </c>
      <c r="F2942" t="str">
        <f>VLOOKUP(Importacao[[#This Row],[País]],Tabela4[],4,FALSE)</f>
        <v>Rússia</v>
      </c>
      <c r="G2942" t="str">
        <f>IFERROR(VLOOKUP(Importacao[[#This Row],[País Corrigido]],'Conversor de países_Geral_UTF8_'!$A$2:$B$223,2,FALSE),"Não Informado")</f>
        <v>Europa</v>
      </c>
      <c r="H29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3" spans="1:8" hidden="1">
      <c r="A2943" s="3" t="s">
        <v>185</v>
      </c>
      <c r="B2943">
        <v>1995</v>
      </c>
      <c r="C2943">
        <v>0</v>
      </c>
      <c r="D2943">
        <v>0</v>
      </c>
      <c r="E2943" t="e">
        <v>#NUM!</v>
      </c>
      <c r="F2943" t="str">
        <f>VLOOKUP(Importacao[[#This Row],[País]],Tabela4[],4,FALSE)</f>
        <v>Rússia</v>
      </c>
      <c r="G2943" t="str">
        <f>IFERROR(VLOOKUP(Importacao[[#This Row],[País Corrigido]],'Conversor de países_Geral_UTF8_'!$A$2:$B$223,2,FALSE),"Não Informado")</f>
        <v>Europa</v>
      </c>
      <c r="H29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4" spans="1:8" hidden="1">
      <c r="A2944" s="3" t="s">
        <v>185</v>
      </c>
      <c r="B2944">
        <v>1996</v>
      </c>
      <c r="C2944">
        <v>0</v>
      </c>
      <c r="D2944">
        <v>0</v>
      </c>
      <c r="E2944" t="e">
        <v>#NUM!</v>
      </c>
      <c r="F2944" t="str">
        <f>VLOOKUP(Importacao[[#This Row],[País]],Tabela4[],4,FALSE)</f>
        <v>Rússia</v>
      </c>
      <c r="G2944" t="str">
        <f>IFERROR(VLOOKUP(Importacao[[#This Row],[País Corrigido]],'Conversor de países_Geral_UTF8_'!$A$2:$B$223,2,FALSE),"Não Informado")</f>
        <v>Europa</v>
      </c>
      <c r="H29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5" spans="1:8" hidden="1">
      <c r="A2945" s="3" t="s">
        <v>185</v>
      </c>
      <c r="B2945">
        <v>1997</v>
      </c>
      <c r="C2945">
        <v>0</v>
      </c>
      <c r="D2945">
        <v>0</v>
      </c>
      <c r="E2945" t="e">
        <v>#NUM!</v>
      </c>
      <c r="F2945" t="str">
        <f>VLOOKUP(Importacao[[#This Row],[País]],Tabela4[],4,FALSE)</f>
        <v>Rússia</v>
      </c>
      <c r="G2945" t="str">
        <f>IFERROR(VLOOKUP(Importacao[[#This Row],[País Corrigido]],'Conversor de países_Geral_UTF8_'!$A$2:$B$223,2,FALSE),"Não Informado")</f>
        <v>Europa</v>
      </c>
      <c r="H29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6" spans="1:8" hidden="1">
      <c r="A2946" s="3" t="s">
        <v>185</v>
      </c>
      <c r="B2946">
        <v>1998</v>
      </c>
      <c r="C2946">
        <v>0</v>
      </c>
      <c r="D2946">
        <v>0</v>
      </c>
      <c r="E2946" t="e">
        <v>#NUM!</v>
      </c>
      <c r="F2946" t="str">
        <f>VLOOKUP(Importacao[[#This Row],[País]],Tabela4[],4,FALSE)</f>
        <v>Rússia</v>
      </c>
      <c r="G2946" t="str">
        <f>IFERROR(VLOOKUP(Importacao[[#This Row],[País Corrigido]],'Conversor de países_Geral_UTF8_'!$A$2:$B$223,2,FALSE),"Não Informado")</f>
        <v>Europa</v>
      </c>
      <c r="H29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7" spans="1:8" hidden="1">
      <c r="A2947" s="3" t="s">
        <v>185</v>
      </c>
      <c r="B2947">
        <v>1999</v>
      </c>
      <c r="C2947">
        <v>0</v>
      </c>
      <c r="D2947">
        <v>0</v>
      </c>
      <c r="E2947" t="e">
        <v>#NUM!</v>
      </c>
      <c r="F2947" t="str">
        <f>VLOOKUP(Importacao[[#This Row],[País]],Tabela4[],4,FALSE)</f>
        <v>Rússia</v>
      </c>
      <c r="G2947" t="str">
        <f>IFERROR(VLOOKUP(Importacao[[#This Row],[País Corrigido]],'Conversor de países_Geral_UTF8_'!$A$2:$B$223,2,FALSE),"Não Informado")</f>
        <v>Europa</v>
      </c>
      <c r="H29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8" spans="1:8" hidden="1">
      <c r="A2948" s="3" t="s">
        <v>185</v>
      </c>
      <c r="B2948">
        <v>2000</v>
      </c>
      <c r="C2948">
        <v>0</v>
      </c>
      <c r="D2948">
        <v>0</v>
      </c>
      <c r="E2948" t="e">
        <v>#NUM!</v>
      </c>
      <c r="F2948" t="str">
        <f>VLOOKUP(Importacao[[#This Row],[País]],Tabela4[],4,FALSE)</f>
        <v>Rússia</v>
      </c>
      <c r="G2948" t="str">
        <f>IFERROR(VLOOKUP(Importacao[[#This Row],[País Corrigido]],'Conversor de países_Geral_UTF8_'!$A$2:$B$223,2,FALSE),"Não Informado")</f>
        <v>Europa</v>
      </c>
      <c r="H29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49" spans="1:8" hidden="1">
      <c r="A2949" s="3" t="s">
        <v>185</v>
      </c>
      <c r="B2949">
        <v>2001</v>
      </c>
      <c r="C2949">
        <v>0</v>
      </c>
      <c r="D2949">
        <v>0</v>
      </c>
      <c r="E2949" t="e">
        <v>#NUM!</v>
      </c>
      <c r="F2949" t="str">
        <f>VLOOKUP(Importacao[[#This Row],[País]],Tabela4[],4,FALSE)</f>
        <v>Rússia</v>
      </c>
      <c r="G2949" t="str">
        <f>IFERROR(VLOOKUP(Importacao[[#This Row],[País Corrigido]],'Conversor de países_Geral_UTF8_'!$A$2:$B$223,2,FALSE),"Não Informado")</f>
        <v>Europa</v>
      </c>
      <c r="H29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0" spans="1:8" hidden="1">
      <c r="A2950" s="3" t="s">
        <v>185</v>
      </c>
      <c r="B2950">
        <v>2002</v>
      </c>
      <c r="C2950">
        <v>0</v>
      </c>
      <c r="D2950">
        <v>0</v>
      </c>
      <c r="E2950" t="e">
        <v>#NUM!</v>
      </c>
      <c r="F2950" t="str">
        <f>VLOOKUP(Importacao[[#This Row],[País]],Tabela4[],4,FALSE)</f>
        <v>Rússia</v>
      </c>
      <c r="G2950" t="str">
        <f>IFERROR(VLOOKUP(Importacao[[#This Row],[País Corrigido]],'Conversor de países_Geral_UTF8_'!$A$2:$B$223,2,FALSE),"Não Informado")</f>
        <v>Europa</v>
      </c>
      <c r="H29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1" spans="1:8" hidden="1">
      <c r="A2951" s="3" t="s">
        <v>185</v>
      </c>
      <c r="B2951">
        <v>2003</v>
      </c>
      <c r="C2951">
        <v>0</v>
      </c>
      <c r="D2951">
        <v>0</v>
      </c>
      <c r="E2951" t="e">
        <v>#NUM!</v>
      </c>
      <c r="F2951" t="str">
        <f>VLOOKUP(Importacao[[#This Row],[País]],Tabela4[],4,FALSE)</f>
        <v>Rússia</v>
      </c>
      <c r="G2951" t="str">
        <f>IFERROR(VLOOKUP(Importacao[[#This Row],[País Corrigido]],'Conversor de países_Geral_UTF8_'!$A$2:$B$223,2,FALSE),"Não Informado")</f>
        <v>Europa</v>
      </c>
      <c r="H29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2" spans="1:8" hidden="1">
      <c r="A2952" s="3" t="s">
        <v>185</v>
      </c>
      <c r="B2952">
        <v>2004</v>
      </c>
      <c r="C2952">
        <v>0</v>
      </c>
      <c r="D2952">
        <v>0</v>
      </c>
      <c r="E2952" t="e">
        <v>#NUM!</v>
      </c>
      <c r="F2952" t="str">
        <f>VLOOKUP(Importacao[[#This Row],[País]],Tabela4[],4,FALSE)</f>
        <v>Rússia</v>
      </c>
      <c r="G2952" t="str">
        <f>IFERROR(VLOOKUP(Importacao[[#This Row],[País Corrigido]],'Conversor de países_Geral_UTF8_'!$A$2:$B$223,2,FALSE),"Não Informado")</f>
        <v>Europa</v>
      </c>
      <c r="H29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3" spans="1:8" hidden="1">
      <c r="A2953" s="3" t="s">
        <v>185</v>
      </c>
      <c r="B2953">
        <v>2005</v>
      </c>
      <c r="C2953">
        <v>0</v>
      </c>
      <c r="D2953">
        <v>0</v>
      </c>
      <c r="E2953" t="e">
        <v>#NUM!</v>
      </c>
      <c r="F2953" t="str">
        <f>VLOOKUP(Importacao[[#This Row],[País]],Tabela4[],4,FALSE)</f>
        <v>Rússia</v>
      </c>
      <c r="G2953" t="str">
        <f>IFERROR(VLOOKUP(Importacao[[#This Row],[País Corrigido]],'Conversor de países_Geral_UTF8_'!$A$2:$B$223,2,FALSE),"Não Informado")</f>
        <v>Europa</v>
      </c>
      <c r="H29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4" spans="1:8" hidden="1">
      <c r="A2954" s="3" t="s">
        <v>185</v>
      </c>
      <c r="B2954">
        <v>2006</v>
      </c>
      <c r="C2954">
        <v>0</v>
      </c>
      <c r="D2954">
        <v>0</v>
      </c>
      <c r="E2954" t="e">
        <v>#NUM!</v>
      </c>
      <c r="F2954" t="str">
        <f>VLOOKUP(Importacao[[#This Row],[País]],Tabela4[],4,FALSE)</f>
        <v>Rússia</v>
      </c>
      <c r="G2954" t="str">
        <f>IFERROR(VLOOKUP(Importacao[[#This Row],[País Corrigido]],'Conversor de países_Geral_UTF8_'!$A$2:$B$223,2,FALSE),"Não Informado")</f>
        <v>Europa</v>
      </c>
      <c r="H29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5" spans="1:8" hidden="1">
      <c r="A2955" s="3" t="s">
        <v>185</v>
      </c>
      <c r="B2955">
        <v>2007</v>
      </c>
      <c r="C2955">
        <v>0</v>
      </c>
      <c r="D2955">
        <v>0</v>
      </c>
      <c r="E2955" t="e">
        <v>#NUM!</v>
      </c>
      <c r="F2955" t="str">
        <f>VLOOKUP(Importacao[[#This Row],[País]],Tabela4[],4,FALSE)</f>
        <v>Rússia</v>
      </c>
      <c r="G2955" t="str">
        <f>IFERROR(VLOOKUP(Importacao[[#This Row],[País Corrigido]],'Conversor de países_Geral_UTF8_'!$A$2:$B$223,2,FALSE),"Não Informado")</f>
        <v>Europa</v>
      </c>
      <c r="H29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6" spans="1:8" hidden="1">
      <c r="A2956" s="3" t="s">
        <v>185</v>
      </c>
      <c r="B2956">
        <v>2008</v>
      </c>
      <c r="C2956">
        <v>0</v>
      </c>
      <c r="D2956">
        <v>0</v>
      </c>
      <c r="E2956" t="e">
        <v>#NUM!</v>
      </c>
      <c r="F2956" t="str">
        <f>VLOOKUP(Importacao[[#This Row],[País]],Tabela4[],4,FALSE)</f>
        <v>Rússia</v>
      </c>
      <c r="G2956" t="str">
        <f>IFERROR(VLOOKUP(Importacao[[#This Row],[País Corrigido]],'Conversor de países_Geral_UTF8_'!$A$2:$B$223,2,FALSE),"Não Informado")</f>
        <v>Europa</v>
      </c>
      <c r="H29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7" spans="1:8" hidden="1">
      <c r="A2957" s="3" t="s">
        <v>185</v>
      </c>
      <c r="B2957">
        <v>2009</v>
      </c>
      <c r="C2957">
        <v>0</v>
      </c>
      <c r="D2957">
        <v>0</v>
      </c>
      <c r="E2957" t="e">
        <v>#NUM!</v>
      </c>
      <c r="F2957" t="str">
        <f>VLOOKUP(Importacao[[#This Row],[País]],Tabela4[],4,FALSE)</f>
        <v>Rússia</v>
      </c>
      <c r="G2957" t="str">
        <f>IFERROR(VLOOKUP(Importacao[[#This Row],[País Corrigido]],'Conversor de países_Geral_UTF8_'!$A$2:$B$223,2,FALSE),"Não Informado")</f>
        <v>Europa</v>
      </c>
      <c r="H29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8" spans="1:8" hidden="1">
      <c r="A2958" s="3" t="s">
        <v>185</v>
      </c>
      <c r="B2958">
        <v>2010</v>
      </c>
      <c r="C2958">
        <v>0</v>
      </c>
      <c r="D2958">
        <v>0</v>
      </c>
      <c r="E2958" t="e">
        <v>#NUM!</v>
      </c>
      <c r="F2958" t="str">
        <f>VLOOKUP(Importacao[[#This Row],[País]],Tabela4[],4,FALSE)</f>
        <v>Rússia</v>
      </c>
      <c r="G2958" t="str">
        <f>IFERROR(VLOOKUP(Importacao[[#This Row],[País Corrigido]],'Conversor de países_Geral_UTF8_'!$A$2:$B$223,2,FALSE),"Não Informado")</f>
        <v>Europa</v>
      </c>
      <c r="H29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59" spans="1:8" hidden="1">
      <c r="A2959" s="3" t="s">
        <v>185</v>
      </c>
      <c r="B2959">
        <v>2011</v>
      </c>
      <c r="C2959">
        <v>0</v>
      </c>
      <c r="D2959">
        <v>0</v>
      </c>
      <c r="E2959" t="e">
        <v>#NUM!</v>
      </c>
      <c r="F2959" t="str">
        <f>VLOOKUP(Importacao[[#This Row],[País]],Tabela4[],4,FALSE)</f>
        <v>Rússia</v>
      </c>
      <c r="G2959" t="str">
        <f>IFERROR(VLOOKUP(Importacao[[#This Row],[País Corrigido]],'Conversor de países_Geral_UTF8_'!$A$2:$B$223,2,FALSE),"Não Informado")</f>
        <v>Europa</v>
      </c>
      <c r="H29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60" spans="1:8" hidden="1">
      <c r="A2960" s="3" t="s">
        <v>185</v>
      </c>
      <c r="B2960">
        <v>2012</v>
      </c>
      <c r="C2960">
        <v>0</v>
      </c>
      <c r="D2960">
        <v>0</v>
      </c>
      <c r="E2960" t="e">
        <v>#NUM!</v>
      </c>
      <c r="F2960" t="str">
        <f>VLOOKUP(Importacao[[#This Row],[País]],Tabela4[],4,FALSE)</f>
        <v>Rússia</v>
      </c>
      <c r="G2960" t="str">
        <f>IFERROR(VLOOKUP(Importacao[[#This Row],[País Corrigido]],'Conversor de países_Geral_UTF8_'!$A$2:$B$223,2,FALSE),"Não Informado")</f>
        <v>Europa</v>
      </c>
      <c r="H29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61" spans="1:8" hidden="1">
      <c r="A2961" s="3" t="s">
        <v>185</v>
      </c>
      <c r="B2961">
        <v>2013</v>
      </c>
      <c r="C2961">
        <v>0</v>
      </c>
      <c r="D2961">
        <v>0</v>
      </c>
      <c r="E2961" t="e">
        <v>#NUM!</v>
      </c>
      <c r="F2961" t="str">
        <f>VLOOKUP(Importacao[[#This Row],[País]],Tabela4[],4,FALSE)</f>
        <v>Rússia</v>
      </c>
      <c r="G2961" t="str">
        <f>IFERROR(VLOOKUP(Importacao[[#This Row],[País Corrigido]],'Conversor de países_Geral_UTF8_'!$A$2:$B$223,2,FALSE),"Não Informado")</f>
        <v>Europa</v>
      </c>
      <c r="H29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62" spans="1:8" hidden="1">
      <c r="A2962" s="3" t="s">
        <v>185</v>
      </c>
      <c r="B2962">
        <v>2014</v>
      </c>
      <c r="C2962">
        <v>0</v>
      </c>
      <c r="D2962">
        <v>0</v>
      </c>
      <c r="E2962" t="e">
        <v>#NUM!</v>
      </c>
      <c r="F2962" t="str">
        <f>VLOOKUP(Importacao[[#This Row],[País]],Tabela4[],4,FALSE)</f>
        <v>Rússia</v>
      </c>
      <c r="G2962" t="str">
        <f>IFERROR(VLOOKUP(Importacao[[#This Row],[País Corrigido]],'Conversor de países_Geral_UTF8_'!$A$2:$B$223,2,FALSE),"Não Informado")</f>
        <v>Europa</v>
      </c>
      <c r="H29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63" spans="1:8" hidden="1">
      <c r="A2963" s="3" t="s">
        <v>185</v>
      </c>
      <c r="B2963">
        <v>2015</v>
      </c>
      <c r="C2963">
        <v>0</v>
      </c>
      <c r="D2963">
        <v>0</v>
      </c>
      <c r="E2963" t="e">
        <v>#NUM!</v>
      </c>
      <c r="F2963" t="str">
        <f>VLOOKUP(Importacao[[#This Row],[País]],Tabela4[],4,FALSE)</f>
        <v>Rússia</v>
      </c>
      <c r="G2963" t="str">
        <f>IFERROR(VLOOKUP(Importacao[[#This Row],[País Corrigido]],'Conversor de países_Geral_UTF8_'!$A$2:$B$223,2,FALSE),"Não Informado")</f>
        <v>Europa</v>
      </c>
      <c r="H29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64" spans="1:8" hidden="1">
      <c r="A2964" s="3" t="s">
        <v>185</v>
      </c>
      <c r="B2964">
        <v>2016</v>
      </c>
      <c r="C2964">
        <v>0</v>
      </c>
      <c r="D2964">
        <v>43</v>
      </c>
      <c r="E2964" t="e">
        <v>#NUM!</v>
      </c>
      <c r="F2964" t="str">
        <f>VLOOKUP(Importacao[[#This Row],[País]],Tabela4[],4,FALSE)</f>
        <v>Rússia</v>
      </c>
      <c r="G2964" t="str">
        <f>IFERROR(VLOOKUP(Importacao[[#This Row],[País Corrigido]],'Conversor de países_Geral_UTF8_'!$A$2:$B$223,2,FALSE),"Não Informado")</f>
        <v>Europa</v>
      </c>
      <c r="H29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Interpolar 1</v>
      </c>
    </row>
    <row r="2965" spans="1:8" hidden="1">
      <c r="A2965" s="3" t="s">
        <v>185</v>
      </c>
      <c r="B2965">
        <v>2017</v>
      </c>
      <c r="C2965">
        <v>0</v>
      </c>
      <c r="D2965">
        <v>0</v>
      </c>
      <c r="E2965" t="e">
        <v>#NUM!</v>
      </c>
      <c r="F2965" t="str">
        <f>VLOOKUP(Importacao[[#This Row],[País]],Tabela4[],4,FALSE)</f>
        <v>Rússia</v>
      </c>
      <c r="G2965" t="str">
        <f>IFERROR(VLOOKUP(Importacao[[#This Row],[País Corrigido]],'Conversor de países_Geral_UTF8_'!$A$2:$B$223,2,FALSE),"Não Informado")</f>
        <v>Europa</v>
      </c>
      <c r="H29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66" spans="1:8" hidden="1">
      <c r="A2966" s="3" t="s">
        <v>185</v>
      </c>
      <c r="B2966">
        <v>2018</v>
      </c>
      <c r="C2966">
        <v>17483</v>
      </c>
      <c r="D2966">
        <v>66160</v>
      </c>
      <c r="E2966">
        <v>3.7842475547674885</v>
      </c>
      <c r="F2966" t="str">
        <f>VLOOKUP(Importacao[[#This Row],[País]],Tabela4[],4,FALSE)</f>
        <v>Rússia</v>
      </c>
      <c r="G2966" t="str">
        <f>IFERROR(VLOOKUP(Importacao[[#This Row],[País Corrigido]],'Conversor de países_Geral_UTF8_'!$A$2:$B$223,2,FALSE),"Não Informado")</f>
        <v>Europa</v>
      </c>
      <c r="H29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67" spans="1:8" hidden="1">
      <c r="A2967" s="3" t="s">
        <v>185</v>
      </c>
      <c r="B2967">
        <v>2019</v>
      </c>
      <c r="C2967">
        <v>0</v>
      </c>
      <c r="D2967">
        <v>0</v>
      </c>
      <c r="E2967" t="e">
        <v>#NUM!</v>
      </c>
      <c r="F2967" t="str">
        <f>VLOOKUP(Importacao[[#This Row],[País]],Tabela4[],4,FALSE)</f>
        <v>Rússia</v>
      </c>
      <c r="G2967" t="str">
        <f>IFERROR(VLOOKUP(Importacao[[#This Row],[País Corrigido]],'Conversor de países_Geral_UTF8_'!$A$2:$B$223,2,FALSE),"Não Informado")</f>
        <v>Europa</v>
      </c>
      <c r="H29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68" spans="1:8" hidden="1">
      <c r="A2968" s="3" t="s">
        <v>185</v>
      </c>
      <c r="B2968">
        <v>2020</v>
      </c>
      <c r="C2968">
        <v>0</v>
      </c>
      <c r="D2968">
        <v>0</v>
      </c>
      <c r="E2968" t="e">
        <v>#NUM!</v>
      </c>
      <c r="F2968" t="str">
        <f>VLOOKUP(Importacao[[#This Row],[País]],Tabela4[],4,FALSE)</f>
        <v>Rússia</v>
      </c>
      <c r="G2968" t="str">
        <f>IFERROR(VLOOKUP(Importacao[[#This Row],[País Corrigido]],'Conversor de países_Geral_UTF8_'!$A$2:$B$223,2,FALSE),"Não Informado")</f>
        <v>Europa</v>
      </c>
      <c r="H29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69" spans="1:8" hidden="1">
      <c r="A2969" s="3" t="s">
        <v>185</v>
      </c>
      <c r="B2969">
        <v>2021</v>
      </c>
      <c r="C2969">
        <v>32179</v>
      </c>
      <c r="D2969">
        <v>64905</v>
      </c>
      <c r="E2969">
        <v>2.0169986637247894</v>
      </c>
      <c r="F2969" t="str">
        <f>VLOOKUP(Importacao[[#This Row],[País]],Tabela4[],4,FALSE)</f>
        <v>Rússia</v>
      </c>
      <c r="G2969" t="str">
        <f>IFERROR(VLOOKUP(Importacao[[#This Row],[País Corrigido]],'Conversor de países_Geral_UTF8_'!$A$2:$B$223,2,FALSE),"Não Informado")</f>
        <v>Europa</v>
      </c>
      <c r="H29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2970" spans="1:8" hidden="1">
      <c r="A2970" s="3" t="s">
        <v>185</v>
      </c>
      <c r="B2970">
        <v>2022</v>
      </c>
      <c r="C2970">
        <v>0</v>
      </c>
      <c r="D2970">
        <v>0</v>
      </c>
      <c r="E2970" t="e">
        <v>#NUM!</v>
      </c>
      <c r="F2970" t="str">
        <f>VLOOKUP(Importacao[[#This Row],[País]],Tabela4[],4,FALSE)</f>
        <v>Rússia</v>
      </c>
      <c r="G2970" t="str">
        <f>IFERROR(VLOOKUP(Importacao[[#This Row],[País Corrigido]],'Conversor de países_Geral_UTF8_'!$A$2:$B$223,2,FALSE),"Não Informado")</f>
        <v>Europa</v>
      </c>
      <c r="H29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1" spans="1:8" hidden="1">
      <c r="A2971" s="3" t="s">
        <v>185</v>
      </c>
      <c r="B2971">
        <v>2023</v>
      </c>
      <c r="C2971">
        <v>0</v>
      </c>
      <c r="D2971">
        <v>0</v>
      </c>
      <c r="E2971" t="e">
        <v>#NUM!</v>
      </c>
      <c r="F2971" t="str">
        <f>VLOOKUP(Importacao[[#This Row],[País]],Tabela4[],4,FALSE)</f>
        <v>Rússia</v>
      </c>
      <c r="G2971" t="str">
        <f>IFERROR(VLOOKUP(Importacao[[#This Row],[País Corrigido]],'Conversor de países_Geral_UTF8_'!$A$2:$B$223,2,FALSE),"Não Informado")</f>
        <v>Europa</v>
      </c>
      <c r="H29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2" spans="1:8" hidden="1">
      <c r="A2972" s="3" t="s">
        <v>187</v>
      </c>
      <c r="B2972">
        <v>1970</v>
      </c>
      <c r="C2972">
        <v>0</v>
      </c>
      <c r="D2972">
        <v>0</v>
      </c>
      <c r="E2972" t="e">
        <v>#NUM!</v>
      </c>
      <c r="F2972" t="str">
        <f>VLOOKUP(Importacao[[#This Row],[País]],Tabela4[],4,FALSE)</f>
        <v>San Marino</v>
      </c>
      <c r="G2972" t="str">
        <f>IFERROR(VLOOKUP(Importacao[[#This Row],[País Corrigido]],'Conversor de países_Geral_UTF8_'!$A$2:$B$223,2,FALSE),"Não Informado")</f>
        <v>Europa</v>
      </c>
      <c r="H29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3" spans="1:8" hidden="1">
      <c r="A2973" s="3" t="s">
        <v>187</v>
      </c>
      <c r="B2973">
        <v>1971</v>
      </c>
      <c r="C2973">
        <v>0</v>
      </c>
      <c r="D2973">
        <v>0</v>
      </c>
      <c r="E2973" t="e">
        <v>#NUM!</v>
      </c>
      <c r="F2973" t="str">
        <f>VLOOKUP(Importacao[[#This Row],[País]],Tabela4[],4,FALSE)</f>
        <v>San Marino</v>
      </c>
      <c r="G2973" t="str">
        <f>IFERROR(VLOOKUP(Importacao[[#This Row],[País Corrigido]],'Conversor de países_Geral_UTF8_'!$A$2:$B$223,2,FALSE),"Não Informado")</f>
        <v>Europa</v>
      </c>
      <c r="H29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4" spans="1:8" hidden="1">
      <c r="A2974" s="3" t="s">
        <v>187</v>
      </c>
      <c r="B2974">
        <v>1972</v>
      </c>
      <c r="C2974">
        <v>0</v>
      </c>
      <c r="D2974">
        <v>0</v>
      </c>
      <c r="E2974" t="e">
        <v>#NUM!</v>
      </c>
      <c r="F2974" t="str">
        <f>VLOOKUP(Importacao[[#This Row],[País]],Tabela4[],4,FALSE)</f>
        <v>San Marino</v>
      </c>
      <c r="G2974" t="str">
        <f>IFERROR(VLOOKUP(Importacao[[#This Row],[País Corrigido]],'Conversor de países_Geral_UTF8_'!$A$2:$B$223,2,FALSE),"Não Informado")</f>
        <v>Europa</v>
      </c>
      <c r="H29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5" spans="1:8" hidden="1">
      <c r="A2975" s="3" t="s">
        <v>187</v>
      </c>
      <c r="B2975">
        <v>1973</v>
      </c>
      <c r="C2975">
        <v>0</v>
      </c>
      <c r="D2975">
        <v>0</v>
      </c>
      <c r="E2975" t="e">
        <v>#NUM!</v>
      </c>
      <c r="F2975" t="str">
        <f>VLOOKUP(Importacao[[#This Row],[País]],Tabela4[],4,FALSE)</f>
        <v>San Marino</v>
      </c>
      <c r="G2975" t="str">
        <f>IFERROR(VLOOKUP(Importacao[[#This Row],[País Corrigido]],'Conversor de países_Geral_UTF8_'!$A$2:$B$223,2,FALSE),"Não Informado")</f>
        <v>Europa</v>
      </c>
      <c r="H29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6" spans="1:8" hidden="1">
      <c r="A2976" s="3" t="s">
        <v>187</v>
      </c>
      <c r="B2976">
        <v>1974</v>
      </c>
      <c r="C2976">
        <v>0</v>
      </c>
      <c r="D2976">
        <v>0</v>
      </c>
      <c r="E2976" t="e">
        <v>#NUM!</v>
      </c>
      <c r="F2976" t="str">
        <f>VLOOKUP(Importacao[[#This Row],[País]],Tabela4[],4,FALSE)</f>
        <v>San Marino</v>
      </c>
      <c r="G2976" t="str">
        <f>IFERROR(VLOOKUP(Importacao[[#This Row],[País Corrigido]],'Conversor de países_Geral_UTF8_'!$A$2:$B$223,2,FALSE),"Não Informado")</f>
        <v>Europa</v>
      </c>
      <c r="H29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7" spans="1:8" hidden="1">
      <c r="A2977" s="3" t="s">
        <v>187</v>
      </c>
      <c r="B2977">
        <v>1975</v>
      </c>
      <c r="C2977">
        <v>0</v>
      </c>
      <c r="D2977">
        <v>0</v>
      </c>
      <c r="E2977" t="e">
        <v>#NUM!</v>
      </c>
      <c r="F2977" t="str">
        <f>VLOOKUP(Importacao[[#This Row],[País]],Tabela4[],4,FALSE)</f>
        <v>San Marino</v>
      </c>
      <c r="G2977" t="str">
        <f>IFERROR(VLOOKUP(Importacao[[#This Row],[País Corrigido]],'Conversor de países_Geral_UTF8_'!$A$2:$B$223,2,FALSE),"Não Informado")</f>
        <v>Europa</v>
      </c>
      <c r="H29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8" spans="1:8" hidden="1">
      <c r="A2978" s="3" t="s">
        <v>187</v>
      </c>
      <c r="B2978">
        <v>1976</v>
      </c>
      <c r="C2978">
        <v>0</v>
      </c>
      <c r="D2978">
        <v>0</v>
      </c>
      <c r="E2978" t="e">
        <v>#NUM!</v>
      </c>
      <c r="F2978" t="str">
        <f>VLOOKUP(Importacao[[#This Row],[País]],Tabela4[],4,FALSE)</f>
        <v>San Marino</v>
      </c>
      <c r="G2978" t="str">
        <f>IFERROR(VLOOKUP(Importacao[[#This Row],[País Corrigido]],'Conversor de países_Geral_UTF8_'!$A$2:$B$223,2,FALSE),"Não Informado")</f>
        <v>Europa</v>
      </c>
      <c r="H29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79" spans="1:8" hidden="1">
      <c r="A2979" s="3" t="s">
        <v>187</v>
      </c>
      <c r="B2979">
        <v>1977</v>
      </c>
      <c r="C2979">
        <v>0</v>
      </c>
      <c r="D2979">
        <v>0</v>
      </c>
      <c r="E2979" t="e">
        <v>#NUM!</v>
      </c>
      <c r="F2979" t="str">
        <f>VLOOKUP(Importacao[[#This Row],[País]],Tabela4[],4,FALSE)</f>
        <v>San Marino</v>
      </c>
      <c r="G2979" t="str">
        <f>IFERROR(VLOOKUP(Importacao[[#This Row],[País Corrigido]],'Conversor de países_Geral_UTF8_'!$A$2:$B$223,2,FALSE),"Não Informado")</f>
        <v>Europa</v>
      </c>
      <c r="H29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0" spans="1:8" hidden="1">
      <c r="A2980" s="3" t="s">
        <v>187</v>
      </c>
      <c r="B2980">
        <v>1978</v>
      </c>
      <c r="C2980">
        <v>0</v>
      </c>
      <c r="D2980">
        <v>0</v>
      </c>
      <c r="E2980" t="e">
        <v>#NUM!</v>
      </c>
      <c r="F2980" t="str">
        <f>VLOOKUP(Importacao[[#This Row],[País]],Tabela4[],4,FALSE)</f>
        <v>San Marino</v>
      </c>
      <c r="G2980" t="str">
        <f>IFERROR(VLOOKUP(Importacao[[#This Row],[País Corrigido]],'Conversor de países_Geral_UTF8_'!$A$2:$B$223,2,FALSE),"Não Informado")</f>
        <v>Europa</v>
      </c>
      <c r="H29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1" spans="1:8" hidden="1">
      <c r="A2981" s="3" t="s">
        <v>187</v>
      </c>
      <c r="B2981">
        <v>1979</v>
      </c>
      <c r="C2981">
        <v>0</v>
      </c>
      <c r="D2981">
        <v>0</v>
      </c>
      <c r="E2981" t="e">
        <v>#NUM!</v>
      </c>
      <c r="F2981" t="str">
        <f>VLOOKUP(Importacao[[#This Row],[País]],Tabela4[],4,FALSE)</f>
        <v>San Marino</v>
      </c>
      <c r="G2981" t="str">
        <f>IFERROR(VLOOKUP(Importacao[[#This Row],[País Corrigido]],'Conversor de países_Geral_UTF8_'!$A$2:$B$223,2,FALSE),"Não Informado")</f>
        <v>Europa</v>
      </c>
      <c r="H29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2" spans="1:8" hidden="1">
      <c r="A2982" s="3" t="s">
        <v>187</v>
      </c>
      <c r="B2982">
        <v>1980</v>
      </c>
      <c r="C2982">
        <v>0</v>
      </c>
      <c r="D2982">
        <v>0</v>
      </c>
      <c r="E2982" t="e">
        <v>#NUM!</v>
      </c>
      <c r="F2982" t="str">
        <f>VLOOKUP(Importacao[[#This Row],[País]],Tabela4[],4,FALSE)</f>
        <v>San Marino</v>
      </c>
      <c r="G2982" t="str">
        <f>IFERROR(VLOOKUP(Importacao[[#This Row],[País Corrigido]],'Conversor de países_Geral_UTF8_'!$A$2:$B$223,2,FALSE),"Não Informado")</f>
        <v>Europa</v>
      </c>
      <c r="H29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3" spans="1:8" hidden="1">
      <c r="A2983" s="3" t="s">
        <v>187</v>
      </c>
      <c r="B2983">
        <v>1981</v>
      </c>
      <c r="C2983">
        <v>0</v>
      </c>
      <c r="D2983">
        <v>0</v>
      </c>
      <c r="E2983" t="e">
        <v>#NUM!</v>
      </c>
      <c r="F2983" t="str">
        <f>VLOOKUP(Importacao[[#This Row],[País]],Tabela4[],4,FALSE)</f>
        <v>San Marino</v>
      </c>
      <c r="G2983" t="str">
        <f>IFERROR(VLOOKUP(Importacao[[#This Row],[País Corrigido]],'Conversor de países_Geral_UTF8_'!$A$2:$B$223,2,FALSE),"Não Informado")</f>
        <v>Europa</v>
      </c>
      <c r="H29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4" spans="1:8" hidden="1">
      <c r="A2984" s="3" t="s">
        <v>187</v>
      </c>
      <c r="B2984">
        <v>1982</v>
      </c>
      <c r="C2984">
        <v>0</v>
      </c>
      <c r="D2984">
        <v>0</v>
      </c>
      <c r="E2984" t="e">
        <v>#NUM!</v>
      </c>
      <c r="F2984" t="str">
        <f>VLOOKUP(Importacao[[#This Row],[País]],Tabela4[],4,FALSE)</f>
        <v>San Marino</v>
      </c>
      <c r="G2984" t="str">
        <f>IFERROR(VLOOKUP(Importacao[[#This Row],[País Corrigido]],'Conversor de países_Geral_UTF8_'!$A$2:$B$223,2,FALSE),"Não Informado")</f>
        <v>Europa</v>
      </c>
      <c r="H29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5" spans="1:8" hidden="1">
      <c r="A2985" s="3" t="s">
        <v>187</v>
      </c>
      <c r="B2985">
        <v>1983</v>
      </c>
      <c r="C2985">
        <v>0</v>
      </c>
      <c r="D2985">
        <v>0</v>
      </c>
      <c r="E2985" t="e">
        <v>#NUM!</v>
      </c>
      <c r="F2985" t="str">
        <f>VLOOKUP(Importacao[[#This Row],[País]],Tabela4[],4,FALSE)</f>
        <v>San Marino</v>
      </c>
      <c r="G2985" t="str">
        <f>IFERROR(VLOOKUP(Importacao[[#This Row],[País Corrigido]],'Conversor de países_Geral_UTF8_'!$A$2:$B$223,2,FALSE),"Não Informado")</f>
        <v>Europa</v>
      </c>
      <c r="H29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6" spans="1:8" hidden="1">
      <c r="A2986" s="3" t="s">
        <v>187</v>
      </c>
      <c r="B2986">
        <v>1984</v>
      </c>
      <c r="C2986">
        <v>0</v>
      </c>
      <c r="D2986">
        <v>0</v>
      </c>
      <c r="E2986" t="e">
        <v>#NUM!</v>
      </c>
      <c r="F2986" t="str">
        <f>VLOOKUP(Importacao[[#This Row],[País]],Tabela4[],4,FALSE)</f>
        <v>San Marino</v>
      </c>
      <c r="G2986" t="str">
        <f>IFERROR(VLOOKUP(Importacao[[#This Row],[País Corrigido]],'Conversor de países_Geral_UTF8_'!$A$2:$B$223,2,FALSE),"Não Informado")</f>
        <v>Europa</v>
      </c>
      <c r="H29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7" spans="1:8" hidden="1">
      <c r="A2987" s="3" t="s">
        <v>187</v>
      </c>
      <c r="B2987">
        <v>1985</v>
      </c>
      <c r="C2987">
        <v>0</v>
      </c>
      <c r="D2987">
        <v>0</v>
      </c>
      <c r="E2987" t="e">
        <v>#NUM!</v>
      </c>
      <c r="F2987" t="str">
        <f>VLOOKUP(Importacao[[#This Row],[País]],Tabela4[],4,FALSE)</f>
        <v>San Marino</v>
      </c>
      <c r="G2987" t="str">
        <f>IFERROR(VLOOKUP(Importacao[[#This Row],[País Corrigido]],'Conversor de países_Geral_UTF8_'!$A$2:$B$223,2,FALSE),"Não Informado")</f>
        <v>Europa</v>
      </c>
      <c r="H29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8" spans="1:8" hidden="1">
      <c r="A2988" s="3" t="s">
        <v>187</v>
      </c>
      <c r="B2988">
        <v>1986</v>
      </c>
      <c r="C2988">
        <v>0</v>
      </c>
      <c r="D2988">
        <v>0</v>
      </c>
      <c r="E2988" t="e">
        <v>#NUM!</v>
      </c>
      <c r="F2988" t="str">
        <f>VLOOKUP(Importacao[[#This Row],[País]],Tabela4[],4,FALSE)</f>
        <v>San Marino</v>
      </c>
      <c r="G2988" t="str">
        <f>IFERROR(VLOOKUP(Importacao[[#This Row],[País Corrigido]],'Conversor de países_Geral_UTF8_'!$A$2:$B$223,2,FALSE),"Não Informado")</f>
        <v>Europa</v>
      </c>
      <c r="H29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89" spans="1:8" hidden="1">
      <c r="A2989" s="3" t="s">
        <v>187</v>
      </c>
      <c r="B2989">
        <v>1987</v>
      </c>
      <c r="C2989">
        <v>0</v>
      </c>
      <c r="D2989">
        <v>0</v>
      </c>
      <c r="E2989" t="e">
        <v>#NUM!</v>
      </c>
      <c r="F2989" t="str">
        <f>VLOOKUP(Importacao[[#This Row],[País]],Tabela4[],4,FALSE)</f>
        <v>San Marino</v>
      </c>
      <c r="G2989" t="str">
        <f>IFERROR(VLOOKUP(Importacao[[#This Row],[País Corrigido]],'Conversor de países_Geral_UTF8_'!$A$2:$B$223,2,FALSE),"Não Informado")</f>
        <v>Europa</v>
      </c>
      <c r="H29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0" spans="1:8" hidden="1">
      <c r="A2990" s="3" t="s">
        <v>187</v>
      </c>
      <c r="B2990">
        <v>1988</v>
      </c>
      <c r="C2990">
        <v>0</v>
      </c>
      <c r="D2990">
        <v>0</v>
      </c>
      <c r="E2990" t="e">
        <v>#NUM!</v>
      </c>
      <c r="F2990" t="str">
        <f>VLOOKUP(Importacao[[#This Row],[País]],Tabela4[],4,FALSE)</f>
        <v>San Marino</v>
      </c>
      <c r="G2990" t="str">
        <f>IFERROR(VLOOKUP(Importacao[[#This Row],[País Corrigido]],'Conversor de países_Geral_UTF8_'!$A$2:$B$223,2,FALSE),"Não Informado")</f>
        <v>Europa</v>
      </c>
      <c r="H29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1" spans="1:8" hidden="1">
      <c r="A2991" s="3" t="s">
        <v>187</v>
      </c>
      <c r="B2991">
        <v>1989</v>
      </c>
      <c r="C2991">
        <v>0</v>
      </c>
      <c r="D2991">
        <v>0</v>
      </c>
      <c r="E2991" t="e">
        <v>#NUM!</v>
      </c>
      <c r="F2991" t="str">
        <f>VLOOKUP(Importacao[[#This Row],[País]],Tabela4[],4,FALSE)</f>
        <v>San Marino</v>
      </c>
      <c r="G2991" t="str">
        <f>IFERROR(VLOOKUP(Importacao[[#This Row],[País Corrigido]],'Conversor de países_Geral_UTF8_'!$A$2:$B$223,2,FALSE),"Não Informado")</f>
        <v>Europa</v>
      </c>
      <c r="H29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2" spans="1:8" hidden="1">
      <c r="A2992" s="3" t="s">
        <v>187</v>
      </c>
      <c r="B2992">
        <v>1990</v>
      </c>
      <c r="C2992">
        <v>0</v>
      </c>
      <c r="D2992">
        <v>0</v>
      </c>
      <c r="E2992" t="e">
        <v>#NUM!</v>
      </c>
      <c r="F2992" t="str">
        <f>VLOOKUP(Importacao[[#This Row],[País]],Tabela4[],4,FALSE)</f>
        <v>San Marino</v>
      </c>
      <c r="G2992" t="str">
        <f>IFERROR(VLOOKUP(Importacao[[#This Row],[País Corrigido]],'Conversor de países_Geral_UTF8_'!$A$2:$B$223,2,FALSE),"Não Informado")</f>
        <v>Europa</v>
      </c>
      <c r="H29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3" spans="1:8" hidden="1">
      <c r="A2993" s="3" t="s">
        <v>187</v>
      </c>
      <c r="B2993">
        <v>1991</v>
      </c>
      <c r="C2993">
        <v>0</v>
      </c>
      <c r="D2993">
        <v>0</v>
      </c>
      <c r="E2993" t="e">
        <v>#NUM!</v>
      </c>
      <c r="F2993" t="str">
        <f>VLOOKUP(Importacao[[#This Row],[País]],Tabela4[],4,FALSE)</f>
        <v>San Marino</v>
      </c>
      <c r="G2993" t="str">
        <f>IFERROR(VLOOKUP(Importacao[[#This Row],[País Corrigido]],'Conversor de países_Geral_UTF8_'!$A$2:$B$223,2,FALSE),"Não Informado")</f>
        <v>Europa</v>
      </c>
      <c r="H29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4" spans="1:8" hidden="1">
      <c r="A2994" s="3" t="s">
        <v>187</v>
      </c>
      <c r="B2994">
        <v>1992</v>
      </c>
      <c r="C2994">
        <v>0</v>
      </c>
      <c r="D2994">
        <v>0</v>
      </c>
      <c r="E2994" t="e">
        <v>#NUM!</v>
      </c>
      <c r="F2994" t="str">
        <f>VLOOKUP(Importacao[[#This Row],[País]],Tabela4[],4,FALSE)</f>
        <v>San Marino</v>
      </c>
      <c r="G2994" t="str">
        <f>IFERROR(VLOOKUP(Importacao[[#This Row],[País Corrigido]],'Conversor de países_Geral_UTF8_'!$A$2:$B$223,2,FALSE),"Não Informado")</f>
        <v>Europa</v>
      </c>
      <c r="H29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5" spans="1:8" hidden="1">
      <c r="A2995" s="3" t="s">
        <v>187</v>
      </c>
      <c r="B2995">
        <v>1993</v>
      </c>
      <c r="C2995">
        <v>0</v>
      </c>
      <c r="D2995">
        <v>0</v>
      </c>
      <c r="E2995" t="e">
        <v>#NUM!</v>
      </c>
      <c r="F2995" t="str">
        <f>VLOOKUP(Importacao[[#This Row],[País]],Tabela4[],4,FALSE)</f>
        <v>San Marino</v>
      </c>
      <c r="G2995" t="str">
        <f>IFERROR(VLOOKUP(Importacao[[#This Row],[País Corrigido]],'Conversor de países_Geral_UTF8_'!$A$2:$B$223,2,FALSE),"Não Informado")</f>
        <v>Europa</v>
      </c>
      <c r="H29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6" spans="1:8" hidden="1">
      <c r="A2996" s="3" t="s">
        <v>187</v>
      </c>
      <c r="B2996">
        <v>1994</v>
      </c>
      <c r="C2996">
        <v>0</v>
      </c>
      <c r="D2996">
        <v>0</v>
      </c>
      <c r="E2996" t="e">
        <v>#NUM!</v>
      </c>
      <c r="F2996" t="str">
        <f>VLOOKUP(Importacao[[#This Row],[País]],Tabela4[],4,FALSE)</f>
        <v>San Marino</v>
      </c>
      <c r="G2996" t="str">
        <f>IFERROR(VLOOKUP(Importacao[[#This Row],[País Corrigido]],'Conversor de países_Geral_UTF8_'!$A$2:$B$223,2,FALSE),"Não Informado")</f>
        <v>Europa</v>
      </c>
      <c r="H29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7" spans="1:8" hidden="1">
      <c r="A2997" s="3" t="s">
        <v>187</v>
      </c>
      <c r="B2997">
        <v>1995</v>
      </c>
      <c r="C2997">
        <v>0</v>
      </c>
      <c r="D2997">
        <v>0</v>
      </c>
      <c r="E2997" t="e">
        <v>#NUM!</v>
      </c>
      <c r="F2997" t="str">
        <f>VLOOKUP(Importacao[[#This Row],[País]],Tabela4[],4,FALSE)</f>
        <v>San Marino</v>
      </c>
      <c r="G2997" t="str">
        <f>IFERROR(VLOOKUP(Importacao[[#This Row],[País Corrigido]],'Conversor de países_Geral_UTF8_'!$A$2:$B$223,2,FALSE),"Não Informado")</f>
        <v>Europa</v>
      </c>
      <c r="H29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8" spans="1:8" hidden="1">
      <c r="A2998" s="3" t="s">
        <v>187</v>
      </c>
      <c r="B2998">
        <v>1996</v>
      </c>
      <c r="C2998">
        <v>0</v>
      </c>
      <c r="D2998">
        <v>0</v>
      </c>
      <c r="E2998" t="e">
        <v>#NUM!</v>
      </c>
      <c r="F2998" t="str">
        <f>VLOOKUP(Importacao[[#This Row],[País]],Tabela4[],4,FALSE)</f>
        <v>San Marino</v>
      </c>
      <c r="G2998" t="str">
        <f>IFERROR(VLOOKUP(Importacao[[#This Row],[País Corrigido]],'Conversor de países_Geral_UTF8_'!$A$2:$B$223,2,FALSE),"Não Informado")</f>
        <v>Europa</v>
      </c>
      <c r="H29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2999" spans="1:8" hidden="1">
      <c r="A2999" s="3" t="s">
        <v>187</v>
      </c>
      <c r="B2999">
        <v>1997</v>
      </c>
      <c r="C2999">
        <v>0</v>
      </c>
      <c r="D2999">
        <v>0</v>
      </c>
      <c r="E2999" t="e">
        <v>#NUM!</v>
      </c>
      <c r="F2999" t="str">
        <f>VLOOKUP(Importacao[[#This Row],[País]],Tabela4[],4,FALSE)</f>
        <v>San Marino</v>
      </c>
      <c r="G2999" t="str">
        <f>IFERROR(VLOOKUP(Importacao[[#This Row],[País Corrigido]],'Conversor de países_Geral_UTF8_'!$A$2:$B$223,2,FALSE),"Não Informado")</f>
        <v>Europa</v>
      </c>
      <c r="H29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0" spans="1:8" hidden="1">
      <c r="A3000" s="3" t="s">
        <v>187</v>
      </c>
      <c r="B3000">
        <v>1998</v>
      </c>
      <c r="C3000">
        <v>0</v>
      </c>
      <c r="D3000">
        <v>0</v>
      </c>
      <c r="E3000" t="e">
        <v>#NUM!</v>
      </c>
      <c r="F3000" t="str">
        <f>VLOOKUP(Importacao[[#This Row],[País]],Tabela4[],4,FALSE)</f>
        <v>San Marino</v>
      </c>
      <c r="G3000" t="str">
        <f>IFERROR(VLOOKUP(Importacao[[#This Row],[País Corrigido]],'Conversor de países_Geral_UTF8_'!$A$2:$B$223,2,FALSE),"Não Informado")</f>
        <v>Europa</v>
      </c>
      <c r="H30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1" spans="1:8" hidden="1">
      <c r="A3001" s="3" t="s">
        <v>187</v>
      </c>
      <c r="B3001">
        <v>1999</v>
      </c>
      <c r="C3001">
        <v>0</v>
      </c>
      <c r="D3001">
        <v>0</v>
      </c>
      <c r="E3001" t="e">
        <v>#NUM!</v>
      </c>
      <c r="F3001" t="str">
        <f>VLOOKUP(Importacao[[#This Row],[País]],Tabela4[],4,FALSE)</f>
        <v>San Marino</v>
      </c>
      <c r="G3001" t="str">
        <f>IFERROR(VLOOKUP(Importacao[[#This Row],[País Corrigido]],'Conversor de países_Geral_UTF8_'!$A$2:$B$223,2,FALSE),"Não Informado")</f>
        <v>Europa</v>
      </c>
      <c r="H30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2" spans="1:8" hidden="1">
      <c r="A3002" s="3" t="s">
        <v>187</v>
      </c>
      <c r="B3002">
        <v>2000</v>
      </c>
      <c r="C3002">
        <v>0</v>
      </c>
      <c r="D3002">
        <v>0</v>
      </c>
      <c r="E3002" t="e">
        <v>#NUM!</v>
      </c>
      <c r="F3002" t="str">
        <f>VLOOKUP(Importacao[[#This Row],[País]],Tabela4[],4,FALSE)</f>
        <v>San Marino</v>
      </c>
      <c r="G3002" t="str">
        <f>IFERROR(VLOOKUP(Importacao[[#This Row],[País Corrigido]],'Conversor de países_Geral_UTF8_'!$A$2:$B$223,2,FALSE),"Não Informado")</f>
        <v>Europa</v>
      </c>
      <c r="H30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3" spans="1:8" hidden="1">
      <c r="A3003" s="3" t="s">
        <v>187</v>
      </c>
      <c r="B3003">
        <v>2001</v>
      </c>
      <c r="C3003">
        <v>0</v>
      </c>
      <c r="D3003">
        <v>0</v>
      </c>
      <c r="E3003" t="e">
        <v>#NUM!</v>
      </c>
      <c r="F3003" t="str">
        <f>VLOOKUP(Importacao[[#This Row],[País]],Tabela4[],4,FALSE)</f>
        <v>San Marino</v>
      </c>
      <c r="G3003" t="str">
        <f>IFERROR(VLOOKUP(Importacao[[#This Row],[País Corrigido]],'Conversor de países_Geral_UTF8_'!$A$2:$B$223,2,FALSE),"Não Informado")</f>
        <v>Europa</v>
      </c>
      <c r="H30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4" spans="1:8" hidden="1">
      <c r="A3004" s="3" t="s">
        <v>187</v>
      </c>
      <c r="B3004">
        <v>2002</v>
      </c>
      <c r="C3004">
        <v>0</v>
      </c>
      <c r="D3004">
        <v>0</v>
      </c>
      <c r="E3004" t="e">
        <v>#NUM!</v>
      </c>
      <c r="F3004" t="str">
        <f>VLOOKUP(Importacao[[#This Row],[País]],Tabela4[],4,FALSE)</f>
        <v>San Marino</v>
      </c>
      <c r="G3004" t="str">
        <f>IFERROR(VLOOKUP(Importacao[[#This Row],[País Corrigido]],'Conversor de países_Geral_UTF8_'!$A$2:$B$223,2,FALSE),"Não Informado")</f>
        <v>Europa</v>
      </c>
      <c r="H30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5" spans="1:8" hidden="1">
      <c r="A3005" s="3" t="s">
        <v>187</v>
      </c>
      <c r="B3005">
        <v>2003</v>
      </c>
      <c r="C3005">
        <v>0</v>
      </c>
      <c r="D3005">
        <v>0</v>
      </c>
      <c r="E3005" t="e">
        <v>#NUM!</v>
      </c>
      <c r="F3005" t="str">
        <f>VLOOKUP(Importacao[[#This Row],[País]],Tabela4[],4,FALSE)</f>
        <v>San Marino</v>
      </c>
      <c r="G3005" t="str">
        <f>IFERROR(VLOOKUP(Importacao[[#This Row],[País Corrigido]],'Conversor de países_Geral_UTF8_'!$A$2:$B$223,2,FALSE),"Não Informado")</f>
        <v>Europa</v>
      </c>
      <c r="H30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6" spans="1:8" hidden="1">
      <c r="A3006" s="3" t="s">
        <v>187</v>
      </c>
      <c r="B3006">
        <v>2004</v>
      </c>
      <c r="C3006">
        <v>0</v>
      </c>
      <c r="D3006">
        <v>0</v>
      </c>
      <c r="E3006" t="e">
        <v>#NUM!</v>
      </c>
      <c r="F3006" t="str">
        <f>VLOOKUP(Importacao[[#This Row],[País]],Tabela4[],4,FALSE)</f>
        <v>San Marino</v>
      </c>
      <c r="G3006" t="str">
        <f>IFERROR(VLOOKUP(Importacao[[#This Row],[País Corrigido]],'Conversor de países_Geral_UTF8_'!$A$2:$B$223,2,FALSE),"Não Informado")</f>
        <v>Europa</v>
      </c>
      <c r="H30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7" spans="1:8" hidden="1">
      <c r="A3007" s="3" t="s">
        <v>187</v>
      </c>
      <c r="B3007">
        <v>2005</v>
      </c>
      <c r="C3007">
        <v>0</v>
      </c>
      <c r="D3007">
        <v>0</v>
      </c>
      <c r="E3007" t="e">
        <v>#NUM!</v>
      </c>
      <c r="F3007" t="str">
        <f>VLOOKUP(Importacao[[#This Row],[País]],Tabela4[],4,FALSE)</f>
        <v>San Marino</v>
      </c>
      <c r="G3007" t="str">
        <f>IFERROR(VLOOKUP(Importacao[[#This Row],[País Corrigido]],'Conversor de países_Geral_UTF8_'!$A$2:$B$223,2,FALSE),"Não Informado")</f>
        <v>Europa</v>
      </c>
      <c r="H30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8" spans="1:8" hidden="1">
      <c r="A3008" s="3" t="s">
        <v>187</v>
      </c>
      <c r="B3008">
        <v>2006</v>
      </c>
      <c r="C3008">
        <v>0</v>
      </c>
      <c r="D3008">
        <v>0</v>
      </c>
      <c r="E3008" t="e">
        <v>#NUM!</v>
      </c>
      <c r="F3008" t="str">
        <f>VLOOKUP(Importacao[[#This Row],[País]],Tabela4[],4,FALSE)</f>
        <v>San Marino</v>
      </c>
      <c r="G3008" t="str">
        <f>IFERROR(VLOOKUP(Importacao[[#This Row],[País Corrigido]],'Conversor de países_Geral_UTF8_'!$A$2:$B$223,2,FALSE),"Não Informado")</f>
        <v>Europa</v>
      </c>
      <c r="H30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09" spans="1:8" hidden="1">
      <c r="A3009" s="3" t="s">
        <v>187</v>
      </c>
      <c r="B3009">
        <v>2007</v>
      </c>
      <c r="C3009">
        <v>0</v>
      </c>
      <c r="D3009">
        <v>0</v>
      </c>
      <c r="E3009" t="e">
        <v>#NUM!</v>
      </c>
      <c r="F3009" t="str">
        <f>VLOOKUP(Importacao[[#This Row],[País]],Tabela4[],4,FALSE)</f>
        <v>San Marino</v>
      </c>
      <c r="G3009" t="str">
        <f>IFERROR(VLOOKUP(Importacao[[#This Row],[País Corrigido]],'Conversor de países_Geral_UTF8_'!$A$2:$B$223,2,FALSE),"Não Informado")</f>
        <v>Europa</v>
      </c>
      <c r="H30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0" spans="1:8" hidden="1">
      <c r="A3010" s="3" t="s">
        <v>187</v>
      </c>
      <c r="B3010">
        <v>2008</v>
      </c>
      <c r="C3010">
        <v>0</v>
      </c>
      <c r="D3010">
        <v>0</v>
      </c>
      <c r="E3010" t="e">
        <v>#NUM!</v>
      </c>
      <c r="F3010" t="str">
        <f>VLOOKUP(Importacao[[#This Row],[País]],Tabela4[],4,FALSE)</f>
        <v>San Marino</v>
      </c>
      <c r="G3010" t="str">
        <f>IFERROR(VLOOKUP(Importacao[[#This Row],[País Corrigido]],'Conversor de países_Geral_UTF8_'!$A$2:$B$223,2,FALSE),"Não Informado")</f>
        <v>Europa</v>
      </c>
      <c r="H30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1" spans="1:8" hidden="1">
      <c r="A3011" s="3" t="s">
        <v>187</v>
      </c>
      <c r="B3011">
        <v>2009</v>
      </c>
      <c r="C3011">
        <v>0</v>
      </c>
      <c r="D3011">
        <v>0</v>
      </c>
      <c r="E3011" t="e">
        <v>#NUM!</v>
      </c>
      <c r="F3011" t="str">
        <f>VLOOKUP(Importacao[[#This Row],[País]],Tabela4[],4,FALSE)</f>
        <v>San Marino</v>
      </c>
      <c r="G3011" t="str">
        <f>IFERROR(VLOOKUP(Importacao[[#This Row],[País Corrigido]],'Conversor de países_Geral_UTF8_'!$A$2:$B$223,2,FALSE),"Não Informado")</f>
        <v>Europa</v>
      </c>
      <c r="H30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2" spans="1:8" hidden="1">
      <c r="A3012" s="3" t="s">
        <v>187</v>
      </c>
      <c r="B3012">
        <v>2010</v>
      </c>
      <c r="C3012">
        <v>0</v>
      </c>
      <c r="D3012">
        <v>0</v>
      </c>
      <c r="E3012" t="e">
        <v>#NUM!</v>
      </c>
      <c r="F3012" t="str">
        <f>VLOOKUP(Importacao[[#This Row],[País]],Tabela4[],4,FALSE)</f>
        <v>San Marino</v>
      </c>
      <c r="G3012" t="str">
        <f>IFERROR(VLOOKUP(Importacao[[#This Row],[País Corrigido]],'Conversor de países_Geral_UTF8_'!$A$2:$B$223,2,FALSE),"Não Informado")</f>
        <v>Europa</v>
      </c>
      <c r="H30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3" spans="1:8" hidden="1">
      <c r="A3013" s="3" t="s">
        <v>187</v>
      </c>
      <c r="B3013">
        <v>2011</v>
      </c>
      <c r="C3013">
        <v>0</v>
      </c>
      <c r="D3013">
        <v>0</v>
      </c>
      <c r="E3013" t="e">
        <v>#NUM!</v>
      </c>
      <c r="F3013" t="str">
        <f>VLOOKUP(Importacao[[#This Row],[País]],Tabela4[],4,FALSE)</f>
        <v>San Marino</v>
      </c>
      <c r="G3013" t="str">
        <f>IFERROR(VLOOKUP(Importacao[[#This Row],[País Corrigido]],'Conversor de países_Geral_UTF8_'!$A$2:$B$223,2,FALSE),"Não Informado")</f>
        <v>Europa</v>
      </c>
      <c r="H30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4" spans="1:8" hidden="1">
      <c r="A3014" s="3" t="s">
        <v>187</v>
      </c>
      <c r="B3014">
        <v>2012</v>
      </c>
      <c r="C3014">
        <v>0</v>
      </c>
      <c r="D3014">
        <v>0</v>
      </c>
      <c r="E3014" t="e">
        <v>#NUM!</v>
      </c>
      <c r="F3014" t="str">
        <f>VLOOKUP(Importacao[[#This Row],[País]],Tabela4[],4,FALSE)</f>
        <v>San Marino</v>
      </c>
      <c r="G3014" t="str">
        <f>IFERROR(VLOOKUP(Importacao[[#This Row],[País Corrigido]],'Conversor de países_Geral_UTF8_'!$A$2:$B$223,2,FALSE),"Não Informado")</f>
        <v>Europa</v>
      </c>
      <c r="H30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5" spans="1:8" hidden="1">
      <c r="A3015" s="3" t="s">
        <v>187</v>
      </c>
      <c r="B3015">
        <v>2013</v>
      </c>
      <c r="C3015">
        <v>0</v>
      </c>
      <c r="D3015">
        <v>0</v>
      </c>
      <c r="E3015" t="e">
        <v>#NUM!</v>
      </c>
      <c r="F3015" t="str">
        <f>VLOOKUP(Importacao[[#This Row],[País]],Tabela4[],4,FALSE)</f>
        <v>San Marino</v>
      </c>
      <c r="G3015" t="str">
        <f>IFERROR(VLOOKUP(Importacao[[#This Row],[País Corrigido]],'Conversor de países_Geral_UTF8_'!$A$2:$B$223,2,FALSE),"Não Informado")</f>
        <v>Europa</v>
      </c>
      <c r="H30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6" spans="1:8" hidden="1">
      <c r="A3016" s="3" t="s">
        <v>187</v>
      </c>
      <c r="B3016">
        <v>2014</v>
      </c>
      <c r="C3016">
        <v>0</v>
      </c>
      <c r="D3016">
        <v>0</v>
      </c>
      <c r="E3016" t="e">
        <v>#NUM!</v>
      </c>
      <c r="F3016" t="str">
        <f>VLOOKUP(Importacao[[#This Row],[País]],Tabela4[],4,FALSE)</f>
        <v>San Marino</v>
      </c>
      <c r="G3016" t="str">
        <f>IFERROR(VLOOKUP(Importacao[[#This Row],[País Corrigido]],'Conversor de países_Geral_UTF8_'!$A$2:$B$223,2,FALSE),"Não Informado")</f>
        <v>Europa</v>
      </c>
      <c r="H30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7" spans="1:8" hidden="1">
      <c r="A3017" s="3" t="s">
        <v>187</v>
      </c>
      <c r="B3017">
        <v>2015</v>
      </c>
      <c r="C3017">
        <v>0</v>
      </c>
      <c r="D3017">
        <v>0</v>
      </c>
      <c r="E3017" t="e">
        <v>#NUM!</v>
      </c>
      <c r="F3017" t="str">
        <f>VLOOKUP(Importacao[[#This Row],[País]],Tabela4[],4,FALSE)</f>
        <v>San Marino</v>
      </c>
      <c r="G3017" t="str">
        <f>IFERROR(VLOOKUP(Importacao[[#This Row],[País Corrigido]],'Conversor de países_Geral_UTF8_'!$A$2:$B$223,2,FALSE),"Não Informado")</f>
        <v>Europa</v>
      </c>
      <c r="H30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8" spans="1:8" hidden="1">
      <c r="A3018" s="3" t="s">
        <v>187</v>
      </c>
      <c r="B3018">
        <v>2016</v>
      </c>
      <c r="C3018">
        <v>0</v>
      </c>
      <c r="D3018">
        <v>0</v>
      </c>
      <c r="E3018" t="e">
        <v>#NUM!</v>
      </c>
      <c r="F3018" t="str">
        <f>VLOOKUP(Importacao[[#This Row],[País]],Tabela4[],4,FALSE)</f>
        <v>San Marino</v>
      </c>
      <c r="G3018" t="str">
        <f>IFERROR(VLOOKUP(Importacao[[#This Row],[País Corrigido]],'Conversor de países_Geral_UTF8_'!$A$2:$B$223,2,FALSE),"Não Informado")</f>
        <v>Europa</v>
      </c>
      <c r="H30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19" spans="1:8" hidden="1">
      <c r="A3019" s="3" t="s">
        <v>187</v>
      </c>
      <c r="B3019">
        <v>2017</v>
      </c>
      <c r="C3019">
        <v>0</v>
      </c>
      <c r="D3019">
        <v>0</v>
      </c>
      <c r="E3019" t="e">
        <v>#NUM!</v>
      </c>
      <c r="F3019" t="str">
        <f>VLOOKUP(Importacao[[#This Row],[País]],Tabela4[],4,FALSE)</f>
        <v>San Marino</v>
      </c>
      <c r="G3019" t="str">
        <f>IFERROR(VLOOKUP(Importacao[[#This Row],[País Corrigido]],'Conversor de países_Geral_UTF8_'!$A$2:$B$223,2,FALSE),"Não Informado")</f>
        <v>Europa</v>
      </c>
      <c r="H30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0" spans="1:8" hidden="1">
      <c r="A3020" s="3" t="s">
        <v>187</v>
      </c>
      <c r="B3020">
        <v>2018</v>
      </c>
      <c r="C3020">
        <v>0</v>
      </c>
      <c r="D3020">
        <v>0</v>
      </c>
      <c r="E3020" t="e">
        <v>#NUM!</v>
      </c>
      <c r="F3020" t="str">
        <f>VLOOKUP(Importacao[[#This Row],[País]],Tabela4[],4,FALSE)</f>
        <v>San Marino</v>
      </c>
      <c r="G3020" t="str">
        <f>IFERROR(VLOOKUP(Importacao[[#This Row],[País Corrigido]],'Conversor de países_Geral_UTF8_'!$A$2:$B$223,2,FALSE),"Não Informado")</f>
        <v>Europa</v>
      </c>
      <c r="H30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1" spans="1:8" hidden="1">
      <c r="A3021" s="3" t="s">
        <v>187</v>
      </c>
      <c r="B3021">
        <v>2019</v>
      </c>
      <c r="C3021">
        <v>0</v>
      </c>
      <c r="D3021">
        <v>0</v>
      </c>
      <c r="E3021" t="e">
        <v>#NUM!</v>
      </c>
      <c r="F3021" t="str">
        <f>VLOOKUP(Importacao[[#This Row],[País]],Tabela4[],4,FALSE)</f>
        <v>San Marino</v>
      </c>
      <c r="G3021" t="str">
        <f>IFERROR(VLOOKUP(Importacao[[#This Row],[País Corrigido]],'Conversor de países_Geral_UTF8_'!$A$2:$B$223,2,FALSE),"Não Informado")</f>
        <v>Europa</v>
      </c>
      <c r="H30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2" spans="1:8" hidden="1">
      <c r="A3022" s="3" t="s">
        <v>187</v>
      </c>
      <c r="B3022">
        <v>2020</v>
      </c>
      <c r="C3022">
        <v>0</v>
      </c>
      <c r="D3022">
        <v>0</v>
      </c>
      <c r="E3022" t="e">
        <v>#NUM!</v>
      </c>
      <c r="F3022" t="str">
        <f>VLOOKUP(Importacao[[#This Row],[País]],Tabela4[],4,FALSE)</f>
        <v>San Marino</v>
      </c>
      <c r="G3022" t="str">
        <f>IFERROR(VLOOKUP(Importacao[[#This Row],[País Corrigido]],'Conversor de países_Geral_UTF8_'!$A$2:$B$223,2,FALSE),"Não Informado")</f>
        <v>Europa</v>
      </c>
      <c r="H30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3" spans="1:8" hidden="1">
      <c r="A3023" s="3" t="s">
        <v>187</v>
      </c>
      <c r="B3023">
        <v>2021</v>
      </c>
      <c r="C3023">
        <v>1095</v>
      </c>
      <c r="D3023">
        <v>2237</v>
      </c>
      <c r="E3023">
        <v>2.0429223744292235</v>
      </c>
      <c r="F3023" t="str">
        <f>VLOOKUP(Importacao[[#This Row],[País]],Tabela4[],4,FALSE)</f>
        <v>San Marino</v>
      </c>
      <c r="G3023" t="str">
        <f>IFERROR(VLOOKUP(Importacao[[#This Row],[País Corrigido]],'Conversor de países_Geral_UTF8_'!$A$2:$B$223,2,FALSE),"Não Informado")</f>
        <v>Europa</v>
      </c>
      <c r="H30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024" spans="1:8" hidden="1">
      <c r="A3024" s="3" t="s">
        <v>187</v>
      </c>
      <c r="B3024">
        <v>2022</v>
      </c>
      <c r="C3024">
        <v>0</v>
      </c>
      <c r="D3024">
        <v>0</v>
      </c>
      <c r="E3024" t="e">
        <v>#NUM!</v>
      </c>
      <c r="F3024" t="str">
        <f>VLOOKUP(Importacao[[#This Row],[País]],Tabela4[],4,FALSE)</f>
        <v>San Marino</v>
      </c>
      <c r="G3024" t="str">
        <f>IFERROR(VLOOKUP(Importacao[[#This Row],[País Corrigido]],'Conversor de países_Geral_UTF8_'!$A$2:$B$223,2,FALSE),"Não Informado")</f>
        <v>Europa</v>
      </c>
      <c r="H30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5" spans="1:8" hidden="1">
      <c r="A3025" s="3" t="s">
        <v>187</v>
      </c>
      <c r="B3025">
        <v>2023</v>
      </c>
      <c r="C3025">
        <v>0</v>
      </c>
      <c r="D3025">
        <v>0</v>
      </c>
      <c r="E3025" t="e">
        <v>#NUM!</v>
      </c>
      <c r="F3025" t="str">
        <f>VLOOKUP(Importacao[[#This Row],[País]],Tabela4[],4,FALSE)</f>
        <v>San Marino</v>
      </c>
      <c r="G3025" t="str">
        <f>IFERROR(VLOOKUP(Importacao[[#This Row],[País Corrigido]],'Conversor de países_Geral_UTF8_'!$A$2:$B$223,2,FALSE),"Não Informado")</f>
        <v>Europa</v>
      </c>
      <c r="H30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6" spans="1:8" hidden="1">
      <c r="A3026" s="3" t="s">
        <v>194</v>
      </c>
      <c r="B3026">
        <v>1970</v>
      </c>
      <c r="C3026">
        <v>0</v>
      </c>
      <c r="D3026">
        <v>0</v>
      </c>
      <c r="E3026" t="e">
        <v>#NUM!</v>
      </c>
      <c r="F3026" t="str">
        <f>VLOOKUP(Importacao[[#This Row],[País]],Tabela4[],4,FALSE)</f>
        <v>Sérvia</v>
      </c>
      <c r="G3026" t="str">
        <f>IFERROR(VLOOKUP(Importacao[[#This Row],[País Corrigido]],'Conversor de países_Geral_UTF8_'!$A$2:$B$223,2,FALSE),"Não Informado")</f>
        <v>Europa</v>
      </c>
      <c r="H30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7" spans="1:8" hidden="1">
      <c r="A3027" s="3" t="s">
        <v>194</v>
      </c>
      <c r="B3027">
        <v>1971</v>
      </c>
      <c r="C3027">
        <v>0</v>
      </c>
      <c r="D3027">
        <v>0</v>
      </c>
      <c r="E3027" t="e">
        <v>#NUM!</v>
      </c>
      <c r="F3027" t="str">
        <f>VLOOKUP(Importacao[[#This Row],[País]],Tabela4[],4,FALSE)</f>
        <v>Sérvia</v>
      </c>
      <c r="G3027" t="str">
        <f>IFERROR(VLOOKUP(Importacao[[#This Row],[País Corrigido]],'Conversor de países_Geral_UTF8_'!$A$2:$B$223,2,FALSE),"Não Informado")</f>
        <v>Europa</v>
      </c>
      <c r="H30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8" spans="1:8" hidden="1">
      <c r="A3028" s="3" t="s">
        <v>194</v>
      </c>
      <c r="B3028">
        <v>1972</v>
      </c>
      <c r="C3028">
        <v>0</v>
      </c>
      <c r="D3028">
        <v>0</v>
      </c>
      <c r="E3028" t="e">
        <v>#NUM!</v>
      </c>
      <c r="F3028" t="str">
        <f>VLOOKUP(Importacao[[#This Row],[País]],Tabela4[],4,FALSE)</f>
        <v>Sérvia</v>
      </c>
      <c r="G3028" t="str">
        <f>IFERROR(VLOOKUP(Importacao[[#This Row],[País Corrigido]],'Conversor de países_Geral_UTF8_'!$A$2:$B$223,2,FALSE),"Não Informado")</f>
        <v>Europa</v>
      </c>
      <c r="H30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29" spans="1:8" hidden="1">
      <c r="A3029" s="3" t="s">
        <v>194</v>
      </c>
      <c r="B3029">
        <v>1973</v>
      </c>
      <c r="C3029">
        <v>0</v>
      </c>
      <c r="D3029">
        <v>0</v>
      </c>
      <c r="E3029" t="e">
        <v>#NUM!</v>
      </c>
      <c r="F3029" t="str">
        <f>VLOOKUP(Importacao[[#This Row],[País]],Tabela4[],4,FALSE)</f>
        <v>Sérvia</v>
      </c>
      <c r="G3029" t="str">
        <f>IFERROR(VLOOKUP(Importacao[[#This Row],[País Corrigido]],'Conversor de países_Geral_UTF8_'!$A$2:$B$223,2,FALSE),"Não Informado")</f>
        <v>Europa</v>
      </c>
      <c r="H30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0" spans="1:8" hidden="1">
      <c r="A3030" s="3" t="s">
        <v>194</v>
      </c>
      <c r="B3030">
        <v>1974</v>
      </c>
      <c r="C3030">
        <v>0</v>
      </c>
      <c r="D3030">
        <v>0</v>
      </c>
      <c r="E3030" t="e">
        <v>#NUM!</v>
      </c>
      <c r="F3030" t="str">
        <f>VLOOKUP(Importacao[[#This Row],[País]],Tabela4[],4,FALSE)</f>
        <v>Sérvia</v>
      </c>
      <c r="G3030" t="str">
        <f>IFERROR(VLOOKUP(Importacao[[#This Row],[País Corrigido]],'Conversor de países_Geral_UTF8_'!$A$2:$B$223,2,FALSE),"Não Informado")</f>
        <v>Europa</v>
      </c>
      <c r="H30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1" spans="1:8" hidden="1">
      <c r="A3031" s="3" t="s">
        <v>194</v>
      </c>
      <c r="B3031">
        <v>1975</v>
      </c>
      <c r="C3031">
        <v>0</v>
      </c>
      <c r="D3031">
        <v>0</v>
      </c>
      <c r="E3031" t="e">
        <v>#NUM!</v>
      </c>
      <c r="F3031" t="str">
        <f>VLOOKUP(Importacao[[#This Row],[País]],Tabela4[],4,FALSE)</f>
        <v>Sérvia</v>
      </c>
      <c r="G3031" t="str">
        <f>IFERROR(VLOOKUP(Importacao[[#This Row],[País Corrigido]],'Conversor de países_Geral_UTF8_'!$A$2:$B$223,2,FALSE),"Não Informado")</f>
        <v>Europa</v>
      </c>
      <c r="H30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2" spans="1:8" hidden="1">
      <c r="A3032" s="3" t="s">
        <v>194</v>
      </c>
      <c r="B3032">
        <v>1976</v>
      </c>
      <c r="C3032">
        <v>0</v>
      </c>
      <c r="D3032">
        <v>0</v>
      </c>
      <c r="E3032" t="e">
        <v>#NUM!</v>
      </c>
      <c r="F3032" t="str">
        <f>VLOOKUP(Importacao[[#This Row],[País]],Tabela4[],4,FALSE)</f>
        <v>Sérvia</v>
      </c>
      <c r="G3032" t="str">
        <f>IFERROR(VLOOKUP(Importacao[[#This Row],[País Corrigido]],'Conversor de países_Geral_UTF8_'!$A$2:$B$223,2,FALSE),"Não Informado")</f>
        <v>Europa</v>
      </c>
      <c r="H30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3" spans="1:8" hidden="1">
      <c r="A3033" s="3" t="s">
        <v>194</v>
      </c>
      <c r="B3033">
        <v>1977</v>
      </c>
      <c r="C3033">
        <v>0</v>
      </c>
      <c r="D3033">
        <v>0</v>
      </c>
      <c r="E3033" t="e">
        <v>#NUM!</v>
      </c>
      <c r="F3033" t="str">
        <f>VLOOKUP(Importacao[[#This Row],[País]],Tabela4[],4,FALSE)</f>
        <v>Sérvia</v>
      </c>
      <c r="G3033" t="str">
        <f>IFERROR(VLOOKUP(Importacao[[#This Row],[País Corrigido]],'Conversor de países_Geral_UTF8_'!$A$2:$B$223,2,FALSE),"Não Informado")</f>
        <v>Europa</v>
      </c>
      <c r="H30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4" spans="1:8" hidden="1">
      <c r="A3034" s="3" t="s">
        <v>194</v>
      </c>
      <c r="B3034">
        <v>1978</v>
      </c>
      <c r="C3034">
        <v>0</v>
      </c>
      <c r="D3034">
        <v>0</v>
      </c>
      <c r="E3034" t="e">
        <v>#NUM!</v>
      </c>
      <c r="F3034" t="str">
        <f>VLOOKUP(Importacao[[#This Row],[País]],Tabela4[],4,FALSE)</f>
        <v>Sérvia</v>
      </c>
      <c r="G3034" t="str">
        <f>IFERROR(VLOOKUP(Importacao[[#This Row],[País Corrigido]],'Conversor de países_Geral_UTF8_'!$A$2:$B$223,2,FALSE),"Não Informado")</f>
        <v>Europa</v>
      </c>
      <c r="H30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5" spans="1:8" hidden="1">
      <c r="A3035" s="3" t="s">
        <v>194</v>
      </c>
      <c r="B3035">
        <v>1979</v>
      </c>
      <c r="C3035">
        <v>0</v>
      </c>
      <c r="D3035">
        <v>0</v>
      </c>
      <c r="E3035" t="e">
        <v>#NUM!</v>
      </c>
      <c r="F3035" t="str">
        <f>VLOOKUP(Importacao[[#This Row],[País]],Tabela4[],4,FALSE)</f>
        <v>Sérvia</v>
      </c>
      <c r="G3035" t="str">
        <f>IFERROR(VLOOKUP(Importacao[[#This Row],[País Corrigido]],'Conversor de países_Geral_UTF8_'!$A$2:$B$223,2,FALSE),"Não Informado")</f>
        <v>Europa</v>
      </c>
      <c r="H30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6" spans="1:8" hidden="1">
      <c r="A3036" s="3" t="s">
        <v>194</v>
      </c>
      <c r="B3036">
        <v>1980</v>
      </c>
      <c r="C3036">
        <v>0</v>
      </c>
      <c r="D3036">
        <v>0</v>
      </c>
      <c r="E3036" t="e">
        <v>#NUM!</v>
      </c>
      <c r="F3036" t="str">
        <f>VLOOKUP(Importacao[[#This Row],[País]],Tabela4[],4,FALSE)</f>
        <v>Sérvia</v>
      </c>
      <c r="G3036" t="str">
        <f>IFERROR(VLOOKUP(Importacao[[#This Row],[País Corrigido]],'Conversor de países_Geral_UTF8_'!$A$2:$B$223,2,FALSE),"Não Informado")</f>
        <v>Europa</v>
      </c>
      <c r="H30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7" spans="1:8" hidden="1">
      <c r="A3037" s="3" t="s">
        <v>194</v>
      </c>
      <c r="B3037">
        <v>1981</v>
      </c>
      <c r="C3037">
        <v>0</v>
      </c>
      <c r="D3037">
        <v>0</v>
      </c>
      <c r="E3037" t="e">
        <v>#NUM!</v>
      </c>
      <c r="F3037" t="str">
        <f>VLOOKUP(Importacao[[#This Row],[País]],Tabela4[],4,FALSE)</f>
        <v>Sérvia</v>
      </c>
      <c r="G3037" t="str">
        <f>IFERROR(VLOOKUP(Importacao[[#This Row],[País Corrigido]],'Conversor de países_Geral_UTF8_'!$A$2:$B$223,2,FALSE),"Não Informado")</f>
        <v>Europa</v>
      </c>
      <c r="H30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8" spans="1:8" hidden="1">
      <c r="A3038" s="3" t="s">
        <v>194</v>
      </c>
      <c r="B3038">
        <v>1982</v>
      </c>
      <c r="C3038">
        <v>0</v>
      </c>
      <c r="D3038">
        <v>0</v>
      </c>
      <c r="E3038" t="e">
        <v>#NUM!</v>
      </c>
      <c r="F3038" t="str">
        <f>VLOOKUP(Importacao[[#This Row],[País]],Tabela4[],4,FALSE)</f>
        <v>Sérvia</v>
      </c>
      <c r="G3038" t="str">
        <f>IFERROR(VLOOKUP(Importacao[[#This Row],[País Corrigido]],'Conversor de países_Geral_UTF8_'!$A$2:$B$223,2,FALSE),"Não Informado")</f>
        <v>Europa</v>
      </c>
      <c r="H30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39" spans="1:8" hidden="1">
      <c r="A3039" s="3" t="s">
        <v>194</v>
      </c>
      <c r="B3039">
        <v>1983</v>
      </c>
      <c r="C3039">
        <v>0</v>
      </c>
      <c r="D3039">
        <v>0</v>
      </c>
      <c r="E3039" t="e">
        <v>#NUM!</v>
      </c>
      <c r="F3039" t="str">
        <f>VLOOKUP(Importacao[[#This Row],[País]],Tabela4[],4,FALSE)</f>
        <v>Sérvia</v>
      </c>
      <c r="G3039" t="str">
        <f>IFERROR(VLOOKUP(Importacao[[#This Row],[País Corrigido]],'Conversor de países_Geral_UTF8_'!$A$2:$B$223,2,FALSE),"Não Informado")</f>
        <v>Europa</v>
      </c>
      <c r="H30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0" spans="1:8" hidden="1">
      <c r="A3040" s="3" t="s">
        <v>194</v>
      </c>
      <c r="B3040">
        <v>1984</v>
      </c>
      <c r="C3040">
        <v>0</v>
      </c>
      <c r="D3040">
        <v>0</v>
      </c>
      <c r="E3040" t="e">
        <v>#NUM!</v>
      </c>
      <c r="F3040" t="str">
        <f>VLOOKUP(Importacao[[#This Row],[País]],Tabela4[],4,FALSE)</f>
        <v>Sérvia</v>
      </c>
      <c r="G3040" t="str">
        <f>IFERROR(VLOOKUP(Importacao[[#This Row],[País Corrigido]],'Conversor de países_Geral_UTF8_'!$A$2:$B$223,2,FALSE),"Não Informado")</f>
        <v>Europa</v>
      </c>
      <c r="H30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1" spans="1:8" hidden="1">
      <c r="A3041" s="3" t="s">
        <v>194</v>
      </c>
      <c r="B3041">
        <v>1985</v>
      </c>
      <c r="C3041">
        <v>0</v>
      </c>
      <c r="D3041">
        <v>0</v>
      </c>
      <c r="E3041" t="e">
        <v>#NUM!</v>
      </c>
      <c r="F3041" t="str">
        <f>VLOOKUP(Importacao[[#This Row],[País]],Tabela4[],4,FALSE)</f>
        <v>Sérvia</v>
      </c>
      <c r="G3041" t="str">
        <f>IFERROR(VLOOKUP(Importacao[[#This Row],[País Corrigido]],'Conversor de países_Geral_UTF8_'!$A$2:$B$223,2,FALSE),"Não Informado")</f>
        <v>Europa</v>
      </c>
      <c r="H30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2" spans="1:8" hidden="1">
      <c r="A3042" s="3" t="s">
        <v>194</v>
      </c>
      <c r="B3042">
        <v>1986</v>
      </c>
      <c r="C3042">
        <v>0</v>
      </c>
      <c r="D3042">
        <v>0</v>
      </c>
      <c r="E3042" t="e">
        <v>#NUM!</v>
      </c>
      <c r="F3042" t="str">
        <f>VLOOKUP(Importacao[[#This Row],[País]],Tabela4[],4,FALSE)</f>
        <v>Sérvia</v>
      </c>
      <c r="G3042" t="str">
        <f>IFERROR(VLOOKUP(Importacao[[#This Row],[País Corrigido]],'Conversor de países_Geral_UTF8_'!$A$2:$B$223,2,FALSE),"Não Informado")</f>
        <v>Europa</v>
      </c>
      <c r="H30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3" spans="1:8" hidden="1">
      <c r="A3043" s="3" t="s">
        <v>194</v>
      </c>
      <c r="B3043">
        <v>1987</v>
      </c>
      <c r="C3043">
        <v>0</v>
      </c>
      <c r="D3043">
        <v>0</v>
      </c>
      <c r="E3043" t="e">
        <v>#NUM!</v>
      </c>
      <c r="F3043" t="str">
        <f>VLOOKUP(Importacao[[#This Row],[País]],Tabela4[],4,FALSE)</f>
        <v>Sérvia</v>
      </c>
      <c r="G3043" t="str">
        <f>IFERROR(VLOOKUP(Importacao[[#This Row],[País Corrigido]],'Conversor de países_Geral_UTF8_'!$A$2:$B$223,2,FALSE),"Não Informado")</f>
        <v>Europa</v>
      </c>
      <c r="H30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4" spans="1:8" hidden="1">
      <c r="A3044" s="3" t="s">
        <v>194</v>
      </c>
      <c r="B3044">
        <v>1988</v>
      </c>
      <c r="C3044">
        <v>0</v>
      </c>
      <c r="D3044">
        <v>0</v>
      </c>
      <c r="E3044" t="e">
        <v>#NUM!</v>
      </c>
      <c r="F3044" t="str">
        <f>VLOOKUP(Importacao[[#This Row],[País]],Tabela4[],4,FALSE)</f>
        <v>Sérvia</v>
      </c>
      <c r="G3044" t="str">
        <f>IFERROR(VLOOKUP(Importacao[[#This Row],[País Corrigido]],'Conversor de países_Geral_UTF8_'!$A$2:$B$223,2,FALSE),"Não Informado")</f>
        <v>Europa</v>
      </c>
      <c r="H30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5" spans="1:8" hidden="1">
      <c r="A3045" s="3" t="s">
        <v>194</v>
      </c>
      <c r="B3045">
        <v>1989</v>
      </c>
      <c r="C3045">
        <v>0</v>
      </c>
      <c r="D3045">
        <v>0</v>
      </c>
      <c r="E3045" t="e">
        <v>#NUM!</v>
      </c>
      <c r="F3045" t="str">
        <f>VLOOKUP(Importacao[[#This Row],[País]],Tabela4[],4,FALSE)</f>
        <v>Sérvia</v>
      </c>
      <c r="G3045" t="str">
        <f>IFERROR(VLOOKUP(Importacao[[#This Row],[País Corrigido]],'Conversor de países_Geral_UTF8_'!$A$2:$B$223,2,FALSE),"Não Informado")</f>
        <v>Europa</v>
      </c>
      <c r="H30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6" spans="1:8" hidden="1">
      <c r="A3046" s="3" t="s">
        <v>194</v>
      </c>
      <c r="B3046">
        <v>1990</v>
      </c>
      <c r="C3046">
        <v>0</v>
      </c>
      <c r="D3046">
        <v>0</v>
      </c>
      <c r="E3046" t="e">
        <v>#NUM!</v>
      </c>
      <c r="F3046" t="str">
        <f>VLOOKUP(Importacao[[#This Row],[País]],Tabela4[],4,FALSE)</f>
        <v>Sérvia</v>
      </c>
      <c r="G3046" t="str">
        <f>IFERROR(VLOOKUP(Importacao[[#This Row],[País Corrigido]],'Conversor de países_Geral_UTF8_'!$A$2:$B$223,2,FALSE),"Não Informado")</f>
        <v>Europa</v>
      </c>
      <c r="H30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7" spans="1:8" hidden="1">
      <c r="A3047" s="3" t="s">
        <v>194</v>
      </c>
      <c r="B3047">
        <v>1991</v>
      </c>
      <c r="C3047">
        <v>0</v>
      </c>
      <c r="D3047">
        <v>0</v>
      </c>
      <c r="E3047" t="e">
        <v>#NUM!</v>
      </c>
      <c r="F3047" t="str">
        <f>VLOOKUP(Importacao[[#This Row],[País]],Tabela4[],4,FALSE)</f>
        <v>Sérvia</v>
      </c>
      <c r="G3047" t="str">
        <f>IFERROR(VLOOKUP(Importacao[[#This Row],[País Corrigido]],'Conversor de países_Geral_UTF8_'!$A$2:$B$223,2,FALSE),"Não Informado")</f>
        <v>Europa</v>
      </c>
      <c r="H30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8" spans="1:8" hidden="1">
      <c r="A3048" s="3" t="s">
        <v>194</v>
      </c>
      <c r="B3048">
        <v>1992</v>
      </c>
      <c r="C3048">
        <v>0</v>
      </c>
      <c r="D3048">
        <v>0</v>
      </c>
      <c r="E3048" t="e">
        <v>#NUM!</v>
      </c>
      <c r="F3048" t="str">
        <f>VLOOKUP(Importacao[[#This Row],[País]],Tabela4[],4,FALSE)</f>
        <v>Sérvia</v>
      </c>
      <c r="G3048" t="str">
        <f>IFERROR(VLOOKUP(Importacao[[#This Row],[País Corrigido]],'Conversor de países_Geral_UTF8_'!$A$2:$B$223,2,FALSE),"Não Informado")</f>
        <v>Europa</v>
      </c>
      <c r="H30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49" spans="1:8" hidden="1">
      <c r="A3049" s="3" t="s">
        <v>194</v>
      </c>
      <c r="B3049">
        <v>1993</v>
      </c>
      <c r="C3049">
        <v>0</v>
      </c>
      <c r="D3049">
        <v>0</v>
      </c>
      <c r="E3049" t="e">
        <v>#NUM!</v>
      </c>
      <c r="F3049" t="str">
        <f>VLOOKUP(Importacao[[#This Row],[País]],Tabela4[],4,FALSE)</f>
        <v>Sérvia</v>
      </c>
      <c r="G3049" t="str">
        <f>IFERROR(VLOOKUP(Importacao[[#This Row],[País Corrigido]],'Conversor de países_Geral_UTF8_'!$A$2:$B$223,2,FALSE),"Não Informado")</f>
        <v>Europa</v>
      </c>
      <c r="H30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0" spans="1:8" hidden="1">
      <c r="A3050" s="3" t="s">
        <v>194</v>
      </c>
      <c r="B3050">
        <v>1994</v>
      </c>
      <c r="C3050">
        <v>0</v>
      </c>
      <c r="D3050">
        <v>0</v>
      </c>
      <c r="E3050" t="e">
        <v>#NUM!</v>
      </c>
      <c r="F3050" t="str">
        <f>VLOOKUP(Importacao[[#This Row],[País]],Tabela4[],4,FALSE)</f>
        <v>Sérvia</v>
      </c>
      <c r="G3050" t="str">
        <f>IFERROR(VLOOKUP(Importacao[[#This Row],[País Corrigido]],'Conversor de países_Geral_UTF8_'!$A$2:$B$223,2,FALSE),"Não Informado")</f>
        <v>Europa</v>
      </c>
      <c r="H30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1" spans="1:8" hidden="1">
      <c r="A3051" s="3" t="s">
        <v>194</v>
      </c>
      <c r="B3051">
        <v>1995</v>
      </c>
      <c r="C3051">
        <v>0</v>
      </c>
      <c r="D3051">
        <v>0</v>
      </c>
      <c r="E3051" t="e">
        <v>#NUM!</v>
      </c>
      <c r="F3051" t="str">
        <f>VLOOKUP(Importacao[[#This Row],[País]],Tabela4[],4,FALSE)</f>
        <v>Sérvia</v>
      </c>
      <c r="G3051" t="str">
        <f>IFERROR(VLOOKUP(Importacao[[#This Row],[País Corrigido]],'Conversor de países_Geral_UTF8_'!$A$2:$B$223,2,FALSE),"Não Informado")</f>
        <v>Europa</v>
      </c>
      <c r="H30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2" spans="1:8" hidden="1">
      <c r="A3052" s="3" t="s">
        <v>194</v>
      </c>
      <c r="B3052">
        <v>1996</v>
      </c>
      <c r="C3052">
        <v>0</v>
      </c>
      <c r="D3052">
        <v>0</v>
      </c>
      <c r="E3052" t="e">
        <v>#NUM!</v>
      </c>
      <c r="F3052" t="str">
        <f>VLOOKUP(Importacao[[#This Row],[País]],Tabela4[],4,FALSE)</f>
        <v>Sérvia</v>
      </c>
      <c r="G3052" t="str">
        <f>IFERROR(VLOOKUP(Importacao[[#This Row],[País Corrigido]],'Conversor de países_Geral_UTF8_'!$A$2:$B$223,2,FALSE),"Não Informado")</f>
        <v>Europa</v>
      </c>
      <c r="H30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3" spans="1:8" hidden="1">
      <c r="A3053" s="3" t="s">
        <v>194</v>
      </c>
      <c r="B3053">
        <v>1997</v>
      </c>
      <c r="C3053">
        <v>0</v>
      </c>
      <c r="D3053">
        <v>0</v>
      </c>
      <c r="E3053" t="e">
        <v>#NUM!</v>
      </c>
      <c r="F3053" t="str">
        <f>VLOOKUP(Importacao[[#This Row],[País]],Tabela4[],4,FALSE)</f>
        <v>Sérvia</v>
      </c>
      <c r="G3053" t="str">
        <f>IFERROR(VLOOKUP(Importacao[[#This Row],[País Corrigido]],'Conversor de países_Geral_UTF8_'!$A$2:$B$223,2,FALSE),"Não Informado")</f>
        <v>Europa</v>
      </c>
      <c r="H30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4" spans="1:8" hidden="1">
      <c r="A3054" s="3" t="s">
        <v>194</v>
      </c>
      <c r="B3054">
        <v>1998</v>
      </c>
      <c r="C3054">
        <v>0</v>
      </c>
      <c r="D3054">
        <v>0</v>
      </c>
      <c r="E3054" t="e">
        <v>#NUM!</v>
      </c>
      <c r="F3054" t="str">
        <f>VLOOKUP(Importacao[[#This Row],[País]],Tabela4[],4,FALSE)</f>
        <v>Sérvia</v>
      </c>
      <c r="G3054" t="str">
        <f>IFERROR(VLOOKUP(Importacao[[#This Row],[País Corrigido]],'Conversor de países_Geral_UTF8_'!$A$2:$B$223,2,FALSE),"Não Informado")</f>
        <v>Europa</v>
      </c>
      <c r="H30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5" spans="1:8" hidden="1">
      <c r="A3055" s="3" t="s">
        <v>194</v>
      </c>
      <c r="B3055">
        <v>1999</v>
      </c>
      <c r="C3055">
        <v>0</v>
      </c>
      <c r="D3055">
        <v>0</v>
      </c>
      <c r="E3055" t="e">
        <v>#NUM!</v>
      </c>
      <c r="F3055" t="str">
        <f>VLOOKUP(Importacao[[#This Row],[País]],Tabela4[],4,FALSE)</f>
        <v>Sérvia</v>
      </c>
      <c r="G3055" t="str">
        <f>IFERROR(VLOOKUP(Importacao[[#This Row],[País Corrigido]],'Conversor de países_Geral_UTF8_'!$A$2:$B$223,2,FALSE),"Não Informado")</f>
        <v>Europa</v>
      </c>
      <c r="H30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6" spans="1:8" hidden="1">
      <c r="A3056" s="3" t="s">
        <v>194</v>
      </c>
      <c r="B3056">
        <v>2000</v>
      </c>
      <c r="C3056">
        <v>0</v>
      </c>
      <c r="D3056">
        <v>0</v>
      </c>
      <c r="E3056" t="e">
        <v>#NUM!</v>
      </c>
      <c r="F3056" t="str">
        <f>VLOOKUP(Importacao[[#This Row],[País]],Tabela4[],4,FALSE)</f>
        <v>Sérvia</v>
      </c>
      <c r="G3056" t="str">
        <f>IFERROR(VLOOKUP(Importacao[[#This Row],[País Corrigido]],'Conversor de países_Geral_UTF8_'!$A$2:$B$223,2,FALSE),"Não Informado")</f>
        <v>Europa</v>
      </c>
      <c r="H30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7" spans="1:8" hidden="1">
      <c r="A3057" s="3" t="s">
        <v>194</v>
      </c>
      <c r="B3057">
        <v>2001</v>
      </c>
      <c r="C3057">
        <v>0</v>
      </c>
      <c r="D3057">
        <v>0</v>
      </c>
      <c r="E3057" t="e">
        <v>#NUM!</v>
      </c>
      <c r="F3057" t="str">
        <f>VLOOKUP(Importacao[[#This Row],[País]],Tabela4[],4,FALSE)</f>
        <v>Sérvia</v>
      </c>
      <c r="G3057" t="str">
        <f>IFERROR(VLOOKUP(Importacao[[#This Row],[País Corrigido]],'Conversor de países_Geral_UTF8_'!$A$2:$B$223,2,FALSE),"Não Informado")</f>
        <v>Europa</v>
      </c>
      <c r="H30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8" spans="1:8" hidden="1">
      <c r="A3058" s="3" t="s">
        <v>194</v>
      </c>
      <c r="B3058">
        <v>2002</v>
      </c>
      <c r="C3058">
        <v>0</v>
      </c>
      <c r="D3058">
        <v>0</v>
      </c>
      <c r="E3058" t="e">
        <v>#NUM!</v>
      </c>
      <c r="F3058" t="str">
        <f>VLOOKUP(Importacao[[#This Row],[País]],Tabela4[],4,FALSE)</f>
        <v>Sérvia</v>
      </c>
      <c r="G3058" t="str">
        <f>IFERROR(VLOOKUP(Importacao[[#This Row],[País Corrigido]],'Conversor de países_Geral_UTF8_'!$A$2:$B$223,2,FALSE),"Não Informado")</f>
        <v>Europa</v>
      </c>
      <c r="H30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59" spans="1:8" hidden="1">
      <c r="A3059" s="3" t="s">
        <v>194</v>
      </c>
      <c r="B3059">
        <v>2003</v>
      </c>
      <c r="C3059">
        <v>0</v>
      </c>
      <c r="D3059">
        <v>0</v>
      </c>
      <c r="E3059" t="e">
        <v>#NUM!</v>
      </c>
      <c r="F3059" t="str">
        <f>VLOOKUP(Importacao[[#This Row],[País]],Tabela4[],4,FALSE)</f>
        <v>Sérvia</v>
      </c>
      <c r="G3059" t="str">
        <f>IFERROR(VLOOKUP(Importacao[[#This Row],[País Corrigido]],'Conversor de países_Geral_UTF8_'!$A$2:$B$223,2,FALSE),"Não Informado")</f>
        <v>Europa</v>
      </c>
      <c r="H30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0" spans="1:8" hidden="1">
      <c r="A3060" s="3" t="s">
        <v>194</v>
      </c>
      <c r="B3060">
        <v>2004</v>
      </c>
      <c r="C3060">
        <v>0</v>
      </c>
      <c r="D3060">
        <v>0</v>
      </c>
      <c r="E3060" t="e">
        <v>#NUM!</v>
      </c>
      <c r="F3060" t="str">
        <f>VLOOKUP(Importacao[[#This Row],[País]],Tabela4[],4,FALSE)</f>
        <v>Sérvia</v>
      </c>
      <c r="G3060" t="str">
        <f>IFERROR(VLOOKUP(Importacao[[#This Row],[País Corrigido]],'Conversor de países_Geral_UTF8_'!$A$2:$B$223,2,FALSE),"Não Informado")</f>
        <v>Europa</v>
      </c>
      <c r="H30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1" spans="1:8" hidden="1">
      <c r="A3061" s="3" t="s">
        <v>194</v>
      </c>
      <c r="B3061">
        <v>2005</v>
      </c>
      <c r="C3061">
        <v>0</v>
      </c>
      <c r="D3061">
        <v>0</v>
      </c>
      <c r="E3061" t="e">
        <v>#NUM!</v>
      </c>
      <c r="F3061" t="str">
        <f>VLOOKUP(Importacao[[#This Row],[País]],Tabela4[],4,FALSE)</f>
        <v>Sérvia</v>
      </c>
      <c r="G3061" t="str">
        <f>IFERROR(VLOOKUP(Importacao[[#This Row],[País Corrigido]],'Conversor de países_Geral_UTF8_'!$A$2:$B$223,2,FALSE),"Não Informado")</f>
        <v>Europa</v>
      </c>
      <c r="H30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2" spans="1:8" hidden="1">
      <c r="A3062" s="3" t="s">
        <v>194</v>
      </c>
      <c r="B3062">
        <v>2006</v>
      </c>
      <c r="C3062">
        <v>0</v>
      </c>
      <c r="D3062">
        <v>0</v>
      </c>
      <c r="E3062" t="e">
        <v>#NUM!</v>
      </c>
      <c r="F3062" t="str">
        <f>VLOOKUP(Importacao[[#This Row],[País]],Tabela4[],4,FALSE)</f>
        <v>Sérvia</v>
      </c>
      <c r="G3062" t="str">
        <f>IFERROR(VLOOKUP(Importacao[[#This Row],[País Corrigido]],'Conversor de países_Geral_UTF8_'!$A$2:$B$223,2,FALSE),"Não Informado")</f>
        <v>Europa</v>
      </c>
      <c r="H30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3" spans="1:8" hidden="1">
      <c r="A3063" s="3" t="s">
        <v>194</v>
      </c>
      <c r="B3063">
        <v>2007</v>
      </c>
      <c r="C3063">
        <v>0</v>
      </c>
      <c r="D3063">
        <v>0</v>
      </c>
      <c r="E3063" t="e">
        <v>#NUM!</v>
      </c>
      <c r="F3063" t="str">
        <f>VLOOKUP(Importacao[[#This Row],[País]],Tabela4[],4,FALSE)</f>
        <v>Sérvia</v>
      </c>
      <c r="G3063" t="str">
        <f>IFERROR(VLOOKUP(Importacao[[#This Row],[País Corrigido]],'Conversor de países_Geral_UTF8_'!$A$2:$B$223,2,FALSE),"Não Informado")</f>
        <v>Europa</v>
      </c>
      <c r="H30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4" spans="1:8" hidden="1">
      <c r="A3064" s="3" t="s">
        <v>194</v>
      </c>
      <c r="B3064">
        <v>2008</v>
      </c>
      <c r="C3064">
        <v>0</v>
      </c>
      <c r="D3064">
        <v>0</v>
      </c>
      <c r="E3064" t="e">
        <v>#NUM!</v>
      </c>
      <c r="F3064" t="str">
        <f>VLOOKUP(Importacao[[#This Row],[País]],Tabela4[],4,FALSE)</f>
        <v>Sérvia</v>
      </c>
      <c r="G3064" t="str">
        <f>IFERROR(VLOOKUP(Importacao[[#This Row],[País Corrigido]],'Conversor de países_Geral_UTF8_'!$A$2:$B$223,2,FALSE),"Não Informado")</f>
        <v>Europa</v>
      </c>
      <c r="H30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5" spans="1:8" hidden="1">
      <c r="A3065" s="3" t="s">
        <v>194</v>
      </c>
      <c r="B3065">
        <v>2009</v>
      </c>
      <c r="C3065">
        <v>0</v>
      </c>
      <c r="D3065">
        <v>0</v>
      </c>
      <c r="E3065" t="e">
        <v>#NUM!</v>
      </c>
      <c r="F3065" t="str">
        <f>VLOOKUP(Importacao[[#This Row],[País]],Tabela4[],4,FALSE)</f>
        <v>Sérvia</v>
      </c>
      <c r="G3065" t="str">
        <f>IFERROR(VLOOKUP(Importacao[[#This Row],[País Corrigido]],'Conversor de países_Geral_UTF8_'!$A$2:$B$223,2,FALSE),"Não Informado")</f>
        <v>Europa</v>
      </c>
      <c r="H30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6" spans="1:8" hidden="1">
      <c r="A3066" s="3" t="s">
        <v>194</v>
      </c>
      <c r="B3066">
        <v>2010</v>
      </c>
      <c r="C3066">
        <v>0</v>
      </c>
      <c r="D3066">
        <v>0</v>
      </c>
      <c r="E3066" t="e">
        <v>#NUM!</v>
      </c>
      <c r="F3066" t="str">
        <f>VLOOKUP(Importacao[[#This Row],[País]],Tabela4[],4,FALSE)</f>
        <v>Sérvia</v>
      </c>
      <c r="G3066" t="str">
        <f>IFERROR(VLOOKUP(Importacao[[#This Row],[País Corrigido]],'Conversor de países_Geral_UTF8_'!$A$2:$B$223,2,FALSE),"Não Informado")</f>
        <v>Europa</v>
      </c>
      <c r="H30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7" spans="1:8" hidden="1">
      <c r="A3067" s="3" t="s">
        <v>194</v>
      </c>
      <c r="B3067">
        <v>2011</v>
      </c>
      <c r="C3067">
        <v>0</v>
      </c>
      <c r="D3067">
        <v>0</v>
      </c>
      <c r="E3067" t="e">
        <v>#NUM!</v>
      </c>
      <c r="F3067" t="str">
        <f>VLOOKUP(Importacao[[#This Row],[País]],Tabela4[],4,FALSE)</f>
        <v>Sérvia</v>
      </c>
      <c r="G3067" t="str">
        <f>IFERROR(VLOOKUP(Importacao[[#This Row],[País Corrigido]],'Conversor de países_Geral_UTF8_'!$A$2:$B$223,2,FALSE),"Não Informado")</f>
        <v>Europa</v>
      </c>
      <c r="H30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8" spans="1:8" hidden="1">
      <c r="A3068" s="3" t="s">
        <v>194</v>
      </c>
      <c r="B3068">
        <v>2012</v>
      </c>
      <c r="C3068">
        <v>0</v>
      </c>
      <c r="D3068">
        <v>0</v>
      </c>
      <c r="E3068" t="e">
        <v>#NUM!</v>
      </c>
      <c r="F3068" t="str">
        <f>VLOOKUP(Importacao[[#This Row],[País]],Tabela4[],4,FALSE)</f>
        <v>Sérvia</v>
      </c>
      <c r="G3068" t="str">
        <f>IFERROR(VLOOKUP(Importacao[[#This Row],[País Corrigido]],'Conversor de países_Geral_UTF8_'!$A$2:$B$223,2,FALSE),"Não Informado")</f>
        <v>Europa</v>
      </c>
      <c r="H30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69" spans="1:8" hidden="1">
      <c r="A3069" s="3" t="s">
        <v>194</v>
      </c>
      <c r="B3069">
        <v>2013</v>
      </c>
      <c r="C3069">
        <v>0</v>
      </c>
      <c r="D3069">
        <v>0</v>
      </c>
      <c r="E3069" t="e">
        <v>#NUM!</v>
      </c>
      <c r="F3069" t="str">
        <f>VLOOKUP(Importacao[[#This Row],[País]],Tabela4[],4,FALSE)</f>
        <v>Sérvia</v>
      </c>
      <c r="G3069" t="str">
        <f>IFERROR(VLOOKUP(Importacao[[#This Row],[País Corrigido]],'Conversor de países_Geral_UTF8_'!$A$2:$B$223,2,FALSE),"Não Informado")</f>
        <v>Europa</v>
      </c>
      <c r="H30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0" spans="1:8" hidden="1">
      <c r="A3070" s="3" t="s">
        <v>194</v>
      </c>
      <c r="B3070">
        <v>2014</v>
      </c>
      <c r="C3070">
        <v>0</v>
      </c>
      <c r="D3070">
        <v>0</v>
      </c>
      <c r="E3070" t="e">
        <v>#NUM!</v>
      </c>
      <c r="F3070" t="str">
        <f>VLOOKUP(Importacao[[#This Row],[País]],Tabela4[],4,FALSE)</f>
        <v>Sérvia</v>
      </c>
      <c r="G3070" t="str">
        <f>IFERROR(VLOOKUP(Importacao[[#This Row],[País Corrigido]],'Conversor de países_Geral_UTF8_'!$A$2:$B$223,2,FALSE),"Não Informado")</f>
        <v>Europa</v>
      </c>
      <c r="H30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1" spans="1:8" hidden="1">
      <c r="A3071" s="3" t="s">
        <v>194</v>
      </c>
      <c r="B3071">
        <v>2015</v>
      </c>
      <c r="C3071">
        <v>0</v>
      </c>
      <c r="D3071">
        <v>0</v>
      </c>
      <c r="E3071" t="e">
        <v>#NUM!</v>
      </c>
      <c r="F3071" t="str">
        <f>VLOOKUP(Importacao[[#This Row],[País]],Tabela4[],4,FALSE)</f>
        <v>Sérvia</v>
      </c>
      <c r="G3071" t="str">
        <f>IFERROR(VLOOKUP(Importacao[[#This Row],[País Corrigido]],'Conversor de países_Geral_UTF8_'!$A$2:$B$223,2,FALSE),"Não Informado")</f>
        <v>Europa</v>
      </c>
      <c r="H30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2" spans="1:8" hidden="1">
      <c r="A3072" s="3" t="s">
        <v>194</v>
      </c>
      <c r="B3072">
        <v>2016</v>
      </c>
      <c r="C3072">
        <v>0</v>
      </c>
      <c r="D3072">
        <v>0</v>
      </c>
      <c r="E3072" t="e">
        <v>#NUM!</v>
      </c>
      <c r="F3072" t="str">
        <f>VLOOKUP(Importacao[[#This Row],[País]],Tabela4[],4,FALSE)</f>
        <v>Sérvia</v>
      </c>
      <c r="G3072" t="str">
        <f>IFERROR(VLOOKUP(Importacao[[#This Row],[País Corrigido]],'Conversor de países_Geral_UTF8_'!$A$2:$B$223,2,FALSE),"Não Informado")</f>
        <v>Europa</v>
      </c>
      <c r="H30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3" spans="1:8" hidden="1">
      <c r="A3073" s="3" t="s">
        <v>194</v>
      </c>
      <c r="B3073">
        <v>2017</v>
      </c>
      <c r="C3073">
        <v>0</v>
      </c>
      <c r="D3073">
        <v>0</v>
      </c>
      <c r="E3073" t="e">
        <v>#NUM!</v>
      </c>
      <c r="F3073" t="str">
        <f>VLOOKUP(Importacao[[#This Row],[País]],Tabela4[],4,FALSE)</f>
        <v>Sérvia</v>
      </c>
      <c r="G3073" t="str">
        <f>IFERROR(VLOOKUP(Importacao[[#This Row],[País Corrigido]],'Conversor de países_Geral_UTF8_'!$A$2:$B$223,2,FALSE),"Não Informado")</f>
        <v>Europa</v>
      </c>
      <c r="H30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4" spans="1:8" hidden="1">
      <c r="A3074" s="3" t="s">
        <v>194</v>
      </c>
      <c r="B3074">
        <v>2018</v>
      </c>
      <c r="C3074">
        <v>0</v>
      </c>
      <c r="D3074">
        <v>0</v>
      </c>
      <c r="E3074" t="e">
        <v>#NUM!</v>
      </c>
      <c r="F3074" t="str">
        <f>VLOOKUP(Importacao[[#This Row],[País]],Tabela4[],4,FALSE)</f>
        <v>Sérvia</v>
      </c>
      <c r="G3074" t="str">
        <f>IFERROR(VLOOKUP(Importacao[[#This Row],[País Corrigido]],'Conversor de países_Geral_UTF8_'!$A$2:$B$223,2,FALSE),"Não Informado")</f>
        <v>Europa</v>
      </c>
      <c r="H30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5" spans="1:8" hidden="1">
      <c r="A3075" s="3" t="s">
        <v>194</v>
      </c>
      <c r="B3075">
        <v>2019</v>
      </c>
      <c r="C3075">
        <v>0</v>
      </c>
      <c r="D3075">
        <v>0</v>
      </c>
      <c r="E3075" t="e">
        <v>#NUM!</v>
      </c>
      <c r="F3075" t="str">
        <f>VLOOKUP(Importacao[[#This Row],[País]],Tabela4[],4,FALSE)</f>
        <v>Sérvia</v>
      </c>
      <c r="G3075" t="str">
        <f>IFERROR(VLOOKUP(Importacao[[#This Row],[País Corrigido]],'Conversor de países_Geral_UTF8_'!$A$2:$B$223,2,FALSE),"Não Informado")</f>
        <v>Europa</v>
      </c>
      <c r="H30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6" spans="1:8" hidden="1">
      <c r="A3076" s="3" t="s">
        <v>194</v>
      </c>
      <c r="B3076">
        <v>2020</v>
      </c>
      <c r="C3076">
        <v>0</v>
      </c>
      <c r="D3076">
        <v>0</v>
      </c>
      <c r="E3076" t="e">
        <v>#NUM!</v>
      </c>
      <c r="F3076" t="str">
        <f>VLOOKUP(Importacao[[#This Row],[País]],Tabela4[],4,FALSE)</f>
        <v>Sérvia</v>
      </c>
      <c r="G3076" t="str">
        <f>IFERROR(VLOOKUP(Importacao[[#This Row],[País Corrigido]],'Conversor de países_Geral_UTF8_'!$A$2:$B$223,2,FALSE),"Não Informado")</f>
        <v>Europa</v>
      </c>
      <c r="H30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7" spans="1:8" hidden="1">
      <c r="A3077" s="3" t="s">
        <v>194</v>
      </c>
      <c r="B3077">
        <v>2021</v>
      </c>
      <c r="C3077">
        <v>3471</v>
      </c>
      <c r="D3077">
        <v>8302</v>
      </c>
      <c r="E3077">
        <v>2.3918179199078073</v>
      </c>
      <c r="F3077" t="str">
        <f>VLOOKUP(Importacao[[#This Row],[País]],Tabela4[],4,FALSE)</f>
        <v>Sérvia</v>
      </c>
      <c r="G3077" t="str">
        <f>IFERROR(VLOOKUP(Importacao[[#This Row],[País Corrigido]],'Conversor de países_Geral_UTF8_'!$A$2:$B$223,2,FALSE),"Não Informado")</f>
        <v>Europa</v>
      </c>
      <c r="H30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078" spans="1:8" hidden="1">
      <c r="A3078" s="3" t="s">
        <v>194</v>
      </c>
      <c r="B3078">
        <v>2022</v>
      </c>
      <c r="C3078">
        <v>0</v>
      </c>
      <c r="D3078">
        <v>0</v>
      </c>
      <c r="E3078" t="e">
        <v>#NUM!</v>
      </c>
      <c r="F3078" t="str">
        <f>VLOOKUP(Importacao[[#This Row],[País]],Tabela4[],4,FALSE)</f>
        <v>Sérvia</v>
      </c>
      <c r="G3078" t="str">
        <f>IFERROR(VLOOKUP(Importacao[[#This Row],[País Corrigido]],'Conversor de países_Geral_UTF8_'!$A$2:$B$223,2,FALSE),"Não Informado")</f>
        <v>Europa</v>
      </c>
      <c r="H30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79" spans="1:8" hidden="1">
      <c r="A3079" s="3" t="s">
        <v>194</v>
      </c>
      <c r="B3079">
        <v>2023</v>
      </c>
      <c r="C3079">
        <v>0</v>
      </c>
      <c r="D3079">
        <v>0</v>
      </c>
      <c r="E3079" t="e">
        <v>#NUM!</v>
      </c>
      <c r="F3079" t="str">
        <f>VLOOKUP(Importacao[[#This Row],[País]],Tabela4[],4,FALSE)</f>
        <v>Sérvia</v>
      </c>
      <c r="G3079" t="str">
        <f>IFERROR(VLOOKUP(Importacao[[#This Row],[País Corrigido]],'Conversor de países_Geral_UTF8_'!$A$2:$B$223,2,FALSE),"Não Informado")</f>
        <v>Europa</v>
      </c>
      <c r="H30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0" spans="1:8" hidden="1">
      <c r="A3080" s="3" t="s">
        <v>197</v>
      </c>
      <c r="B3080">
        <v>1970</v>
      </c>
      <c r="C3080">
        <v>0</v>
      </c>
      <c r="D3080">
        <v>0</v>
      </c>
      <c r="E3080" t="e">
        <v>#NUM!</v>
      </c>
      <c r="F3080" t="str">
        <f>VLOOKUP(Importacao[[#This Row],[País]],Tabela4[],4,FALSE)</f>
        <v>Síria</v>
      </c>
      <c r="G3080" t="str">
        <f>IFERROR(VLOOKUP(Importacao[[#This Row],[País Corrigido]],'Conversor de países_Geral_UTF8_'!$A$2:$B$223,2,FALSE),"Não Informado")</f>
        <v>Ásia</v>
      </c>
      <c r="H30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1" spans="1:8" hidden="1">
      <c r="A3081" s="3" t="s">
        <v>197</v>
      </c>
      <c r="B3081">
        <v>1971</v>
      </c>
      <c r="C3081">
        <v>0</v>
      </c>
      <c r="D3081">
        <v>0</v>
      </c>
      <c r="E3081" t="e">
        <v>#NUM!</v>
      </c>
      <c r="F3081" t="str">
        <f>VLOOKUP(Importacao[[#This Row],[País]],Tabela4[],4,FALSE)</f>
        <v>Síria</v>
      </c>
      <c r="G3081" t="str">
        <f>IFERROR(VLOOKUP(Importacao[[#This Row],[País Corrigido]],'Conversor de países_Geral_UTF8_'!$A$2:$B$223,2,FALSE),"Não Informado")</f>
        <v>Ásia</v>
      </c>
      <c r="H30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2" spans="1:8" hidden="1">
      <c r="A3082" s="3" t="s">
        <v>197</v>
      </c>
      <c r="B3082">
        <v>1972</v>
      </c>
      <c r="C3082">
        <v>0</v>
      </c>
      <c r="D3082">
        <v>0</v>
      </c>
      <c r="E3082" t="e">
        <v>#NUM!</v>
      </c>
      <c r="F3082" t="str">
        <f>VLOOKUP(Importacao[[#This Row],[País]],Tabela4[],4,FALSE)</f>
        <v>Síria</v>
      </c>
      <c r="G3082" t="str">
        <f>IFERROR(VLOOKUP(Importacao[[#This Row],[País Corrigido]],'Conversor de países_Geral_UTF8_'!$A$2:$B$223,2,FALSE),"Não Informado")</f>
        <v>Ásia</v>
      </c>
      <c r="H30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3" spans="1:8" hidden="1">
      <c r="A3083" s="3" t="s">
        <v>197</v>
      </c>
      <c r="B3083">
        <v>1973</v>
      </c>
      <c r="C3083">
        <v>0</v>
      </c>
      <c r="D3083">
        <v>0</v>
      </c>
      <c r="E3083" t="e">
        <v>#NUM!</v>
      </c>
      <c r="F3083" t="str">
        <f>VLOOKUP(Importacao[[#This Row],[País]],Tabela4[],4,FALSE)</f>
        <v>Síria</v>
      </c>
      <c r="G3083" t="str">
        <f>IFERROR(VLOOKUP(Importacao[[#This Row],[País Corrigido]],'Conversor de países_Geral_UTF8_'!$A$2:$B$223,2,FALSE),"Não Informado")</f>
        <v>Ásia</v>
      </c>
      <c r="H30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4" spans="1:8" hidden="1">
      <c r="A3084" s="3" t="s">
        <v>197</v>
      </c>
      <c r="B3084">
        <v>1974</v>
      </c>
      <c r="C3084">
        <v>0</v>
      </c>
      <c r="D3084">
        <v>0</v>
      </c>
      <c r="E3084" t="e">
        <v>#NUM!</v>
      </c>
      <c r="F3084" t="str">
        <f>VLOOKUP(Importacao[[#This Row],[País]],Tabela4[],4,FALSE)</f>
        <v>Síria</v>
      </c>
      <c r="G3084" t="str">
        <f>IFERROR(VLOOKUP(Importacao[[#This Row],[País Corrigido]],'Conversor de países_Geral_UTF8_'!$A$2:$B$223,2,FALSE),"Não Informado")</f>
        <v>Ásia</v>
      </c>
      <c r="H30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5" spans="1:8" hidden="1">
      <c r="A3085" s="3" t="s">
        <v>197</v>
      </c>
      <c r="B3085">
        <v>1975</v>
      </c>
      <c r="C3085">
        <v>0</v>
      </c>
      <c r="D3085">
        <v>0</v>
      </c>
      <c r="E3085" t="e">
        <v>#NUM!</v>
      </c>
      <c r="F3085" t="str">
        <f>VLOOKUP(Importacao[[#This Row],[País]],Tabela4[],4,FALSE)</f>
        <v>Síria</v>
      </c>
      <c r="G3085" t="str">
        <f>IFERROR(VLOOKUP(Importacao[[#This Row],[País Corrigido]],'Conversor de países_Geral_UTF8_'!$A$2:$B$223,2,FALSE),"Não Informado")</f>
        <v>Ásia</v>
      </c>
      <c r="H30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6" spans="1:8" hidden="1">
      <c r="A3086" s="3" t="s">
        <v>197</v>
      </c>
      <c r="B3086">
        <v>1976</v>
      </c>
      <c r="C3086">
        <v>0</v>
      </c>
      <c r="D3086">
        <v>0</v>
      </c>
      <c r="E3086" t="e">
        <v>#NUM!</v>
      </c>
      <c r="F3086" t="str">
        <f>VLOOKUP(Importacao[[#This Row],[País]],Tabela4[],4,FALSE)</f>
        <v>Síria</v>
      </c>
      <c r="G3086" t="str">
        <f>IFERROR(VLOOKUP(Importacao[[#This Row],[País Corrigido]],'Conversor de países_Geral_UTF8_'!$A$2:$B$223,2,FALSE),"Não Informado")</f>
        <v>Ásia</v>
      </c>
      <c r="H30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7" spans="1:8" hidden="1">
      <c r="A3087" s="3" t="s">
        <v>197</v>
      </c>
      <c r="B3087">
        <v>1977</v>
      </c>
      <c r="C3087">
        <v>0</v>
      </c>
      <c r="D3087">
        <v>0</v>
      </c>
      <c r="E3087" t="e">
        <v>#NUM!</v>
      </c>
      <c r="F3087" t="str">
        <f>VLOOKUP(Importacao[[#This Row],[País]],Tabela4[],4,FALSE)</f>
        <v>Síria</v>
      </c>
      <c r="G3087" t="str">
        <f>IFERROR(VLOOKUP(Importacao[[#This Row],[País Corrigido]],'Conversor de países_Geral_UTF8_'!$A$2:$B$223,2,FALSE),"Não Informado")</f>
        <v>Ásia</v>
      </c>
      <c r="H30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8" spans="1:8" hidden="1">
      <c r="A3088" s="3" t="s">
        <v>197</v>
      </c>
      <c r="B3088">
        <v>1978</v>
      </c>
      <c r="C3088">
        <v>0</v>
      </c>
      <c r="D3088">
        <v>0</v>
      </c>
      <c r="E3088" t="e">
        <v>#NUM!</v>
      </c>
      <c r="F3088" t="str">
        <f>VLOOKUP(Importacao[[#This Row],[País]],Tabela4[],4,FALSE)</f>
        <v>Síria</v>
      </c>
      <c r="G3088" t="str">
        <f>IFERROR(VLOOKUP(Importacao[[#This Row],[País Corrigido]],'Conversor de países_Geral_UTF8_'!$A$2:$B$223,2,FALSE),"Não Informado")</f>
        <v>Ásia</v>
      </c>
      <c r="H30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89" spans="1:8" hidden="1">
      <c r="A3089" s="3" t="s">
        <v>197</v>
      </c>
      <c r="B3089">
        <v>1979</v>
      </c>
      <c r="C3089">
        <v>0</v>
      </c>
      <c r="D3089">
        <v>0</v>
      </c>
      <c r="E3089" t="e">
        <v>#NUM!</v>
      </c>
      <c r="F3089" t="str">
        <f>VLOOKUP(Importacao[[#This Row],[País]],Tabela4[],4,FALSE)</f>
        <v>Síria</v>
      </c>
      <c r="G3089" t="str">
        <f>IFERROR(VLOOKUP(Importacao[[#This Row],[País Corrigido]],'Conversor de países_Geral_UTF8_'!$A$2:$B$223,2,FALSE),"Não Informado")</f>
        <v>Ásia</v>
      </c>
      <c r="H30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0" spans="1:8" hidden="1">
      <c r="A3090" s="3" t="s">
        <v>197</v>
      </c>
      <c r="B3090">
        <v>1980</v>
      </c>
      <c r="C3090">
        <v>0</v>
      </c>
      <c r="D3090">
        <v>0</v>
      </c>
      <c r="E3090" t="e">
        <v>#NUM!</v>
      </c>
      <c r="F3090" t="str">
        <f>VLOOKUP(Importacao[[#This Row],[País]],Tabela4[],4,FALSE)</f>
        <v>Síria</v>
      </c>
      <c r="G3090" t="str">
        <f>IFERROR(VLOOKUP(Importacao[[#This Row],[País Corrigido]],'Conversor de países_Geral_UTF8_'!$A$2:$B$223,2,FALSE),"Não Informado")</f>
        <v>Ásia</v>
      </c>
      <c r="H30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1" spans="1:8" hidden="1">
      <c r="A3091" s="3" t="s">
        <v>197</v>
      </c>
      <c r="B3091">
        <v>1981</v>
      </c>
      <c r="C3091">
        <v>0</v>
      </c>
      <c r="D3091">
        <v>0</v>
      </c>
      <c r="E3091" t="e">
        <v>#NUM!</v>
      </c>
      <c r="F3091" t="str">
        <f>VLOOKUP(Importacao[[#This Row],[País]],Tabela4[],4,FALSE)</f>
        <v>Síria</v>
      </c>
      <c r="G3091" t="str">
        <f>IFERROR(VLOOKUP(Importacao[[#This Row],[País Corrigido]],'Conversor de países_Geral_UTF8_'!$A$2:$B$223,2,FALSE),"Não Informado")</f>
        <v>Ásia</v>
      </c>
      <c r="H30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2" spans="1:8" hidden="1">
      <c r="A3092" s="3" t="s">
        <v>197</v>
      </c>
      <c r="B3092">
        <v>1982</v>
      </c>
      <c r="C3092">
        <v>0</v>
      </c>
      <c r="D3092">
        <v>0</v>
      </c>
      <c r="E3092" t="e">
        <v>#NUM!</v>
      </c>
      <c r="F3092" t="str">
        <f>VLOOKUP(Importacao[[#This Row],[País]],Tabela4[],4,FALSE)</f>
        <v>Síria</v>
      </c>
      <c r="G3092" t="str">
        <f>IFERROR(VLOOKUP(Importacao[[#This Row],[País Corrigido]],'Conversor de países_Geral_UTF8_'!$A$2:$B$223,2,FALSE),"Não Informado")</f>
        <v>Ásia</v>
      </c>
      <c r="H30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3" spans="1:8" hidden="1">
      <c r="A3093" s="3" t="s">
        <v>197</v>
      </c>
      <c r="B3093">
        <v>1983</v>
      </c>
      <c r="C3093">
        <v>0</v>
      </c>
      <c r="D3093">
        <v>0</v>
      </c>
      <c r="E3093" t="e">
        <v>#NUM!</v>
      </c>
      <c r="F3093" t="str">
        <f>VLOOKUP(Importacao[[#This Row],[País]],Tabela4[],4,FALSE)</f>
        <v>Síria</v>
      </c>
      <c r="G3093" t="str">
        <f>IFERROR(VLOOKUP(Importacao[[#This Row],[País Corrigido]],'Conversor de países_Geral_UTF8_'!$A$2:$B$223,2,FALSE),"Não Informado")</f>
        <v>Ásia</v>
      </c>
      <c r="H30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4" spans="1:8" hidden="1">
      <c r="A3094" s="3" t="s">
        <v>197</v>
      </c>
      <c r="B3094">
        <v>1984</v>
      </c>
      <c r="C3094">
        <v>0</v>
      </c>
      <c r="D3094">
        <v>0</v>
      </c>
      <c r="E3094" t="e">
        <v>#NUM!</v>
      </c>
      <c r="F3094" t="str">
        <f>VLOOKUP(Importacao[[#This Row],[País]],Tabela4[],4,FALSE)</f>
        <v>Síria</v>
      </c>
      <c r="G3094" t="str">
        <f>IFERROR(VLOOKUP(Importacao[[#This Row],[País Corrigido]],'Conversor de países_Geral_UTF8_'!$A$2:$B$223,2,FALSE),"Não Informado")</f>
        <v>Ásia</v>
      </c>
      <c r="H30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5" spans="1:8" hidden="1">
      <c r="A3095" s="3" t="s">
        <v>197</v>
      </c>
      <c r="B3095">
        <v>1985</v>
      </c>
      <c r="C3095">
        <v>0</v>
      </c>
      <c r="D3095">
        <v>0</v>
      </c>
      <c r="E3095" t="e">
        <v>#NUM!</v>
      </c>
      <c r="F3095" t="str">
        <f>VLOOKUP(Importacao[[#This Row],[País]],Tabela4[],4,FALSE)</f>
        <v>Síria</v>
      </c>
      <c r="G3095" t="str">
        <f>IFERROR(VLOOKUP(Importacao[[#This Row],[País Corrigido]],'Conversor de países_Geral_UTF8_'!$A$2:$B$223,2,FALSE),"Não Informado")</f>
        <v>Ásia</v>
      </c>
      <c r="H30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6" spans="1:8" hidden="1">
      <c r="A3096" s="3" t="s">
        <v>197</v>
      </c>
      <c r="B3096">
        <v>1986</v>
      </c>
      <c r="C3096">
        <v>0</v>
      </c>
      <c r="D3096">
        <v>0</v>
      </c>
      <c r="E3096" t="e">
        <v>#NUM!</v>
      </c>
      <c r="F3096" t="str">
        <f>VLOOKUP(Importacao[[#This Row],[País]],Tabela4[],4,FALSE)</f>
        <v>Síria</v>
      </c>
      <c r="G3096" t="str">
        <f>IFERROR(VLOOKUP(Importacao[[#This Row],[País Corrigido]],'Conversor de países_Geral_UTF8_'!$A$2:$B$223,2,FALSE),"Não Informado")</f>
        <v>Ásia</v>
      </c>
      <c r="H30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7" spans="1:8" hidden="1">
      <c r="A3097" s="3" t="s">
        <v>197</v>
      </c>
      <c r="B3097">
        <v>1987</v>
      </c>
      <c r="C3097">
        <v>0</v>
      </c>
      <c r="D3097">
        <v>0</v>
      </c>
      <c r="E3097" t="e">
        <v>#NUM!</v>
      </c>
      <c r="F3097" t="str">
        <f>VLOOKUP(Importacao[[#This Row],[País]],Tabela4[],4,FALSE)</f>
        <v>Síria</v>
      </c>
      <c r="G3097" t="str">
        <f>IFERROR(VLOOKUP(Importacao[[#This Row],[País Corrigido]],'Conversor de países_Geral_UTF8_'!$A$2:$B$223,2,FALSE),"Não Informado")</f>
        <v>Ásia</v>
      </c>
      <c r="H30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8" spans="1:8" hidden="1">
      <c r="A3098" s="3" t="s">
        <v>197</v>
      </c>
      <c r="B3098">
        <v>1988</v>
      </c>
      <c r="C3098">
        <v>0</v>
      </c>
      <c r="D3098">
        <v>0</v>
      </c>
      <c r="E3098" t="e">
        <v>#NUM!</v>
      </c>
      <c r="F3098" t="str">
        <f>VLOOKUP(Importacao[[#This Row],[País]],Tabela4[],4,FALSE)</f>
        <v>Síria</v>
      </c>
      <c r="G3098" t="str">
        <f>IFERROR(VLOOKUP(Importacao[[#This Row],[País Corrigido]],'Conversor de países_Geral_UTF8_'!$A$2:$B$223,2,FALSE),"Não Informado")</f>
        <v>Ásia</v>
      </c>
      <c r="H30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099" spans="1:8" hidden="1">
      <c r="A3099" s="3" t="s">
        <v>197</v>
      </c>
      <c r="B3099">
        <v>1989</v>
      </c>
      <c r="C3099">
        <v>0</v>
      </c>
      <c r="D3099">
        <v>0</v>
      </c>
      <c r="E3099" t="e">
        <v>#NUM!</v>
      </c>
      <c r="F3099" t="str">
        <f>VLOOKUP(Importacao[[#This Row],[País]],Tabela4[],4,FALSE)</f>
        <v>Síria</v>
      </c>
      <c r="G3099" t="str">
        <f>IFERROR(VLOOKUP(Importacao[[#This Row],[País Corrigido]],'Conversor de países_Geral_UTF8_'!$A$2:$B$223,2,FALSE),"Não Informado")</f>
        <v>Ásia</v>
      </c>
      <c r="H30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0" spans="1:8" hidden="1">
      <c r="A3100" s="3" t="s">
        <v>197</v>
      </c>
      <c r="B3100">
        <v>1990</v>
      </c>
      <c r="C3100">
        <v>0</v>
      </c>
      <c r="D3100">
        <v>0</v>
      </c>
      <c r="E3100" t="e">
        <v>#NUM!</v>
      </c>
      <c r="F3100" t="str">
        <f>VLOOKUP(Importacao[[#This Row],[País]],Tabela4[],4,FALSE)</f>
        <v>Síria</v>
      </c>
      <c r="G3100" t="str">
        <f>IFERROR(VLOOKUP(Importacao[[#This Row],[País Corrigido]],'Conversor de países_Geral_UTF8_'!$A$2:$B$223,2,FALSE),"Não Informado")</f>
        <v>Ásia</v>
      </c>
      <c r="H31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1" spans="1:8" hidden="1">
      <c r="A3101" s="3" t="s">
        <v>197</v>
      </c>
      <c r="B3101">
        <v>1991</v>
      </c>
      <c r="C3101">
        <v>0</v>
      </c>
      <c r="D3101">
        <v>0</v>
      </c>
      <c r="E3101" t="e">
        <v>#NUM!</v>
      </c>
      <c r="F3101" t="str">
        <f>VLOOKUP(Importacao[[#This Row],[País]],Tabela4[],4,FALSE)</f>
        <v>Síria</v>
      </c>
      <c r="G3101" t="str">
        <f>IFERROR(VLOOKUP(Importacao[[#This Row],[País Corrigido]],'Conversor de países_Geral_UTF8_'!$A$2:$B$223,2,FALSE),"Não Informado")</f>
        <v>Ásia</v>
      </c>
      <c r="H31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2" spans="1:8" hidden="1">
      <c r="A3102" s="3" t="s">
        <v>197</v>
      </c>
      <c r="B3102">
        <v>1992</v>
      </c>
      <c r="C3102">
        <v>0</v>
      </c>
      <c r="D3102">
        <v>0</v>
      </c>
      <c r="E3102" t="e">
        <v>#NUM!</v>
      </c>
      <c r="F3102" t="str">
        <f>VLOOKUP(Importacao[[#This Row],[País]],Tabela4[],4,FALSE)</f>
        <v>Síria</v>
      </c>
      <c r="G3102" t="str">
        <f>IFERROR(VLOOKUP(Importacao[[#This Row],[País Corrigido]],'Conversor de países_Geral_UTF8_'!$A$2:$B$223,2,FALSE),"Não Informado")</f>
        <v>Ásia</v>
      </c>
      <c r="H31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3" spans="1:8" hidden="1">
      <c r="A3103" s="3" t="s">
        <v>197</v>
      </c>
      <c r="B3103">
        <v>1993</v>
      </c>
      <c r="C3103">
        <v>0</v>
      </c>
      <c r="D3103">
        <v>0</v>
      </c>
      <c r="E3103" t="e">
        <v>#NUM!</v>
      </c>
      <c r="F3103" t="str">
        <f>VLOOKUP(Importacao[[#This Row],[País]],Tabela4[],4,FALSE)</f>
        <v>Síria</v>
      </c>
      <c r="G3103" t="str">
        <f>IFERROR(VLOOKUP(Importacao[[#This Row],[País Corrigido]],'Conversor de países_Geral_UTF8_'!$A$2:$B$223,2,FALSE),"Não Informado")</f>
        <v>Ásia</v>
      </c>
      <c r="H31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4" spans="1:8" hidden="1">
      <c r="A3104" s="3" t="s">
        <v>197</v>
      </c>
      <c r="B3104">
        <v>1994</v>
      </c>
      <c r="C3104">
        <v>0</v>
      </c>
      <c r="D3104">
        <v>0</v>
      </c>
      <c r="E3104" t="e">
        <v>#NUM!</v>
      </c>
      <c r="F3104" t="str">
        <f>VLOOKUP(Importacao[[#This Row],[País]],Tabela4[],4,FALSE)</f>
        <v>Síria</v>
      </c>
      <c r="G3104" t="str">
        <f>IFERROR(VLOOKUP(Importacao[[#This Row],[País Corrigido]],'Conversor de países_Geral_UTF8_'!$A$2:$B$223,2,FALSE),"Não Informado")</f>
        <v>Ásia</v>
      </c>
      <c r="H31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5" spans="1:8" hidden="1">
      <c r="A3105" s="3" t="s">
        <v>197</v>
      </c>
      <c r="B3105">
        <v>1995</v>
      </c>
      <c r="C3105">
        <v>0</v>
      </c>
      <c r="D3105">
        <v>0</v>
      </c>
      <c r="E3105" t="e">
        <v>#NUM!</v>
      </c>
      <c r="F3105" t="str">
        <f>VLOOKUP(Importacao[[#This Row],[País]],Tabela4[],4,FALSE)</f>
        <v>Síria</v>
      </c>
      <c r="G3105" t="str">
        <f>IFERROR(VLOOKUP(Importacao[[#This Row],[País Corrigido]],'Conversor de países_Geral_UTF8_'!$A$2:$B$223,2,FALSE),"Não Informado")</f>
        <v>Ásia</v>
      </c>
      <c r="H31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6" spans="1:8" hidden="1">
      <c r="A3106" s="3" t="s">
        <v>197</v>
      </c>
      <c r="B3106">
        <v>1996</v>
      </c>
      <c r="C3106">
        <v>0</v>
      </c>
      <c r="D3106">
        <v>0</v>
      </c>
      <c r="E3106" t="e">
        <v>#NUM!</v>
      </c>
      <c r="F3106" t="str">
        <f>VLOOKUP(Importacao[[#This Row],[País]],Tabela4[],4,FALSE)</f>
        <v>Síria</v>
      </c>
      <c r="G3106" t="str">
        <f>IFERROR(VLOOKUP(Importacao[[#This Row],[País Corrigido]],'Conversor de países_Geral_UTF8_'!$A$2:$B$223,2,FALSE),"Não Informado")</f>
        <v>Ásia</v>
      </c>
      <c r="H31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7" spans="1:8" hidden="1">
      <c r="A3107" s="3" t="s">
        <v>197</v>
      </c>
      <c r="B3107">
        <v>1997</v>
      </c>
      <c r="C3107">
        <v>0</v>
      </c>
      <c r="D3107">
        <v>0</v>
      </c>
      <c r="E3107" t="e">
        <v>#NUM!</v>
      </c>
      <c r="F3107" t="str">
        <f>VLOOKUP(Importacao[[#This Row],[País]],Tabela4[],4,FALSE)</f>
        <v>Síria</v>
      </c>
      <c r="G3107" t="str">
        <f>IFERROR(VLOOKUP(Importacao[[#This Row],[País Corrigido]],'Conversor de países_Geral_UTF8_'!$A$2:$B$223,2,FALSE),"Não Informado")</f>
        <v>Ásia</v>
      </c>
      <c r="H31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8" spans="1:8" hidden="1">
      <c r="A3108" s="3" t="s">
        <v>197</v>
      </c>
      <c r="B3108">
        <v>1998</v>
      </c>
      <c r="C3108">
        <v>0</v>
      </c>
      <c r="D3108">
        <v>0</v>
      </c>
      <c r="E3108" t="e">
        <v>#NUM!</v>
      </c>
      <c r="F3108" t="str">
        <f>VLOOKUP(Importacao[[#This Row],[País]],Tabela4[],4,FALSE)</f>
        <v>Síria</v>
      </c>
      <c r="G3108" t="str">
        <f>IFERROR(VLOOKUP(Importacao[[#This Row],[País Corrigido]],'Conversor de países_Geral_UTF8_'!$A$2:$B$223,2,FALSE),"Não Informado")</f>
        <v>Ásia</v>
      </c>
      <c r="H31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09" spans="1:8" hidden="1">
      <c r="A3109" s="3" t="s">
        <v>197</v>
      </c>
      <c r="B3109">
        <v>1999</v>
      </c>
      <c r="C3109">
        <v>0</v>
      </c>
      <c r="D3109">
        <v>0</v>
      </c>
      <c r="E3109" t="e">
        <v>#NUM!</v>
      </c>
      <c r="F3109" t="str">
        <f>VLOOKUP(Importacao[[#This Row],[País]],Tabela4[],4,FALSE)</f>
        <v>Síria</v>
      </c>
      <c r="G3109" t="str">
        <f>IFERROR(VLOOKUP(Importacao[[#This Row],[País Corrigido]],'Conversor de países_Geral_UTF8_'!$A$2:$B$223,2,FALSE),"Não Informado")</f>
        <v>Ásia</v>
      </c>
      <c r="H31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0" spans="1:8" hidden="1">
      <c r="A3110" s="3" t="s">
        <v>197</v>
      </c>
      <c r="B3110">
        <v>2000</v>
      </c>
      <c r="C3110">
        <v>0</v>
      </c>
      <c r="D3110">
        <v>0</v>
      </c>
      <c r="E3110" t="e">
        <v>#NUM!</v>
      </c>
      <c r="F3110" t="str">
        <f>VLOOKUP(Importacao[[#This Row],[País]],Tabela4[],4,FALSE)</f>
        <v>Síria</v>
      </c>
      <c r="G3110" t="str">
        <f>IFERROR(VLOOKUP(Importacao[[#This Row],[País Corrigido]],'Conversor de países_Geral_UTF8_'!$A$2:$B$223,2,FALSE),"Não Informado")</f>
        <v>Ásia</v>
      </c>
      <c r="H31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1" spans="1:8" hidden="1">
      <c r="A3111" s="3" t="s">
        <v>197</v>
      </c>
      <c r="B3111">
        <v>2001</v>
      </c>
      <c r="C3111">
        <v>0</v>
      </c>
      <c r="D3111">
        <v>0</v>
      </c>
      <c r="E3111" t="e">
        <v>#NUM!</v>
      </c>
      <c r="F3111" t="str">
        <f>VLOOKUP(Importacao[[#This Row],[País]],Tabela4[],4,FALSE)</f>
        <v>Síria</v>
      </c>
      <c r="G3111" t="str">
        <f>IFERROR(VLOOKUP(Importacao[[#This Row],[País Corrigido]],'Conversor de países_Geral_UTF8_'!$A$2:$B$223,2,FALSE),"Não Informado")</f>
        <v>Ásia</v>
      </c>
      <c r="H31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2" spans="1:8" hidden="1">
      <c r="A3112" s="3" t="s">
        <v>197</v>
      </c>
      <c r="B3112">
        <v>2002</v>
      </c>
      <c r="C3112">
        <v>0</v>
      </c>
      <c r="D3112">
        <v>0</v>
      </c>
      <c r="E3112" t="e">
        <v>#NUM!</v>
      </c>
      <c r="F3112" t="str">
        <f>VLOOKUP(Importacao[[#This Row],[País]],Tabela4[],4,FALSE)</f>
        <v>Síria</v>
      </c>
      <c r="G3112" t="str">
        <f>IFERROR(VLOOKUP(Importacao[[#This Row],[País Corrigido]],'Conversor de países_Geral_UTF8_'!$A$2:$B$223,2,FALSE),"Não Informado")</f>
        <v>Ásia</v>
      </c>
      <c r="H31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3" spans="1:8" hidden="1">
      <c r="A3113" s="3" t="s">
        <v>197</v>
      </c>
      <c r="B3113">
        <v>2003</v>
      </c>
      <c r="C3113">
        <v>0</v>
      </c>
      <c r="D3113">
        <v>0</v>
      </c>
      <c r="E3113" t="e">
        <v>#NUM!</v>
      </c>
      <c r="F3113" t="str">
        <f>VLOOKUP(Importacao[[#This Row],[País]],Tabela4[],4,FALSE)</f>
        <v>Síria</v>
      </c>
      <c r="G3113" t="str">
        <f>IFERROR(VLOOKUP(Importacao[[#This Row],[País Corrigido]],'Conversor de países_Geral_UTF8_'!$A$2:$B$223,2,FALSE),"Não Informado")</f>
        <v>Ásia</v>
      </c>
      <c r="H31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4" spans="1:8" hidden="1">
      <c r="A3114" s="3" t="s">
        <v>197</v>
      </c>
      <c r="B3114">
        <v>2004</v>
      </c>
      <c r="C3114">
        <v>0</v>
      </c>
      <c r="D3114">
        <v>0</v>
      </c>
      <c r="E3114" t="e">
        <v>#NUM!</v>
      </c>
      <c r="F3114" t="str">
        <f>VLOOKUP(Importacao[[#This Row],[País]],Tabela4[],4,FALSE)</f>
        <v>Síria</v>
      </c>
      <c r="G3114" t="str">
        <f>IFERROR(VLOOKUP(Importacao[[#This Row],[País Corrigido]],'Conversor de países_Geral_UTF8_'!$A$2:$B$223,2,FALSE),"Não Informado")</f>
        <v>Ásia</v>
      </c>
      <c r="H31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5" spans="1:8" hidden="1">
      <c r="A3115" s="3" t="s">
        <v>197</v>
      </c>
      <c r="B3115">
        <v>2005</v>
      </c>
      <c r="C3115">
        <v>0</v>
      </c>
      <c r="D3115">
        <v>0</v>
      </c>
      <c r="E3115" t="e">
        <v>#NUM!</v>
      </c>
      <c r="F3115" t="str">
        <f>VLOOKUP(Importacao[[#This Row],[País]],Tabela4[],4,FALSE)</f>
        <v>Síria</v>
      </c>
      <c r="G3115" t="str">
        <f>IFERROR(VLOOKUP(Importacao[[#This Row],[País Corrigido]],'Conversor de países_Geral_UTF8_'!$A$2:$B$223,2,FALSE),"Não Informado")</f>
        <v>Ásia</v>
      </c>
      <c r="H31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6" spans="1:8" hidden="1">
      <c r="A3116" s="3" t="s">
        <v>197</v>
      </c>
      <c r="B3116">
        <v>2006</v>
      </c>
      <c r="C3116">
        <v>0</v>
      </c>
      <c r="D3116">
        <v>0</v>
      </c>
      <c r="E3116" t="e">
        <v>#NUM!</v>
      </c>
      <c r="F3116" t="str">
        <f>VLOOKUP(Importacao[[#This Row],[País]],Tabela4[],4,FALSE)</f>
        <v>Síria</v>
      </c>
      <c r="G3116" t="str">
        <f>IFERROR(VLOOKUP(Importacao[[#This Row],[País Corrigido]],'Conversor de países_Geral_UTF8_'!$A$2:$B$223,2,FALSE),"Não Informado")</f>
        <v>Ásia</v>
      </c>
      <c r="H31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7" spans="1:8" hidden="1">
      <c r="A3117" s="3" t="s">
        <v>197</v>
      </c>
      <c r="B3117">
        <v>2007</v>
      </c>
      <c r="C3117">
        <v>0</v>
      </c>
      <c r="D3117">
        <v>0</v>
      </c>
      <c r="E3117" t="e">
        <v>#NUM!</v>
      </c>
      <c r="F3117" t="str">
        <f>VLOOKUP(Importacao[[#This Row],[País]],Tabela4[],4,FALSE)</f>
        <v>Síria</v>
      </c>
      <c r="G3117" t="str">
        <f>IFERROR(VLOOKUP(Importacao[[#This Row],[País Corrigido]],'Conversor de países_Geral_UTF8_'!$A$2:$B$223,2,FALSE),"Não Informado")</f>
        <v>Ásia</v>
      </c>
      <c r="H31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8" spans="1:8" hidden="1">
      <c r="A3118" s="3" t="s">
        <v>197</v>
      </c>
      <c r="B3118">
        <v>2008</v>
      </c>
      <c r="C3118">
        <v>0</v>
      </c>
      <c r="D3118">
        <v>0</v>
      </c>
      <c r="E3118" t="e">
        <v>#NUM!</v>
      </c>
      <c r="F3118" t="str">
        <f>VLOOKUP(Importacao[[#This Row],[País]],Tabela4[],4,FALSE)</f>
        <v>Síria</v>
      </c>
      <c r="G3118" t="str">
        <f>IFERROR(VLOOKUP(Importacao[[#This Row],[País Corrigido]],'Conversor de países_Geral_UTF8_'!$A$2:$B$223,2,FALSE),"Não Informado")</f>
        <v>Ásia</v>
      </c>
      <c r="H31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19" spans="1:8" hidden="1">
      <c r="A3119" s="3" t="s">
        <v>197</v>
      </c>
      <c r="B3119">
        <v>2009</v>
      </c>
      <c r="C3119">
        <v>0</v>
      </c>
      <c r="D3119">
        <v>0</v>
      </c>
      <c r="E3119" t="e">
        <v>#NUM!</v>
      </c>
      <c r="F3119" t="str">
        <f>VLOOKUP(Importacao[[#This Row],[País]],Tabela4[],4,FALSE)</f>
        <v>Síria</v>
      </c>
      <c r="G3119" t="str">
        <f>IFERROR(VLOOKUP(Importacao[[#This Row],[País Corrigido]],'Conversor de países_Geral_UTF8_'!$A$2:$B$223,2,FALSE),"Não Informado")</f>
        <v>Ásia</v>
      </c>
      <c r="H31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0" spans="1:8" hidden="1">
      <c r="A3120" s="3" t="s">
        <v>197</v>
      </c>
      <c r="B3120">
        <v>2010</v>
      </c>
      <c r="C3120">
        <v>0</v>
      </c>
      <c r="D3120">
        <v>0</v>
      </c>
      <c r="E3120" t="e">
        <v>#NUM!</v>
      </c>
      <c r="F3120" t="str">
        <f>VLOOKUP(Importacao[[#This Row],[País]],Tabela4[],4,FALSE)</f>
        <v>Síria</v>
      </c>
      <c r="G3120" t="str">
        <f>IFERROR(VLOOKUP(Importacao[[#This Row],[País Corrigido]],'Conversor de países_Geral_UTF8_'!$A$2:$B$223,2,FALSE),"Não Informado")</f>
        <v>Ásia</v>
      </c>
      <c r="H31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1" spans="1:8" hidden="1">
      <c r="A3121" s="3" t="s">
        <v>197</v>
      </c>
      <c r="B3121">
        <v>2011</v>
      </c>
      <c r="C3121">
        <v>0</v>
      </c>
      <c r="D3121">
        <v>0</v>
      </c>
      <c r="E3121" t="e">
        <v>#NUM!</v>
      </c>
      <c r="F3121" t="str">
        <f>VLOOKUP(Importacao[[#This Row],[País]],Tabela4[],4,FALSE)</f>
        <v>Síria</v>
      </c>
      <c r="G3121" t="str">
        <f>IFERROR(VLOOKUP(Importacao[[#This Row],[País Corrigido]],'Conversor de países_Geral_UTF8_'!$A$2:$B$223,2,FALSE),"Não Informado")</f>
        <v>Ásia</v>
      </c>
      <c r="H31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2" spans="1:8" hidden="1">
      <c r="A3122" s="3" t="s">
        <v>197</v>
      </c>
      <c r="B3122">
        <v>2012</v>
      </c>
      <c r="C3122">
        <v>0</v>
      </c>
      <c r="D3122">
        <v>0</v>
      </c>
      <c r="E3122" t="e">
        <v>#NUM!</v>
      </c>
      <c r="F3122" t="str">
        <f>VLOOKUP(Importacao[[#This Row],[País]],Tabela4[],4,FALSE)</f>
        <v>Síria</v>
      </c>
      <c r="G3122" t="str">
        <f>IFERROR(VLOOKUP(Importacao[[#This Row],[País Corrigido]],'Conversor de países_Geral_UTF8_'!$A$2:$B$223,2,FALSE),"Não Informado")</f>
        <v>Ásia</v>
      </c>
      <c r="H31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3" spans="1:8" hidden="1">
      <c r="A3123" s="3" t="s">
        <v>197</v>
      </c>
      <c r="B3123">
        <v>2013</v>
      </c>
      <c r="C3123">
        <v>0</v>
      </c>
      <c r="D3123">
        <v>0</v>
      </c>
      <c r="E3123" t="e">
        <v>#NUM!</v>
      </c>
      <c r="F3123" t="str">
        <f>VLOOKUP(Importacao[[#This Row],[País]],Tabela4[],4,FALSE)</f>
        <v>Síria</v>
      </c>
      <c r="G3123" t="str">
        <f>IFERROR(VLOOKUP(Importacao[[#This Row],[País Corrigido]],'Conversor de países_Geral_UTF8_'!$A$2:$B$223,2,FALSE),"Não Informado")</f>
        <v>Ásia</v>
      </c>
      <c r="H31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4" spans="1:8" hidden="1">
      <c r="A3124" s="3" t="s">
        <v>197</v>
      </c>
      <c r="B3124">
        <v>2014</v>
      </c>
      <c r="C3124">
        <v>0</v>
      </c>
      <c r="D3124">
        <v>0</v>
      </c>
      <c r="E3124" t="e">
        <v>#NUM!</v>
      </c>
      <c r="F3124" t="str">
        <f>VLOOKUP(Importacao[[#This Row],[País]],Tabela4[],4,FALSE)</f>
        <v>Síria</v>
      </c>
      <c r="G3124" t="str">
        <f>IFERROR(VLOOKUP(Importacao[[#This Row],[País Corrigido]],'Conversor de países_Geral_UTF8_'!$A$2:$B$223,2,FALSE),"Não Informado")</f>
        <v>Ásia</v>
      </c>
      <c r="H31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5" spans="1:8" hidden="1">
      <c r="A3125" s="3" t="s">
        <v>197</v>
      </c>
      <c r="B3125">
        <v>2015</v>
      </c>
      <c r="C3125">
        <v>0</v>
      </c>
      <c r="D3125">
        <v>0</v>
      </c>
      <c r="E3125" t="e">
        <v>#NUM!</v>
      </c>
      <c r="F3125" t="str">
        <f>VLOOKUP(Importacao[[#This Row],[País]],Tabela4[],4,FALSE)</f>
        <v>Síria</v>
      </c>
      <c r="G3125" t="str">
        <f>IFERROR(VLOOKUP(Importacao[[#This Row],[País Corrigido]],'Conversor de países_Geral_UTF8_'!$A$2:$B$223,2,FALSE),"Não Informado")</f>
        <v>Ásia</v>
      </c>
      <c r="H31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6" spans="1:8" hidden="1">
      <c r="A3126" s="3" t="s">
        <v>197</v>
      </c>
      <c r="B3126">
        <v>2016</v>
      </c>
      <c r="C3126">
        <v>0</v>
      </c>
      <c r="D3126">
        <v>0</v>
      </c>
      <c r="E3126" t="e">
        <v>#NUM!</v>
      </c>
      <c r="F3126" t="str">
        <f>VLOOKUP(Importacao[[#This Row],[País]],Tabela4[],4,FALSE)</f>
        <v>Síria</v>
      </c>
      <c r="G3126" t="str">
        <f>IFERROR(VLOOKUP(Importacao[[#This Row],[País Corrigido]],'Conversor de países_Geral_UTF8_'!$A$2:$B$223,2,FALSE),"Não Informado")</f>
        <v>Ásia</v>
      </c>
      <c r="H31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7" spans="1:8" hidden="1">
      <c r="A3127" s="3" t="s">
        <v>197</v>
      </c>
      <c r="B3127">
        <v>2017</v>
      </c>
      <c r="C3127">
        <v>398</v>
      </c>
      <c r="D3127">
        <v>269</v>
      </c>
      <c r="E3127">
        <v>0.67587939698492461</v>
      </c>
      <c r="F3127" t="str">
        <f>VLOOKUP(Importacao[[#This Row],[País]],Tabela4[],4,FALSE)</f>
        <v>Síria</v>
      </c>
      <c r="G3127" t="str">
        <f>IFERROR(VLOOKUP(Importacao[[#This Row],[País Corrigido]],'Conversor de países_Geral_UTF8_'!$A$2:$B$223,2,FALSE),"Não Informado")</f>
        <v>Ásia</v>
      </c>
      <c r="H31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128" spans="1:8" hidden="1">
      <c r="A3128" s="3" t="s">
        <v>197</v>
      </c>
      <c r="B3128">
        <v>2018</v>
      </c>
      <c r="C3128">
        <v>0</v>
      </c>
      <c r="D3128">
        <v>0</v>
      </c>
      <c r="E3128" t="e">
        <v>#NUM!</v>
      </c>
      <c r="F3128" t="str">
        <f>VLOOKUP(Importacao[[#This Row],[País]],Tabela4[],4,FALSE)</f>
        <v>Síria</v>
      </c>
      <c r="G3128" t="str">
        <f>IFERROR(VLOOKUP(Importacao[[#This Row],[País Corrigido]],'Conversor de países_Geral_UTF8_'!$A$2:$B$223,2,FALSE),"Não Informado")</f>
        <v>Ásia</v>
      </c>
      <c r="H31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29" spans="1:8" hidden="1">
      <c r="A3129" s="3" t="s">
        <v>197</v>
      </c>
      <c r="B3129">
        <v>2019</v>
      </c>
      <c r="C3129">
        <v>641</v>
      </c>
      <c r="D3129">
        <v>409</v>
      </c>
      <c r="E3129">
        <v>0.63806552262090488</v>
      </c>
      <c r="F3129" t="str">
        <f>VLOOKUP(Importacao[[#This Row],[País]],Tabela4[],4,FALSE)</f>
        <v>Síria</v>
      </c>
      <c r="G3129" t="str">
        <f>IFERROR(VLOOKUP(Importacao[[#This Row],[País Corrigido]],'Conversor de países_Geral_UTF8_'!$A$2:$B$223,2,FALSE),"Não Informado")</f>
        <v>Ásia</v>
      </c>
      <c r="H31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130" spans="1:8" hidden="1">
      <c r="A3130" s="3" t="s">
        <v>197</v>
      </c>
      <c r="B3130">
        <v>2020</v>
      </c>
      <c r="C3130">
        <v>0</v>
      </c>
      <c r="D3130">
        <v>0</v>
      </c>
      <c r="E3130" t="e">
        <v>#NUM!</v>
      </c>
      <c r="F3130" t="str">
        <f>VLOOKUP(Importacao[[#This Row],[País]],Tabela4[],4,FALSE)</f>
        <v>Síria</v>
      </c>
      <c r="G3130" t="str">
        <f>IFERROR(VLOOKUP(Importacao[[#This Row],[País Corrigido]],'Conversor de países_Geral_UTF8_'!$A$2:$B$223,2,FALSE),"Não Informado")</f>
        <v>Ásia</v>
      </c>
      <c r="H31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31" spans="1:8" hidden="1">
      <c r="A3131" s="3" t="s">
        <v>197</v>
      </c>
      <c r="B3131">
        <v>2021</v>
      </c>
      <c r="C3131">
        <v>484</v>
      </c>
      <c r="D3131">
        <v>1280</v>
      </c>
      <c r="E3131">
        <v>2.6446280991735538</v>
      </c>
      <c r="F3131" t="str">
        <f>VLOOKUP(Importacao[[#This Row],[País]],Tabela4[],4,FALSE)</f>
        <v>Síria</v>
      </c>
      <c r="G3131" t="str">
        <f>IFERROR(VLOOKUP(Importacao[[#This Row],[País Corrigido]],'Conversor de países_Geral_UTF8_'!$A$2:$B$223,2,FALSE),"Não Informado")</f>
        <v>Ásia</v>
      </c>
      <c r="H31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132" spans="1:8" hidden="1">
      <c r="A3132" s="3" t="s">
        <v>197</v>
      </c>
      <c r="B3132">
        <v>2022</v>
      </c>
      <c r="C3132">
        <v>1094</v>
      </c>
      <c r="D3132">
        <v>5187</v>
      </c>
      <c r="E3132">
        <v>4.7413162705667276</v>
      </c>
      <c r="F3132" t="str">
        <f>VLOOKUP(Importacao[[#This Row],[País]],Tabela4[],4,FALSE)</f>
        <v>Síria</v>
      </c>
      <c r="G3132" t="str">
        <f>IFERROR(VLOOKUP(Importacao[[#This Row],[País Corrigido]],'Conversor de países_Geral_UTF8_'!$A$2:$B$223,2,FALSE),"Não Informado")</f>
        <v>Ásia</v>
      </c>
      <c r="H31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133" spans="1:8" hidden="1">
      <c r="A3133" s="3" t="s">
        <v>197</v>
      </c>
      <c r="B3133">
        <v>2023</v>
      </c>
      <c r="C3133">
        <v>0</v>
      </c>
      <c r="D3133">
        <v>0</v>
      </c>
      <c r="E3133" t="e">
        <v>#NUM!</v>
      </c>
      <c r="F3133" t="str">
        <f>VLOOKUP(Importacao[[#This Row],[País]],Tabela4[],4,FALSE)</f>
        <v>Síria</v>
      </c>
      <c r="G3133" t="str">
        <f>IFERROR(VLOOKUP(Importacao[[#This Row],[País Corrigido]],'Conversor de países_Geral_UTF8_'!$A$2:$B$223,2,FALSE),"Não Informado")</f>
        <v>Ásia</v>
      </c>
      <c r="H31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34" spans="1:8" hidden="1">
      <c r="A3134" s="3" t="s">
        <v>200</v>
      </c>
      <c r="B3134">
        <v>1970</v>
      </c>
      <c r="C3134">
        <v>0</v>
      </c>
      <c r="D3134">
        <v>0</v>
      </c>
      <c r="E3134" t="e">
        <v>#NUM!</v>
      </c>
      <c r="F3134" t="str">
        <f>VLOOKUP(Importacao[[#This Row],[País]],Tabela4[],4,FALSE)</f>
        <v>Suazilândia</v>
      </c>
      <c r="G3134" t="str">
        <f>IFERROR(VLOOKUP(Importacao[[#This Row],[País Corrigido]],'Conversor de países_Geral_UTF8_'!$A$2:$B$223,2,FALSE),"Não Informado")</f>
        <v>África</v>
      </c>
      <c r="H31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35" spans="1:8" hidden="1">
      <c r="A3135" s="3" t="s">
        <v>200</v>
      </c>
      <c r="B3135">
        <v>1971</v>
      </c>
      <c r="C3135">
        <v>0</v>
      </c>
      <c r="D3135">
        <v>0</v>
      </c>
      <c r="E3135" t="e">
        <v>#NUM!</v>
      </c>
      <c r="F3135" t="str">
        <f>VLOOKUP(Importacao[[#This Row],[País]],Tabela4[],4,FALSE)</f>
        <v>Suazilândia</v>
      </c>
      <c r="G3135" t="str">
        <f>IFERROR(VLOOKUP(Importacao[[#This Row],[País Corrigido]],'Conversor de países_Geral_UTF8_'!$A$2:$B$223,2,FALSE),"Não Informado")</f>
        <v>África</v>
      </c>
      <c r="H31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36" spans="1:8" hidden="1">
      <c r="A3136" s="3" t="s">
        <v>200</v>
      </c>
      <c r="B3136">
        <v>1972</v>
      </c>
      <c r="C3136">
        <v>0</v>
      </c>
      <c r="D3136">
        <v>0</v>
      </c>
      <c r="E3136" t="e">
        <v>#NUM!</v>
      </c>
      <c r="F3136" t="str">
        <f>VLOOKUP(Importacao[[#This Row],[País]],Tabela4[],4,FALSE)</f>
        <v>Suazilândia</v>
      </c>
      <c r="G3136" t="str">
        <f>IFERROR(VLOOKUP(Importacao[[#This Row],[País Corrigido]],'Conversor de países_Geral_UTF8_'!$A$2:$B$223,2,FALSE),"Não Informado")</f>
        <v>África</v>
      </c>
      <c r="H31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37" spans="1:8" hidden="1">
      <c r="A3137" s="3" t="s">
        <v>200</v>
      </c>
      <c r="B3137">
        <v>1973</v>
      </c>
      <c r="C3137">
        <v>0</v>
      </c>
      <c r="D3137">
        <v>0</v>
      </c>
      <c r="E3137" t="e">
        <v>#NUM!</v>
      </c>
      <c r="F3137" t="str">
        <f>VLOOKUP(Importacao[[#This Row],[País]],Tabela4[],4,FALSE)</f>
        <v>Suazilândia</v>
      </c>
      <c r="G3137" t="str">
        <f>IFERROR(VLOOKUP(Importacao[[#This Row],[País Corrigido]],'Conversor de países_Geral_UTF8_'!$A$2:$B$223,2,FALSE),"Não Informado")</f>
        <v>África</v>
      </c>
      <c r="H31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38" spans="1:8" hidden="1">
      <c r="A3138" s="3" t="s">
        <v>200</v>
      </c>
      <c r="B3138">
        <v>1974</v>
      </c>
      <c r="C3138">
        <v>0</v>
      </c>
      <c r="D3138">
        <v>0</v>
      </c>
      <c r="E3138" t="e">
        <v>#NUM!</v>
      </c>
      <c r="F3138" t="str">
        <f>VLOOKUP(Importacao[[#This Row],[País]],Tabela4[],4,FALSE)</f>
        <v>Suazilândia</v>
      </c>
      <c r="G3138" t="str">
        <f>IFERROR(VLOOKUP(Importacao[[#This Row],[País Corrigido]],'Conversor de países_Geral_UTF8_'!$A$2:$B$223,2,FALSE),"Não Informado")</f>
        <v>África</v>
      </c>
      <c r="H31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39" spans="1:8" hidden="1">
      <c r="A3139" s="3" t="s">
        <v>200</v>
      </c>
      <c r="B3139">
        <v>1975</v>
      </c>
      <c r="C3139">
        <v>0</v>
      </c>
      <c r="D3139">
        <v>0</v>
      </c>
      <c r="E3139" t="e">
        <v>#NUM!</v>
      </c>
      <c r="F3139" t="str">
        <f>VLOOKUP(Importacao[[#This Row],[País]],Tabela4[],4,FALSE)</f>
        <v>Suazilândia</v>
      </c>
      <c r="G3139" t="str">
        <f>IFERROR(VLOOKUP(Importacao[[#This Row],[País Corrigido]],'Conversor de países_Geral_UTF8_'!$A$2:$B$223,2,FALSE),"Não Informado")</f>
        <v>África</v>
      </c>
      <c r="H31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0" spans="1:8" hidden="1">
      <c r="A3140" s="3" t="s">
        <v>200</v>
      </c>
      <c r="B3140">
        <v>1976</v>
      </c>
      <c r="C3140">
        <v>0</v>
      </c>
      <c r="D3140">
        <v>0</v>
      </c>
      <c r="E3140" t="e">
        <v>#NUM!</v>
      </c>
      <c r="F3140" t="str">
        <f>VLOOKUP(Importacao[[#This Row],[País]],Tabela4[],4,FALSE)</f>
        <v>Suazilândia</v>
      </c>
      <c r="G3140" t="str">
        <f>IFERROR(VLOOKUP(Importacao[[#This Row],[País Corrigido]],'Conversor de países_Geral_UTF8_'!$A$2:$B$223,2,FALSE),"Não Informado")</f>
        <v>África</v>
      </c>
      <c r="H31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1" spans="1:8" hidden="1">
      <c r="A3141" s="3" t="s">
        <v>200</v>
      </c>
      <c r="B3141">
        <v>1977</v>
      </c>
      <c r="C3141">
        <v>0</v>
      </c>
      <c r="D3141">
        <v>0</v>
      </c>
      <c r="E3141" t="e">
        <v>#NUM!</v>
      </c>
      <c r="F3141" t="str">
        <f>VLOOKUP(Importacao[[#This Row],[País]],Tabela4[],4,FALSE)</f>
        <v>Suazilândia</v>
      </c>
      <c r="G3141" t="str">
        <f>IFERROR(VLOOKUP(Importacao[[#This Row],[País Corrigido]],'Conversor de países_Geral_UTF8_'!$A$2:$B$223,2,FALSE),"Não Informado")</f>
        <v>África</v>
      </c>
      <c r="H31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2" spans="1:8" hidden="1">
      <c r="A3142" s="3" t="s">
        <v>200</v>
      </c>
      <c r="B3142">
        <v>1978</v>
      </c>
      <c r="C3142">
        <v>0</v>
      </c>
      <c r="D3142">
        <v>0</v>
      </c>
      <c r="E3142" t="e">
        <v>#NUM!</v>
      </c>
      <c r="F3142" t="str">
        <f>VLOOKUP(Importacao[[#This Row],[País]],Tabela4[],4,FALSE)</f>
        <v>Suazilândia</v>
      </c>
      <c r="G3142" t="str">
        <f>IFERROR(VLOOKUP(Importacao[[#This Row],[País Corrigido]],'Conversor de países_Geral_UTF8_'!$A$2:$B$223,2,FALSE),"Não Informado")</f>
        <v>África</v>
      </c>
      <c r="H31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3" spans="1:8" hidden="1">
      <c r="A3143" s="3" t="s">
        <v>200</v>
      </c>
      <c r="B3143">
        <v>1979</v>
      </c>
      <c r="C3143">
        <v>0</v>
      </c>
      <c r="D3143">
        <v>0</v>
      </c>
      <c r="E3143" t="e">
        <v>#NUM!</v>
      </c>
      <c r="F3143" t="str">
        <f>VLOOKUP(Importacao[[#This Row],[País]],Tabela4[],4,FALSE)</f>
        <v>Suazilândia</v>
      </c>
      <c r="G3143" t="str">
        <f>IFERROR(VLOOKUP(Importacao[[#This Row],[País Corrigido]],'Conversor de países_Geral_UTF8_'!$A$2:$B$223,2,FALSE),"Não Informado")</f>
        <v>África</v>
      </c>
      <c r="H31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4" spans="1:8" hidden="1">
      <c r="A3144" s="3" t="s">
        <v>200</v>
      </c>
      <c r="B3144">
        <v>1980</v>
      </c>
      <c r="C3144">
        <v>0</v>
      </c>
      <c r="D3144">
        <v>0</v>
      </c>
      <c r="E3144" t="e">
        <v>#NUM!</v>
      </c>
      <c r="F3144" t="str">
        <f>VLOOKUP(Importacao[[#This Row],[País]],Tabela4[],4,FALSE)</f>
        <v>Suazilândia</v>
      </c>
      <c r="G3144" t="str">
        <f>IFERROR(VLOOKUP(Importacao[[#This Row],[País Corrigido]],'Conversor de países_Geral_UTF8_'!$A$2:$B$223,2,FALSE),"Não Informado")</f>
        <v>África</v>
      </c>
      <c r="H31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5" spans="1:8" hidden="1">
      <c r="A3145" s="3" t="s">
        <v>200</v>
      </c>
      <c r="B3145">
        <v>1981</v>
      </c>
      <c r="C3145">
        <v>0</v>
      </c>
      <c r="D3145">
        <v>0</v>
      </c>
      <c r="E3145" t="e">
        <v>#NUM!</v>
      </c>
      <c r="F3145" t="str">
        <f>VLOOKUP(Importacao[[#This Row],[País]],Tabela4[],4,FALSE)</f>
        <v>Suazilândia</v>
      </c>
      <c r="G3145" t="str">
        <f>IFERROR(VLOOKUP(Importacao[[#This Row],[País Corrigido]],'Conversor de países_Geral_UTF8_'!$A$2:$B$223,2,FALSE),"Não Informado")</f>
        <v>África</v>
      </c>
      <c r="H31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6" spans="1:8" hidden="1">
      <c r="A3146" s="3" t="s">
        <v>200</v>
      </c>
      <c r="B3146">
        <v>1982</v>
      </c>
      <c r="C3146">
        <v>0</v>
      </c>
      <c r="D3146">
        <v>0</v>
      </c>
      <c r="E3146" t="e">
        <v>#NUM!</v>
      </c>
      <c r="F3146" t="str">
        <f>VLOOKUP(Importacao[[#This Row],[País]],Tabela4[],4,FALSE)</f>
        <v>Suazilândia</v>
      </c>
      <c r="G3146" t="str">
        <f>IFERROR(VLOOKUP(Importacao[[#This Row],[País Corrigido]],'Conversor de países_Geral_UTF8_'!$A$2:$B$223,2,FALSE),"Não Informado")</f>
        <v>África</v>
      </c>
      <c r="H31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7" spans="1:8" hidden="1">
      <c r="A3147" s="3" t="s">
        <v>200</v>
      </c>
      <c r="B3147">
        <v>1983</v>
      </c>
      <c r="C3147">
        <v>0</v>
      </c>
      <c r="D3147">
        <v>0</v>
      </c>
      <c r="E3147" t="e">
        <v>#NUM!</v>
      </c>
      <c r="F3147" t="str">
        <f>VLOOKUP(Importacao[[#This Row],[País]],Tabela4[],4,FALSE)</f>
        <v>Suazilândia</v>
      </c>
      <c r="G3147" t="str">
        <f>IFERROR(VLOOKUP(Importacao[[#This Row],[País Corrigido]],'Conversor de países_Geral_UTF8_'!$A$2:$B$223,2,FALSE),"Não Informado")</f>
        <v>África</v>
      </c>
      <c r="H31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8" spans="1:8" hidden="1">
      <c r="A3148" s="3" t="s">
        <v>200</v>
      </c>
      <c r="B3148">
        <v>1984</v>
      </c>
      <c r="C3148">
        <v>0</v>
      </c>
      <c r="D3148">
        <v>0</v>
      </c>
      <c r="E3148" t="e">
        <v>#NUM!</v>
      </c>
      <c r="F3148" t="str">
        <f>VLOOKUP(Importacao[[#This Row],[País]],Tabela4[],4,FALSE)</f>
        <v>Suazilândia</v>
      </c>
      <c r="G3148" t="str">
        <f>IFERROR(VLOOKUP(Importacao[[#This Row],[País Corrigido]],'Conversor de países_Geral_UTF8_'!$A$2:$B$223,2,FALSE),"Não Informado")</f>
        <v>África</v>
      </c>
      <c r="H31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49" spans="1:8" hidden="1">
      <c r="A3149" s="3" t="s">
        <v>200</v>
      </c>
      <c r="B3149">
        <v>1985</v>
      </c>
      <c r="C3149">
        <v>0</v>
      </c>
      <c r="D3149">
        <v>0</v>
      </c>
      <c r="E3149" t="e">
        <v>#NUM!</v>
      </c>
      <c r="F3149" t="str">
        <f>VLOOKUP(Importacao[[#This Row],[País]],Tabela4[],4,FALSE)</f>
        <v>Suazilândia</v>
      </c>
      <c r="G3149" t="str">
        <f>IFERROR(VLOOKUP(Importacao[[#This Row],[País Corrigido]],'Conversor de países_Geral_UTF8_'!$A$2:$B$223,2,FALSE),"Não Informado")</f>
        <v>África</v>
      </c>
      <c r="H31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0" spans="1:8" hidden="1">
      <c r="A3150" s="3" t="s">
        <v>200</v>
      </c>
      <c r="B3150">
        <v>1986</v>
      </c>
      <c r="C3150">
        <v>0</v>
      </c>
      <c r="D3150">
        <v>0</v>
      </c>
      <c r="E3150" t="e">
        <v>#NUM!</v>
      </c>
      <c r="F3150" t="str">
        <f>VLOOKUP(Importacao[[#This Row],[País]],Tabela4[],4,FALSE)</f>
        <v>Suazilândia</v>
      </c>
      <c r="G3150" t="str">
        <f>IFERROR(VLOOKUP(Importacao[[#This Row],[País Corrigido]],'Conversor de países_Geral_UTF8_'!$A$2:$B$223,2,FALSE),"Não Informado")</f>
        <v>África</v>
      </c>
      <c r="H31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1" spans="1:8" hidden="1">
      <c r="A3151" s="3" t="s">
        <v>200</v>
      </c>
      <c r="B3151">
        <v>1987</v>
      </c>
      <c r="C3151">
        <v>0</v>
      </c>
      <c r="D3151">
        <v>0</v>
      </c>
      <c r="E3151" t="e">
        <v>#NUM!</v>
      </c>
      <c r="F3151" t="str">
        <f>VLOOKUP(Importacao[[#This Row],[País]],Tabela4[],4,FALSE)</f>
        <v>Suazilândia</v>
      </c>
      <c r="G3151" t="str">
        <f>IFERROR(VLOOKUP(Importacao[[#This Row],[País Corrigido]],'Conversor de países_Geral_UTF8_'!$A$2:$B$223,2,FALSE),"Não Informado")</f>
        <v>África</v>
      </c>
      <c r="H31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2" spans="1:8" hidden="1">
      <c r="A3152" s="3" t="s">
        <v>200</v>
      </c>
      <c r="B3152">
        <v>1988</v>
      </c>
      <c r="C3152">
        <v>0</v>
      </c>
      <c r="D3152">
        <v>0</v>
      </c>
      <c r="E3152" t="e">
        <v>#NUM!</v>
      </c>
      <c r="F3152" t="str">
        <f>VLOOKUP(Importacao[[#This Row],[País]],Tabela4[],4,FALSE)</f>
        <v>Suazilândia</v>
      </c>
      <c r="G3152" t="str">
        <f>IFERROR(VLOOKUP(Importacao[[#This Row],[País Corrigido]],'Conversor de países_Geral_UTF8_'!$A$2:$B$223,2,FALSE),"Não Informado")</f>
        <v>África</v>
      </c>
      <c r="H31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3" spans="1:8" hidden="1">
      <c r="A3153" s="3" t="s">
        <v>200</v>
      </c>
      <c r="B3153">
        <v>1989</v>
      </c>
      <c r="C3153">
        <v>0</v>
      </c>
      <c r="D3153">
        <v>0</v>
      </c>
      <c r="E3153" t="e">
        <v>#NUM!</v>
      </c>
      <c r="F3153" t="str">
        <f>VLOOKUP(Importacao[[#This Row],[País]],Tabela4[],4,FALSE)</f>
        <v>Suazilândia</v>
      </c>
      <c r="G3153" t="str">
        <f>IFERROR(VLOOKUP(Importacao[[#This Row],[País Corrigido]],'Conversor de países_Geral_UTF8_'!$A$2:$B$223,2,FALSE),"Não Informado")</f>
        <v>África</v>
      </c>
      <c r="H31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4" spans="1:8" hidden="1">
      <c r="A3154" s="3" t="s">
        <v>200</v>
      </c>
      <c r="B3154">
        <v>1990</v>
      </c>
      <c r="C3154">
        <v>0</v>
      </c>
      <c r="D3154">
        <v>0</v>
      </c>
      <c r="E3154" t="e">
        <v>#NUM!</v>
      </c>
      <c r="F3154" t="str">
        <f>VLOOKUP(Importacao[[#This Row],[País]],Tabela4[],4,FALSE)</f>
        <v>Suazilândia</v>
      </c>
      <c r="G3154" t="str">
        <f>IFERROR(VLOOKUP(Importacao[[#This Row],[País Corrigido]],'Conversor de países_Geral_UTF8_'!$A$2:$B$223,2,FALSE),"Não Informado")</f>
        <v>África</v>
      </c>
      <c r="H31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5" spans="1:8" hidden="1">
      <c r="A3155" s="3" t="s">
        <v>200</v>
      </c>
      <c r="B3155">
        <v>1991</v>
      </c>
      <c r="C3155">
        <v>0</v>
      </c>
      <c r="D3155">
        <v>0</v>
      </c>
      <c r="E3155" t="e">
        <v>#NUM!</v>
      </c>
      <c r="F3155" t="str">
        <f>VLOOKUP(Importacao[[#This Row],[País]],Tabela4[],4,FALSE)</f>
        <v>Suazilândia</v>
      </c>
      <c r="G3155" t="str">
        <f>IFERROR(VLOOKUP(Importacao[[#This Row],[País Corrigido]],'Conversor de países_Geral_UTF8_'!$A$2:$B$223,2,FALSE),"Não Informado")</f>
        <v>África</v>
      </c>
      <c r="H31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6" spans="1:8" hidden="1">
      <c r="A3156" s="3" t="s">
        <v>200</v>
      </c>
      <c r="B3156">
        <v>1992</v>
      </c>
      <c r="C3156">
        <v>0</v>
      </c>
      <c r="D3156">
        <v>0</v>
      </c>
      <c r="E3156" t="e">
        <v>#NUM!</v>
      </c>
      <c r="F3156" t="str">
        <f>VLOOKUP(Importacao[[#This Row],[País]],Tabela4[],4,FALSE)</f>
        <v>Suazilândia</v>
      </c>
      <c r="G3156" t="str">
        <f>IFERROR(VLOOKUP(Importacao[[#This Row],[País Corrigido]],'Conversor de países_Geral_UTF8_'!$A$2:$B$223,2,FALSE),"Não Informado")</f>
        <v>África</v>
      </c>
      <c r="H31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7" spans="1:8" hidden="1">
      <c r="A3157" s="3" t="s">
        <v>200</v>
      </c>
      <c r="B3157">
        <v>1993</v>
      </c>
      <c r="C3157">
        <v>0</v>
      </c>
      <c r="D3157">
        <v>0</v>
      </c>
      <c r="E3157" t="e">
        <v>#NUM!</v>
      </c>
      <c r="F3157" t="str">
        <f>VLOOKUP(Importacao[[#This Row],[País]],Tabela4[],4,FALSE)</f>
        <v>Suazilândia</v>
      </c>
      <c r="G3157" t="str">
        <f>IFERROR(VLOOKUP(Importacao[[#This Row],[País Corrigido]],'Conversor de países_Geral_UTF8_'!$A$2:$B$223,2,FALSE),"Não Informado")</f>
        <v>África</v>
      </c>
      <c r="H31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8" spans="1:8" hidden="1">
      <c r="A3158" s="3" t="s">
        <v>200</v>
      </c>
      <c r="B3158">
        <v>1994</v>
      </c>
      <c r="C3158">
        <v>0</v>
      </c>
      <c r="D3158">
        <v>0</v>
      </c>
      <c r="E3158" t="e">
        <v>#NUM!</v>
      </c>
      <c r="F3158" t="str">
        <f>VLOOKUP(Importacao[[#This Row],[País]],Tabela4[],4,FALSE)</f>
        <v>Suazilândia</v>
      </c>
      <c r="G3158" t="str">
        <f>IFERROR(VLOOKUP(Importacao[[#This Row],[País Corrigido]],'Conversor de países_Geral_UTF8_'!$A$2:$B$223,2,FALSE),"Não Informado")</f>
        <v>África</v>
      </c>
      <c r="H31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59" spans="1:8" hidden="1">
      <c r="A3159" s="3" t="s">
        <v>200</v>
      </c>
      <c r="B3159">
        <v>1995</v>
      </c>
      <c r="C3159">
        <v>0</v>
      </c>
      <c r="D3159">
        <v>0</v>
      </c>
      <c r="E3159" t="e">
        <v>#NUM!</v>
      </c>
      <c r="F3159" t="str">
        <f>VLOOKUP(Importacao[[#This Row],[País]],Tabela4[],4,FALSE)</f>
        <v>Suazilândia</v>
      </c>
      <c r="G3159" t="str">
        <f>IFERROR(VLOOKUP(Importacao[[#This Row],[País Corrigido]],'Conversor de países_Geral_UTF8_'!$A$2:$B$223,2,FALSE),"Não Informado")</f>
        <v>África</v>
      </c>
      <c r="H31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0" spans="1:8" hidden="1">
      <c r="A3160" s="3" t="s">
        <v>200</v>
      </c>
      <c r="B3160">
        <v>1996</v>
      </c>
      <c r="C3160">
        <v>0</v>
      </c>
      <c r="D3160">
        <v>0</v>
      </c>
      <c r="E3160" t="e">
        <v>#NUM!</v>
      </c>
      <c r="F3160" t="str">
        <f>VLOOKUP(Importacao[[#This Row],[País]],Tabela4[],4,FALSE)</f>
        <v>Suazilândia</v>
      </c>
      <c r="G3160" t="str">
        <f>IFERROR(VLOOKUP(Importacao[[#This Row],[País Corrigido]],'Conversor de países_Geral_UTF8_'!$A$2:$B$223,2,FALSE),"Não Informado")</f>
        <v>África</v>
      </c>
      <c r="H31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1" spans="1:8" hidden="1">
      <c r="A3161" s="3" t="s">
        <v>200</v>
      </c>
      <c r="B3161">
        <v>1997</v>
      </c>
      <c r="C3161">
        <v>0</v>
      </c>
      <c r="D3161">
        <v>0</v>
      </c>
      <c r="E3161" t="e">
        <v>#NUM!</v>
      </c>
      <c r="F3161" t="str">
        <f>VLOOKUP(Importacao[[#This Row],[País]],Tabela4[],4,FALSE)</f>
        <v>Suazilândia</v>
      </c>
      <c r="G3161" t="str">
        <f>IFERROR(VLOOKUP(Importacao[[#This Row],[País Corrigido]],'Conversor de países_Geral_UTF8_'!$A$2:$B$223,2,FALSE),"Não Informado")</f>
        <v>África</v>
      </c>
      <c r="H31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2" spans="1:8" hidden="1">
      <c r="A3162" s="3" t="s">
        <v>200</v>
      </c>
      <c r="B3162">
        <v>1998</v>
      </c>
      <c r="C3162">
        <v>0</v>
      </c>
      <c r="D3162">
        <v>0</v>
      </c>
      <c r="E3162" t="e">
        <v>#NUM!</v>
      </c>
      <c r="F3162" t="str">
        <f>VLOOKUP(Importacao[[#This Row],[País]],Tabela4[],4,FALSE)</f>
        <v>Suazilândia</v>
      </c>
      <c r="G3162" t="str">
        <f>IFERROR(VLOOKUP(Importacao[[#This Row],[País Corrigido]],'Conversor de países_Geral_UTF8_'!$A$2:$B$223,2,FALSE),"Não Informado")</f>
        <v>África</v>
      </c>
      <c r="H31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3" spans="1:8" hidden="1">
      <c r="A3163" s="3" t="s">
        <v>200</v>
      </c>
      <c r="B3163">
        <v>1999</v>
      </c>
      <c r="C3163">
        <v>0</v>
      </c>
      <c r="D3163">
        <v>0</v>
      </c>
      <c r="E3163" t="e">
        <v>#NUM!</v>
      </c>
      <c r="F3163" t="str">
        <f>VLOOKUP(Importacao[[#This Row],[País]],Tabela4[],4,FALSE)</f>
        <v>Suazilândia</v>
      </c>
      <c r="G3163" t="str">
        <f>IFERROR(VLOOKUP(Importacao[[#This Row],[País Corrigido]],'Conversor de países_Geral_UTF8_'!$A$2:$B$223,2,FALSE),"Não Informado")</f>
        <v>África</v>
      </c>
      <c r="H31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4" spans="1:8" hidden="1">
      <c r="A3164" s="3" t="s">
        <v>200</v>
      </c>
      <c r="B3164">
        <v>2000</v>
      </c>
      <c r="C3164">
        <v>0</v>
      </c>
      <c r="D3164">
        <v>0</v>
      </c>
      <c r="E3164" t="e">
        <v>#NUM!</v>
      </c>
      <c r="F3164" t="str">
        <f>VLOOKUP(Importacao[[#This Row],[País]],Tabela4[],4,FALSE)</f>
        <v>Suazilândia</v>
      </c>
      <c r="G3164" t="str">
        <f>IFERROR(VLOOKUP(Importacao[[#This Row],[País Corrigido]],'Conversor de países_Geral_UTF8_'!$A$2:$B$223,2,FALSE),"Não Informado")</f>
        <v>África</v>
      </c>
      <c r="H31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5" spans="1:8" hidden="1">
      <c r="A3165" s="3" t="s">
        <v>200</v>
      </c>
      <c r="B3165">
        <v>2001</v>
      </c>
      <c r="C3165">
        <v>0</v>
      </c>
      <c r="D3165">
        <v>0</v>
      </c>
      <c r="E3165" t="e">
        <v>#NUM!</v>
      </c>
      <c r="F3165" t="str">
        <f>VLOOKUP(Importacao[[#This Row],[País]],Tabela4[],4,FALSE)</f>
        <v>Suazilândia</v>
      </c>
      <c r="G3165" t="str">
        <f>IFERROR(VLOOKUP(Importacao[[#This Row],[País Corrigido]],'Conversor de países_Geral_UTF8_'!$A$2:$B$223,2,FALSE),"Não Informado")</f>
        <v>África</v>
      </c>
      <c r="H31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6" spans="1:8" hidden="1">
      <c r="A3166" s="3" t="s">
        <v>200</v>
      </c>
      <c r="B3166">
        <v>2002</v>
      </c>
      <c r="C3166">
        <v>0</v>
      </c>
      <c r="D3166">
        <v>0</v>
      </c>
      <c r="E3166" t="e">
        <v>#NUM!</v>
      </c>
      <c r="F3166" t="str">
        <f>VLOOKUP(Importacao[[#This Row],[País]],Tabela4[],4,FALSE)</f>
        <v>Suazilândia</v>
      </c>
      <c r="G3166" t="str">
        <f>IFERROR(VLOOKUP(Importacao[[#This Row],[País Corrigido]],'Conversor de países_Geral_UTF8_'!$A$2:$B$223,2,FALSE),"Não Informado")</f>
        <v>África</v>
      </c>
      <c r="H31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7" spans="1:8" hidden="1">
      <c r="A3167" s="3" t="s">
        <v>200</v>
      </c>
      <c r="B3167">
        <v>2003</v>
      </c>
      <c r="C3167">
        <v>0</v>
      </c>
      <c r="D3167">
        <v>0</v>
      </c>
      <c r="E3167" t="e">
        <v>#NUM!</v>
      </c>
      <c r="F3167" t="str">
        <f>VLOOKUP(Importacao[[#This Row],[País]],Tabela4[],4,FALSE)</f>
        <v>Suazilândia</v>
      </c>
      <c r="G3167" t="str">
        <f>IFERROR(VLOOKUP(Importacao[[#This Row],[País Corrigido]],'Conversor de países_Geral_UTF8_'!$A$2:$B$223,2,FALSE),"Não Informado")</f>
        <v>África</v>
      </c>
      <c r="H31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8" spans="1:8" hidden="1">
      <c r="A3168" s="3" t="s">
        <v>200</v>
      </c>
      <c r="B3168">
        <v>2004</v>
      </c>
      <c r="C3168">
        <v>0</v>
      </c>
      <c r="D3168">
        <v>0</v>
      </c>
      <c r="E3168" t="e">
        <v>#NUM!</v>
      </c>
      <c r="F3168" t="str">
        <f>VLOOKUP(Importacao[[#This Row],[País]],Tabela4[],4,FALSE)</f>
        <v>Suazilândia</v>
      </c>
      <c r="G3168" t="str">
        <f>IFERROR(VLOOKUP(Importacao[[#This Row],[País Corrigido]],'Conversor de países_Geral_UTF8_'!$A$2:$B$223,2,FALSE),"Não Informado")</f>
        <v>África</v>
      </c>
      <c r="H31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69" spans="1:8" hidden="1">
      <c r="A3169" s="3" t="s">
        <v>200</v>
      </c>
      <c r="B3169">
        <v>2005</v>
      </c>
      <c r="C3169">
        <v>0</v>
      </c>
      <c r="D3169">
        <v>0</v>
      </c>
      <c r="E3169" t="e">
        <v>#NUM!</v>
      </c>
      <c r="F3169" t="str">
        <f>VLOOKUP(Importacao[[#This Row],[País]],Tabela4[],4,FALSE)</f>
        <v>Suazilândia</v>
      </c>
      <c r="G3169" t="str">
        <f>IFERROR(VLOOKUP(Importacao[[#This Row],[País Corrigido]],'Conversor de países_Geral_UTF8_'!$A$2:$B$223,2,FALSE),"Não Informado")</f>
        <v>África</v>
      </c>
      <c r="H31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0" spans="1:8" hidden="1">
      <c r="A3170" s="3" t="s">
        <v>200</v>
      </c>
      <c r="B3170">
        <v>2006</v>
      </c>
      <c r="C3170">
        <v>0</v>
      </c>
      <c r="D3170">
        <v>0</v>
      </c>
      <c r="E3170" t="e">
        <v>#NUM!</v>
      </c>
      <c r="F3170" t="str">
        <f>VLOOKUP(Importacao[[#This Row],[País]],Tabela4[],4,FALSE)</f>
        <v>Suazilândia</v>
      </c>
      <c r="G3170" t="str">
        <f>IFERROR(VLOOKUP(Importacao[[#This Row],[País Corrigido]],'Conversor de países_Geral_UTF8_'!$A$2:$B$223,2,FALSE),"Não Informado")</f>
        <v>África</v>
      </c>
      <c r="H31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1" spans="1:8" hidden="1">
      <c r="A3171" s="3" t="s">
        <v>200</v>
      </c>
      <c r="B3171">
        <v>2007</v>
      </c>
      <c r="C3171">
        <v>0</v>
      </c>
      <c r="D3171">
        <v>0</v>
      </c>
      <c r="E3171" t="e">
        <v>#NUM!</v>
      </c>
      <c r="F3171" t="str">
        <f>VLOOKUP(Importacao[[#This Row],[País]],Tabela4[],4,FALSE)</f>
        <v>Suazilândia</v>
      </c>
      <c r="G3171" t="str">
        <f>IFERROR(VLOOKUP(Importacao[[#This Row],[País Corrigido]],'Conversor de países_Geral_UTF8_'!$A$2:$B$223,2,FALSE),"Não Informado")</f>
        <v>África</v>
      </c>
      <c r="H31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2" spans="1:8" hidden="1">
      <c r="A3172" s="3" t="s">
        <v>200</v>
      </c>
      <c r="B3172">
        <v>2008</v>
      </c>
      <c r="C3172">
        <v>0</v>
      </c>
      <c r="D3172">
        <v>0</v>
      </c>
      <c r="E3172" t="e">
        <v>#NUM!</v>
      </c>
      <c r="F3172" t="str">
        <f>VLOOKUP(Importacao[[#This Row],[País]],Tabela4[],4,FALSE)</f>
        <v>Suazilândia</v>
      </c>
      <c r="G3172" t="str">
        <f>IFERROR(VLOOKUP(Importacao[[#This Row],[País Corrigido]],'Conversor de países_Geral_UTF8_'!$A$2:$B$223,2,FALSE),"Não Informado")</f>
        <v>África</v>
      </c>
      <c r="H31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3" spans="1:8" hidden="1">
      <c r="A3173" s="3" t="s">
        <v>200</v>
      </c>
      <c r="B3173">
        <v>2009</v>
      </c>
      <c r="C3173">
        <v>0</v>
      </c>
      <c r="D3173">
        <v>0</v>
      </c>
      <c r="E3173" t="e">
        <v>#NUM!</v>
      </c>
      <c r="F3173" t="str">
        <f>VLOOKUP(Importacao[[#This Row],[País]],Tabela4[],4,FALSE)</f>
        <v>Suazilândia</v>
      </c>
      <c r="G3173" t="str">
        <f>IFERROR(VLOOKUP(Importacao[[#This Row],[País Corrigido]],'Conversor de países_Geral_UTF8_'!$A$2:$B$223,2,FALSE),"Não Informado")</f>
        <v>África</v>
      </c>
      <c r="H31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4" spans="1:8" hidden="1">
      <c r="A3174" s="3" t="s">
        <v>200</v>
      </c>
      <c r="B3174">
        <v>2010</v>
      </c>
      <c r="C3174">
        <v>0</v>
      </c>
      <c r="D3174">
        <v>0</v>
      </c>
      <c r="E3174" t="e">
        <v>#NUM!</v>
      </c>
      <c r="F3174" t="str">
        <f>VLOOKUP(Importacao[[#This Row],[País]],Tabela4[],4,FALSE)</f>
        <v>Suazilândia</v>
      </c>
      <c r="G3174" t="str">
        <f>IFERROR(VLOOKUP(Importacao[[#This Row],[País Corrigido]],'Conversor de países_Geral_UTF8_'!$A$2:$B$223,2,FALSE),"Não Informado")</f>
        <v>África</v>
      </c>
      <c r="H31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5" spans="1:8" hidden="1">
      <c r="A3175" s="3" t="s">
        <v>200</v>
      </c>
      <c r="B3175">
        <v>2011</v>
      </c>
      <c r="C3175">
        <v>0</v>
      </c>
      <c r="D3175">
        <v>0</v>
      </c>
      <c r="E3175" t="e">
        <v>#NUM!</v>
      </c>
      <c r="F3175" t="str">
        <f>VLOOKUP(Importacao[[#This Row],[País]],Tabela4[],4,FALSE)</f>
        <v>Suazilândia</v>
      </c>
      <c r="G3175" t="str">
        <f>IFERROR(VLOOKUP(Importacao[[#This Row],[País Corrigido]],'Conversor de países_Geral_UTF8_'!$A$2:$B$223,2,FALSE),"Não Informado")</f>
        <v>África</v>
      </c>
      <c r="H31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6" spans="1:8" hidden="1">
      <c r="A3176" s="3" t="s">
        <v>200</v>
      </c>
      <c r="B3176">
        <v>2012</v>
      </c>
      <c r="C3176">
        <v>0</v>
      </c>
      <c r="D3176">
        <v>0</v>
      </c>
      <c r="E3176" t="e">
        <v>#NUM!</v>
      </c>
      <c r="F3176" t="str">
        <f>VLOOKUP(Importacao[[#This Row],[País]],Tabela4[],4,FALSE)</f>
        <v>Suazilândia</v>
      </c>
      <c r="G3176" t="str">
        <f>IFERROR(VLOOKUP(Importacao[[#This Row],[País Corrigido]],'Conversor de países_Geral_UTF8_'!$A$2:$B$223,2,FALSE),"Não Informado")</f>
        <v>África</v>
      </c>
      <c r="H31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7" spans="1:8" hidden="1">
      <c r="A3177" s="3" t="s">
        <v>200</v>
      </c>
      <c r="B3177">
        <v>2013</v>
      </c>
      <c r="C3177">
        <v>0</v>
      </c>
      <c r="D3177">
        <v>0</v>
      </c>
      <c r="E3177" t="e">
        <v>#NUM!</v>
      </c>
      <c r="F3177" t="str">
        <f>VLOOKUP(Importacao[[#This Row],[País]],Tabela4[],4,FALSE)</f>
        <v>Suazilândia</v>
      </c>
      <c r="G3177" t="str">
        <f>IFERROR(VLOOKUP(Importacao[[#This Row],[País Corrigido]],'Conversor de países_Geral_UTF8_'!$A$2:$B$223,2,FALSE),"Não Informado")</f>
        <v>África</v>
      </c>
      <c r="H31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8" spans="1:8" hidden="1">
      <c r="A3178" s="3" t="s">
        <v>200</v>
      </c>
      <c r="B3178">
        <v>2014</v>
      </c>
      <c r="C3178">
        <v>0</v>
      </c>
      <c r="D3178">
        <v>0</v>
      </c>
      <c r="E3178" t="e">
        <v>#NUM!</v>
      </c>
      <c r="F3178" t="str">
        <f>VLOOKUP(Importacao[[#This Row],[País]],Tabela4[],4,FALSE)</f>
        <v>Suazilândia</v>
      </c>
      <c r="G3178" t="str">
        <f>IFERROR(VLOOKUP(Importacao[[#This Row],[País Corrigido]],'Conversor de países_Geral_UTF8_'!$A$2:$B$223,2,FALSE),"Não Informado")</f>
        <v>África</v>
      </c>
      <c r="H31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79" spans="1:8" hidden="1">
      <c r="A3179" s="3" t="s">
        <v>200</v>
      </c>
      <c r="B3179">
        <v>2015</v>
      </c>
      <c r="C3179">
        <v>0</v>
      </c>
      <c r="D3179">
        <v>0</v>
      </c>
      <c r="E3179" t="e">
        <v>#NUM!</v>
      </c>
      <c r="F3179" t="str">
        <f>VLOOKUP(Importacao[[#This Row],[País]],Tabela4[],4,FALSE)</f>
        <v>Suazilândia</v>
      </c>
      <c r="G3179" t="str">
        <f>IFERROR(VLOOKUP(Importacao[[#This Row],[País Corrigido]],'Conversor de países_Geral_UTF8_'!$A$2:$B$223,2,FALSE),"Não Informado")</f>
        <v>África</v>
      </c>
      <c r="H31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0" spans="1:8" hidden="1">
      <c r="A3180" s="3" t="s">
        <v>200</v>
      </c>
      <c r="B3180">
        <v>2016</v>
      </c>
      <c r="C3180">
        <v>0</v>
      </c>
      <c r="D3180">
        <v>0</v>
      </c>
      <c r="E3180" t="e">
        <v>#NUM!</v>
      </c>
      <c r="F3180" t="str">
        <f>VLOOKUP(Importacao[[#This Row],[País]],Tabela4[],4,FALSE)</f>
        <v>Suazilândia</v>
      </c>
      <c r="G3180" t="str">
        <f>IFERROR(VLOOKUP(Importacao[[#This Row],[País Corrigido]],'Conversor de países_Geral_UTF8_'!$A$2:$B$223,2,FALSE),"Não Informado")</f>
        <v>África</v>
      </c>
      <c r="H31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1" spans="1:8" hidden="1">
      <c r="A3181" s="3" t="s">
        <v>200</v>
      </c>
      <c r="B3181">
        <v>2017</v>
      </c>
      <c r="C3181">
        <v>0</v>
      </c>
      <c r="D3181">
        <v>0</v>
      </c>
      <c r="E3181" t="e">
        <v>#NUM!</v>
      </c>
      <c r="F3181" t="str">
        <f>VLOOKUP(Importacao[[#This Row],[País]],Tabela4[],4,FALSE)</f>
        <v>Suazilândia</v>
      </c>
      <c r="G3181" t="str">
        <f>IFERROR(VLOOKUP(Importacao[[#This Row],[País Corrigido]],'Conversor de países_Geral_UTF8_'!$A$2:$B$223,2,FALSE),"Não Informado")</f>
        <v>África</v>
      </c>
      <c r="H31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2" spans="1:8" hidden="1">
      <c r="A3182" s="3" t="s">
        <v>200</v>
      </c>
      <c r="B3182">
        <v>2018</v>
      </c>
      <c r="C3182">
        <v>0</v>
      </c>
      <c r="D3182">
        <v>0</v>
      </c>
      <c r="E3182" t="e">
        <v>#NUM!</v>
      </c>
      <c r="F3182" t="str">
        <f>VLOOKUP(Importacao[[#This Row],[País]],Tabela4[],4,FALSE)</f>
        <v>Suazilândia</v>
      </c>
      <c r="G3182" t="str">
        <f>IFERROR(VLOOKUP(Importacao[[#This Row],[País Corrigido]],'Conversor de países_Geral_UTF8_'!$A$2:$B$223,2,FALSE),"Não Informado")</f>
        <v>África</v>
      </c>
      <c r="H31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3" spans="1:8" hidden="1">
      <c r="A3183" s="3" t="s">
        <v>200</v>
      </c>
      <c r="B3183">
        <v>2019</v>
      </c>
      <c r="C3183">
        <v>0</v>
      </c>
      <c r="D3183">
        <v>0</v>
      </c>
      <c r="E3183" t="e">
        <v>#NUM!</v>
      </c>
      <c r="F3183" t="str">
        <f>VLOOKUP(Importacao[[#This Row],[País]],Tabela4[],4,FALSE)</f>
        <v>Suazilândia</v>
      </c>
      <c r="G3183" t="str">
        <f>IFERROR(VLOOKUP(Importacao[[#This Row],[País Corrigido]],'Conversor de países_Geral_UTF8_'!$A$2:$B$223,2,FALSE),"Não Informado")</f>
        <v>África</v>
      </c>
      <c r="H31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4" spans="1:8" hidden="1">
      <c r="A3184" s="3" t="s">
        <v>200</v>
      </c>
      <c r="B3184">
        <v>2020</v>
      </c>
      <c r="C3184">
        <v>0</v>
      </c>
      <c r="D3184">
        <v>0</v>
      </c>
      <c r="E3184" t="e">
        <v>#NUM!</v>
      </c>
      <c r="F3184" t="str">
        <f>VLOOKUP(Importacao[[#This Row],[País]],Tabela4[],4,FALSE)</f>
        <v>Suazilândia</v>
      </c>
      <c r="G3184" t="str">
        <f>IFERROR(VLOOKUP(Importacao[[#This Row],[País Corrigido]],'Conversor de países_Geral_UTF8_'!$A$2:$B$223,2,FALSE),"Não Informado")</f>
        <v>África</v>
      </c>
      <c r="H31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5" spans="1:8" hidden="1">
      <c r="A3185" s="3" t="s">
        <v>200</v>
      </c>
      <c r="B3185">
        <v>2021</v>
      </c>
      <c r="C3185">
        <v>0</v>
      </c>
      <c r="D3185">
        <v>0</v>
      </c>
      <c r="E3185" t="e">
        <v>#NUM!</v>
      </c>
      <c r="F3185" t="str">
        <f>VLOOKUP(Importacao[[#This Row],[País]],Tabela4[],4,FALSE)</f>
        <v>Suazilândia</v>
      </c>
      <c r="G3185" t="str">
        <f>IFERROR(VLOOKUP(Importacao[[#This Row],[País Corrigido]],'Conversor de países_Geral_UTF8_'!$A$2:$B$223,2,FALSE),"Não Informado")</f>
        <v>África</v>
      </c>
      <c r="H31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6" spans="1:8" hidden="1">
      <c r="A3186" s="3" t="s">
        <v>200</v>
      </c>
      <c r="B3186">
        <v>2022</v>
      </c>
      <c r="C3186">
        <v>0</v>
      </c>
      <c r="D3186">
        <v>0</v>
      </c>
      <c r="E3186" t="e">
        <v>#NUM!</v>
      </c>
      <c r="F3186" t="str">
        <f>VLOOKUP(Importacao[[#This Row],[País]],Tabela4[],4,FALSE)</f>
        <v>Suazilândia</v>
      </c>
      <c r="G3186" t="str">
        <f>IFERROR(VLOOKUP(Importacao[[#This Row],[País Corrigido]],'Conversor de países_Geral_UTF8_'!$A$2:$B$223,2,FALSE),"Não Informado")</f>
        <v>África</v>
      </c>
      <c r="H31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7" spans="1:8" hidden="1">
      <c r="A3187" s="3" t="s">
        <v>200</v>
      </c>
      <c r="B3187">
        <v>2023</v>
      </c>
      <c r="C3187">
        <v>320</v>
      </c>
      <c r="D3187">
        <v>6968</v>
      </c>
      <c r="E3187">
        <v>21.774999999999999</v>
      </c>
      <c r="F3187" t="str">
        <f>VLOOKUP(Importacao[[#This Row],[País]],Tabela4[],4,FALSE)</f>
        <v>Suazilândia</v>
      </c>
      <c r="G3187" t="str">
        <f>IFERROR(VLOOKUP(Importacao[[#This Row],[País Corrigido]],'Conversor de países_Geral_UTF8_'!$A$2:$B$223,2,FALSE),"Não Informado")</f>
        <v>África</v>
      </c>
      <c r="H31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188" spans="1:8" hidden="1">
      <c r="A3188" s="3" t="s">
        <v>204</v>
      </c>
      <c r="B3188">
        <v>1970</v>
      </c>
      <c r="C3188">
        <v>0</v>
      </c>
      <c r="D3188">
        <v>0</v>
      </c>
      <c r="E3188" t="e">
        <v>#NUM!</v>
      </c>
      <c r="F3188" t="str">
        <f>VLOOKUP(Importacao[[#This Row],[País]],Tabela4[],4,FALSE)</f>
        <v>Suíça</v>
      </c>
      <c r="G3188" t="str">
        <f>IFERROR(VLOOKUP(Importacao[[#This Row],[País Corrigido]],'Conversor de países_Geral_UTF8_'!$A$2:$B$223,2,FALSE),"Não Informado")</f>
        <v>Europa</v>
      </c>
      <c r="H31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89" spans="1:8" hidden="1">
      <c r="A3189" s="3" t="s">
        <v>204</v>
      </c>
      <c r="B3189">
        <v>1971</v>
      </c>
      <c r="C3189">
        <v>0</v>
      </c>
      <c r="D3189">
        <v>0</v>
      </c>
      <c r="E3189" t="e">
        <v>#NUM!</v>
      </c>
      <c r="F3189" t="str">
        <f>VLOOKUP(Importacao[[#This Row],[País]],Tabela4[],4,FALSE)</f>
        <v>Suíça</v>
      </c>
      <c r="G3189" t="str">
        <f>IFERROR(VLOOKUP(Importacao[[#This Row],[País Corrigido]],'Conversor de países_Geral_UTF8_'!$A$2:$B$223,2,FALSE),"Não Informado")</f>
        <v>Europa</v>
      </c>
      <c r="H31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0" spans="1:8" hidden="1">
      <c r="A3190" s="3" t="s">
        <v>204</v>
      </c>
      <c r="B3190">
        <v>1972</v>
      </c>
      <c r="C3190">
        <v>0</v>
      </c>
      <c r="D3190">
        <v>0</v>
      </c>
      <c r="E3190" t="e">
        <v>#NUM!</v>
      </c>
      <c r="F3190" t="str">
        <f>VLOOKUP(Importacao[[#This Row],[País]],Tabela4[],4,FALSE)</f>
        <v>Suíça</v>
      </c>
      <c r="G3190" t="str">
        <f>IFERROR(VLOOKUP(Importacao[[#This Row],[País Corrigido]],'Conversor de países_Geral_UTF8_'!$A$2:$B$223,2,FALSE),"Não Informado")</f>
        <v>Europa</v>
      </c>
      <c r="H31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1" spans="1:8" hidden="1">
      <c r="A3191" s="3" t="s">
        <v>204</v>
      </c>
      <c r="B3191">
        <v>1973</v>
      </c>
      <c r="C3191">
        <v>0</v>
      </c>
      <c r="D3191">
        <v>0</v>
      </c>
      <c r="E3191" t="e">
        <v>#NUM!</v>
      </c>
      <c r="F3191" t="str">
        <f>VLOOKUP(Importacao[[#This Row],[País]],Tabela4[],4,FALSE)</f>
        <v>Suíça</v>
      </c>
      <c r="G3191" t="str">
        <f>IFERROR(VLOOKUP(Importacao[[#This Row],[País Corrigido]],'Conversor de países_Geral_UTF8_'!$A$2:$B$223,2,FALSE),"Não Informado")</f>
        <v>Europa</v>
      </c>
      <c r="H31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2" spans="1:8" hidden="1">
      <c r="A3192" s="3" t="s">
        <v>204</v>
      </c>
      <c r="B3192">
        <v>1974</v>
      </c>
      <c r="C3192">
        <v>0</v>
      </c>
      <c r="D3192">
        <v>0</v>
      </c>
      <c r="E3192" t="e">
        <v>#NUM!</v>
      </c>
      <c r="F3192" t="str">
        <f>VLOOKUP(Importacao[[#This Row],[País]],Tabela4[],4,FALSE)</f>
        <v>Suíça</v>
      </c>
      <c r="G3192" t="str">
        <f>IFERROR(VLOOKUP(Importacao[[#This Row],[País Corrigido]],'Conversor de países_Geral_UTF8_'!$A$2:$B$223,2,FALSE),"Não Informado")</f>
        <v>Europa</v>
      </c>
      <c r="H31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3" spans="1:8" hidden="1">
      <c r="A3193" s="3" t="s">
        <v>204</v>
      </c>
      <c r="B3193">
        <v>1975</v>
      </c>
      <c r="C3193">
        <v>0</v>
      </c>
      <c r="D3193">
        <v>0</v>
      </c>
      <c r="E3193" t="e">
        <v>#NUM!</v>
      </c>
      <c r="F3193" t="str">
        <f>VLOOKUP(Importacao[[#This Row],[País]],Tabela4[],4,FALSE)</f>
        <v>Suíça</v>
      </c>
      <c r="G3193" t="str">
        <f>IFERROR(VLOOKUP(Importacao[[#This Row],[País Corrigido]],'Conversor de países_Geral_UTF8_'!$A$2:$B$223,2,FALSE),"Não Informado")</f>
        <v>Europa</v>
      </c>
      <c r="H31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4" spans="1:8" hidden="1">
      <c r="A3194" s="3" t="s">
        <v>204</v>
      </c>
      <c r="B3194">
        <v>1976</v>
      </c>
      <c r="C3194">
        <v>0</v>
      </c>
      <c r="D3194">
        <v>0</v>
      </c>
      <c r="E3194" t="e">
        <v>#NUM!</v>
      </c>
      <c r="F3194" t="str">
        <f>VLOOKUP(Importacao[[#This Row],[País]],Tabela4[],4,FALSE)</f>
        <v>Suíça</v>
      </c>
      <c r="G3194" t="str">
        <f>IFERROR(VLOOKUP(Importacao[[#This Row],[País Corrigido]],'Conversor de países_Geral_UTF8_'!$A$2:$B$223,2,FALSE),"Não Informado")</f>
        <v>Europa</v>
      </c>
      <c r="H31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5" spans="1:8" hidden="1">
      <c r="A3195" s="3" t="s">
        <v>204</v>
      </c>
      <c r="B3195">
        <v>1977</v>
      </c>
      <c r="C3195">
        <v>0</v>
      </c>
      <c r="D3195">
        <v>0</v>
      </c>
      <c r="E3195" t="e">
        <v>#NUM!</v>
      </c>
      <c r="F3195" t="str">
        <f>VLOOKUP(Importacao[[#This Row],[País]],Tabela4[],4,FALSE)</f>
        <v>Suíça</v>
      </c>
      <c r="G3195" t="str">
        <f>IFERROR(VLOOKUP(Importacao[[#This Row],[País Corrigido]],'Conversor de países_Geral_UTF8_'!$A$2:$B$223,2,FALSE),"Não Informado")</f>
        <v>Europa</v>
      </c>
      <c r="H31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6" spans="1:8" hidden="1">
      <c r="A3196" s="3" t="s">
        <v>204</v>
      </c>
      <c r="B3196">
        <v>1978</v>
      </c>
      <c r="C3196">
        <v>0</v>
      </c>
      <c r="D3196">
        <v>0</v>
      </c>
      <c r="E3196" t="e">
        <v>#NUM!</v>
      </c>
      <c r="F3196" t="str">
        <f>VLOOKUP(Importacao[[#This Row],[País]],Tabela4[],4,FALSE)</f>
        <v>Suíça</v>
      </c>
      <c r="G3196" t="str">
        <f>IFERROR(VLOOKUP(Importacao[[#This Row],[País Corrigido]],'Conversor de países_Geral_UTF8_'!$A$2:$B$223,2,FALSE),"Não Informado")</f>
        <v>Europa</v>
      </c>
      <c r="H31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7" spans="1:8" hidden="1">
      <c r="A3197" s="3" t="s">
        <v>204</v>
      </c>
      <c r="B3197">
        <v>1979</v>
      </c>
      <c r="C3197">
        <v>0</v>
      </c>
      <c r="D3197">
        <v>0</v>
      </c>
      <c r="E3197" t="e">
        <v>#NUM!</v>
      </c>
      <c r="F3197" t="str">
        <f>VLOOKUP(Importacao[[#This Row],[País]],Tabela4[],4,FALSE)</f>
        <v>Suíça</v>
      </c>
      <c r="G3197" t="str">
        <f>IFERROR(VLOOKUP(Importacao[[#This Row],[País Corrigido]],'Conversor de países_Geral_UTF8_'!$A$2:$B$223,2,FALSE),"Não Informado")</f>
        <v>Europa</v>
      </c>
      <c r="H31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8" spans="1:8" hidden="1">
      <c r="A3198" s="3" t="s">
        <v>204</v>
      </c>
      <c r="B3198">
        <v>1980</v>
      </c>
      <c r="C3198">
        <v>0</v>
      </c>
      <c r="D3198">
        <v>0</v>
      </c>
      <c r="E3198" t="e">
        <v>#NUM!</v>
      </c>
      <c r="F3198" t="str">
        <f>VLOOKUP(Importacao[[#This Row],[País]],Tabela4[],4,FALSE)</f>
        <v>Suíça</v>
      </c>
      <c r="G3198" t="str">
        <f>IFERROR(VLOOKUP(Importacao[[#This Row],[País Corrigido]],'Conversor de países_Geral_UTF8_'!$A$2:$B$223,2,FALSE),"Não Informado")</f>
        <v>Europa</v>
      </c>
      <c r="H31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199" spans="1:8" hidden="1">
      <c r="A3199" s="3" t="s">
        <v>204</v>
      </c>
      <c r="B3199">
        <v>1981</v>
      </c>
      <c r="C3199">
        <v>0</v>
      </c>
      <c r="D3199">
        <v>0</v>
      </c>
      <c r="E3199" t="e">
        <v>#NUM!</v>
      </c>
      <c r="F3199" t="str">
        <f>VLOOKUP(Importacao[[#This Row],[País]],Tabela4[],4,FALSE)</f>
        <v>Suíça</v>
      </c>
      <c r="G3199" t="str">
        <f>IFERROR(VLOOKUP(Importacao[[#This Row],[País Corrigido]],'Conversor de países_Geral_UTF8_'!$A$2:$B$223,2,FALSE),"Não Informado")</f>
        <v>Europa</v>
      </c>
      <c r="H31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0" spans="1:8" hidden="1">
      <c r="A3200" s="3" t="s">
        <v>204</v>
      </c>
      <c r="B3200">
        <v>1982</v>
      </c>
      <c r="C3200">
        <v>0</v>
      </c>
      <c r="D3200">
        <v>0</v>
      </c>
      <c r="E3200" t="e">
        <v>#NUM!</v>
      </c>
      <c r="F3200" t="str">
        <f>VLOOKUP(Importacao[[#This Row],[País]],Tabela4[],4,FALSE)</f>
        <v>Suíça</v>
      </c>
      <c r="G3200" t="str">
        <f>IFERROR(VLOOKUP(Importacao[[#This Row],[País Corrigido]],'Conversor de países_Geral_UTF8_'!$A$2:$B$223,2,FALSE),"Não Informado")</f>
        <v>Europa</v>
      </c>
      <c r="H32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1" spans="1:8" hidden="1">
      <c r="A3201" s="3" t="s">
        <v>204</v>
      </c>
      <c r="B3201">
        <v>1983</v>
      </c>
      <c r="C3201">
        <v>0</v>
      </c>
      <c r="D3201">
        <v>0</v>
      </c>
      <c r="E3201" t="e">
        <v>#NUM!</v>
      </c>
      <c r="F3201" t="str">
        <f>VLOOKUP(Importacao[[#This Row],[País]],Tabela4[],4,FALSE)</f>
        <v>Suíça</v>
      </c>
      <c r="G3201" t="str">
        <f>IFERROR(VLOOKUP(Importacao[[#This Row],[País Corrigido]],'Conversor de países_Geral_UTF8_'!$A$2:$B$223,2,FALSE),"Não Informado")</f>
        <v>Europa</v>
      </c>
      <c r="H32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2" spans="1:8" hidden="1">
      <c r="A3202" s="3" t="s">
        <v>204</v>
      </c>
      <c r="B3202">
        <v>1984</v>
      </c>
      <c r="C3202">
        <v>0</v>
      </c>
      <c r="D3202">
        <v>0</v>
      </c>
      <c r="E3202" t="e">
        <v>#NUM!</v>
      </c>
      <c r="F3202" t="str">
        <f>VLOOKUP(Importacao[[#This Row],[País]],Tabela4[],4,FALSE)</f>
        <v>Suíça</v>
      </c>
      <c r="G3202" t="str">
        <f>IFERROR(VLOOKUP(Importacao[[#This Row],[País Corrigido]],'Conversor de países_Geral_UTF8_'!$A$2:$B$223,2,FALSE),"Não Informado")</f>
        <v>Europa</v>
      </c>
      <c r="H32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3" spans="1:8" hidden="1">
      <c r="A3203" s="3" t="s">
        <v>204</v>
      </c>
      <c r="B3203">
        <v>1985</v>
      </c>
      <c r="C3203">
        <v>0</v>
      </c>
      <c r="D3203">
        <v>0</v>
      </c>
      <c r="E3203" t="e">
        <v>#NUM!</v>
      </c>
      <c r="F3203" t="str">
        <f>VLOOKUP(Importacao[[#This Row],[País]],Tabela4[],4,FALSE)</f>
        <v>Suíça</v>
      </c>
      <c r="G3203" t="str">
        <f>IFERROR(VLOOKUP(Importacao[[#This Row],[País Corrigido]],'Conversor de países_Geral_UTF8_'!$A$2:$B$223,2,FALSE),"Não Informado")</f>
        <v>Europa</v>
      </c>
      <c r="H32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4" spans="1:8" hidden="1">
      <c r="A3204" s="3" t="s">
        <v>204</v>
      </c>
      <c r="B3204">
        <v>1986</v>
      </c>
      <c r="C3204">
        <v>0</v>
      </c>
      <c r="D3204">
        <v>0</v>
      </c>
      <c r="E3204" t="e">
        <v>#NUM!</v>
      </c>
      <c r="F3204" t="str">
        <f>VLOOKUP(Importacao[[#This Row],[País]],Tabela4[],4,FALSE)</f>
        <v>Suíça</v>
      </c>
      <c r="G3204" t="str">
        <f>IFERROR(VLOOKUP(Importacao[[#This Row],[País Corrigido]],'Conversor de países_Geral_UTF8_'!$A$2:$B$223,2,FALSE),"Não Informado")</f>
        <v>Europa</v>
      </c>
      <c r="H32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5" spans="1:8" hidden="1">
      <c r="A3205" s="3" t="s">
        <v>204</v>
      </c>
      <c r="B3205">
        <v>1987</v>
      </c>
      <c r="C3205">
        <v>0</v>
      </c>
      <c r="D3205">
        <v>0</v>
      </c>
      <c r="E3205" t="e">
        <v>#NUM!</v>
      </c>
      <c r="F3205" t="str">
        <f>VLOOKUP(Importacao[[#This Row],[País]],Tabela4[],4,FALSE)</f>
        <v>Suíça</v>
      </c>
      <c r="G3205" t="str">
        <f>IFERROR(VLOOKUP(Importacao[[#This Row],[País Corrigido]],'Conversor de países_Geral_UTF8_'!$A$2:$B$223,2,FALSE),"Não Informado")</f>
        <v>Europa</v>
      </c>
      <c r="H32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6" spans="1:8" hidden="1">
      <c r="A3206" s="3" t="s">
        <v>204</v>
      </c>
      <c r="B3206">
        <v>1988</v>
      </c>
      <c r="C3206">
        <v>0</v>
      </c>
      <c r="D3206">
        <v>0</v>
      </c>
      <c r="E3206" t="e">
        <v>#NUM!</v>
      </c>
      <c r="F3206" t="str">
        <f>VLOOKUP(Importacao[[#This Row],[País]],Tabela4[],4,FALSE)</f>
        <v>Suíça</v>
      </c>
      <c r="G3206" t="str">
        <f>IFERROR(VLOOKUP(Importacao[[#This Row],[País Corrigido]],'Conversor de países_Geral_UTF8_'!$A$2:$B$223,2,FALSE),"Não Informado")</f>
        <v>Europa</v>
      </c>
      <c r="H32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7" spans="1:8" hidden="1">
      <c r="A3207" s="3" t="s">
        <v>204</v>
      </c>
      <c r="B3207">
        <v>1989</v>
      </c>
      <c r="C3207">
        <v>0</v>
      </c>
      <c r="D3207">
        <v>0</v>
      </c>
      <c r="E3207" t="e">
        <v>#NUM!</v>
      </c>
      <c r="F3207" t="str">
        <f>VLOOKUP(Importacao[[#This Row],[País]],Tabela4[],4,FALSE)</f>
        <v>Suíça</v>
      </c>
      <c r="G3207" t="str">
        <f>IFERROR(VLOOKUP(Importacao[[#This Row],[País Corrigido]],'Conversor de países_Geral_UTF8_'!$A$2:$B$223,2,FALSE),"Não Informado")</f>
        <v>Europa</v>
      </c>
      <c r="H32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8" spans="1:8" hidden="1">
      <c r="A3208" s="3" t="s">
        <v>204</v>
      </c>
      <c r="B3208">
        <v>1990</v>
      </c>
      <c r="C3208">
        <v>0</v>
      </c>
      <c r="D3208">
        <v>0</v>
      </c>
      <c r="E3208" t="e">
        <v>#NUM!</v>
      </c>
      <c r="F3208" t="str">
        <f>VLOOKUP(Importacao[[#This Row],[País]],Tabela4[],4,FALSE)</f>
        <v>Suíça</v>
      </c>
      <c r="G3208" t="str">
        <f>IFERROR(VLOOKUP(Importacao[[#This Row],[País Corrigido]],'Conversor de países_Geral_UTF8_'!$A$2:$B$223,2,FALSE),"Não Informado")</f>
        <v>Europa</v>
      </c>
      <c r="H32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09" spans="1:8" hidden="1">
      <c r="A3209" s="3" t="s">
        <v>204</v>
      </c>
      <c r="B3209">
        <v>1991</v>
      </c>
      <c r="C3209">
        <v>0</v>
      </c>
      <c r="D3209">
        <v>0</v>
      </c>
      <c r="E3209" t="e">
        <v>#NUM!</v>
      </c>
      <c r="F3209" t="str">
        <f>VLOOKUP(Importacao[[#This Row],[País]],Tabela4[],4,FALSE)</f>
        <v>Suíça</v>
      </c>
      <c r="G3209" t="str">
        <f>IFERROR(VLOOKUP(Importacao[[#This Row],[País Corrigido]],'Conversor de países_Geral_UTF8_'!$A$2:$B$223,2,FALSE),"Não Informado")</f>
        <v>Europa</v>
      </c>
      <c r="H32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0" spans="1:8" hidden="1">
      <c r="A3210" s="3" t="s">
        <v>204</v>
      </c>
      <c r="B3210">
        <v>1992</v>
      </c>
      <c r="C3210">
        <v>0</v>
      </c>
      <c r="D3210">
        <v>0</v>
      </c>
      <c r="E3210" t="e">
        <v>#NUM!</v>
      </c>
      <c r="F3210" t="str">
        <f>VLOOKUP(Importacao[[#This Row],[País]],Tabela4[],4,FALSE)</f>
        <v>Suíça</v>
      </c>
      <c r="G3210" t="str">
        <f>IFERROR(VLOOKUP(Importacao[[#This Row],[País Corrigido]],'Conversor de países_Geral_UTF8_'!$A$2:$B$223,2,FALSE),"Não Informado")</f>
        <v>Europa</v>
      </c>
      <c r="H32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1" spans="1:8" hidden="1">
      <c r="A3211" s="3" t="s">
        <v>204</v>
      </c>
      <c r="B3211">
        <v>1993</v>
      </c>
      <c r="C3211">
        <v>0</v>
      </c>
      <c r="D3211">
        <v>0</v>
      </c>
      <c r="E3211" t="e">
        <v>#NUM!</v>
      </c>
      <c r="F3211" t="str">
        <f>VLOOKUP(Importacao[[#This Row],[País]],Tabela4[],4,FALSE)</f>
        <v>Suíça</v>
      </c>
      <c r="G3211" t="str">
        <f>IFERROR(VLOOKUP(Importacao[[#This Row],[País Corrigido]],'Conversor de países_Geral_UTF8_'!$A$2:$B$223,2,FALSE),"Não Informado")</f>
        <v>Europa</v>
      </c>
      <c r="H32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2" spans="1:8" hidden="1">
      <c r="A3212" s="3" t="s">
        <v>204</v>
      </c>
      <c r="B3212">
        <v>1994</v>
      </c>
      <c r="C3212">
        <v>0</v>
      </c>
      <c r="D3212">
        <v>0</v>
      </c>
      <c r="E3212" t="e">
        <v>#NUM!</v>
      </c>
      <c r="F3212" t="str">
        <f>VLOOKUP(Importacao[[#This Row],[País]],Tabela4[],4,FALSE)</f>
        <v>Suíça</v>
      </c>
      <c r="G3212" t="str">
        <f>IFERROR(VLOOKUP(Importacao[[#This Row],[País Corrigido]],'Conversor de países_Geral_UTF8_'!$A$2:$B$223,2,FALSE),"Não Informado")</f>
        <v>Europa</v>
      </c>
      <c r="H32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3" spans="1:8" hidden="1">
      <c r="A3213" s="3" t="s">
        <v>204</v>
      </c>
      <c r="B3213">
        <v>1995</v>
      </c>
      <c r="C3213">
        <v>0</v>
      </c>
      <c r="D3213">
        <v>0</v>
      </c>
      <c r="E3213" t="e">
        <v>#NUM!</v>
      </c>
      <c r="F3213" t="str">
        <f>VLOOKUP(Importacao[[#This Row],[País]],Tabela4[],4,FALSE)</f>
        <v>Suíça</v>
      </c>
      <c r="G3213" t="str">
        <f>IFERROR(VLOOKUP(Importacao[[#This Row],[País Corrigido]],'Conversor de países_Geral_UTF8_'!$A$2:$B$223,2,FALSE),"Não Informado")</f>
        <v>Europa</v>
      </c>
      <c r="H32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4" spans="1:8" hidden="1">
      <c r="A3214" s="3" t="s">
        <v>204</v>
      </c>
      <c r="B3214">
        <v>1996</v>
      </c>
      <c r="C3214">
        <v>0</v>
      </c>
      <c r="D3214">
        <v>0</v>
      </c>
      <c r="E3214" t="e">
        <v>#NUM!</v>
      </c>
      <c r="F3214" t="str">
        <f>VLOOKUP(Importacao[[#This Row],[País]],Tabela4[],4,FALSE)</f>
        <v>Suíça</v>
      </c>
      <c r="G3214" t="str">
        <f>IFERROR(VLOOKUP(Importacao[[#This Row],[País Corrigido]],'Conversor de países_Geral_UTF8_'!$A$2:$B$223,2,FALSE),"Não Informado")</f>
        <v>Europa</v>
      </c>
      <c r="H32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5" spans="1:8" hidden="1">
      <c r="A3215" s="3" t="s">
        <v>204</v>
      </c>
      <c r="B3215">
        <v>1997</v>
      </c>
      <c r="C3215">
        <v>0</v>
      </c>
      <c r="D3215">
        <v>0</v>
      </c>
      <c r="E3215" t="e">
        <v>#NUM!</v>
      </c>
      <c r="F3215" t="str">
        <f>VLOOKUP(Importacao[[#This Row],[País]],Tabela4[],4,FALSE)</f>
        <v>Suíça</v>
      </c>
      <c r="G3215" t="str">
        <f>IFERROR(VLOOKUP(Importacao[[#This Row],[País Corrigido]],'Conversor de países_Geral_UTF8_'!$A$2:$B$223,2,FALSE),"Não Informado")</f>
        <v>Europa</v>
      </c>
      <c r="H32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6" spans="1:8" hidden="1">
      <c r="A3216" s="3" t="s">
        <v>204</v>
      </c>
      <c r="B3216">
        <v>1998</v>
      </c>
      <c r="C3216">
        <v>0</v>
      </c>
      <c r="D3216">
        <v>0</v>
      </c>
      <c r="E3216" t="e">
        <v>#NUM!</v>
      </c>
      <c r="F3216" t="str">
        <f>VLOOKUP(Importacao[[#This Row],[País]],Tabela4[],4,FALSE)</f>
        <v>Suíça</v>
      </c>
      <c r="G3216" t="str">
        <f>IFERROR(VLOOKUP(Importacao[[#This Row],[País Corrigido]],'Conversor de países_Geral_UTF8_'!$A$2:$B$223,2,FALSE),"Não Informado")</f>
        <v>Europa</v>
      </c>
      <c r="H32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7" spans="1:8" hidden="1">
      <c r="A3217" s="3" t="s">
        <v>204</v>
      </c>
      <c r="B3217">
        <v>1999</v>
      </c>
      <c r="C3217">
        <v>0</v>
      </c>
      <c r="D3217">
        <v>0</v>
      </c>
      <c r="E3217" t="e">
        <v>#NUM!</v>
      </c>
      <c r="F3217" t="str">
        <f>VLOOKUP(Importacao[[#This Row],[País]],Tabela4[],4,FALSE)</f>
        <v>Suíça</v>
      </c>
      <c r="G3217" t="str">
        <f>IFERROR(VLOOKUP(Importacao[[#This Row],[País Corrigido]],'Conversor de países_Geral_UTF8_'!$A$2:$B$223,2,FALSE),"Não Informado")</f>
        <v>Europa</v>
      </c>
      <c r="H32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8" spans="1:8" hidden="1">
      <c r="A3218" s="3" t="s">
        <v>204</v>
      </c>
      <c r="B3218">
        <v>2000</v>
      </c>
      <c r="C3218">
        <v>0</v>
      </c>
      <c r="D3218">
        <v>0</v>
      </c>
      <c r="E3218" t="e">
        <v>#NUM!</v>
      </c>
      <c r="F3218" t="str">
        <f>VLOOKUP(Importacao[[#This Row],[País]],Tabela4[],4,FALSE)</f>
        <v>Suíça</v>
      </c>
      <c r="G3218" t="str">
        <f>IFERROR(VLOOKUP(Importacao[[#This Row],[País Corrigido]],'Conversor de países_Geral_UTF8_'!$A$2:$B$223,2,FALSE),"Não Informado")</f>
        <v>Europa</v>
      </c>
      <c r="H32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19" spans="1:8" hidden="1">
      <c r="A3219" s="3" t="s">
        <v>204</v>
      </c>
      <c r="B3219">
        <v>2001</v>
      </c>
      <c r="C3219">
        <v>0</v>
      </c>
      <c r="D3219">
        <v>0</v>
      </c>
      <c r="E3219" t="e">
        <v>#NUM!</v>
      </c>
      <c r="F3219" t="str">
        <f>VLOOKUP(Importacao[[#This Row],[País]],Tabela4[],4,FALSE)</f>
        <v>Suíça</v>
      </c>
      <c r="G3219" t="str">
        <f>IFERROR(VLOOKUP(Importacao[[#This Row],[País Corrigido]],'Conversor de países_Geral_UTF8_'!$A$2:$B$223,2,FALSE),"Não Informado")</f>
        <v>Europa</v>
      </c>
      <c r="H32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20" spans="1:8" hidden="1">
      <c r="A3220" s="3" t="s">
        <v>204</v>
      </c>
      <c r="B3220">
        <v>2002</v>
      </c>
      <c r="C3220">
        <v>0</v>
      </c>
      <c r="D3220">
        <v>0</v>
      </c>
      <c r="E3220" t="e">
        <v>#NUM!</v>
      </c>
      <c r="F3220" t="str">
        <f>VLOOKUP(Importacao[[#This Row],[País]],Tabela4[],4,FALSE)</f>
        <v>Suíça</v>
      </c>
      <c r="G3220" t="str">
        <f>IFERROR(VLOOKUP(Importacao[[#This Row],[País Corrigido]],'Conversor de países_Geral_UTF8_'!$A$2:$B$223,2,FALSE),"Não Informado")</f>
        <v>Europa</v>
      </c>
      <c r="H32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21" spans="1:8" hidden="1">
      <c r="A3221" s="3" t="s">
        <v>204</v>
      </c>
      <c r="B3221">
        <v>2003</v>
      </c>
      <c r="C3221">
        <v>1900</v>
      </c>
      <c r="D3221">
        <v>3522</v>
      </c>
      <c r="E3221">
        <v>1.8536842105263158</v>
      </c>
      <c r="F3221" t="str">
        <f>VLOOKUP(Importacao[[#This Row],[País]],Tabela4[],4,FALSE)</f>
        <v>Suíça</v>
      </c>
      <c r="G3221" t="str">
        <f>IFERROR(VLOOKUP(Importacao[[#This Row],[País Corrigido]],'Conversor de países_Geral_UTF8_'!$A$2:$B$223,2,FALSE),"Não Informado")</f>
        <v>Europa</v>
      </c>
      <c r="H32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22" spans="1:8" hidden="1">
      <c r="A3222" s="3" t="s">
        <v>204</v>
      </c>
      <c r="B3222">
        <v>2004</v>
      </c>
      <c r="C3222">
        <v>4658</v>
      </c>
      <c r="D3222">
        <v>5917</v>
      </c>
      <c r="E3222">
        <v>1.2702876771146414</v>
      </c>
      <c r="F3222" t="str">
        <f>VLOOKUP(Importacao[[#This Row],[País]],Tabela4[],4,FALSE)</f>
        <v>Suíça</v>
      </c>
      <c r="G3222" t="str">
        <f>IFERROR(VLOOKUP(Importacao[[#This Row],[País Corrigido]],'Conversor de países_Geral_UTF8_'!$A$2:$B$223,2,FALSE),"Não Informado")</f>
        <v>Europa</v>
      </c>
      <c r="H32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23" spans="1:8" hidden="1">
      <c r="A3223" s="3" t="s">
        <v>204</v>
      </c>
      <c r="B3223">
        <v>2005</v>
      </c>
      <c r="C3223">
        <v>3841</v>
      </c>
      <c r="D3223">
        <v>9430</v>
      </c>
      <c r="E3223">
        <v>2.4550898203592815</v>
      </c>
      <c r="F3223" t="str">
        <f>VLOOKUP(Importacao[[#This Row],[País]],Tabela4[],4,FALSE)</f>
        <v>Suíça</v>
      </c>
      <c r="G3223" t="str">
        <f>IFERROR(VLOOKUP(Importacao[[#This Row],[País Corrigido]],'Conversor de países_Geral_UTF8_'!$A$2:$B$223,2,FALSE),"Não Informado")</f>
        <v>Europa</v>
      </c>
      <c r="H32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24" spans="1:8" hidden="1">
      <c r="A3224" s="3" t="s">
        <v>204</v>
      </c>
      <c r="B3224">
        <v>2006</v>
      </c>
      <c r="C3224">
        <v>4222</v>
      </c>
      <c r="D3224">
        <v>6018</v>
      </c>
      <c r="E3224">
        <v>1.4253908100426338</v>
      </c>
      <c r="F3224" t="str">
        <f>VLOOKUP(Importacao[[#This Row],[País]],Tabela4[],4,FALSE)</f>
        <v>Suíça</v>
      </c>
      <c r="G3224" t="str">
        <f>IFERROR(VLOOKUP(Importacao[[#This Row],[País Corrigido]],'Conversor de países_Geral_UTF8_'!$A$2:$B$223,2,FALSE),"Não Informado")</f>
        <v>Europa</v>
      </c>
      <c r="H32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25" spans="1:8" hidden="1">
      <c r="A3225" s="3" t="s">
        <v>204</v>
      </c>
      <c r="B3225">
        <v>2007</v>
      </c>
      <c r="C3225">
        <v>0</v>
      </c>
      <c r="D3225">
        <v>0</v>
      </c>
      <c r="E3225" t="e">
        <v>#NUM!</v>
      </c>
      <c r="F3225" t="str">
        <f>VLOOKUP(Importacao[[#This Row],[País]],Tabela4[],4,FALSE)</f>
        <v>Suíça</v>
      </c>
      <c r="G3225" t="str">
        <f>IFERROR(VLOOKUP(Importacao[[#This Row],[País Corrigido]],'Conversor de países_Geral_UTF8_'!$A$2:$B$223,2,FALSE),"Não Informado")</f>
        <v>Europa</v>
      </c>
      <c r="H32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26" spans="1:8" hidden="1">
      <c r="A3226" s="3" t="s">
        <v>204</v>
      </c>
      <c r="B3226">
        <v>2008</v>
      </c>
      <c r="C3226">
        <v>1194</v>
      </c>
      <c r="D3226">
        <v>5359</v>
      </c>
      <c r="E3226">
        <v>4.4882747068676716</v>
      </c>
      <c r="F3226" t="str">
        <f>VLOOKUP(Importacao[[#This Row],[País]],Tabela4[],4,FALSE)</f>
        <v>Suíça</v>
      </c>
      <c r="G3226" t="str">
        <f>IFERROR(VLOOKUP(Importacao[[#This Row],[País Corrigido]],'Conversor de países_Geral_UTF8_'!$A$2:$B$223,2,FALSE),"Não Informado")</f>
        <v>Europa</v>
      </c>
      <c r="H32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27" spans="1:8" hidden="1">
      <c r="A3227" s="3" t="s">
        <v>204</v>
      </c>
      <c r="B3227">
        <v>2009</v>
      </c>
      <c r="C3227">
        <v>4860</v>
      </c>
      <c r="D3227">
        <v>13129</v>
      </c>
      <c r="E3227">
        <v>2.7014403292181068</v>
      </c>
      <c r="F3227" t="str">
        <f>VLOOKUP(Importacao[[#This Row],[País]],Tabela4[],4,FALSE)</f>
        <v>Suíça</v>
      </c>
      <c r="G3227" t="str">
        <f>IFERROR(VLOOKUP(Importacao[[#This Row],[País Corrigido]],'Conversor de países_Geral_UTF8_'!$A$2:$B$223,2,FALSE),"Não Informado")</f>
        <v>Europa</v>
      </c>
      <c r="H32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28" spans="1:8" hidden="1">
      <c r="A3228" s="3" t="s">
        <v>204</v>
      </c>
      <c r="B3228">
        <v>2010</v>
      </c>
      <c r="C3228">
        <v>2483</v>
      </c>
      <c r="D3228">
        <v>8010</v>
      </c>
      <c r="E3228">
        <v>3.2259363672976238</v>
      </c>
      <c r="F3228" t="str">
        <f>VLOOKUP(Importacao[[#This Row],[País]],Tabela4[],4,FALSE)</f>
        <v>Suíça</v>
      </c>
      <c r="G3228" t="str">
        <f>IFERROR(VLOOKUP(Importacao[[#This Row],[País Corrigido]],'Conversor de países_Geral_UTF8_'!$A$2:$B$223,2,FALSE),"Não Informado")</f>
        <v>Europa</v>
      </c>
      <c r="H32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29" spans="1:8" hidden="1">
      <c r="A3229" s="3" t="s">
        <v>204</v>
      </c>
      <c r="B3229">
        <v>2011</v>
      </c>
      <c r="C3229">
        <v>0</v>
      </c>
      <c r="D3229">
        <v>0</v>
      </c>
      <c r="E3229" t="e">
        <v>#NUM!</v>
      </c>
      <c r="F3229" t="str">
        <f>VLOOKUP(Importacao[[#This Row],[País]],Tabela4[],4,FALSE)</f>
        <v>Suíça</v>
      </c>
      <c r="G3229" t="str">
        <f>IFERROR(VLOOKUP(Importacao[[#This Row],[País Corrigido]],'Conversor de países_Geral_UTF8_'!$A$2:$B$223,2,FALSE),"Não Informado")</f>
        <v>Europa</v>
      </c>
      <c r="H32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30" spans="1:8" hidden="1">
      <c r="A3230" s="3" t="s">
        <v>204</v>
      </c>
      <c r="B3230">
        <v>2012</v>
      </c>
      <c r="C3230">
        <v>0</v>
      </c>
      <c r="D3230">
        <v>0</v>
      </c>
      <c r="E3230" t="e">
        <v>#NUM!</v>
      </c>
      <c r="F3230" t="str">
        <f>VLOOKUP(Importacao[[#This Row],[País]],Tabela4[],4,FALSE)</f>
        <v>Suíça</v>
      </c>
      <c r="G3230" t="str">
        <f>IFERROR(VLOOKUP(Importacao[[#This Row],[País Corrigido]],'Conversor de países_Geral_UTF8_'!$A$2:$B$223,2,FALSE),"Não Informado")</f>
        <v>Europa</v>
      </c>
      <c r="H32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31" spans="1:8" hidden="1">
      <c r="A3231" s="3" t="s">
        <v>204</v>
      </c>
      <c r="B3231">
        <v>2013</v>
      </c>
      <c r="C3231">
        <v>0</v>
      </c>
      <c r="D3231">
        <v>0</v>
      </c>
      <c r="E3231" t="e">
        <v>#NUM!</v>
      </c>
      <c r="F3231" t="str">
        <f>VLOOKUP(Importacao[[#This Row],[País]],Tabela4[],4,FALSE)</f>
        <v>Suíça</v>
      </c>
      <c r="G3231" t="str">
        <f>IFERROR(VLOOKUP(Importacao[[#This Row],[País Corrigido]],'Conversor de países_Geral_UTF8_'!$A$2:$B$223,2,FALSE),"Não Informado")</f>
        <v>Europa</v>
      </c>
      <c r="H32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32" spans="1:8" hidden="1">
      <c r="A3232" s="3" t="s">
        <v>204</v>
      </c>
      <c r="B3232">
        <v>2014</v>
      </c>
      <c r="C3232">
        <v>0</v>
      </c>
      <c r="D3232">
        <v>0</v>
      </c>
      <c r="E3232" t="e">
        <v>#NUM!</v>
      </c>
      <c r="F3232" t="str">
        <f>VLOOKUP(Importacao[[#This Row],[País]],Tabela4[],4,FALSE)</f>
        <v>Suíça</v>
      </c>
      <c r="G3232" t="str">
        <f>IFERROR(VLOOKUP(Importacao[[#This Row],[País Corrigido]],'Conversor de países_Geral_UTF8_'!$A$2:$B$223,2,FALSE),"Não Informado")</f>
        <v>Europa</v>
      </c>
      <c r="H32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33" spans="1:8" hidden="1">
      <c r="A3233" s="3" t="s">
        <v>204</v>
      </c>
      <c r="B3233">
        <v>2015</v>
      </c>
      <c r="C3233">
        <v>1125</v>
      </c>
      <c r="D3233">
        <v>6284</v>
      </c>
      <c r="E3233">
        <v>5.5857777777777775</v>
      </c>
      <c r="F3233" t="str">
        <f>VLOOKUP(Importacao[[#This Row],[País]],Tabela4[],4,FALSE)</f>
        <v>Suíça</v>
      </c>
      <c r="G3233" t="str">
        <f>IFERROR(VLOOKUP(Importacao[[#This Row],[País Corrigido]],'Conversor de países_Geral_UTF8_'!$A$2:$B$223,2,FALSE),"Não Informado")</f>
        <v>Europa</v>
      </c>
      <c r="H32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34" spans="1:8" hidden="1">
      <c r="A3234" s="3" t="s">
        <v>204</v>
      </c>
      <c r="B3234">
        <v>2016</v>
      </c>
      <c r="C3234">
        <v>6</v>
      </c>
      <c r="D3234">
        <v>245</v>
      </c>
      <c r="E3234">
        <v>40.833333333333336</v>
      </c>
      <c r="F3234" t="str">
        <f>VLOOKUP(Importacao[[#This Row],[País]],Tabela4[],4,FALSE)</f>
        <v>Suíça</v>
      </c>
      <c r="G3234" t="str">
        <f>IFERROR(VLOOKUP(Importacao[[#This Row],[País Corrigido]],'Conversor de países_Geral_UTF8_'!$A$2:$B$223,2,FALSE),"Não Informado")</f>
        <v>Europa</v>
      </c>
      <c r="H32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35" spans="1:8" hidden="1">
      <c r="A3235" s="3" t="s">
        <v>204</v>
      </c>
      <c r="B3235">
        <v>2017</v>
      </c>
      <c r="C3235">
        <v>138</v>
      </c>
      <c r="D3235">
        <v>2873</v>
      </c>
      <c r="E3235">
        <v>20.818840579710145</v>
      </c>
      <c r="F3235" t="str">
        <f>VLOOKUP(Importacao[[#This Row],[País]],Tabela4[],4,FALSE)</f>
        <v>Suíça</v>
      </c>
      <c r="G3235" t="str">
        <f>IFERROR(VLOOKUP(Importacao[[#This Row],[País Corrigido]],'Conversor de países_Geral_UTF8_'!$A$2:$B$223,2,FALSE),"Não Informado")</f>
        <v>Europa</v>
      </c>
      <c r="H32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36" spans="1:8" hidden="1">
      <c r="A3236" s="3" t="s">
        <v>204</v>
      </c>
      <c r="B3236">
        <v>2018</v>
      </c>
      <c r="C3236">
        <v>559</v>
      </c>
      <c r="D3236">
        <v>7647</v>
      </c>
      <c r="E3236">
        <v>13.679785330948121</v>
      </c>
      <c r="F3236" t="str">
        <f>VLOOKUP(Importacao[[#This Row],[País]],Tabela4[],4,FALSE)</f>
        <v>Suíça</v>
      </c>
      <c r="G3236" t="str">
        <f>IFERROR(VLOOKUP(Importacao[[#This Row],[País Corrigido]],'Conversor de países_Geral_UTF8_'!$A$2:$B$223,2,FALSE),"Não Informado")</f>
        <v>Europa</v>
      </c>
      <c r="H32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37" spans="1:8" hidden="1">
      <c r="A3237" s="3" t="s">
        <v>204</v>
      </c>
      <c r="B3237">
        <v>2019</v>
      </c>
      <c r="C3237">
        <v>4510</v>
      </c>
      <c r="D3237">
        <v>63619</v>
      </c>
      <c r="E3237">
        <v>14.10620842572062</v>
      </c>
      <c r="F3237" t="str">
        <f>VLOOKUP(Importacao[[#This Row],[País]],Tabela4[],4,FALSE)</f>
        <v>Suíça</v>
      </c>
      <c r="G3237" t="str">
        <f>IFERROR(VLOOKUP(Importacao[[#This Row],[País Corrigido]],'Conversor de países_Geral_UTF8_'!$A$2:$B$223,2,FALSE),"Não Informado")</f>
        <v>Europa</v>
      </c>
      <c r="H32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38" spans="1:8" hidden="1">
      <c r="A3238" s="3" t="s">
        <v>204</v>
      </c>
      <c r="B3238">
        <v>2020</v>
      </c>
      <c r="C3238">
        <v>735</v>
      </c>
      <c r="D3238">
        <v>5848</v>
      </c>
      <c r="E3238">
        <v>7.9564625850340134</v>
      </c>
      <c r="F3238" t="str">
        <f>VLOOKUP(Importacao[[#This Row],[País]],Tabela4[],4,FALSE)</f>
        <v>Suíça</v>
      </c>
      <c r="G3238" t="str">
        <f>IFERROR(VLOOKUP(Importacao[[#This Row],[País Corrigido]],'Conversor de países_Geral_UTF8_'!$A$2:$B$223,2,FALSE),"Não Informado")</f>
        <v>Europa</v>
      </c>
      <c r="H32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39" spans="1:8" hidden="1">
      <c r="A3239" s="3" t="s">
        <v>204</v>
      </c>
      <c r="B3239">
        <v>2021</v>
      </c>
      <c r="C3239">
        <v>7</v>
      </c>
      <c r="D3239">
        <v>157</v>
      </c>
      <c r="E3239">
        <v>22.428571428571427</v>
      </c>
      <c r="F3239" t="str">
        <f>VLOOKUP(Importacao[[#This Row],[País]],Tabela4[],4,FALSE)</f>
        <v>Suíça</v>
      </c>
      <c r="G3239" t="str">
        <f>IFERROR(VLOOKUP(Importacao[[#This Row],[País Corrigido]],'Conversor de países_Geral_UTF8_'!$A$2:$B$223,2,FALSE),"Não Informado")</f>
        <v>Europa</v>
      </c>
      <c r="H32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40" spans="1:8" hidden="1">
      <c r="A3240" s="3" t="s">
        <v>204</v>
      </c>
      <c r="B3240">
        <v>2022</v>
      </c>
      <c r="C3240">
        <v>0</v>
      </c>
      <c r="D3240">
        <v>0</v>
      </c>
      <c r="E3240" t="e">
        <v>#NUM!</v>
      </c>
      <c r="F3240" t="str">
        <f>VLOOKUP(Importacao[[#This Row],[País]],Tabela4[],4,FALSE)</f>
        <v>Suíça</v>
      </c>
      <c r="G3240" t="str">
        <f>IFERROR(VLOOKUP(Importacao[[#This Row],[País Corrigido]],'Conversor de países_Geral_UTF8_'!$A$2:$B$223,2,FALSE),"Não Informado")</f>
        <v>Europa</v>
      </c>
      <c r="H32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41" spans="1:8" hidden="1">
      <c r="A3241" s="3" t="s">
        <v>204</v>
      </c>
      <c r="B3241">
        <v>2023</v>
      </c>
      <c r="C3241">
        <v>2109</v>
      </c>
      <c r="D3241">
        <v>101111</v>
      </c>
      <c r="E3241">
        <v>47.942626837363676</v>
      </c>
      <c r="F3241" t="str">
        <f>VLOOKUP(Importacao[[#This Row],[País]],Tabela4[],4,FALSE)</f>
        <v>Suíça</v>
      </c>
      <c r="G3241" t="str">
        <f>IFERROR(VLOOKUP(Importacao[[#This Row],[País Corrigido]],'Conversor de países_Geral_UTF8_'!$A$2:$B$223,2,FALSE),"Não Informado")</f>
        <v>Europa</v>
      </c>
      <c r="H32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42" spans="1:8" hidden="1">
      <c r="A3242" s="3" t="s">
        <v>265</v>
      </c>
      <c r="B3242">
        <v>1970</v>
      </c>
      <c r="C3242">
        <v>0</v>
      </c>
      <c r="D3242">
        <v>0</v>
      </c>
      <c r="E3242" t="e">
        <v>#NUM!</v>
      </c>
      <c r="F3242" t="str">
        <f>VLOOKUP(Importacao[[#This Row],[País]],Tabela4[],4,FALSE)</f>
        <v>República Tcheca</v>
      </c>
      <c r="G3242" t="str">
        <f>IFERROR(VLOOKUP(Importacao[[#This Row],[País Corrigido]],'Conversor de países_Geral_UTF8_'!$A$2:$B$223,2,FALSE),"Não Informado")</f>
        <v>Europa</v>
      </c>
      <c r="H32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43" spans="1:8" hidden="1">
      <c r="A3243" s="3" t="s">
        <v>265</v>
      </c>
      <c r="B3243">
        <v>1971</v>
      </c>
      <c r="C3243">
        <v>0</v>
      </c>
      <c r="D3243">
        <v>0</v>
      </c>
      <c r="E3243" t="e">
        <v>#NUM!</v>
      </c>
      <c r="F3243" t="str">
        <f>VLOOKUP(Importacao[[#This Row],[País]],Tabela4[],4,FALSE)</f>
        <v>República Tcheca</v>
      </c>
      <c r="G3243" t="str">
        <f>IFERROR(VLOOKUP(Importacao[[#This Row],[País Corrigido]],'Conversor de países_Geral_UTF8_'!$A$2:$B$223,2,FALSE),"Não Informado")</f>
        <v>Europa</v>
      </c>
      <c r="H32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44" spans="1:8" hidden="1">
      <c r="A3244" s="3" t="s">
        <v>265</v>
      </c>
      <c r="B3244">
        <v>1972</v>
      </c>
      <c r="C3244">
        <v>0</v>
      </c>
      <c r="D3244">
        <v>0</v>
      </c>
      <c r="E3244" t="e">
        <v>#NUM!</v>
      </c>
      <c r="F3244" t="str">
        <f>VLOOKUP(Importacao[[#This Row],[País]],Tabela4[],4,FALSE)</f>
        <v>República Tcheca</v>
      </c>
      <c r="G3244" t="str">
        <f>IFERROR(VLOOKUP(Importacao[[#This Row],[País Corrigido]],'Conversor de países_Geral_UTF8_'!$A$2:$B$223,2,FALSE),"Não Informado")</f>
        <v>Europa</v>
      </c>
      <c r="H32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45" spans="1:8" hidden="1">
      <c r="A3245" s="3" t="s">
        <v>265</v>
      </c>
      <c r="B3245">
        <v>1973</v>
      </c>
      <c r="C3245">
        <v>0</v>
      </c>
      <c r="D3245">
        <v>0</v>
      </c>
      <c r="E3245" t="e">
        <v>#NUM!</v>
      </c>
      <c r="F3245" t="str">
        <f>VLOOKUP(Importacao[[#This Row],[País]],Tabela4[],4,FALSE)</f>
        <v>República Tcheca</v>
      </c>
      <c r="G3245" t="str">
        <f>IFERROR(VLOOKUP(Importacao[[#This Row],[País Corrigido]],'Conversor de países_Geral_UTF8_'!$A$2:$B$223,2,FALSE),"Não Informado")</f>
        <v>Europa</v>
      </c>
      <c r="H32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46" spans="1:8" hidden="1">
      <c r="A3246" s="3" t="s">
        <v>265</v>
      </c>
      <c r="B3246">
        <v>1974</v>
      </c>
      <c r="C3246">
        <v>0</v>
      </c>
      <c r="D3246">
        <v>0</v>
      </c>
      <c r="E3246" t="e">
        <v>#NUM!</v>
      </c>
      <c r="F3246" t="str">
        <f>VLOOKUP(Importacao[[#This Row],[País]],Tabela4[],4,FALSE)</f>
        <v>República Tcheca</v>
      </c>
      <c r="G3246" t="str">
        <f>IFERROR(VLOOKUP(Importacao[[#This Row],[País Corrigido]],'Conversor de países_Geral_UTF8_'!$A$2:$B$223,2,FALSE),"Não Informado")</f>
        <v>Europa</v>
      </c>
      <c r="H32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47" spans="1:8" hidden="1">
      <c r="A3247" s="3" t="s">
        <v>265</v>
      </c>
      <c r="B3247">
        <v>1975</v>
      </c>
      <c r="C3247">
        <v>0</v>
      </c>
      <c r="D3247">
        <v>0</v>
      </c>
      <c r="E3247" t="e">
        <v>#NUM!</v>
      </c>
      <c r="F3247" t="str">
        <f>VLOOKUP(Importacao[[#This Row],[País]],Tabela4[],4,FALSE)</f>
        <v>República Tcheca</v>
      </c>
      <c r="G3247" t="str">
        <f>IFERROR(VLOOKUP(Importacao[[#This Row],[País Corrigido]],'Conversor de países_Geral_UTF8_'!$A$2:$B$223,2,FALSE),"Não Informado")</f>
        <v>Europa</v>
      </c>
      <c r="H32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48" spans="1:8" hidden="1">
      <c r="A3248" s="3" t="s">
        <v>265</v>
      </c>
      <c r="B3248">
        <v>1976</v>
      </c>
      <c r="C3248">
        <v>0</v>
      </c>
      <c r="D3248">
        <v>0</v>
      </c>
      <c r="E3248" t="e">
        <v>#NUM!</v>
      </c>
      <c r="F3248" t="str">
        <f>VLOOKUP(Importacao[[#This Row],[País]],Tabela4[],4,FALSE)</f>
        <v>República Tcheca</v>
      </c>
      <c r="G3248" t="str">
        <f>IFERROR(VLOOKUP(Importacao[[#This Row],[País Corrigido]],'Conversor de países_Geral_UTF8_'!$A$2:$B$223,2,FALSE),"Não Informado")</f>
        <v>Europa</v>
      </c>
      <c r="H32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49" spans="1:8" hidden="1">
      <c r="A3249" s="3" t="s">
        <v>265</v>
      </c>
      <c r="B3249">
        <v>1977</v>
      </c>
      <c r="C3249">
        <v>0</v>
      </c>
      <c r="D3249">
        <v>0</v>
      </c>
      <c r="E3249" t="e">
        <v>#NUM!</v>
      </c>
      <c r="F3249" t="str">
        <f>VLOOKUP(Importacao[[#This Row],[País]],Tabela4[],4,FALSE)</f>
        <v>República Tcheca</v>
      </c>
      <c r="G3249" t="str">
        <f>IFERROR(VLOOKUP(Importacao[[#This Row],[País Corrigido]],'Conversor de países_Geral_UTF8_'!$A$2:$B$223,2,FALSE),"Não Informado")</f>
        <v>Europa</v>
      </c>
      <c r="H32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0" spans="1:8" hidden="1">
      <c r="A3250" s="3" t="s">
        <v>265</v>
      </c>
      <c r="B3250">
        <v>1978</v>
      </c>
      <c r="C3250">
        <v>0</v>
      </c>
      <c r="D3250">
        <v>0</v>
      </c>
      <c r="E3250" t="e">
        <v>#NUM!</v>
      </c>
      <c r="F3250" t="str">
        <f>VLOOKUP(Importacao[[#This Row],[País]],Tabela4[],4,FALSE)</f>
        <v>República Tcheca</v>
      </c>
      <c r="G3250" t="str">
        <f>IFERROR(VLOOKUP(Importacao[[#This Row],[País Corrigido]],'Conversor de países_Geral_UTF8_'!$A$2:$B$223,2,FALSE),"Não Informado")</f>
        <v>Europa</v>
      </c>
      <c r="H32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1" spans="1:8" hidden="1">
      <c r="A3251" s="3" t="s">
        <v>265</v>
      </c>
      <c r="B3251">
        <v>1979</v>
      </c>
      <c r="C3251">
        <v>0</v>
      </c>
      <c r="D3251">
        <v>0</v>
      </c>
      <c r="E3251" t="e">
        <v>#NUM!</v>
      </c>
      <c r="F3251" t="str">
        <f>VLOOKUP(Importacao[[#This Row],[País]],Tabela4[],4,FALSE)</f>
        <v>República Tcheca</v>
      </c>
      <c r="G3251" t="str">
        <f>IFERROR(VLOOKUP(Importacao[[#This Row],[País Corrigido]],'Conversor de países_Geral_UTF8_'!$A$2:$B$223,2,FALSE),"Não Informado")</f>
        <v>Europa</v>
      </c>
      <c r="H32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2" spans="1:8" hidden="1">
      <c r="A3252" s="3" t="s">
        <v>265</v>
      </c>
      <c r="B3252">
        <v>1980</v>
      </c>
      <c r="C3252">
        <v>0</v>
      </c>
      <c r="D3252">
        <v>0</v>
      </c>
      <c r="E3252" t="e">
        <v>#NUM!</v>
      </c>
      <c r="F3252" t="str">
        <f>VLOOKUP(Importacao[[#This Row],[País]],Tabela4[],4,FALSE)</f>
        <v>República Tcheca</v>
      </c>
      <c r="G3252" t="str">
        <f>IFERROR(VLOOKUP(Importacao[[#This Row],[País Corrigido]],'Conversor de países_Geral_UTF8_'!$A$2:$B$223,2,FALSE),"Não Informado")</f>
        <v>Europa</v>
      </c>
      <c r="H32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3" spans="1:8" hidden="1">
      <c r="A3253" s="3" t="s">
        <v>265</v>
      </c>
      <c r="B3253">
        <v>1981</v>
      </c>
      <c r="C3253">
        <v>0</v>
      </c>
      <c r="D3253">
        <v>0</v>
      </c>
      <c r="E3253" t="e">
        <v>#NUM!</v>
      </c>
      <c r="F3253" t="str">
        <f>VLOOKUP(Importacao[[#This Row],[País]],Tabela4[],4,FALSE)</f>
        <v>República Tcheca</v>
      </c>
      <c r="G3253" t="str">
        <f>IFERROR(VLOOKUP(Importacao[[#This Row],[País Corrigido]],'Conversor de países_Geral_UTF8_'!$A$2:$B$223,2,FALSE),"Não Informado")</f>
        <v>Europa</v>
      </c>
      <c r="H32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4" spans="1:8" hidden="1">
      <c r="A3254" s="3" t="s">
        <v>265</v>
      </c>
      <c r="B3254">
        <v>1982</v>
      </c>
      <c r="C3254">
        <v>0</v>
      </c>
      <c r="D3254">
        <v>0</v>
      </c>
      <c r="E3254" t="e">
        <v>#NUM!</v>
      </c>
      <c r="F3254" t="str">
        <f>VLOOKUP(Importacao[[#This Row],[País]],Tabela4[],4,FALSE)</f>
        <v>República Tcheca</v>
      </c>
      <c r="G3254" t="str">
        <f>IFERROR(VLOOKUP(Importacao[[#This Row],[País Corrigido]],'Conversor de países_Geral_UTF8_'!$A$2:$B$223,2,FALSE),"Não Informado")</f>
        <v>Europa</v>
      </c>
      <c r="H32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5" spans="1:8" hidden="1">
      <c r="A3255" s="3" t="s">
        <v>265</v>
      </c>
      <c r="B3255">
        <v>1983</v>
      </c>
      <c r="C3255">
        <v>0</v>
      </c>
      <c r="D3255">
        <v>0</v>
      </c>
      <c r="E3255" t="e">
        <v>#NUM!</v>
      </c>
      <c r="F3255" t="str">
        <f>VLOOKUP(Importacao[[#This Row],[País]],Tabela4[],4,FALSE)</f>
        <v>República Tcheca</v>
      </c>
      <c r="G3255" t="str">
        <f>IFERROR(VLOOKUP(Importacao[[#This Row],[País Corrigido]],'Conversor de países_Geral_UTF8_'!$A$2:$B$223,2,FALSE),"Não Informado")</f>
        <v>Europa</v>
      </c>
      <c r="H32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6" spans="1:8" hidden="1">
      <c r="A3256" s="3" t="s">
        <v>265</v>
      </c>
      <c r="B3256">
        <v>1984</v>
      </c>
      <c r="C3256">
        <v>0</v>
      </c>
      <c r="D3256">
        <v>0</v>
      </c>
      <c r="E3256" t="e">
        <v>#NUM!</v>
      </c>
      <c r="F3256" t="str">
        <f>VLOOKUP(Importacao[[#This Row],[País]],Tabela4[],4,FALSE)</f>
        <v>República Tcheca</v>
      </c>
      <c r="G3256" t="str">
        <f>IFERROR(VLOOKUP(Importacao[[#This Row],[País Corrigido]],'Conversor de países_Geral_UTF8_'!$A$2:$B$223,2,FALSE),"Não Informado")</f>
        <v>Europa</v>
      </c>
      <c r="H32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7" spans="1:8" hidden="1">
      <c r="A3257" s="3" t="s">
        <v>265</v>
      </c>
      <c r="B3257">
        <v>1985</v>
      </c>
      <c r="C3257">
        <v>0</v>
      </c>
      <c r="D3257">
        <v>0</v>
      </c>
      <c r="E3257" t="e">
        <v>#NUM!</v>
      </c>
      <c r="F3257" t="str">
        <f>VLOOKUP(Importacao[[#This Row],[País]],Tabela4[],4,FALSE)</f>
        <v>República Tcheca</v>
      </c>
      <c r="G3257" t="str">
        <f>IFERROR(VLOOKUP(Importacao[[#This Row],[País Corrigido]],'Conversor de países_Geral_UTF8_'!$A$2:$B$223,2,FALSE),"Não Informado")</f>
        <v>Europa</v>
      </c>
      <c r="H32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8" spans="1:8" hidden="1">
      <c r="A3258" s="3" t="s">
        <v>265</v>
      </c>
      <c r="B3258">
        <v>1986</v>
      </c>
      <c r="C3258">
        <v>0</v>
      </c>
      <c r="D3258">
        <v>0</v>
      </c>
      <c r="E3258" t="e">
        <v>#NUM!</v>
      </c>
      <c r="F3258" t="str">
        <f>VLOOKUP(Importacao[[#This Row],[País]],Tabela4[],4,FALSE)</f>
        <v>República Tcheca</v>
      </c>
      <c r="G3258" t="str">
        <f>IFERROR(VLOOKUP(Importacao[[#This Row],[País Corrigido]],'Conversor de países_Geral_UTF8_'!$A$2:$B$223,2,FALSE),"Não Informado")</f>
        <v>Europa</v>
      </c>
      <c r="H32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59" spans="1:8" hidden="1">
      <c r="A3259" s="3" t="s">
        <v>265</v>
      </c>
      <c r="B3259">
        <v>1987</v>
      </c>
      <c r="C3259">
        <v>0</v>
      </c>
      <c r="D3259">
        <v>0</v>
      </c>
      <c r="E3259" t="e">
        <v>#NUM!</v>
      </c>
      <c r="F3259" t="str">
        <f>VLOOKUP(Importacao[[#This Row],[País]],Tabela4[],4,FALSE)</f>
        <v>República Tcheca</v>
      </c>
      <c r="G3259" t="str">
        <f>IFERROR(VLOOKUP(Importacao[[#This Row],[País Corrigido]],'Conversor de países_Geral_UTF8_'!$A$2:$B$223,2,FALSE),"Não Informado")</f>
        <v>Europa</v>
      </c>
      <c r="H32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0" spans="1:8" hidden="1">
      <c r="A3260" s="3" t="s">
        <v>265</v>
      </c>
      <c r="B3260">
        <v>1988</v>
      </c>
      <c r="C3260">
        <v>0</v>
      </c>
      <c r="D3260">
        <v>0</v>
      </c>
      <c r="E3260" t="e">
        <v>#NUM!</v>
      </c>
      <c r="F3260" t="str">
        <f>VLOOKUP(Importacao[[#This Row],[País]],Tabela4[],4,FALSE)</f>
        <v>República Tcheca</v>
      </c>
      <c r="G3260" t="str">
        <f>IFERROR(VLOOKUP(Importacao[[#This Row],[País Corrigido]],'Conversor de países_Geral_UTF8_'!$A$2:$B$223,2,FALSE),"Não Informado")</f>
        <v>Europa</v>
      </c>
      <c r="H32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1" spans="1:8" hidden="1">
      <c r="A3261" s="3" t="s">
        <v>265</v>
      </c>
      <c r="B3261">
        <v>1989</v>
      </c>
      <c r="C3261">
        <v>0</v>
      </c>
      <c r="D3261">
        <v>0</v>
      </c>
      <c r="E3261" t="e">
        <v>#NUM!</v>
      </c>
      <c r="F3261" t="str">
        <f>VLOOKUP(Importacao[[#This Row],[País]],Tabela4[],4,FALSE)</f>
        <v>República Tcheca</v>
      </c>
      <c r="G3261" t="str">
        <f>IFERROR(VLOOKUP(Importacao[[#This Row],[País Corrigido]],'Conversor de países_Geral_UTF8_'!$A$2:$B$223,2,FALSE),"Não Informado")</f>
        <v>Europa</v>
      </c>
      <c r="H32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2" spans="1:8" hidden="1">
      <c r="A3262" s="3" t="s">
        <v>265</v>
      </c>
      <c r="B3262">
        <v>1990</v>
      </c>
      <c r="C3262">
        <v>0</v>
      </c>
      <c r="D3262">
        <v>0</v>
      </c>
      <c r="E3262" t="e">
        <v>#NUM!</v>
      </c>
      <c r="F3262" t="str">
        <f>VLOOKUP(Importacao[[#This Row],[País]],Tabela4[],4,FALSE)</f>
        <v>República Tcheca</v>
      </c>
      <c r="G3262" t="str">
        <f>IFERROR(VLOOKUP(Importacao[[#This Row],[País Corrigido]],'Conversor de países_Geral_UTF8_'!$A$2:$B$223,2,FALSE),"Não Informado")</f>
        <v>Europa</v>
      </c>
      <c r="H32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3" spans="1:8" hidden="1">
      <c r="A3263" s="3" t="s">
        <v>265</v>
      </c>
      <c r="B3263">
        <v>1991</v>
      </c>
      <c r="C3263">
        <v>0</v>
      </c>
      <c r="D3263">
        <v>0</v>
      </c>
      <c r="E3263" t="e">
        <v>#NUM!</v>
      </c>
      <c r="F3263" t="str">
        <f>VLOOKUP(Importacao[[#This Row],[País]],Tabela4[],4,FALSE)</f>
        <v>República Tcheca</v>
      </c>
      <c r="G3263" t="str">
        <f>IFERROR(VLOOKUP(Importacao[[#This Row],[País Corrigido]],'Conversor de países_Geral_UTF8_'!$A$2:$B$223,2,FALSE),"Não Informado")</f>
        <v>Europa</v>
      </c>
      <c r="H32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4" spans="1:8" hidden="1">
      <c r="A3264" s="3" t="s">
        <v>265</v>
      </c>
      <c r="B3264">
        <v>1992</v>
      </c>
      <c r="C3264">
        <v>0</v>
      </c>
      <c r="D3264">
        <v>0</v>
      </c>
      <c r="E3264" t="e">
        <v>#NUM!</v>
      </c>
      <c r="F3264" t="str">
        <f>VLOOKUP(Importacao[[#This Row],[País]],Tabela4[],4,FALSE)</f>
        <v>República Tcheca</v>
      </c>
      <c r="G3264" t="str">
        <f>IFERROR(VLOOKUP(Importacao[[#This Row],[País Corrigido]],'Conversor de países_Geral_UTF8_'!$A$2:$B$223,2,FALSE),"Não Informado")</f>
        <v>Europa</v>
      </c>
      <c r="H32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5" spans="1:8" hidden="1">
      <c r="A3265" s="3" t="s">
        <v>265</v>
      </c>
      <c r="B3265">
        <v>1993</v>
      </c>
      <c r="C3265">
        <v>0</v>
      </c>
      <c r="D3265">
        <v>0</v>
      </c>
      <c r="E3265" t="e">
        <v>#NUM!</v>
      </c>
      <c r="F3265" t="str">
        <f>VLOOKUP(Importacao[[#This Row],[País]],Tabela4[],4,FALSE)</f>
        <v>República Tcheca</v>
      </c>
      <c r="G3265" t="str">
        <f>IFERROR(VLOOKUP(Importacao[[#This Row],[País Corrigido]],'Conversor de países_Geral_UTF8_'!$A$2:$B$223,2,FALSE),"Não Informado")</f>
        <v>Europa</v>
      </c>
      <c r="H32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6" spans="1:8" hidden="1">
      <c r="A3266" s="3" t="s">
        <v>265</v>
      </c>
      <c r="B3266">
        <v>1994</v>
      </c>
      <c r="C3266">
        <v>0</v>
      </c>
      <c r="D3266">
        <v>0</v>
      </c>
      <c r="E3266" t="e">
        <v>#NUM!</v>
      </c>
      <c r="F3266" t="str">
        <f>VLOOKUP(Importacao[[#This Row],[País]],Tabela4[],4,FALSE)</f>
        <v>República Tcheca</v>
      </c>
      <c r="G3266" t="str">
        <f>IFERROR(VLOOKUP(Importacao[[#This Row],[País Corrigido]],'Conversor de países_Geral_UTF8_'!$A$2:$B$223,2,FALSE),"Não Informado")</f>
        <v>Europa</v>
      </c>
      <c r="H32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7" spans="1:8" hidden="1">
      <c r="A3267" s="3" t="s">
        <v>265</v>
      </c>
      <c r="B3267">
        <v>1995</v>
      </c>
      <c r="C3267">
        <v>0</v>
      </c>
      <c r="D3267">
        <v>0</v>
      </c>
      <c r="E3267" t="e">
        <v>#NUM!</v>
      </c>
      <c r="F3267" t="str">
        <f>VLOOKUP(Importacao[[#This Row],[País]],Tabela4[],4,FALSE)</f>
        <v>República Tcheca</v>
      </c>
      <c r="G3267" t="str">
        <f>IFERROR(VLOOKUP(Importacao[[#This Row],[País Corrigido]],'Conversor de países_Geral_UTF8_'!$A$2:$B$223,2,FALSE),"Não Informado")</f>
        <v>Europa</v>
      </c>
      <c r="H32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8" spans="1:8" hidden="1">
      <c r="A3268" s="3" t="s">
        <v>265</v>
      </c>
      <c r="B3268">
        <v>1996</v>
      </c>
      <c r="C3268">
        <v>0</v>
      </c>
      <c r="D3268">
        <v>0</v>
      </c>
      <c r="E3268" t="e">
        <v>#NUM!</v>
      </c>
      <c r="F3268" t="str">
        <f>VLOOKUP(Importacao[[#This Row],[País]],Tabela4[],4,FALSE)</f>
        <v>República Tcheca</v>
      </c>
      <c r="G3268" t="str">
        <f>IFERROR(VLOOKUP(Importacao[[#This Row],[País Corrigido]],'Conversor de países_Geral_UTF8_'!$A$2:$B$223,2,FALSE),"Não Informado")</f>
        <v>Europa</v>
      </c>
      <c r="H32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69" spans="1:8" hidden="1">
      <c r="A3269" s="3" t="s">
        <v>265</v>
      </c>
      <c r="B3269">
        <v>1997</v>
      </c>
      <c r="C3269">
        <v>0</v>
      </c>
      <c r="D3269">
        <v>0</v>
      </c>
      <c r="E3269" t="e">
        <v>#NUM!</v>
      </c>
      <c r="F3269" t="str">
        <f>VLOOKUP(Importacao[[#This Row],[País]],Tabela4[],4,FALSE)</f>
        <v>República Tcheca</v>
      </c>
      <c r="G3269" t="str">
        <f>IFERROR(VLOOKUP(Importacao[[#This Row],[País Corrigido]],'Conversor de países_Geral_UTF8_'!$A$2:$B$223,2,FALSE),"Não Informado")</f>
        <v>Europa</v>
      </c>
      <c r="H32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0" spans="1:8" hidden="1">
      <c r="A3270" s="3" t="s">
        <v>265</v>
      </c>
      <c r="B3270">
        <v>1998</v>
      </c>
      <c r="C3270">
        <v>0</v>
      </c>
      <c r="D3270">
        <v>0</v>
      </c>
      <c r="E3270" t="e">
        <v>#NUM!</v>
      </c>
      <c r="F3270" t="str">
        <f>VLOOKUP(Importacao[[#This Row],[País]],Tabela4[],4,FALSE)</f>
        <v>República Tcheca</v>
      </c>
      <c r="G3270" t="str">
        <f>IFERROR(VLOOKUP(Importacao[[#This Row],[País Corrigido]],'Conversor de países_Geral_UTF8_'!$A$2:$B$223,2,FALSE),"Não Informado")</f>
        <v>Europa</v>
      </c>
      <c r="H32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1" spans="1:8" hidden="1">
      <c r="A3271" s="3" t="s">
        <v>265</v>
      </c>
      <c r="B3271">
        <v>1999</v>
      </c>
      <c r="C3271">
        <v>0</v>
      </c>
      <c r="D3271">
        <v>0</v>
      </c>
      <c r="E3271" t="e">
        <v>#NUM!</v>
      </c>
      <c r="F3271" t="str">
        <f>VLOOKUP(Importacao[[#This Row],[País]],Tabela4[],4,FALSE)</f>
        <v>República Tcheca</v>
      </c>
      <c r="G3271" t="str">
        <f>IFERROR(VLOOKUP(Importacao[[#This Row],[País Corrigido]],'Conversor de países_Geral_UTF8_'!$A$2:$B$223,2,FALSE),"Não Informado")</f>
        <v>Europa</v>
      </c>
      <c r="H32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2" spans="1:8" hidden="1">
      <c r="A3272" s="3" t="s">
        <v>265</v>
      </c>
      <c r="B3272">
        <v>2000</v>
      </c>
      <c r="C3272">
        <v>0</v>
      </c>
      <c r="D3272">
        <v>0</v>
      </c>
      <c r="E3272" t="e">
        <v>#NUM!</v>
      </c>
      <c r="F3272" t="str">
        <f>VLOOKUP(Importacao[[#This Row],[País]],Tabela4[],4,FALSE)</f>
        <v>República Tcheca</v>
      </c>
      <c r="G3272" t="str">
        <f>IFERROR(VLOOKUP(Importacao[[#This Row],[País Corrigido]],'Conversor de países_Geral_UTF8_'!$A$2:$B$223,2,FALSE),"Não Informado")</f>
        <v>Europa</v>
      </c>
      <c r="H32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3" spans="1:8" hidden="1">
      <c r="A3273" s="3" t="s">
        <v>265</v>
      </c>
      <c r="B3273">
        <v>2001</v>
      </c>
      <c r="C3273">
        <v>0</v>
      </c>
      <c r="D3273">
        <v>0</v>
      </c>
      <c r="E3273" t="e">
        <v>#NUM!</v>
      </c>
      <c r="F3273" t="str">
        <f>VLOOKUP(Importacao[[#This Row],[País]],Tabela4[],4,FALSE)</f>
        <v>República Tcheca</v>
      </c>
      <c r="G3273" t="str">
        <f>IFERROR(VLOOKUP(Importacao[[#This Row],[País Corrigido]],'Conversor de países_Geral_UTF8_'!$A$2:$B$223,2,FALSE),"Não Informado")</f>
        <v>Europa</v>
      </c>
      <c r="H32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4" spans="1:8" hidden="1">
      <c r="A3274" s="3" t="s">
        <v>265</v>
      </c>
      <c r="B3274">
        <v>2002</v>
      </c>
      <c r="C3274">
        <v>0</v>
      </c>
      <c r="D3274">
        <v>0</v>
      </c>
      <c r="E3274" t="e">
        <v>#NUM!</v>
      </c>
      <c r="F3274" t="str">
        <f>VLOOKUP(Importacao[[#This Row],[País]],Tabela4[],4,FALSE)</f>
        <v>República Tcheca</v>
      </c>
      <c r="G3274" t="str">
        <f>IFERROR(VLOOKUP(Importacao[[#This Row],[País Corrigido]],'Conversor de países_Geral_UTF8_'!$A$2:$B$223,2,FALSE),"Não Informado")</f>
        <v>Europa</v>
      </c>
      <c r="H32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5" spans="1:8" hidden="1">
      <c r="A3275" s="3" t="s">
        <v>265</v>
      </c>
      <c r="B3275">
        <v>2003</v>
      </c>
      <c r="C3275">
        <v>0</v>
      </c>
      <c r="D3275">
        <v>0</v>
      </c>
      <c r="E3275" t="e">
        <v>#NUM!</v>
      </c>
      <c r="F3275" t="str">
        <f>VLOOKUP(Importacao[[#This Row],[País]],Tabela4[],4,FALSE)</f>
        <v>República Tcheca</v>
      </c>
      <c r="G3275" t="str">
        <f>IFERROR(VLOOKUP(Importacao[[#This Row],[País Corrigido]],'Conversor de países_Geral_UTF8_'!$A$2:$B$223,2,FALSE),"Não Informado")</f>
        <v>Europa</v>
      </c>
      <c r="H32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6" spans="1:8" hidden="1">
      <c r="A3276" s="3" t="s">
        <v>265</v>
      </c>
      <c r="B3276">
        <v>2004</v>
      </c>
      <c r="C3276">
        <v>0</v>
      </c>
      <c r="D3276">
        <v>0</v>
      </c>
      <c r="E3276" t="e">
        <v>#NUM!</v>
      </c>
      <c r="F3276" t="str">
        <f>VLOOKUP(Importacao[[#This Row],[País]],Tabela4[],4,FALSE)</f>
        <v>República Tcheca</v>
      </c>
      <c r="G3276" t="str">
        <f>IFERROR(VLOOKUP(Importacao[[#This Row],[País Corrigido]],'Conversor de países_Geral_UTF8_'!$A$2:$B$223,2,FALSE),"Não Informado")</f>
        <v>Europa</v>
      </c>
      <c r="H32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7" spans="1:8" hidden="1">
      <c r="A3277" s="3" t="s">
        <v>265</v>
      </c>
      <c r="B3277">
        <v>2005</v>
      </c>
      <c r="C3277">
        <v>0</v>
      </c>
      <c r="D3277">
        <v>0</v>
      </c>
      <c r="E3277" t="e">
        <v>#NUM!</v>
      </c>
      <c r="F3277" t="str">
        <f>VLOOKUP(Importacao[[#This Row],[País]],Tabela4[],4,FALSE)</f>
        <v>República Tcheca</v>
      </c>
      <c r="G3277" t="str">
        <f>IFERROR(VLOOKUP(Importacao[[#This Row],[País Corrigido]],'Conversor de países_Geral_UTF8_'!$A$2:$B$223,2,FALSE),"Não Informado")</f>
        <v>Europa</v>
      </c>
      <c r="H32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8" spans="1:8" hidden="1">
      <c r="A3278" s="3" t="s">
        <v>265</v>
      </c>
      <c r="B3278">
        <v>2006</v>
      </c>
      <c r="C3278">
        <v>0</v>
      </c>
      <c r="D3278">
        <v>0</v>
      </c>
      <c r="E3278" t="e">
        <v>#NUM!</v>
      </c>
      <c r="F3278" t="str">
        <f>VLOOKUP(Importacao[[#This Row],[País]],Tabela4[],4,FALSE)</f>
        <v>República Tcheca</v>
      </c>
      <c r="G3278" t="str">
        <f>IFERROR(VLOOKUP(Importacao[[#This Row],[País Corrigido]],'Conversor de países_Geral_UTF8_'!$A$2:$B$223,2,FALSE),"Não Informado")</f>
        <v>Europa</v>
      </c>
      <c r="H32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79" spans="1:8" hidden="1">
      <c r="A3279" s="3" t="s">
        <v>265</v>
      </c>
      <c r="B3279">
        <v>2007</v>
      </c>
      <c r="C3279">
        <v>0</v>
      </c>
      <c r="D3279">
        <v>0</v>
      </c>
      <c r="E3279" t="e">
        <v>#NUM!</v>
      </c>
      <c r="F3279" t="str">
        <f>VLOOKUP(Importacao[[#This Row],[País]],Tabela4[],4,FALSE)</f>
        <v>República Tcheca</v>
      </c>
      <c r="G3279" t="str">
        <f>IFERROR(VLOOKUP(Importacao[[#This Row],[País Corrigido]],'Conversor de países_Geral_UTF8_'!$A$2:$B$223,2,FALSE),"Não Informado")</f>
        <v>Europa</v>
      </c>
      <c r="H32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0" spans="1:8" hidden="1">
      <c r="A3280" s="3" t="s">
        <v>265</v>
      </c>
      <c r="B3280">
        <v>2008</v>
      </c>
      <c r="C3280">
        <v>0</v>
      </c>
      <c r="D3280">
        <v>0</v>
      </c>
      <c r="E3280" t="e">
        <v>#NUM!</v>
      </c>
      <c r="F3280" t="str">
        <f>VLOOKUP(Importacao[[#This Row],[País]],Tabela4[],4,FALSE)</f>
        <v>República Tcheca</v>
      </c>
      <c r="G3280" t="str">
        <f>IFERROR(VLOOKUP(Importacao[[#This Row],[País Corrigido]],'Conversor de países_Geral_UTF8_'!$A$2:$B$223,2,FALSE),"Não Informado")</f>
        <v>Europa</v>
      </c>
      <c r="H32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1" spans="1:8" hidden="1">
      <c r="A3281" s="3" t="s">
        <v>265</v>
      </c>
      <c r="B3281">
        <v>2009</v>
      </c>
      <c r="C3281">
        <v>0</v>
      </c>
      <c r="D3281">
        <v>0</v>
      </c>
      <c r="E3281" t="e">
        <v>#NUM!</v>
      </c>
      <c r="F3281" t="str">
        <f>VLOOKUP(Importacao[[#This Row],[País]],Tabela4[],4,FALSE)</f>
        <v>República Tcheca</v>
      </c>
      <c r="G3281" t="str">
        <f>IFERROR(VLOOKUP(Importacao[[#This Row],[País Corrigido]],'Conversor de países_Geral_UTF8_'!$A$2:$B$223,2,FALSE),"Não Informado")</f>
        <v>Europa</v>
      </c>
      <c r="H32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2" spans="1:8" hidden="1">
      <c r="A3282" s="3" t="s">
        <v>265</v>
      </c>
      <c r="B3282">
        <v>2010</v>
      </c>
      <c r="C3282">
        <v>0</v>
      </c>
      <c r="D3282">
        <v>0</v>
      </c>
      <c r="E3282" t="e">
        <v>#NUM!</v>
      </c>
      <c r="F3282" t="str">
        <f>VLOOKUP(Importacao[[#This Row],[País]],Tabela4[],4,FALSE)</f>
        <v>República Tcheca</v>
      </c>
      <c r="G3282" t="str">
        <f>IFERROR(VLOOKUP(Importacao[[#This Row],[País Corrigido]],'Conversor de países_Geral_UTF8_'!$A$2:$B$223,2,FALSE),"Não Informado")</f>
        <v>Europa</v>
      </c>
      <c r="H32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3" spans="1:8" hidden="1">
      <c r="A3283" s="3" t="s">
        <v>265</v>
      </c>
      <c r="B3283">
        <v>2011</v>
      </c>
      <c r="C3283">
        <v>0</v>
      </c>
      <c r="D3283">
        <v>0</v>
      </c>
      <c r="E3283" t="e">
        <v>#NUM!</v>
      </c>
      <c r="F3283" t="str">
        <f>VLOOKUP(Importacao[[#This Row],[País]],Tabela4[],4,FALSE)</f>
        <v>República Tcheca</v>
      </c>
      <c r="G3283" t="str">
        <f>IFERROR(VLOOKUP(Importacao[[#This Row],[País Corrigido]],'Conversor de países_Geral_UTF8_'!$A$2:$B$223,2,FALSE),"Não Informado")</f>
        <v>Europa</v>
      </c>
      <c r="H32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4" spans="1:8" hidden="1">
      <c r="A3284" s="3" t="s">
        <v>265</v>
      </c>
      <c r="B3284">
        <v>2012</v>
      </c>
      <c r="C3284">
        <v>0</v>
      </c>
      <c r="D3284">
        <v>0</v>
      </c>
      <c r="E3284" t="e">
        <v>#NUM!</v>
      </c>
      <c r="F3284" t="str">
        <f>VLOOKUP(Importacao[[#This Row],[País]],Tabela4[],4,FALSE)</f>
        <v>República Tcheca</v>
      </c>
      <c r="G3284" t="str">
        <f>IFERROR(VLOOKUP(Importacao[[#This Row],[País Corrigido]],'Conversor de países_Geral_UTF8_'!$A$2:$B$223,2,FALSE),"Não Informado")</f>
        <v>Europa</v>
      </c>
      <c r="H32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5" spans="1:8" hidden="1">
      <c r="A3285" s="3" t="s">
        <v>265</v>
      </c>
      <c r="B3285">
        <v>2013</v>
      </c>
      <c r="C3285">
        <v>0</v>
      </c>
      <c r="D3285">
        <v>0</v>
      </c>
      <c r="E3285" t="e">
        <v>#NUM!</v>
      </c>
      <c r="F3285" t="str">
        <f>VLOOKUP(Importacao[[#This Row],[País]],Tabela4[],4,FALSE)</f>
        <v>República Tcheca</v>
      </c>
      <c r="G3285" t="str">
        <f>IFERROR(VLOOKUP(Importacao[[#This Row],[País Corrigido]],'Conversor de países_Geral_UTF8_'!$A$2:$B$223,2,FALSE),"Não Informado")</f>
        <v>Europa</v>
      </c>
      <c r="H32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6" spans="1:8" hidden="1">
      <c r="A3286" s="3" t="s">
        <v>265</v>
      </c>
      <c r="B3286">
        <v>2014</v>
      </c>
      <c r="C3286">
        <v>0</v>
      </c>
      <c r="D3286">
        <v>0</v>
      </c>
      <c r="E3286" t="e">
        <v>#NUM!</v>
      </c>
      <c r="F3286" t="str">
        <f>VLOOKUP(Importacao[[#This Row],[País]],Tabela4[],4,FALSE)</f>
        <v>República Tcheca</v>
      </c>
      <c r="G3286" t="str">
        <f>IFERROR(VLOOKUP(Importacao[[#This Row],[País Corrigido]],'Conversor de países_Geral_UTF8_'!$A$2:$B$223,2,FALSE),"Não Informado")</f>
        <v>Europa</v>
      </c>
      <c r="H32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7" spans="1:8" hidden="1">
      <c r="A3287" s="3" t="s">
        <v>265</v>
      </c>
      <c r="B3287">
        <v>2015</v>
      </c>
      <c r="C3287">
        <v>0</v>
      </c>
      <c r="D3287">
        <v>0</v>
      </c>
      <c r="E3287" t="e">
        <v>#NUM!</v>
      </c>
      <c r="F3287" t="str">
        <f>VLOOKUP(Importacao[[#This Row],[País]],Tabela4[],4,FALSE)</f>
        <v>República Tcheca</v>
      </c>
      <c r="G3287" t="str">
        <f>IFERROR(VLOOKUP(Importacao[[#This Row],[País Corrigido]],'Conversor de países_Geral_UTF8_'!$A$2:$B$223,2,FALSE),"Não Informado")</f>
        <v>Europa</v>
      </c>
      <c r="H32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8" spans="1:8" hidden="1">
      <c r="A3288" s="3" t="s">
        <v>265</v>
      </c>
      <c r="B3288">
        <v>2016</v>
      </c>
      <c r="C3288">
        <v>0</v>
      </c>
      <c r="D3288">
        <v>0</v>
      </c>
      <c r="E3288" t="e">
        <v>#NUM!</v>
      </c>
      <c r="F3288" t="str">
        <f>VLOOKUP(Importacao[[#This Row],[País]],Tabela4[],4,FALSE)</f>
        <v>República Tcheca</v>
      </c>
      <c r="G3288" t="str">
        <f>IFERROR(VLOOKUP(Importacao[[#This Row],[País Corrigido]],'Conversor de países_Geral_UTF8_'!$A$2:$B$223,2,FALSE),"Não Informado")</f>
        <v>Europa</v>
      </c>
      <c r="H32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89" spans="1:8" hidden="1">
      <c r="A3289" s="3" t="s">
        <v>265</v>
      </c>
      <c r="B3289">
        <v>2017</v>
      </c>
      <c r="C3289">
        <v>0</v>
      </c>
      <c r="D3289">
        <v>0</v>
      </c>
      <c r="E3289" t="e">
        <v>#NUM!</v>
      </c>
      <c r="F3289" t="str">
        <f>VLOOKUP(Importacao[[#This Row],[País]],Tabela4[],4,FALSE)</f>
        <v>República Tcheca</v>
      </c>
      <c r="G3289" t="str">
        <f>IFERROR(VLOOKUP(Importacao[[#This Row],[País Corrigido]],'Conversor de países_Geral_UTF8_'!$A$2:$B$223,2,FALSE),"Não Informado")</f>
        <v>Europa</v>
      </c>
      <c r="H32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90" spans="1:8" hidden="1">
      <c r="A3290" s="3" t="s">
        <v>265</v>
      </c>
      <c r="B3290">
        <v>2018</v>
      </c>
      <c r="C3290">
        <v>0</v>
      </c>
      <c r="D3290">
        <v>0</v>
      </c>
      <c r="E3290" t="e">
        <v>#NUM!</v>
      </c>
      <c r="F3290" t="str">
        <f>VLOOKUP(Importacao[[#This Row],[País]],Tabela4[],4,FALSE)</f>
        <v>República Tcheca</v>
      </c>
      <c r="G3290" t="str">
        <f>IFERROR(VLOOKUP(Importacao[[#This Row],[País Corrigido]],'Conversor de países_Geral_UTF8_'!$A$2:$B$223,2,FALSE),"Não Informado")</f>
        <v>Europa</v>
      </c>
      <c r="H32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91" spans="1:8" hidden="1">
      <c r="A3291" s="3" t="s">
        <v>265</v>
      </c>
      <c r="B3291">
        <v>2019</v>
      </c>
      <c r="C3291">
        <v>0</v>
      </c>
      <c r="D3291">
        <v>0</v>
      </c>
      <c r="E3291" t="e">
        <v>#NUM!</v>
      </c>
      <c r="F3291" t="str">
        <f>VLOOKUP(Importacao[[#This Row],[País]],Tabela4[],4,FALSE)</f>
        <v>República Tcheca</v>
      </c>
      <c r="G3291" t="str">
        <f>IFERROR(VLOOKUP(Importacao[[#This Row],[País Corrigido]],'Conversor de países_Geral_UTF8_'!$A$2:$B$223,2,FALSE),"Não Informado")</f>
        <v>Europa</v>
      </c>
      <c r="H32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92" spans="1:8" hidden="1">
      <c r="A3292" s="3" t="s">
        <v>265</v>
      </c>
      <c r="B3292">
        <v>2020</v>
      </c>
      <c r="C3292">
        <v>0</v>
      </c>
      <c r="D3292">
        <v>0</v>
      </c>
      <c r="E3292" t="e">
        <v>#NUM!</v>
      </c>
      <c r="F3292" t="str">
        <f>VLOOKUP(Importacao[[#This Row],[País]],Tabela4[],4,FALSE)</f>
        <v>República Tcheca</v>
      </c>
      <c r="G3292" t="str">
        <f>IFERROR(VLOOKUP(Importacao[[#This Row],[País Corrigido]],'Conversor de países_Geral_UTF8_'!$A$2:$B$223,2,FALSE),"Não Informado")</f>
        <v>Europa</v>
      </c>
      <c r="H32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93" spans="1:8" hidden="1">
      <c r="A3293" s="3" t="s">
        <v>265</v>
      </c>
      <c r="B3293">
        <v>2021</v>
      </c>
      <c r="C3293">
        <v>225</v>
      </c>
      <c r="D3293">
        <v>5528</v>
      </c>
      <c r="E3293">
        <v>24.568888888888889</v>
      </c>
      <c r="F3293" t="str">
        <f>VLOOKUP(Importacao[[#This Row],[País]],Tabela4[],4,FALSE)</f>
        <v>República Tcheca</v>
      </c>
      <c r="G3293" t="str">
        <f>IFERROR(VLOOKUP(Importacao[[#This Row],[País Corrigido]],'Conversor de países_Geral_UTF8_'!$A$2:$B$223,2,FALSE),"Não Informado")</f>
        <v>Europa</v>
      </c>
      <c r="H32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94" spans="1:8" hidden="1">
      <c r="A3294" s="3" t="s">
        <v>265</v>
      </c>
      <c r="B3294">
        <v>2022</v>
      </c>
      <c r="C3294">
        <v>4950</v>
      </c>
      <c r="D3294">
        <v>12044</v>
      </c>
      <c r="E3294">
        <v>2.4331313131313133</v>
      </c>
      <c r="F3294" t="str">
        <f>VLOOKUP(Importacao[[#This Row],[País]],Tabela4[],4,FALSE)</f>
        <v>República Tcheca</v>
      </c>
      <c r="G3294" t="str">
        <f>IFERROR(VLOOKUP(Importacao[[#This Row],[País Corrigido]],'Conversor de países_Geral_UTF8_'!$A$2:$B$223,2,FALSE),"Não Informado")</f>
        <v>Europa</v>
      </c>
      <c r="H32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295" spans="1:8" hidden="1">
      <c r="A3295" s="3" t="s">
        <v>265</v>
      </c>
      <c r="B3295">
        <v>2023</v>
      </c>
      <c r="C3295">
        <v>0</v>
      </c>
      <c r="D3295">
        <v>0</v>
      </c>
      <c r="E3295" t="e">
        <v>#NUM!</v>
      </c>
      <c r="F3295" t="str">
        <f>VLOOKUP(Importacao[[#This Row],[País]],Tabela4[],4,FALSE)</f>
        <v>República Tcheca</v>
      </c>
      <c r="G3295" t="str">
        <f>IFERROR(VLOOKUP(Importacao[[#This Row],[País Corrigido]],'Conversor de países_Geral_UTF8_'!$A$2:$B$223,2,FALSE),"Não Informado")</f>
        <v>Europa</v>
      </c>
      <c r="H32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96" spans="1:8" hidden="1">
      <c r="A3296" s="3" t="s">
        <v>216</v>
      </c>
      <c r="B3296">
        <v>1970</v>
      </c>
      <c r="C3296">
        <v>0</v>
      </c>
      <c r="D3296">
        <v>0</v>
      </c>
      <c r="E3296" t="e">
        <v>#NUM!</v>
      </c>
      <c r="F3296" t="str">
        <f>VLOOKUP(Importacao[[#This Row],[País]],Tabela4[],4,FALSE)</f>
        <v>Tunísia</v>
      </c>
      <c r="G3296" t="str">
        <f>IFERROR(VLOOKUP(Importacao[[#This Row],[País Corrigido]],'Conversor de países_Geral_UTF8_'!$A$2:$B$223,2,FALSE),"Não Informado")</f>
        <v>África</v>
      </c>
      <c r="H32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97" spans="1:8" hidden="1">
      <c r="A3297" s="3" t="s">
        <v>216</v>
      </c>
      <c r="B3297">
        <v>1971</v>
      </c>
      <c r="C3297">
        <v>0</v>
      </c>
      <c r="D3297">
        <v>0</v>
      </c>
      <c r="E3297" t="e">
        <v>#NUM!</v>
      </c>
      <c r="F3297" t="str">
        <f>VLOOKUP(Importacao[[#This Row],[País]],Tabela4[],4,FALSE)</f>
        <v>Tunísia</v>
      </c>
      <c r="G3297" t="str">
        <f>IFERROR(VLOOKUP(Importacao[[#This Row],[País Corrigido]],'Conversor de países_Geral_UTF8_'!$A$2:$B$223,2,FALSE),"Não Informado")</f>
        <v>África</v>
      </c>
      <c r="H32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98" spans="1:8" hidden="1">
      <c r="A3298" s="3" t="s">
        <v>216</v>
      </c>
      <c r="B3298">
        <v>1972</v>
      </c>
      <c r="C3298">
        <v>0</v>
      </c>
      <c r="D3298">
        <v>0</v>
      </c>
      <c r="E3298" t="e">
        <v>#NUM!</v>
      </c>
      <c r="F3298" t="str">
        <f>VLOOKUP(Importacao[[#This Row],[País]],Tabela4[],4,FALSE)</f>
        <v>Tunísia</v>
      </c>
      <c r="G3298" t="str">
        <f>IFERROR(VLOOKUP(Importacao[[#This Row],[País Corrigido]],'Conversor de países_Geral_UTF8_'!$A$2:$B$223,2,FALSE),"Não Informado")</f>
        <v>África</v>
      </c>
      <c r="H32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299" spans="1:8" hidden="1">
      <c r="A3299" s="3" t="s">
        <v>216</v>
      </c>
      <c r="B3299">
        <v>1973</v>
      </c>
      <c r="C3299">
        <v>0</v>
      </c>
      <c r="D3299">
        <v>0</v>
      </c>
      <c r="E3299" t="e">
        <v>#NUM!</v>
      </c>
      <c r="F3299" t="str">
        <f>VLOOKUP(Importacao[[#This Row],[País]],Tabela4[],4,FALSE)</f>
        <v>Tunísia</v>
      </c>
      <c r="G3299" t="str">
        <f>IFERROR(VLOOKUP(Importacao[[#This Row],[País Corrigido]],'Conversor de países_Geral_UTF8_'!$A$2:$B$223,2,FALSE),"Não Informado")</f>
        <v>África</v>
      </c>
      <c r="H32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0" spans="1:8" hidden="1">
      <c r="A3300" s="3" t="s">
        <v>216</v>
      </c>
      <c r="B3300">
        <v>1974</v>
      </c>
      <c r="C3300">
        <v>0</v>
      </c>
      <c r="D3300">
        <v>0</v>
      </c>
      <c r="E3300" t="e">
        <v>#NUM!</v>
      </c>
      <c r="F3300" t="str">
        <f>VLOOKUP(Importacao[[#This Row],[País]],Tabela4[],4,FALSE)</f>
        <v>Tunísia</v>
      </c>
      <c r="G3300" t="str">
        <f>IFERROR(VLOOKUP(Importacao[[#This Row],[País Corrigido]],'Conversor de países_Geral_UTF8_'!$A$2:$B$223,2,FALSE),"Não Informado")</f>
        <v>África</v>
      </c>
      <c r="H33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1" spans="1:8" hidden="1">
      <c r="A3301" s="3" t="s">
        <v>216</v>
      </c>
      <c r="B3301">
        <v>1975</v>
      </c>
      <c r="C3301">
        <v>0</v>
      </c>
      <c r="D3301">
        <v>0</v>
      </c>
      <c r="E3301" t="e">
        <v>#NUM!</v>
      </c>
      <c r="F3301" t="str">
        <f>VLOOKUP(Importacao[[#This Row],[País]],Tabela4[],4,FALSE)</f>
        <v>Tunísia</v>
      </c>
      <c r="G3301" t="str">
        <f>IFERROR(VLOOKUP(Importacao[[#This Row],[País Corrigido]],'Conversor de países_Geral_UTF8_'!$A$2:$B$223,2,FALSE),"Não Informado")</f>
        <v>África</v>
      </c>
      <c r="H33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2" spans="1:8" hidden="1">
      <c r="A3302" s="3" t="s">
        <v>216</v>
      </c>
      <c r="B3302">
        <v>1976</v>
      </c>
      <c r="C3302">
        <v>0</v>
      </c>
      <c r="D3302">
        <v>0</v>
      </c>
      <c r="E3302" t="e">
        <v>#NUM!</v>
      </c>
      <c r="F3302" t="str">
        <f>VLOOKUP(Importacao[[#This Row],[País]],Tabela4[],4,FALSE)</f>
        <v>Tunísia</v>
      </c>
      <c r="G3302" t="str">
        <f>IFERROR(VLOOKUP(Importacao[[#This Row],[País Corrigido]],'Conversor de países_Geral_UTF8_'!$A$2:$B$223,2,FALSE),"Não Informado")</f>
        <v>África</v>
      </c>
      <c r="H33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3" spans="1:8" hidden="1">
      <c r="A3303" s="3" t="s">
        <v>216</v>
      </c>
      <c r="B3303">
        <v>1977</v>
      </c>
      <c r="C3303">
        <v>0</v>
      </c>
      <c r="D3303">
        <v>0</v>
      </c>
      <c r="E3303" t="e">
        <v>#NUM!</v>
      </c>
      <c r="F3303" t="str">
        <f>VLOOKUP(Importacao[[#This Row],[País]],Tabela4[],4,FALSE)</f>
        <v>Tunísia</v>
      </c>
      <c r="G3303" t="str">
        <f>IFERROR(VLOOKUP(Importacao[[#This Row],[País Corrigido]],'Conversor de países_Geral_UTF8_'!$A$2:$B$223,2,FALSE),"Não Informado")</f>
        <v>África</v>
      </c>
      <c r="H33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4" spans="1:8" hidden="1">
      <c r="A3304" s="3" t="s">
        <v>216</v>
      </c>
      <c r="B3304">
        <v>1978</v>
      </c>
      <c r="C3304">
        <v>0</v>
      </c>
      <c r="D3304">
        <v>0</v>
      </c>
      <c r="E3304" t="e">
        <v>#NUM!</v>
      </c>
      <c r="F3304" t="str">
        <f>VLOOKUP(Importacao[[#This Row],[País]],Tabela4[],4,FALSE)</f>
        <v>Tunísia</v>
      </c>
      <c r="G3304" t="str">
        <f>IFERROR(VLOOKUP(Importacao[[#This Row],[País Corrigido]],'Conversor de países_Geral_UTF8_'!$A$2:$B$223,2,FALSE),"Não Informado")</f>
        <v>África</v>
      </c>
      <c r="H33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5" spans="1:8" hidden="1">
      <c r="A3305" s="3" t="s">
        <v>216</v>
      </c>
      <c r="B3305">
        <v>1979</v>
      </c>
      <c r="C3305">
        <v>0</v>
      </c>
      <c r="D3305">
        <v>0</v>
      </c>
      <c r="E3305" t="e">
        <v>#NUM!</v>
      </c>
      <c r="F3305" t="str">
        <f>VLOOKUP(Importacao[[#This Row],[País]],Tabela4[],4,FALSE)</f>
        <v>Tunísia</v>
      </c>
      <c r="G3305" t="str">
        <f>IFERROR(VLOOKUP(Importacao[[#This Row],[País Corrigido]],'Conversor de países_Geral_UTF8_'!$A$2:$B$223,2,FALSE),"Não Informado")</f>
        <v>África</v>
      </c>
      <c r="H33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6" spans="1:8" hidden="1">
      <c r="A3306" s="3" t="s">
        <v>216</v>
      </c>
      <c r="B3306">
        <v>1980</v>
      </c>
      <c r="C3306">
        <v>0</v>
      </c>
      <c r="D3306">
        <v>0</v>
      </c>
      <c r="E3306" t="e">
        <v>#NUM!</v>
      </c>
      <c r="F3306" t="str">
        <f>VLOOKUP(Importacao[[#This Row],[País]],Tabela4[],4,FALSE)</f>
        <v>Tunísia</v>
      </c>
      <c r="G3306" t="str">
        <f>IFERROR(VLOOKUP(Importacao[[#This Row],[País Corrigido]],'Conversor de países_Geral_UTF8_'!$A$2:$B$223,2,FALSE),"Não Informado")</f>
        <v>África</v>
      </c>
      <c r="H33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7" spans="1:8" hidden="1">
      <c r="A3307" s="3" t="s">
        <v>216</v>
      </c>
      <c r="B3307">
        <v>1981</v>
      </c>
      <c r="C3307">
        <v>0</v>
      </c>
      <c r="D3307">
        <v>0</v>
      </c>
      <c r="E3307" t="e">
        <v>#NUM!</v>
      </c>
      <c r="F3307" t="str">
        <f>VLOOKUP(Importacao[[#This Row],[País]],Tabela4[],4,FALSE)</f>
        <v>Tunísia</v>
      </c>
      <c r="G3307" t="str">
        <f>IFERROR(VLOOKUP(Importacao[[#This Row],[País Corrigido]],'Conversor de países_Geral_UTF8_'!$A$2:$B$223,2,FALSE),"Não Informado")</f>
        <v>África</v>
      </c>
      <c r="H33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8" spans="1:8" hidden="1">
      <c r="A3308" s="3" t="s">
        <v>216</v>
      </c>
      <c r="B3308">
        <v>1982</v>
      </c>
      <c r="C3308">
        <v>0</v>
      </c>
      <c r="D3308">
        <v>0</v>
      </c>
      <c r="E3308" t="e">
        <v>#NUM!</v>
      </c>
      <c r="F3308" t="str">
        <f>VLOOKUP(Importacao[[#This Row],[País]],Tabela4[],4,FALSE)</f>
        <v>Tunísia</v>
      </c>
      <c r="G3308" t="str">
        <f>IFERROR(VLOOKUP(Importacao[[#This Row],[País Corrigido]],'Conversor de países_Geral_UTF8_'!$A$2:$B$223,2,FALSE),"Não Informado")</f>
        <v>África</v>
      </c>
      <c r="H33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09" spans="1:8" hidden="1">
      <c r="A3309" s="3" t="s">
        <v>216</v>
      </c>
      <c r="B3309">
        <v>1983</v>
      </c>
      <c r="C3309">
        <v>0</v>
      </c>
      <c r="D3309">
        <v>0</v>
      </c>
      <c r="E3309" t="e">
        <v>#NUM!</v>
      </c>
      <c r="F3309" t="str">
        <f>VLOOKUP(Importacao[[#This Row],[País]],Tabela4[],4,FALSE)</f>
        <v>Tunísia</v>
      </c>
      <c r="G3309" t="str">
        <f>IFERROR(VLOOKUP(Importacao[[#This Row],[País Corrigido]],'Conversor de países_Geral_UTF8_'!$A$2:$B$223,2,FALSE),"Não Informado")</f>
        <v>África</v>
      </c>
      <c r="H33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0" spans="1:8" hidden="1">
      <c r="A3310" s="3" t="s">
        <v>216</v>
      </c>
      <c r="B3310">
        <v>1984</v>
      </c>
      <c r="C3310">
        <v>0</v>
      </c>
      <c r="D3310">
        <v>0</v>
      </c>
      <c r="E3310" t="e">
        <v>#NUM!</v>
      </c>
      <c r="F3310" t="str">
        <f>VLOOKUP(Importacao[[#This Row],[País]],Tabela4[],4,FALSE)</f>
        <v>Tunísia</v>
      </c>
      <c r="G3310" t="str">
        <f>IFERROR(VLOOKUP(Importacao[[#This Row],[País Corrigido]],'Conversor de países_Geral_UTF8_'!$A$2:$B$223,2,FALSE),"Não Informado")</f>
        <v>África</v>
      </c>
      <c r="H33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1" spans="1:8" hidden="1">
      <c r="A3311" s="3" t="s">
        <v>216</v>
      </c>
      <c r="B3311">
        <v>1985</v>
      </c>
      <c r="C3311">
        <v>0</v>
      </c>
      <c r="D3311">
        <v>0</v>
      </c>
      <c r="E3311" t="e">
        <v>#NUM!</v>
      </c>
      <c r="F3311" t="str">
        <f>VLOOKUP(Importacao[[#This Row],[País]],Tabela4[],4,FALSE)</f>
        <v>Tunísia</v>
      </c>
      <c r="G3311" t="str">
        <f>IFERROR(VLOOKUP(Importacao[[#This Row],[País Corrigido]],'Conversor de países_Geral_UTF8_'!$A$2:$B$223,2,FALSE),"Não Informado")</f>
        <v>África</v>
      </c>
      <c r="H33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2" spans="1:8" hidden="1">
      <c r="A3312" s="3" t="s">
        <v>216</v>
      </c>
      <c r="B3312">
        <v>1986</v>
      </c>
      <c r="C3312">
        <v>0</v>
      </c>
      <c r="D3312">
        <v>0</v>
      </c>
      <c r="E3312" t="e">
        <v>#NUM!</v>
      </c>
      <c r="F3312" t="str">
        <f>VLOOKUP(Importacao[[#This Row],[País]],Tabela4[],4,FALSE)</f>
        <v>Tunísia</v>
      </c>
      <c r="G3312" t="str">
        <f>IFERROR(VLOOKUP(Importacao[[#This Row],[País Corrigido]],'Conversor de países_Geral_UTF8_'!$A$2:$B$223,2,FALSE),"Não Informado")</f>
        <v>África</v>
      </c>
      <c r="H33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3" spans="1:8" hidden="1">
      <c r="A3313" s="3" t="s">
        <v>216</v>
      </c>
      <c r="B3313">
        <v>1987</v>
      </c>
      <c r="C3313">
        <v>0</v>
      </c>
      <c r="D3313">
        <v>0</v>
      </c>
      <c r="E3313" t="e">
        <v>#NUM!</v>
      </c>
      <c r="F3313" t="str">
        <f>VLOOKUP(Importacao[[#This Row],[País]],Tabela4[],4,FALSE)</f>
        <v>Tunísia</v>
      </c>
      <c r="G3313" t="str">
        <f>IFERROR(VLOOKUP(Importacao[[#This Row],[País Corrigido]],'Conversor de países_Geral_UTF8_'!$A$2:$B$223,2,FALSE),"Não Informado")</f>
        <v>África</v>
      </c>
      <c r="H33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4" spans="1:8" hidden="1">
      <c r="A3314" s="3" t="s">
        <v>216</v>
      </c>
      <c r="B3314">
        <v>1988</v>
      </c>
      <c r="C3314">
        <v>0</v>
      </c>
      <c r="D3314">
        <v>0</v>
      </c>
      <c r="E3314" t="e">
        <v>#NUM!</v>
      </c>
      <c r="F3314" t="str">
        <f>VLOOKUP(Importacao[[#This Row],[País]],Tabela4[],4,FALSE)</f>
        <v>Tunísia</v>
      </c>
      <c r="G3314" t="str">
        <f>IFERROR(VLOOKUP(Importacao[[#This Row],[País Corrigido]],'Conversor de países_Geral_UTF8_'!$A$2:$B$223,2,FALSE),"Não Informado")</f>
        <v>África</v>
      </c>
      <c r="H33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5" spans="1:8" hidden="1">
      <c r="A3315" s="3" t="s">
        <v>216</v>
      </c>
      <c r="B3315">
        <v>1989</v>
      </c>
      <c r="C3315">
        <v>0</v>
      </c>
      <c r="D3315">
        <v>0</v>
      </c>
      <c r="E3315" t="e">
        <v>#NUM!</v>
      </c>
      <c r="F3315" t="str">
        <f>VLOOKUP(Importacao[[#This Row],[País]],Tabela4[],4,FALSE)</f>
        <v>Tunísia</v>
      </c>
      <c r="G3315" t="str">
        <f>IFERROR(VLOOKUP(Importacao[[#This Row],[País Corrigido]],'Conversor de países_Geral_UTF8_'!$A$2:$B$223,2,FALSE),"Não Informado")</f>
        <v>África</v>
      </c>
      <c r="H33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6" spans="1:8" hidden="1">
      <c r="A3316" s="3" t="s">
        <v>216</v>
      </c>
      <c r="B3316">
        <v>1990</v>
      </c>
      <c r="C3316">
        <v>0</v>
      </c>
      <c r="D3316">
        <v>0</v>
      </c>
      <c r="E3316" t="e">
        <v>#NUM!</v>
      </c>
      <c r="F3316" t="str">
        <f>VLOOKUP(Importacao[[#This Row],[País]],Tabela4[],4,FALSE)</f>
        <v>Tunísia</v>
      </c>
      <c r="G3316" t="str">
        <f>IFERROR(VLOOKUP(Importacao[[#This Row],[País Corrigido]],'Conversor de países_Geral_UTF8_'!$A$2:$B$223,2,FALSE),"Não Informado")</f>
        <v>África</v>
      </c>
      <c r="H33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7" spans="1:8" hidden="1">
      <c r="A3317" s="3" t="s">
        <v>216</v>
      </c>
      <c r="B3317">
        <v>1991</v>
      </c>
      <c r="C3317">
        <v>0</v>
      </c>
      <c r="D3317">
        <v>0</v>
      </c>
      <c r="E3317" t="e">
        <v>#NUM!</v>
      </c>
      <c r="F3317" t="str">
        <f>VLOOKUP(Importacao[[#This Row],[País]],Tabela4[],4,FALSE)</f>
        <v>Tunísia</v>
      </c>
      <c r="G3317" t="str">
        <f>IFERROR(VLOOKUP(Importacao[[#This Row],[País Corrigido]],'Conversor de países_Geral_UTF8_'!$A$2:$B$223,2,FALSE),"Não Informado")</f>
        <v>África</v>
      </c>
      <c r="H33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8" spans="1:8" hidden="1">
      <c r="A3318" s="3" t="s">
        <v>216</v>
      </c>
      <c r="B3318">
        <v>1992</v>
      </c>
      <c r="C3318">
        <v>0</v>
      </c>
      <c r="D3318">
        <v>0</v>
      </c>
      <c r="E3318" t="e">
        <v>#NUM!</v>
      </c>
      <c r="F3318" t="str">
        <f>VLOOKUP(Importacao[[#This Row],[País]],Tabela4[],4,FALSE)</f>
        <v>Tunísia</v>
      </c>
      <c r="G3318" t="str">
        <f>IFERROR(VLOOKUP(Importacao[[#This Row],[País Corrigido]],'Conversor de países_Geral_UTF8_'!$A$2:$B$223,2,FALSE),"Não Informado")</f>
        <v>África</v>
      </c>
      <c r="H33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19" spans="1:8" hidden="1">
      <c r="A3319" s="3" t="s">
        <v>216</v>
      </c>
      <c r="B3319">
        <v>1993</v>
      </c>
      <c r="C3319">
        <v>0</v>
      </c>
      <c r="D3319">
        <v>0</v>
      </c>
      <c r="E3319" t="e">
        <v>#NUM!</v>
      </c>
      <c r="F3319" t="str">
        <f>VLOOKUP(Importacao[[#This Row],[País]],Tabela4[],4,FALSE)</f>
        <v>Tunísia</v>
      </c>
      <c r="G3319" t="str">
        <f>IFERROR(VLOOKUP(Importacao[[#This Row],[País Corrigido]],'Conversor de países_Geral_UTF8_'!$A$2:$B$223,2,FALSE),"Não Informado")</f>
        <v>África</v>
      </c>
      <c r="H33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0" spans="1:8" hidden="1">
      <c r="A3320" s="3" t="s">
        <v>216</v>
      </c>
      <c r="B3320">
        <v>1994</v>
      </c>
      <c r="C3320">
        <v>0</v>
      </c>
      <c r="D3320">
        <v>0</v>
      </c>
      <c r="E3320" t="e">
        <v>#NUM!</v>
      </c>
      <c r="F3320" t="str">
        <f>VLOOKUP(Importacao[[#This Row],[País]],Tabela4[],4,FALSE)</f>
        <v>Tunísia</v>
      </c>
      <c r="G3320" t="str">
        <f>IFERROR(VLOOKUP(Importacao[[#This Row],[País Corrigido]],'Conversor de países_Geral_UTF8_'!$A$2:$B$223,2,FALSE),"Não Informado")</f>
        <v>África</v>
      </c>
      <c r="H33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1" spans="1:8" hidden="1">
      <c r="A3321" s="3" t="s">
        <v>216</v>
      </c>
      <c r="B3321">
        <v>1995</v>
      </c>
      <c r="C3321">
        <v>0</v>
      </c>
      <c r="D3321">
        <v>0</v>
      </c>
      <c r="E3321" t="e">
        <v>#NUM!</v>
      </c>
      <c r="F3321" t="str">
        <f>VLOOKUP(Importacao[[#This Row],[País]],Tabela4[],4,FALSE)</f>
        <v>Tunísia</v>
      </c>
      <c r="G3321" t="str">
        <f>IFERROR(VLOOKUP(Importacao[[#This Row],[País Corrigido]],'Conversor de países_Geral_UTF8_'!$A$2:$B$223,2,FALSE),"Não Informado")</f>
        <v>África</v>
      </c>
      <c r="H33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2" spans="1:8" hidden="1">
      <c r="A3322" s="3" t="s">
        <v>216</v>
      </c>
      <c r="B3322">
        <v>1996</v>
      </c>
      <c r="C3322">
        <v>0</v>
      </c>
      <c r="D3322">
        <v>0</v>
      </c>
      <c r="E3322" t="e">
        <v>#NUM!</v>
      </c>
      <c r="F3322" t="str">
        <f>VLOOKUP(Importacao[[#This Row],[País]],Tabela4[],4,FALSE)</f>
        <v>Tunísia</v>
      </c>
      <c r="G3322" t="str">
        <f>IFERROR(VLOOKUP(Importacao[[#This Row],[País Corrigido]],'Conversor de países_Geral_UTF8_'!$A$2:$B$223,2,FALSE),"Não Informado")</f>
        <v>África</v>
      </c>
      <c r="H33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3" spans="1:8" hidden="1">
      <c r="A3323" s="3" t="s">
        <v>216</v>
      </c>
      <c r="B3323">
        <v>1997</v>
      </c>
      <c r="C3323">
        <v>0</v>
      </c>
      <c r="D3323">
        <v>0</v>
      </c>
      <c r="E3323" t="e">
        <v>#NUM!</v>
      </c>
      <c r="F3323" t="str">
        <f>VLOOKUP(Importacao[[#This Row],[País]],Tabela4[],4,FALSE)</f>
        <v>Tunísia</v>
      </c>
      <c r="G3323" t="str">
        <f>IFERROR(VLOOKUP(Importacao[[#This Row],[País Corrigido]],'Conversor de países_Geral_UTF8_'!$A$2:$B$223,2,FALSE),"Não Informado")</f>
        <v>África</v>
      </c>
      <c r="H33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4" spans="1:8" hidden="1">
      <c r="A3324" s="3" t="s">
        <v>216</v>
      </c>
      <c r="B3324">
        <v>1998</v>
      </c>
      <c r="C3324">
        <v>0</v>
      </c>
      <c r="D3324">
        <v>0</v>
      </c>
      <c r="E3324" t="e">
        <v>#NUM!</v>
      </c>
      <c r="F3324" t="str">
        <f>VLOOKUP(Importacao[[#This Row],[País]],Tabela4[],4,FALSE)</f>
        <v>Tunísia</v>
      </c>
      <c r="G3324" t="str">
        <f>IFERROR(VLOOKUP(Importacao[[#This Row],[País Corrigido]],'Conversor de países_Geral_UTF8_'!$A$2:$B$223,2,FALSE),"Não Informado")</f>
        <v>África</v>
      </c>
      <c r="H33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5" spans="1:8" hidden="1">
      <c r="A3325" s="3" t="s">
        <v>216</v>
      </c>
      <c r="B3325">
        <v>1999</v>
      </c>
      <c r="C3325">
        <v>0</v>
      </c>
      <c r="D3325">
        <v>0</v>
      </c>
      <c r="E3325" t="e">
        <v>#NUM!</v>
      </c>
      <c r="F3325" t="str">
        <f>VLOOKUP(Importacao[[#This Row],[País]],Tabela4[],4,FALSE)</f>
        <v>Tunísia</v>
      </c>
      <c r="G3325" t="str">
        <f>IFERROR(VLOOKUP(Importacao[[#This Row],[País Corrigido]],'Conversor de países_Geral_UTF8_'!$A$2:$B$223,2,FALSE),"Não Informado")</f>
        <v>África</v>
      </c>
      <c r="H33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6" spans="1:8" hidden="1">
      <c r="A3326" s="3" t="s">
        <v>216</v>
      </c>
      <c r="B3326">
        <v>2000</v>
      </c>
      <c r="C3326">
        <v>0</v>
      </c>
      <c r="D3326">
        <v>0</v>
      </c>
      <c r="E3326" t="e">
        <v>#NUM!</v>
      </c>
      <c r="F3326" t="str">
        <f>VLOOKUP(Importacao[[#This Row],[País]],Tabela4[],4,FALSE)</f>
        <v>Tunísia</v>
      </c>
      <c r="G3326" t="str">
        <f>IFERROR(VLOOKUP(Importacao[[#This Row],[País Corrigido]],'Conversor de países_Geral_UTF8_'!$A$2:$B$223,2,FALSE),"Não Informado")</f>
        <v>África</v>
      </c>
      <c r="H33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7" spans="1:8" hidden="1">
      <c r="A3327" s="3" t="s">
        <v>216</v>
      </c>
      <c r="B3327">
        <v>2001</v>
      </c>
      <c r="C3327">
        <v>0</v>
      </c>
      <c r="D3327">
        <v>0</v>
      </c>
      <c r="E3327" t="e">
        <v>#NUM!</v>
      </c>
      <c r="F3327" t="str">
        <f>VLOOKUP(Importacao[[#This Row],[País]],Tabela4[],4,FALSE)</f>
        <v>Tunísia</v>
      </c>
      <c r="G3327" t="str">
        <f>IFERROR(VLOOKUP(Importacao[[#This Row],[País Corrigido]],'Conversor de países_Geral_UTF8_'!$A$2:$B$223,2,FALSE),"Não Informado")</f>
        <v>África</v>
      </c>
      <c r="H33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8" spans="1:8" hidden="1">
      <c r="A3328" s="3" t="s">
        <v>216</v>
      </c>
      <c r="B3328">
        <v>2002</v>
      </c>
      <c r="C3328">
        <v>0</v>
      </c>
      <c r="D3328">
        <v>0</v>
      </c>
      <c r="E3328" t="e">
        <v>#NUM!</v>
      </c>
      <c r="F3328" t="str">
        <f>VLOOKUP(Importacao[[#This Row],[País]],Tabela4[],4,FALSE)</f>
        <v>Tunísia</v>
      </c>
      <c r="G3328" t="str">
        <f>IFERROR(VLOOKUP(Importacao[[#This Row],[País Corrigido]],'Conversor de países_Geral_UTF8_'!$A$2:$B$223,2,FALSE),"Não Informado")</f>
        <v>África</v>
      </c>
      <c r="H33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29" spans="1:8" hidden="1">
      <c r="A3329" s="3" t="s">
        <v>216</v>
      </c>
      <c r="B3329">
        <v>2003</v>
      </c>
      <c r="C3329">
        <v>0</v>
      </c>
      <c r="D3329">
        <v>0</v>
      </c>
      <c r="E3329" t="e">
        <v>#NUM!</v>
      </c>
      <c r="F3329" t="str">
        <f>VLOOKUP(Importacao[[#This Row],[País]],Tabela4[],4,FALSE)</f>
        <v>Tunísia</v>
      </c>
      <c r="G3329" t="str">
        <f>IFERROR(VLOOKUP(Importacao[[#This Row],[País Corrigido]],'Conversor de países_Geral_UTF8_'!$A$2:$B$223,2,FALSE),"Não Informado")</f>
        <v>África</v>
      </c>
      <c r="H33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30" spans="1:8" hidden="1">
      <c r="A3330" s="3" t="s">
        <v>216</v>
      </c>
      <c r="B3330">
        <v>2004</v>
      </c>
      <c r="C3330">
        <v>0</v>
      </c>
      <c r="D3330">
        <v>0</v>
      </c>
      <c r="E3330" t="e">
        <v>#NUM!</v>
      </c>
      <c r="F3330" t="str">
        <f>VLOOKUP(Importacao[[#This Row],[País]],Tabela4[],4,FALSE)</f>
        <v>Tunísia</v>
      </c>
      <c r="G3330" t="str">
        <f>IFERROR(VLOOKUP(Importacao[[#This Row],[País Corrigido]],'Conversor de países_Geral_UTF8_'!$A$2:$B$223,2,FALSE),"Não Informado")</f>
        <v>África</v>
      </c>
      <c r="H33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31" spans="1:8" hidden="1">
      <c r="A3331" s="3" t="s">
        <v>216</v>
      </c>
      <c r="B3331">
        <v>2005</v>
      </c>
      <c r="C3331">
        <v>0</v>
      </c>
      <c r="D3331">
        <v>0</v>
      </c>
      <c r="E3331" t="e">
        <v>#NUM!</v>
      </c>
      <c r="F3331" t="str">
        <f>VLOOKUP(Importacao[[#This Row],[País]],Tabela4[],4,FALSE)</f>
        <v>Tunísia</v>
      </c>
      <c r="G3331" t="str">
        <f>IFERROR(VLOOKUP(Importacao[[#This Row],[País Corrigido]],'Conversor de países_Geral_UTF8_'!$A$2:$B$223,2,FALSE),"Não Informado")</f>
        <v>África</v>
      </c>
      <c r="H33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32" spans="1:8" hidden="1">
      <c r="A3332" s="3" t="s">
        <v>216</v>
      </c>
      <c r="B3332">
        <v>2006</v>
      </c>
      <c r="C3332">
        <v>0</v>
      </c>
      <c r="D3332">
        <v>0</v>
      </c>
      <c r="E3332" t="e">
        <v>#NUM!</v>
      </c>
      <c r="F3332" t="str">
        <f>VLOOKUP(Importacao[[#This Row],[País]],Tabela4[],4,FALSE)</f>
        <v>Tunísia</v>
      </c>
      <c r="G3332" t="str">
        <f>IFERROR(VLOOKUP(Importacao[[#This Row],[País Corrigido]],'Conversor de países_Geral_UTF8_'!$A$2:$B$223,2,FALSE),"Não Informado")</f>
        <v>África</v>
      </c>
      <c r="H33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33" spans="1:8" hidden="1">
      <c r="A3333" s="3" t="s">
        <v>216</v>
      </c>
      <c r="B3333">
        <v>2007</v>
      </c>
      <c r="C3333">
        <v>0</v>
      </c>
      <c r="D3333">
        <v>0</v>
      </c>
      <c r="E3333" t="e">
        <v>#NUM!</v>
      </c>
      <c r="F3333" t="str">
        <f>VLOOKUP(Importacao[[#This Row],[País]],Tabela4[],4,FALSE)</f>
        <v>Tunísia</v>
      </c>
      <c r="G3333" t="str">
        <f>IFERROR(VLOOKUP(Importacao[[#This Row],[País Corrigido]],'Conversor de países_Geral_UTF8_'!$A$2:$B$223,2,FALSE),"Não Informado")</f>
        <v>África</v>
      </c>
      <c r="H33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34" spans="1:8" hidden="1">
      <c r="A3334" s="3" t="s">
        <v>216</v>
      </c>
      <c r="B3334">
        <v>2008</v>
      </c>
      <c r="C3334">
        <v>0</v>
      </c>
      <c r="D3334">
        <v>0</v>
      </c>
      <c r="E3334" t="e">
        <v>#NUM!</v>
      </c>
      <c r="F3334" t="str">
        <f>VLOOKUP(Importacao[[#This Row],[País]],Tabela4[],4,FALSE)</f>
        <v>Tunísia</v>
      </c>
      <c r="G3334" t="str">
        <f>IFERROR(VLOOKUP(Importacao[[#This Row],[País Corrigido]],'Conversor de países_Geral_UTF8_'!$A$2:$B$223,2,FALSE),"Não Informado")</f>
        <v>África</v>
      </c>
      <c r="H33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35" spans="1:8" hidden="1">
      <c r="A3335" s="3" t="s">
        <v>216</v>
      </c>
      <c r="B3335">
        <v>2009</v>
      </c>
      <c r="C3335">
        <v>0</v>
      </c>
      <c r="D3335">
        <v>0</v>
      </c>
      <c r="E3335" t="e">
        <v>#NUM!</v>
      </c>
      <c r="F3335" t="str">
        <f>VLOOKUP(Importacao[[#This Row],[País]],Tabela4[],4,FALSE)</f>
        <v>Tunísia</v>
      </c>
      <c r="G3335" t="str">
        <f>IFERROR(VLOOKUP(Importacao[[#This Row],[País Corrigido]],'Conversor de países_Geral_UTF8_'!$A$2:$B$223,2,FALSE),"Não Informado")</f>
        <v>África</v>
      </c>
      <c r="H33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36" spans="1:8" hidden="1">
      <c r="A3336" s="3" t="s">
        <v>216</v>
      </c>
      <c r="B3336">
        <v>2010</v>
      </c>
      <c r="C3336">
        <v>0</v>
      </c>
      <c r="D3336">
        <v>0</v>
      </c>
      <c r="E3336" t="e">
        <v>#NUM!</v>
      </c>
      <c r="F3336" t="str">
        <f>VLOOKUP(Importacao[[#This Row],[País]],Tabela4[],4,FALSE)</f>
        <v>Tunísia</v>
      </c>
      <c r="G3336" t="str">
        <f>IFERROR(VLOOKUP(Importacao[[#This Row],[País Corrigido]],'Conversor de países_Geral_UTF8_'!$A$2:$B$223,2,FALSE),"Não Informado")</f>
        <v>África</v>
      </c>
      <c r="H33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37" spans="1:8" hidden="1">
      <c r="A3337" s="3" t="s">
        <v>216</v>
      </c>
      <c r="B3337">
        <v>2011</v>
      </c>
      <c r="C3337">
        <v>16420</v>
      </c>
      <c r="D3337">
        <v>37492</v>
      </c>
      <c r="E3337">
        <v>2.2833130328867237</v>
      </c>
      <c r="F3337" t="str">
        <f>VLOOKUP(Importacao[[#This Row],[País]],Tabela4[],4,FALSE)</f>
        <v>Tunísia</v>
      </c>
      <c r="G3337" t="str">
        <f>IFERROR(VLOOKUP(Importacao[[#This Row],[País Corrigido]],'Conversor de países_Geral_UTF8_'!$A$2:$B$223,2,FALSE),"Não Informado")</f>
        <v>África</v>
      </c>
      <c r="H33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338" spans="1:8" hidden="1">
      <c r="A3338" s="3" t="s">
        <v>216</v>
      </c>
      <c r="B3338">
        <v>2012</v>
      </c>
      <c r="C3338">
        <v>19913</v>
      </c>
      <c r="D3338">
        <v>42918</v>
      </c>
      <c r="E3338">
        <v>2.1552754481996685</v>
      </c>
      <c r="F3338" t="str">
        <f>VLOOKUP(Importacao[[#This Row],[País]],Tabela4[],4,FALSE)</f>
        <v>Tunísia</v>
      </c>
      <c r="G3338" t="str">
        <f>IFERROR(VLOOKUP(Importacao[[#This Row],[País Corrigido]],'Conversor de países_Geral_UTF8_'!$A$2:$B$223,2,FALSE),"Não Informado")</f>
        <v>África</v>
      </c>
      <c r="H33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339" spans="1:8" hidden="1">
      <c r="A3339" s="3" t="s">
        <v>216</v>
      </c>
      <c r="B3339">
        <v>2013</v>
      </c>
      <c r="C3339">
        <v>8000</v>
      </c>
      <c r="D3339">
        <v>20892</v>
      </c>
      <c r="E3339">
        <v>2.6114999999999999</v>
      </c>
      <c r="F3339" t="str">
        <f>VLOOKUP(Importacao[[#This Row],[País]],Tabela4[],4,FALSE)</f>
        <v>Tunísia</v>
      </c>
      <c r="G3339" t="str">
        <f>IFERROR(VLOOKUP(Importacao[[#This Row],[País Corrigido]],'Conversor de países_Geral_UTF8_'!$A$2:$B$223,2,FALSE),"Não Informado")</f>
        <v>África</v>
      </c>
      <c r="H33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340" spans="1:8" hidden="1">
      <c r="A3340" s="3" t="s">
        <v>216</v>
      </c>
      <c r="B3340">
        <v>2014</v>
      </c>
      <c r="C3340">
        <v>0</v>
      </c>
      <c r="D3340">
        <v>0</v>
      </c>
      <c r="E3340" t="e">
        <v>#NUM!</v>
      </c>
      <c r="F3340" t="str">
        <f>VLOOKUP(Importacao[[#This Row],[País]],Tabela4[],4,FALSE)</f>
        <v>Tunísia</v>
      </c>
      <c r="G3340" t="str">
        <f>IFERROR(VLOOKUP(Importacao[[#This Row],[País Corrigido]],'Conversor de países_Geral_UTF8_'!$A$2:$B$223,2,FALSE),"Não Informado")</f>
        <v>África</v>
      </c>
      <c r="H33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1" spans="1:8" hidden="1">
      <c r="A3341" s="3" t="s">
        <v>216</v>
      </c>
      <c r="B3341">
        <v>2015</v>
      </c>
      <c r="C3341">
        <v>0</v>
      </c>
      <c r="D3341">
        <v>0</v>
      </c>
      <c r="E3341" t="e">
        <v>#NUM!</v>
      </c>
      <c r="F3341" t="str">
        <f>VLOOKUP(Importacao[[#This Row],[País]],Tabela4[],4,FALSE)</f>
        <v>Tunísia</v>
      </c>
      <c r="G3341" t="str">
        <f>IFERROR(VLOOKUP(Importacao[[#This Row],[País Corrigido]],'Conversor de países_Geral_UTF8_'!$A$2:$B$223,2,FALSE),"Não Informado")</f>
        <v>África</v>
      </c>
      <c r="H33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2" spans="1:8" hidden="1">
      <c r="A3342" s="3" t="s">
        <v>216</v>
      </c>
      <c r="B3342">
        <v>2016</v>
      </c>
      <c r="C3342">
        <v>0</v>
      </c>
      <c r="D3342">
        <v>0</v>
      </c>
      <c r="E3342" t="e">
        <v>#NUM!</v>
      </c>
      <c r="F3342" t="str">
        <f>VLOOKUP(Importacao[[#This Row],[País]],Tabela4[],4,FALSE)</f>
        <v>Tunísia</v>
      </c>
      <c r="G3342" t="str">
        <f>IFERROR(VLOOKUP(Importacao[[#This Row],[País Corrigido]],'Conversor de países_Geral_UTF8_'!$A$2:$B$223,2,FALSE),"Não Informado")</f>
        <v>África</v>
      </c>
      <c r="H33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3" spans="1:8" hidden="1">
      <c r="A3343" s="3" t="s">
        <v>216</v>
      </c>
      <c r="B3343">
        <v>2017</v>
      </c>
      <c r="C3343">
        <v>0</v>
      </c>
      <c r="D3343">
        <v>0</v>
      </c>
      <c r="E3343" t="e">
        <v>#NUM!</v>
      </c>
      <c r="F3343" t="str">
        <f>VLOOKUP(Importacao[[#This Row],[País]],Tabela4[],4,FALSE)</f>
        <v>Tunísia</v>
      </c>
      <c r="G3343" t="str">
        <f>IFERROR(VLOOKUP(Importacao[[#This Row],[País Corrigido]],'Conversor de países_Geral_UTF8_'!$A$2:$B$223,2,FALSE),"Não Informado")</f>
        <v>África</v>
      </c>
      <c r="H33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4" spans="1:8" hidden="1">
      <c r="A3344" s="3" t="s">
        <v>216</v>
      </c>
      <c r="B3344">
        <v>2018</v>
      </c>
      <c r="C3344">
        <v>0</v>
      </c>
      <c r="D3344">
        <v>0</v>
      </c>
      <c r="E3344" t="e">
        <v>#NUM!</v>
      </c>
      <c r="F3344" t="str">
        <f>VLOOKUP(Importacao[[#This Row],[País]],Tabela4[],4,FALSE)</f>
        <v>Tunísia</v>
      </c>
      <c r="G3344" t="str">
        <f>IFERROR(VLOOKUP(Importacao[[#This Row],[País Corrigido]],'Conversor de países_Geral_UTF8_'!$A$2:$B$223,2,FALSE),"Não Informado")</f>
        <v>África</v>
      </c>
      <c r="H33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5" spans="1:8" hidden="1">
      <c r="A3345" s="3" t="s">
        <v>216</v>
      </c>
      <c r="B3345">
        <v>2019</v>
      </c>
      <c r="C3345">
        <v>0</v>
      </c>
      <c r="D3345">
        <v>0</v>
      </c>
      <c r="E3345" t="e">
        <v>#NUM!</v>
      </c>
      <c r="F3345" t="str">
        <f>VLOOKUP(Importacao[[#This Row],[País]],Tabela4[],4,FALSE)</f>
        <v>Tunísia</v>
      </c>
      <c r="G3345" t="str">
        <f>IFERROR(VLOOKUP(Importacao[[#This Row],[País Corrigido]],'Conversor de países_Geral_UTF8_'!$A$2:$B$223,2,FALSE),"Não Informado")</f>
        <v>África</v>
      </c>
      <c r="H33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6" spans="1:8" hidden="1">
      <c r="A3346" s="3" t="s">
        <v>216</v>
      </c>
      <c r="B3346">
        <v>2020</v>
      </c>
      <c r="C3346">
        <v>0</v>
      </c>
      <c r="D3346">
        <v>0</v>
      </c>
      <c r="E3346" t="e">
        <v>#NUM!</v>
      </c>
      <c r="F3346" t="str">
        <f>VLOOKUP(Importacao[[#This Row],[País]],Tabela4[],4,FALSE)</f>
        <v>Tunísia</v>
      </c>
      <c r="G3346" t="str">
        <f>IFERROR(VLOOKUP(Importacao[[#This Row],[País Corrigido]],'Conversor de países_Geral_UTF8_'!$A$2:$B$223,2,FALSE),"Não Informado")</f>
        <v>África</v>
      </c>
      <c r="H33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7" spans="1:8" hidden="1">
      <c r="A3347" s="3" t="s">
        <v>216</v>
      </c>
      <c r="B3347">
        <v>2021</v>
      </c>
      <c r="C3347">
        <v>0</v>
      </c>
      <c r="D3347">
        <v>0</v>
      </c>
      <c r="E3347" t="e">
        <v>#NUM!</v>
      </c>
      <c r="F3347" t="str">
        <f>VLOOKUP(Importacao[[#This Row],[País]],Tabela4[],4,FALSE)</f>
        <v>Tunísia</v>
      </c>
      <c r="G3347" t="str">
        <f>IFERROR(VLOOKUP(Importacao[[#This Row],[País Corrigido]],'Conversor de países_Geral_UTF8_'!$A$2:$B$223,2,FALSE),"Não Informado")</f>
        <v>África</v>
      </c>
      <c r="H33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8" spans="1:8" hidden="1">
      <c r="A3348" s="3" t="s">
        <v>216</v>
      </c>
      <c r="B3348">
        <v>2022</v>
      </c>
      <c r="C3348">
        <v>0</v>
      </c>
      <c r="D3348">
        <v>0</v>
      </c>
      <c r="E3348" t="e">
        <v>#NUM!</v>
      </c>
      <c r="F3348" t="str">
        <f>VLOOKUP(Importacao[[#This Row],[País]],Tabela4[],4,FALSE)</f>
        <v>Tunísia</v>
      </c>
      <c r="G3348" t="str">
        <f>IFERROR(VLOOKUP(Importacao[[#This Row],[País Corrigido]],'Conversor de países_Geral_UTF8_'!$A$2:$B$223,2,FALSE),"Não Informado")</f>
        <v>África</v>
      </c>
      <c r="H33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49" spans="1:8" hidden="1">
      <c r="A3349" s="3" t="s">
        <v>216</v>
      </c>
      <c r="B3349">
        <v>2023</v>
      </c>
      <c r="C3349">
        <v>0</v>
      </c>
      <c r="D3349">
        <v>0</v>
      </c>
      <c r="E3349" t="e">
        <v>#NUM!</v>
      </c>
      <c r="F3349" t="str">
        <f>VLOOKUP(Importacao[[#This Row],[País]],Tabela4[],4,FALSE)</f>
        <v>Tunísia</v>
      </c>
      <c r="G3349" t="str">
        <f>IFERROR(VLOOKUP(Importacao[[#This Row],[País Corrigido]],'Conversor de países_Geral_UTF8_'!$A$2:$B$223,2,FALSE),"Não Informado")</f>
        <v>África</v>
      </c>
      <c r="H33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0" spans="1:8" hidden="1">
      <c r="A3350" s="3" t="s">
        <v>218</v>
      </c>
      <c r="B3350">
        <v>1970</v>
      </c>
      <c r="C3350">
        <v>0</v>
      </c>
      <c r="D3350">
        <v>0</v>
      </c>
      <c r="E3350" t="e">
        <v>#NUM!</v>
      </c>
      <c r="F3350" t="str">
        <f>VLOOKUP(Importacao[[#This Row],[País]],Tabela4[],4,FALSE)</f>
        <v>Turquia</v>
      </c>
      <c r="G3350" t="str">
        <f>IFERROR(VLOOKUP(Importacao[[#This Row],[País Corrigido]],'Conversor de países_Geral_UTF8_'!$A$2:$B$223,2,FALSE),"Não Informado")</f>
        <v>Europa</v>
      </c>
      <c r="H33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1" spans="1:8" hidden="1">
      <c r="A3351" s="3" t="s">
        <v>218</v>
      </c>
      <c r="B3351">
        <v>1971</v>
      </c>
      <c r="C3351">
        <v>0</v>
      </c>
      <c r="D3351">
        <v>0</v>
      </c>
      <c r="E3351" t="e">
        <v>#NUM!</v>
      </c>
      <c r="F3351" t="str">
        <f>VLOOKUP(Importacao[[#This Row],[País]],Tabela4[],4,FALSE)</f>
        <v>Turquia</v>
      </c>
      <c r="G3351" t="str">
        <f>IFERROR(VLOOKUP(Importacao[[#This Row],[País Corrigido]],'Conversor de países_Geral_UTF8_'!$A$2:$B$223,2,FALSE),"Não Informado")</f>
        <v>Europa</v>
      </c>
      <c r="H33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2" spans="1:8" hidden="1">
      <c r="A3352" s="3" t="s">
        <v>218</v>
      </c>
      <c r="B3352">
        <v>1972</v>
      </c>
      <c r="C3352">
        <v>0</v>
      </c>
      <c r="D3352">
        <v>0</v>
      </c>
      <c r="E3352" t="e">
        <v>#NUM!</v>
      </c>
      <c r="F3352" t="str">
        <f>VLOOKUP(Importacao[[#This Row],[País]],Tabela4[],4,FALSE)</f>
        <v>Turquia</v>
      </c>
      <c r="G3352" t="str">
        <f>IFERROR(VLOOKUP(Importacao[[#This Row],[País Corrigido]],'Conversor de países_Geral_UTF8_'!$A$2:$B$223,2,FALSE),"Não Informado")</f>
        <v>Europa</v>
      </c>
      <c r="H33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3" spans="1:8" hidden="1">
      <c r="A3353" s="3" t="s">
        <v>218</v>
      </c>
      <c r="B3353">
        <v>1973</v>
      </c>
      <c r="C3353">
        <v>0</v>
      </c>
      <c r="D3353">
        <v>0</v>
      </c>
      <c r="E3353" t="e">
        <v>#NUM!</v>
      </c>
      <c r="F3353" t="str">
        <f>VLOOKUP(Importacao[[#This Row],[País]],Tabela4[],4,FALSE)</f>
        <v>Turquia</v>
      </c>
      <c r="G3353" t="str">
        <f>IFERROR(VLOOKUP(Importacao[[#This Row],[País Corrigido]],'Conversor de países_Geral_UTF8_'!$A$2:$B$223,2,FALSE),"Não Informado")</f>
        <v>Europa</v>
      </c>
      <c r="H33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4" spans="1:8" hidden="1">
      <c r="A3354" s="3" t="s">
        <v>218</v>
      </c>
      <c r="B3354">
        <v>1974</v>
      </c>
      <c r="C3354">
        <v>0</v>
      </c>
      <c r="D3354">
        <v>0</v>
      </c>
      <c r="E3354" t="e">
        <v>#NUM!</v>
      </c>
      <c r="F3354" t="str">
        <f>VLOOKUP(Importacao[[#This Row],[País]],Tabela4[],4,FALSE)</f>
        <v>Turquia</v>
      </c>
      <c r="G3354" t="str">
        <f>IFERROR(VLOOKUP(Importacao[[#This Row],[País Corrigido]],'Conversor de países_Geral_UTF8_'!$A$2:$B$223,2,FALSE),"Não Informado")</f>
        <v>Europa</v>
      </c>
      <c r="H33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5" spans="1:8" hidden="1">
      <c r="A3355" s="3" t="s">
        <v>218</v>
      </c>
      <c r="B3355">
        <v>1975</v>
      </c>
      <c r="C3355">
        <v>0</v>
      </c>
      <c r="D3355">
        <v>0</v>
      </c>
      <c r="E3355" t="e">
        <v>#NUM!</v>
      </c>
      <c r="F3355" t="str">
        <f>VLOOKUP(Importacao[[#This Row],[País]],Tabela4[],4,FALSE)</f>
        <v>Turquia</v>
      </c>
      <c r="G3355" t="str">
        <f>IFERROR(VLOOKUP(Importacao[[#This Row],[País Corrigido]],'Conversor de países_Geral_UTF8_'!$A$2:$B$223,2,FALSE),"Não Informado")</f>
        <v>Europa</v>
      </c>
      <c r="H33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6" spans="1:8" hidden="1">
      <c r="A3356" s="3" t="s">
        <v>218</v>
      </c>
      <c r="B3356">
        <v>1976</v>
      </c>
      <c r="C3356">
        <v>0</v>
      </c>
      <c r="D3356">
        <v>0</v>
      </c>
      <c r="E3356" t="e">
        <v>#NUM!</v>
      </c>
      <c r="F3356" t="str">
        <f>VLOOKUP(Importacao[[#This Row],[País]],Tabela4[],4,FALSE)</f>
        <v>Turquia</v>
      </c>
      <c r="G3356" t="str">
        <f>IFERROR(VLOOKUP(Importacao[[#This Row],[País Corrigido]],'Conversor de países_Geral_UTF8_'!$A$2:$B$223,2,FALSE),"Não Informado")</f>
        <v>Europa</v>
      </c>
      <c r="H33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7" spans="1:8" hidden="1">
      <c r="A3357" s="3" t="s">
        <v>218</v>
      </c>
      <c r="B3357">
        <v>1977</v>
      </c>
      <c r="C3357">
        <v>0</v>
      </c>
      <c r="D3357">
        <v>0</v>
      </c>
      <c r="E3357" t="e">
        <v>#NUM!</v>
      </c>
      <c r="F3357" t="str">
        <f>VLOOKUP(Importacao[[#This Row],[País]],Tabela4[],4,FALSE)</f>
        <v>Turquia</v>
      </c>
      <c r="G3357" t="str">
        <f>IFERROR(VLOOKUP(Importacao[[#This Row],[País Corrigido]],'Conversor de países_Geral_UTF8_'!$A$2:$B$223,2,FALSE),"Não Informado")</f>
        <v>Europa</v>
      </c>
      <c r="H33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8" spans="1:8" hidden="1">
      <c r="A3358" s="3" t="s">
        <v>218</v>
      </c>
      <c r="B3358">
        <v>1978</v>
      </c>
      <c r="C3358">
        <v>0</v>
      </c>
      <c r="D3358">
        <v>0</v>
      </c>
      <c r="E3358" t="e">
        <v>#NUM!</v>
      </c>
      <c r="F3358" t="str">
        <f>VLOOKUP(Importacao[[#This Row],[País]],Tabela4[],4,FALSE)</f>
        <v>Turquia</v>
      </c>
      <c r="G3358" t="str">
        <f>IFERROR(VLOOKUP(Importacao[[#This Row],[País Corrigido]],'Conversor de países_Geral_UTF8_'!$A$2:$B$223,2,FALSE),"Não Informado")</f>
        <v>Europa</v>
      </c>
      <c r="H33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59" spans="1:8" hidden="1">
      <c r="A3359" s="3" t="s">
        <v>218</v>
      </c>
      <c r="B3359">
        <v>1979</v>
      </c>
      <c r="C3359">
        <v>0</v>
      </c>
      <c r="D3359">
        <v>0</v>
      </c>
      <c r="E3359" t="e">
        <v>#NUM!</v>
      </c>
      <c r="F3359" t="str">
        <f>VLOOKUP(Importacao[[#This Row],[País]],Tabela4[],4,FALSE)</f>
        <v>Turquia</v>
      </c>
      <c r="G3359" t="str">
        <f>IFERROR(VLOOKUP(Importacao[[#This Row],[País Corrigido]],'Conversor de países_Geral_UTF8_'!$A$2:$B$223,2,FALSE),"Não Informado")</f>
        <v>Europa</v>
      </c>
      <c r="H33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0" spans="1:8" hidden="1">
      <c r="A3360" s="3" t="s">
        <v>218</v>
      </c>
      <c r="B3360">
        <v>1980</v>
      </c>
      <c r="C3360">
        <v>0</v>
      </c>
      <c r="D3360">
        <v>0</v>
      </c>
      <c r="E3360" t="e">
        <v>#NUM!</v>
      </c>
      <c r="F3360" t="str">
        <f>VLOOKUP(Importacao[[#This Row],[País]],Tabela4[],4,FALSE)</f>
        <v>Turquia</v>
      </c>
      <c r="G3360" t="str">
        <f>IFERROR(VLOOKUP(Importacao[[#This Row],[País Corrigido]],'Conversor de países_Geral_UTF8_'!$A$2:$B$223,2,FALSE),"Não Informado")</f>
        <v>Europa</v>
      </c>
      <c r="H33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1" spans="1:8" hidden="1">
      <c r="A3361" s="3" t="s">
        <v>218</v>
      </c>
      <c r="B3361">
        <v>1981</v>
      </c>
      <c r="C3361">
        <v>0</v>
      </c>
      <c r="D3361">
        <v>0</v>
      </c>
      <c r="E3361" t="e">
        <v>#NUM!</v>
      </c>
      <c r="F3361" t="str">
        <f>VLOOKUP(Importacao[[#This Row],[País]],Tabela4[],4,FALSE)</f>
        <v>Turquia</v>
      </c>
      <c r="G3361" t="str">
        <f>IFERROR(VLOOKUP(Importacao[[#This Row],[País Corrigido]],'Conversor de países_Geral_UTF8_'!$A$2:$B$223,2,FALSE),"Não Informado")</f>
        <v>Europa</v>
      </c>
      <c r="H33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2" spans="1:8" hidden="1">
      <c r="A3362" s="3" t="s">
        <v>218</v>
      </c>
      <c r="B3362">
        <v>1982</v>
      </c>
      <c r="C3362">
        <v>0</v>
      </c>
      <c r="D3362">
        <v>0</v>
      </c>
      <c r="E3362" t="e">
        <v>#NUM!</v>
      </c>
      <c r="F3362" t="str">
        <f>VLOOKUP(Importacao[[#This Row],[País]],Tabela4[],4,FALSE)</f>
        <v>Turquia</v>
      </c>
      <c r="G3362" t="str">
        <f>IFERROR(VLOOKUP(Importacao[[#This Row],[País Corrigido]],'Conversor de países_Geral_UTF8_'!$A$2:$B$223,2,FALSE),"Não Informado")</f>
        <v>Europa</v>
      </c>
      <c r="H33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3" spans="1:8" hidden="1">
      <c r="A3363" s="3" t="s">
        <v>218</v>
      </c>
      <c r="B3363">
        <v>1983</v>
      </c>
      <c r="C3363">
        <v>0</v>
      </c>
      <c r="D3363">
        <v>0</v>
      </c>
      <c r="E3363" t="e">
        <v>#NUM!</v>
      </c>
      <c r="F3363" t="str">
        <f>VLOOKUP(Importacao[[#This Row],[País]],Tabela4[],4,FALSE)</f>
        <v>Turquia</v>
      </c>
      <c r="G3363" t="str">
        <f>IFERROR(VLOOKUP(Importacao[[#This Row],[País Corrigido]],'Conversor de países_Geral_UTF8_'!$A$2:$B$223,2,FALSE),"Não Informado")</f>
        <v>Europa</v>
      </c>
      <c r="H33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4" spans="1:8" hidden="1">
      <c r="A3364" s="3" t="s">
        <v>218</v>
      </c>
      <c r="B3364">
        <v>1984</v>
      </c>
      <c r="C3364">
        <v>0</v>
      </c>
      <c r="D3364">
        <v>0</v>
      </c>
      <c r="E3364" t="e">
        <v>#NUM!</v>
      </c>
      <c r="F3364" t="str">
        <f>VLOOKUP(Importacao[[#This Row],[País]],Tabela4[],4,FALSE)</f>
        <v>Turquia</v>
      </c>
      <c r="G3364" t="str">
        <f>IFERROR(VLOOKUP(Importacao[[#This Row],[País Corrigido]],'Conversor de países_Geral_UTF8_'!$A$2:$B$223,2,FALSE),"Não Informado")</f>
        <v>Europa</v>
      </c>
      <c r="H33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5" spans="1:8" hidden="1">
      <c r="A3365" s="3" t="s">
        <v>218</v>
      </c>
      <c r="B3365">
        <v>1985</v>
      </c>
      <c r="C3365">
        <v>0</v>
      </c>
      <c r="D3365">
        <v>0</v>
      </c>
      <c r="E3365" t="e">
        <v>#NUM!</v>
      </c>
      <c r="F3365" t="str">
        <f>VLOOKUP(Importacao[[#This Row],[País]],Tabela4[],4,FALSE)</f>
        <v>Turquia</v>
      </c>
      <c r="G3365" t="str">
        <f>IFERROR(VLOOKUP(Importacao[[#This Row],[País Corrigido]],'Conversor de países_Geral_UTF8_'!$A$2:$B$223,2,FALSE),"Não Informado")</f>
        <v>Europa</v>
      </c>
      <c r="H33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6" spans="1:8" hidden="1">
      <c r="A3366" s="3" t="s">
        <v>218</v>
      </c>
      <c r="B3366">
        <v>1986</v>
      </c>
      <c r="C3366">
        <v>0</v>
      </c>
      <c r="D3366">
        <v>0</v>
      </c>
      <c r="E3366" t="e">
        <v>#NUM!</v>
      </c>
      <c r="F3366" t="str">
        <f>VLOOKUP(Importacao[[#This Row],[País]],Tabela4[],4,FALSE)</f>
        <v>Turquia</v>
      </c>
      <c r="G3366" t="str">
        <f>IFERROR(VLOOKUP(Importacao[[#This Row],[País Corrigido]],'Conversor de países_Geral_UTF8_'!$A$2:$B$223,2,FALSE),"Não Informado")</f>
        <v>Europa</v>
      </c>
      <c r="H33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7" spans="1:8" hidden="1">
      <c r="A3367" s="3" t="s">
        <v>218</v>
      </c>
      <c r="B3367">
        <v>1987</v>
      </c>
      <c r="C3367">
        <v>0</v>
      </c>
      <c r="D3367">
        <v>0</v>
      </c>
      <c r="E3367" t="e">
        <v>#NUM!</v>
      </c>
      <c r="F3367" t="str">
        <f>VLOOKUP(Importacao[[#This Row],[País]],Tabela4[],4,FALSE)</f>
        <v>Turquia</v>
      </c>
      <c r="G3367" t="str">
        <f>IFERROR(VLOOKUP(Importacao[[#This Row],[País Corrigido]],'Conversor de países_Geral_UTF8_'!$A$2:$B$223,2,FALSE),"Não Informado")</f>
        <v>Europa</v>
      </c>
      <c r="H33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8" spans="1:8" hidden="1">
      <c r="A3368" s="3" t="s">
        <v>218</v>
      </c>
      <c r="B3368">
        <v>1988</v>
      </c>
      <c r="C3368">
        <v>0</v>
      </c>
      <c r="D3368">
        <v>0</v>
      </c>
      <c r="E3368" t="e">
        <v>#NUM!</v>
      </c>
      <c r="F3368" t="str">
        <f>VLOOKUP(Importacao[[#This Row],[País]],Tabela4[],4,FALSE)</f>
        <v>Turquia</v>
      </c>
      <c r="G3368" t="str">
        <f>IFERROR(VLOOKUP(Importacao[[#This Row],[País Corrigido]],'Conversor de países_Geral_UTF8_'!$A$2:$B$223,2,FALSE),"Não Informado")</f>
        <v>Europa</v>
      </c>
      <c r="H33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69" spans="1:8" hidden="1">
      <c r="A3369" s="3" t="s">
        <v>218</v>
      </c>
      <c r="B3369">
        <v>1989</v>
      </c>
      <c r="C3369">
        <v>0</v>
      </c>
      <c r="D3369">
        <v>0</v>
      </c>
      <c r="E3369" t="e">
        <v>#NUM!</v>
      </c>
      <c r="F3369" t="str">
        <f>VLOOKUP(Importacao[[#This Row],[País]],Tabela4[],4,FALSE)</f>
        <v>Turquia</v>
      </c>
      <c r="G3369" t="str">
        <f>IFERROR(VLOOKUP(Importacao[[#This Row],[País Corrigido]],'Conversor de países_Geral_UTF8_'!$A$2:$B$223,2,FALSE),"Não Informado")</f>
        <v>Europa</v>
      </c>
      <c r="H33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0" spans="1:8" hidden="1">
      <c r="A3370" s="3" t="s">
        <v>218</v>
      </c>
      <c r="B3370">
        <v>1990</v>
      </c>
      <c r="C3370">
        <v>0</v>
      </c>
      <c r="D3370">
        <v>0</v>
      </c>
      <c r="E3370" t="e">
        <v>#NUM!</v>
      </c>
      <c r="F3370" t="str">
        <f>VLOOKUP(Importacao[[#This Row],[País]],Tabela4[],4,FALSE)</f>
        <v>Turquia</v>
      </c>
      <c r="G3370" t="str">
        <f>IFERROR(VLOOKUP(Importacao[[#This Row],[País Corrigido]],'Conversor de países_Geral_UTF8_'!$A$2:$B$223,2,FALSE),"Não Informado")</f>
        <v>Europa</v>
      </c>
      <c r="H33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1" spans="1:8" hidden="1">
      <c r="A3371" s="3" t="s">
        <v>218</v>
      </c>
      <c r="B3371">
        <v>1991</v>
      </c>
      <c r="C3371">
        <v>0</v>
      </c>
      <c r="D3371">
        <v>0</v>
      </c>
      <c r="E3371" t="e">
        <v>#NUM!</v>
      </c>
      <c r="F3371" t="str">
        <f>VLOOKUP(Importacao[[#This Row],[País]],Tabela4[],4,FALSE)</f>
        <v>Turquia</v>
      </c>
      <c r="G3371" t="str">
        <f>IFERROR(VLOOKUP(Importacao[[#This Row],[País Corrigido]],'Conversor de países_Geral_UTF8_'!$A$2:$B$223,2,FALSE),"Não Informado")</f>
        <v>Europa</v>
      </c>
      <c r="H33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2" spans="1:8" hidden="1">
      <c r="A3372" s="3" t="s">
        <v>218</v>
      </c>
      <c r="B3372">
        <v>1992</v>
      </c>
      <c r="C3372">
        <v>0</v>
      </c>
      <c r="D3372">
        <v>0</v>
      </c>
      <c r="E3372" t="e">
        <v>#NUM!</v>
      </c>
      <c r="F3372" t="str">
        <f>VLOOKUP(Importacao[[#This Row],[País]],Tabela4[],4,FALSE)</f>
        <v>Turquia</v>
      </c>
      <c r="G3372" t="str">
        <f>IFERROR(VLOOKUP(Importacao[[#This Row],[País Corrigido]],'Conversor de países_Geral_UTF8_'!$A$2:$B$223,2,FALSE),"Não Informado")</f>
        <v>Europa</v>
      </c>
      <c r="H33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3" spans="1:8" hidden="1">
      <c r="A3373" s="3" t="s">
        <v>218</v>
      </c>
      <c r="B3373">
        <v>1993</v>
      </c>
      <c r="C3373">
        <v>0</v>
      </c>
      <c r="D3373">
        <v>0</v>
      </c>
      <c r="E3373" t="e">
        <v>#NUM!</v>
      </c>
      <c r="F3373" t="str">
        <f>VLOOKUP(Importacao[[#This Row],[País]],Tabela4[],4,FALSE)</f>
        <v>Turquia</v>
      </c>
      <c r="G3373" t="str">
        <f>IFERROR(VLOOKUP(Importacao[[#This Row],[País Corrigido]],'Conversor de países_Geral_UTF8_'!$A$2:$B$223,2,FALSE),"Não Informado")</f>
        <v>Europa</v>
      </c>
      <c r="H33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4" spans="1:8" hidden="1">
      <c r="A3374" s="3" t="s">
        <v>218</v>
      </c>
      <c r="B3374">
        <v>1994</v>
      </c>
      <c r="C3374">
        <v>0</v>
      </c>
      <c r="D3374">
        <v>0</v>
      </c>
      <c r="E3374" t="e">
        <v>#NUM!</v>
      </c>
      <c r="F3374" t="str">
        <f>VLOOKUP(Importacao[[#This Row],[País]],Tabela4[],4,FALSE)</f>
        <v>Turquia</v>
      </c>
      <c r="G3374" t="str">
        <f>IFERROR(VLOOKUP(Importacao[[#This Row],[País Corrigido]],'Conversor de países_Geral_UTF8_'!$A$2:$B$223,2,FALSE),"Não Informado")</f>
        <v>Europa</v>
      </c>
      <c r="H33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5" spans="1:8" hidden="1">
      <c r="A3375" s="3" t="s">
        <v>218</v>
      </c>
      <c r="B3375">
        <v>1995</v>
      </c>
      <c r="C3375">
        <v>0</v>
      </c>
      <c r="D3375">
        <v>0</v>
      </c>
      <c r="E3375" t="e">
        <v>#NUM!</v>
      </c>
      <c r="F3375" t="str">
        <f>VLOOKUP(Importacao[[#This Row],[País]],Tabela4[],4,FALSE)</f>
        <v>Turquia</v>
      </c>
      <c r="G3375" t="str">
        <f>IFERROR(VLOOKUP(Importacao[[#This Row],[País Corrigido]],'Conversor de países_Geral_UTF8_'!$A$2:$B$223,2,FALSE),"Não Informado")</f>
        <v>Europa</v>
      </c>
      <c r="H33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6" spans="1:8" hidden="1">
      <c r="A3376" s="3" t="s">
        <v>218</v>
      </c>
      <c r="B3376">
        <v>1996</v>
      </c>
      <c r="C3376">
        <v>0</v>
      </c>
      <c r="D3376">
        <v>0</v>
      </c>
      <c r="E3376" t="e">
        <v>#NUM!</v>
      </c>
      <c r="F3376" t="str">
        <f>VLOOKUP(Importacao[[#This Row],[País]],Tabela4[],4,FALSE)</f>
        <v>Turquia</v>
      </c>
      <c r="G3376" t="str">
        <f>IFERROR(VLOOKUP(Importacao[[#This Row],[País Corrigido]],'Conversor de países_Geral_UTF8_'!$A$2:$B$223,2,FALSE),"Não Informado")</f>
        <v>Europa</v>
      </c>
      <c r="H33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7" spans="1:8" hidden="1">
      <c r="A3377" s="3" t="s">
        <v>218</v>
      </c>
      <c r="B3377">
        <v>1997</v>
      </c>
      <c r="C3377">
        <v>0</v>
      </c>
      <c r="D3377">
        <v>0</v>
      </c>
      <c r="E3377" t="e">
        <v>#NUM!</v>
      </c>
      <c r="F3377" t="str">
        <f>VLOOKUP(Importacao[[#This Row],[País]],Tabela4[],4,FALSE)</f>
        <v>Turquia</v>
      </c>
      <c r="G3377" t="str">
        <f>IFERROR(VLOOKUP(Importacao[[#This Row],[País Corrigido]],'Conversor de países_Geral_UTF8_'!$A$2:$B$223,2,FALSE),"Não Informado")</f>
        <v>Europa</v>
      </c>
      <c r="H33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8" spans="1:8" hidden="1">
      <c r="A3378" s="3" t="s">
        <v>218</v>
      </c>
      <c r="B3378">
        <v>1998</v>
      </c>
      <c r="C3378">
        <v>0</v>
      </c>
      <c r="D3378">
        <v>0</v>
      </c>
      <c r="E3378" t="e">
        <v>#NUM!</v>
      </c>
      <c r="F3378" t="str">
        <f>VLOOKUP(Importacao[[#This Row],[País]],Tabela4[],4,FALSE)</f>
        <v>Turquia</v>
      </c>
      <c r="G3378" t="str">
        <f>IFERROR(VLOOKUP(Importacao[[#This Row],[País Corrigido]],'Conversor de países_Geral_UTF8_'!$A$2:$B$223,2,FALSE),"Não Informado")</f>
        <v>Europa</v>
      </c>
      <c r="H33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79" spans="1:8" hidden="1">
      <c r="A3379" s="3" t="s">
        <v>218</v>
      </c>
      <c r="B3379">
        <v>1999</v>
      </c>
      <c r="C3379">
        <v>0</v>
      </c>
      <c r="D3379">
        <v>0</v>
      </c>
      <c r="E3379" t="e">
        <v>#NUM!</v>
      </c>
      <c r="F3379" t="str">
        <f>VLOOKUP(Importacao[[#This Row],[País]],Tabela4[],4,FALSE)</f>
        <v>Turquia</v>
      </c>
      <c r="G3379" t="str">
        <f>IFERROR(VLOOKUP(Importacao[[#This Row],[País Corrigido]],'Conversor de países_Geral_UTF8_'!$A$2:$B$223,2,FALSE),"Não Informado")</f>
        <v>Europa</v>
      </c>
      <c r="H33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0" spans="1:8" hidden="1">
      <c r="A3380" s="3" t="s">
        <v>218</v>
      </c>
      <c r="B3380">
        <v>2000</v>
      </c>
      <c r="C3380">
        <v>0</v>
      </c>
      <c r="D3380">
        <v>0</v>
      </c>
      <c r="E3380" t="e">
        <v>#NUM!</v>
      </c>
      <c r="F3380" t="str">
        <f>VLOOKUP(Importacao[[#This Row],[País]],Tabela4[],4,FALSE)</f>
        <v>Turquia</v>
      </c>
      <c r="G3380" t="str">
        <f>IFERROR(VLOOKUP(Importacao[[#This Row],[País Corrigido]],'Conversor de países_Geral_UTF8_'!$A$2:$B$223,2,FALSE),"Não Informado")</f>
        <v>Europa</v>
      </c>
      <c r="H33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1" spans="1:8" hidden="1">
      <c r="A3381" s="3" t="s">
        <v>218</v>
      </c>
      <c r="B3381">
        <v>2001</v>
      </c>
      <c r="C3381">
        <v>0</v>
      </c>
      <c r="D3381">
        <v>0</v>
      </c>
      <c r="E3381" t="e">
        <v>#NUM!</v>
      </c>
      <c r="F3381" t="str">
        <f>VLOOKUP(Importacao[[#This Row],[País]],Tabela4[],4,FALSE)</f>
        <v>Turquia</v>
      </c>
      <c r="G3381" t="str">
        <f>IFERROR(VLOOKUP(Importacao[[#This Row],[País Corrigido]],'Conversor de países_Geral_UTF8_'!$A$2:$B$223,2,FALSE),"Não Informado")</f>
        <v>Europa</v>
      </c>
      <c r="H33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2" spans="1:8" hidden="1">
      <c r="A3382" s="3" t="s">
        <v>218</v>
      </c>
      <c r="B3382">
        <v>2002</v>
      </c>
      <c r="C3382">
        <v>0</v>
      </c>
      <c r="D3382">
        <v>0</v>
      </c>
      <c r="E3382" t="e">
        <v>#NUM!</v>
      </c>
      <c r="F3382" t="str">
        <f>VLOOKUP(Importacao[[#This Row],[País]],Tabela4[],4,FALSE)</f>
        <v>Turquia</v>
      </c>
      <c r="G3382" t="str">
        <f>IFERROR(VLOOKUP(Importacao[[#This Row],[País Corrigido]],'Conversor de países_Geral_UTF8_'!$A$2:$B$223,2,FALSE),"Não Informado")</f>
        <v>Europa</v>
      </c>
      <c r="H33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3" spans="1:8" hidden="1">
      <c r="A3383" s="3" t="s">
        <v>218</v>
      </c>
      <c r="B3383">
        <v>2003</v>
      </c>
      <c r="C3383">
        <v>0</v>
      </c>
      <c r="D3383">
        <v>0</v>
      </c>
      <c r="E3383" t="e">
        <v>#NUM!</v>
      </c>
      <c r="F3383" t="str">
        <f>VLOOKUP(Importacao[[#This Row],[País]],Tabela4[],4,FALSE)</f>
        <v>Turquia</v>
      </c>
      <c r="G3383" t="str">
        <f>IFERROR(VLOOKUP(Importacao[[#This Row],[País Corrigido]],'Conversor de países_Geral_UTF8_'!$A$2:$B$223,2,FALSE),"Não Informado")</f>
        <v>Europa</v>
      </c>
      <c r="H33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4" spans="1:8" hidden="1">
      <c r="A3384" s="3" t="s">
        <v>218</v>
      </c>
      <c r="B3384">
        <v>2004</v>
      </c>
      <c r="C3384">
        <v>0</v>
      </c>
      <c r="D3384">
        <v>0</v>
      </c>
      <c r="E3384" t="e">
        <v>#NUM!</v>
      </c>
      <c r="F3384" t="str">
        <f>VLOOKUP(Importacao[[#This Row],[País]],Tabela4[],4,FALSE)</f>
        <v>Turquia</v>
      </c>
      <c r="G3384" t="str">
        <f>IFERROR(VLOOKUP(Importacao[[#This Row],[País Corrigido]],'Conversor de países_Geral_UTF8_'!$A$2:$B$223,2,FALSE),"Não Informado")</f>
        <v>Europa</v>
      </c>
      <c r="H33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5" spans="1:8" hidden="1">
      <c r="A3385" s="3" t="s">
        <v>218</v>
      </c>
      <c r="B3385">
        <v>2005</v>
      </c>
      <c r="C3385">
        <v>0</v>
      </c>
      <c r="D3385">
        <v>0</v>
      </c>
      <c r="E3385" t="e">
        <v>#NUM!</v>
      </c>
      <c r="F3385" t="str">
        <f>VLOOKUP(Importacao[[#This Row],[País]],Tabela4[],4,FALSE)</f>
        <v>Turquia</v>
      </c>
      <c r="G3385" t="str">
        <f>IFERROR(VLOOKUP(Importacao[[#This Row],[País Corrigido]],'Conversor de países_Geral_UTF8_'!$A$2:$B$223,2,FALSE),"Não Informado")</f>
        <v>Europa</v>
      </c>
      <c r="H33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6" spans="1:8" hidden="1">
      <c r="A3386" s="3" t="s">
        <v>218</v>
      </c>
      <c r="B3386">
        <v>2006</v>
      </c>
      <c r="C3386">
        <v>0</v>
      </c>
      <c r="D3386">
        <v>0</v>
      </c>
      <c r="E3386" t="e">
        <v>#NUM!</v>
      </c>
      <c r="F3386" t="str">
        <f>VLOOKUP(Importacao[[#This Row],[País]],Tabela4[],4,FALSE)</f>
        <v>Turquia</v>
      </c>
      <c r="G3386" t="str">
        <f>IFERROR(VLOOKUP(Importacao[[#This Row],[País Corrigido]],'Conversor de países_Geral_UTF8_'!$A$2:$B$223,2,FALSE),"Não Informado")</f>
        <v>Europa</v>
      </c>
      <c r="H33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7" spans="1:8" hidden="1">
      <c r="A3387" s="3" t="s">
        <v>218</v>
      </c>
      <c r="B3387">
        <v>2007</v>
      </c>
      <c r="C3387">
        <v>0</v>
      </c>
      <c r="D3387">
        <v>0</v>
      </c>
      <c r="E3387" t="e">
        <v>#NUM!</v>
      </c>
      <c r="F3387" t="str">
        <f>VLOOKUP(Importacao[[#This Row],[País]],Tabela4[],4,FALSE)</f>
        <v>Turquia</v>
      </c>
      <c r="G3387" t="str">
        <f>IFERROR(VLOOKUP(Importacao[[#This Row],[País Corrigido]],'Conversor de países_Geral_UTF8_'!$A$2:$B$223,2,FALSE),"Não Informado")</f>
        <v>Europa</v>
      </c>
      <c r="H33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8" spans="1:8" hidden="1">
      <c r="A3388" s="3" t="s">
        <v>218</v>
      </c>
      <c r="B3388">
        <v>2008</v>
      </c>
      <c r="C3388">
        <v>0</v>
      </c>
      <c r="D3388">
        <v>0</v>
      </c>
      <c r="E3388" t="e">
        <v>#NUM!</v>
      </c>
      <c r="F3388" t="str">
        <f>VLOOKUP(Importacao[[#This Row],[País]],Tabela4[],4,FALSE)</f>
        <v>Turquia</v>
      </c>
      <c r="G3388" t="str">
        <f>IFERROR(VLOOKUP(Importacao[[#This Row],[País Corrigido]],'Conversor de países_Geral_UTF8_'!$A$2:$B$223,2,FALSE),"Não Informado")</f>
        <v>Europa</v>
      </c>
      <c r="H33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89" spans="1:8" hidden="1">
      <c r="A3389" s="3" t="s">
        <v>218</v>
      </c>
      <c r="B3389">
        <v>2009</v>
      </c>
      <c r="C3389">
        <v>0</v>
      </c>
      <c r="D3389">
        <v>0</v>
      </c>
      <c r="E3389" t="e">
        <v>#NUM!</v>
      </c>
      <c r="F3389" t="str">
        <f>VLOOKUP(Importacao[[#This Row],[País]],Tabela4[],4,FALSE)</f>
        <v>Turquia</v>
      </c>
      <c r="G3389" t="str">
        <f>IFERROR(VLOOKUP(Importacao[[#This Row],[País Corrigido]],'Conversor de países_Geral_UTF8_'!$A$2:$B$223,2,FALSE),"Não Informado")</f>
        <v>Europa</v>
      </c>
      <c r="H33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90" spans="1:8" hidden="1">
      <c r="A3390" s="3" t="s">
        <v>218</v>
      </c>
      <c r="B3390">
        <v>2010</v>
      </c>
      <c r="C3390">
        <v>0</v>
      </c>
      <c r="D3390">
        <v>0</v>
      </c>
      <c r="E3390" t="e">
        <v>#NUM!</v>
      </c>
      <c r="F3390" t="str">
        <f>VLOOKUP(Importacao[[#This Row],[País]],Tabela4[],4,FALSE)</f>
        <v>Turquia</v>
      </c>
      <c r="G3390" t="str">
        <f>IFERROR(VLOOKUP(Importacao[[#This Row],[País Corrigido]],'Conversor de países_Geral_UTF8_'!$A$2:$B$223,2,FALSE),"Não Informado")</f>
        <v>Europa</v>
      </c>
      <c r="H33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91" spans="1:8" hidden="1">
      <c r="A3391" s="3" t="s">
        <v>218</v>
      </c>
      <c r="B3391">
        <v>2011</v>
      </c>
      <c r="C3391">
        <v>0</v>
      </c>
      <c r="D3391">
        <v>0</v>
      </c>
      <c r="E3391" t="e">
        <v>#NUM!</v>
      </c>
      <c r="F3391" t="str">
        <f>VLOOKUP(Importacao[[#This Row],[País]],Tabela4[],4,FALSE)</f>
        <v>Turquia</v>
      </c>
      <c r="G3391" t="str">
        <f>IFERROR(VLOOKUP(Importacao[[#This Row],[País Corrigido]],'Conversor de países_Geral_UTF8_'!$A$2:$B$223,2,FALSE),"Não Informado")</f>
        <v>Europa</v>
      </c>
      <c r="H33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92" spans="1:8" hidden="1">
      <c r="A3392" s="3" t="s">
        <v>218</v>
      </c>
      <c r="B3392">
        <v>2012</v>
      </c>
      <c r="C3392">
        <v>0</v>
      </c>
      <c r="D3392">
        <v>0</v>
      </c>
      <c r="E3392" t="e">
        <v>#NUM!</v>
      </c>
      <c r="F3392" t="str">
        <f>VLOOKUP(Importacao[[#This Row],[País]],Tabela4[],4,FALSE)</f>
        <v>Turquia</v>
      </c>
      <c r="G3392" t="str">
        <f>IFERROR(VLOOKUP(Importacao[[#This Row],[País Corrigido]],'Conversor de países_Geral_UTF8_'!$A$2:$B$223,2,FALSE),"Não Informado")</f>
        <v>Europa</v>
      </c>
      <c r="H33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93" spans="1:8" hidden="1">
      <c r="A3393" s="3" t="s">
        <v>218</v>
      </c>
      <c r="B3393">
        <v>2013</v>
      </c>
      <c r="C3393">
        <v>0</v>
      </c>
      <c r="D3393">
        <v>0</v>
      </c>
      <c r="E3393" t="e">
        <v>#NUM!</v>
      </c>
      <c r="F3393" t="str">
        <f>VLOOKUP(Importacao[[#This Row],[País]],Tabela4[],4,FALSE)</f>
        <v>Turquia</v>
      </c>
      <c r="G3393" t="str">
        <f>IFERROR(VLOOKUP(Importacao[[#This Row],[País Corrigido]],'Conversor de países_Geral_UTF8_'!$A$2:$B$223,2,FALSE),"Não Informado")</f>
        <v>Europa</v>
      </c>
      <c r="H33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94" spans="1:8" hidden="1">
      <c r="A3394" s="3" t="s">
        <v>218</v>
      </c>
      <c r="B3394">
        <v>2014</v>
      </c>
      <c r="C3394">
        <v>0</v>
      </c>
      <c r="D3394">
        <v>0</v>
      </c>
      <c r="E3394" t="e">
        <v>#NUM!</v>
      </c>
      <c r="F3394" t="str">
        <f>VLOOKUP(Importacao[[#This Row],[País]],Tabela4[],4,FALSE)</f>
        <v>Turquia</v>
      </c>
      <c r="G3394" t="str">
        <f>IFERROR(VLOOKUP(Importacao[[#This Row],[País Corrigido]],'Conversor de países_Geral_UTF8_'!$A$2:$B$223,2,FALSE),"Não Informado")</f>
        <v>Europa</v>
      </c>
      <c r="H33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95" spans="1:8" hidden="1">
      <c r="A3395" s="3" t="s">
        <v>218</v>
      </c>
      <c r="B3395">
        <v>2015</v>
      </c>
      <c r="C3395">
        <v>32247</v>
      </c>
      <c r="D3395">
        <v>109741</v>
      </c>
      <c r="E3395">
        <v>3.4031382764288152</v>
      </c>
      <c r="F3395" t="str">
        <f>VLOOKUP(Importacao[[#This Row],[País]],Tabela4[],4,FALSE)</f>
        <v>Turquia</v>
      </c>
      <c r="G3395" t="str">
        <f>IFERROR(VLOOKUP(Importacao[[#This Row],[País Corrigido]],'Conversor de países_Geral_UTF8_'!$A$2:$B$223,2,FALSE),"Não Informado")</f>
        <v>Europa</v>
      </c>
      <c r="H33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396" spans="1:8" hidden="1">
      <c r="A3396" s="3" t="s">
        <v>218</v>
      </c>
      <c r="B3396">
        <v>2016</v>
      </c>
      <c r="C3396">
        <v>0</v>
      </c>
      <c r="D3396">
        <v>0</v>
      </c>
      <c r="E3396" t="e">
        <v>#NUM!</v>
      </c>
      <c r="F3396" t="str">
        <f>VLOOKUP(Importacao[[#This Row],[País]],Tabela4[],4,FALSE)</f>
        <v>Turquia</v>
      </c>
      <c r="G3396" t="str">
        <f>IFERROR(VLOOKUP(Importacao[[#This Row],[País Corrigido]],'Conversor de países_Geral_UTF8_'!$A$2:$B$223,2,FALSE),"Não Informado")</f>
        <v>Europa</v>
      </c>
      <c r="H33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97" spans="1:8" hidden="1">
      <c r="A3397" s="3" t="s">
        <v>218</v>
      </c>
      <c r="B3397">
        <v>2017</v>
      </c>
      <c r="C3397">
        <v>0</v>
      </c>
      <c r="D3397">
        <v>0</v>
      </c>
      <c r="E3397" t="e">
        <v>#NUM!</v>
      </c>
      <c r="F3397" t="str">
        <f>VLOOKUP(Importacao[[#This Row],[País]],Tabela4[],4,FALSE)</f>
        <v>Turquia</v>
      </c>
      <c r="G3397" t="str">
        <f>IFERROR(VLOOKUP(Importacao[[#This Row],[País Corrigido]],'Conversor de países_Geral_UTF8_'!$A$2:$B$223,2,FALSE),"Não Informado")</f>
        <v>Europa</v>
      </c>
      <c r="H33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398" spans="1:8" hidden="1">
      <c r="A3398" s="3" t="s">
        <v>218</v>
      </c>
      <c r="B3398">
        <v>2018</v>
      </c>
      <c r="C3398">
        <v>1591</v>
      </c>
      <c r="D3398">
        <v>1245</v>
      </c>
      <c r="E3398">
        <v>0.78252671275927088</v>
      </c>
      <c r="F3398" t="str">
        <f>VLOOKUP(Importacao[[#This Row],[País]],Tabela4[],4,FALSE)</f>
        <v>Turquia</v>
      </c>
      <c r="G3398" t="str">
        <f>IFERROR(VLOOKUP(Importacao[[#This Row],[País Corrigido]],'Conversor de países_Geral_UTF8_'!$A$2:$B$223,2,FALSE),"Não Informado")</f>
        <v>Europa</v>
      </c>
      <c r="H33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399" spans="1:8" hidden="1">
      <c r="A3399" s="3" t="s">
        <v>218</v>
      </c>
      <c r="B3399">
        <v>2019</v>
      </c>
      <c r="C3399">
        <v>0</v>
      </c>
      <c r="D3399">
        <v>0</v>
      </c>
      <c r="E3399" t="e">
        <v>#NUM!</v>
      </c>
      <c r="F3399" t="str">
        <f>VLOOKUP(Importacao[[#This Row],[País]],Tabela4[],4,FALSE)</f>
        <v>Turquia</v>
      </c>
      <c r="G3399" t="str">
        <f>IFERROR(VLOOKUP(Importacao[[#This Row],[País Corrigido]],'Conversor de países_Geral_UTF8_'!$A$2:$B$223,2,FALSE),"Não Informado")</f>
        <v>Europa</v>
      </c>
      <c r="H33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00" spans="1:8" hidden="1">
      <c r="A3400" s="3" t="s">
        <v>218</v>
      </c>
      <c r="B3400">
        <v>2020</v>
      </c>
      <c r="C3400">
        <v>17563</v>
      </c>
      <c r="D3400">
        <v>55039</v>
      </c>
      <c r="E3400">
        <v>3.1338040198143826</v>
      </c>
      <c r="F3400" t="str">
        <f>VLOOKUP(Importacao[[#This Row],[País]],Tabela4[],4,FALSE)</f>
        <v>Turquia</v>
      </c>
      <c r="G3400" t="str">
        <f>IFERROR(VLOOKUP(Importacao[[#This Row],[País Corrigido]],'Conversor de países_Geral_UTF8_'!$A$2:$B$223,2,FALSE),"Não Informado")</f>
        <v>Europa</v>
      </c>
      <c r="H34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01" spans="1:8" hidden="1">
      <c r="A3401" s="3" t="s">
        <v>218</v>
      </c>
      <c r="B3401">
        <v>2021</v>
      </c>
      <c r="C3401">
        <v>0</v>
      </c>
      <c r="D3401">
        <v>0</v>
      </c>
      <c r="E3401" t="e">
        <v>#NUM!</v>
      </c>
      <c r="F3401" t="str">
        <f>VLOOKUP(Importacao[[#This Row],[País]],Tabela4[],4,FALSE)</f>
        <v>Turquia</v>
      </c>
      <c r="G3401" t="str">
        <f>IFERROR(VLOOKUP(Importacao[[#This Row],[País Corrigido]],'Conversor de países_Geral_UTF8_'!$A$2:$B$223,2,FALSE),"Não Informado")</f>
        <v>Europa</v>
      </c>
      <c r="H34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02" spans="1:8" hidden="1">
      <c r="A3402" s="3" t="s">
        <v>218</v>
      </c>
      <c r="B3402">
        <v>2022</v>
      </c>
      <c r="C3402">
        <v>22087</v>
      </c>
      <c r="D3402">
        <v>38817</v>
      </c>
      <c r="E3402">
        <v>1.757459138859963</v>
      </c>
      <c r="F3402" t="str">
        <f>VLOOKUP(Importacao[[#This Row],[País]],Tabela4[],4,FALSE)</f>
        <v>Turquia</v>
      </c>
      <c r="G3402" t="str">
        <f>IFERROR(VLOOKUP(Importacao[[#This Row],[País Corrigido]],'Conversor de países_Geral_UTF8_'!$A$2:$B$223,2,FALSE),"Não Informado")</f>
        <v>Europa</v>
      </c>
      <c r="H34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03" spans="1:8" hidden="1">
      <c r="A3403" s="3" t="s">
        <v>218</v>
      </c>
      <c r="B3403">
        <v>2023</v>
      </c>
      <c r="C3403">
        <v>0</v>
      </c>
      <c r="D3403">
        <v>0</v>
      </c>
      <c r="E3403" t="e">
        <v>#NUM!</v>
      </c>
      <c r="F3403" t="str">
        <f>VLOOKUP(Importacao[[#This Row],[País]],Tabela4[],4,FALSE)</f>
        <v>Turquia</v>
      </c>
      <c r="G3403" t="str">
        <f>IFERROR(VLOOKUP(Importacao[[#This Row],[País Corrigido]],'Conversor de países_Geral_UTF8_'!$A$2:$B$223,2,FALSE),"Não Informado")</f>
        <v>Europa</v>
      </c>
      <c r="H34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04" spans="1:8" hidden="1">
      <c r="A3404" s="3" t="s">
        <v>220</v>
      </c>
      <c r="B3404">
        <v>1970</v>
      </c>
      <c r="C3404">
        <v>0</v>
      </c>
      <c r="D3404">
        <v>0</v>
      </c>
      <c r="E3404" t="e">
        <v>#NUM!</v>
      </c>
      <c r="F3404" t="str">
        <f>VLOOKUP(Importacao[[#This Row],[País]],Tabela4[],4,FALSE)</f>
        <v>Ucrânia</v>
      </c>
      <c r="G3404" t="str">
        <f>IFERROR(VLOOKUP(Importacao[[#This Row],[País Corrigido]],'Conversor de países_Geral_UTF8_'!$A$2:$B$223,2,FALSE),"Não Informado")</f>
        <v>Europa</v>
      </c>
      <c r="H34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05" spans="1:8" hidden="1">
      <c r="A3405" s="3" t="s">
        <v>220</v>
      </c>
      <c r="B3405">
        <v>1971</v>
      </c>
      <c r="C3405">
        <v>0</v>
      </c>
      <c r="D3405">
        <v>0</v>
      </c>
      <c r="E3405" t="e">
        <v>#NUM!</v>
      </c>
      <c r="F3405" t="str">
        <f>VLOOKUP(Importacao[[#This Row],[País]],Tabela4[],4,FALSE)</f>
        <v>Ucrânia</v>
      </c>
      <c r="G3405" t="str">
        <f>IFERROR(VLOOKUP(Importacao[[#This Row],[País Corrigido]],'Conversor de países_Geral_UTF8_'!$A$2:$B$223,2,FALSE),"Não Informado")</f>
        <v>Europa</v>
      </c>
      <c r="H34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06" spans="1:8" hidden="1">
      <c r="A3406" s="3" t="s">
        <v>220</v>
      </c>
      <c r="B3406">
        <v>1972</v>
      </c>
      <c r="C3406">
        <v>0</v>
      </c>
      <c r="D3406">
        <v>0</v>
      </c>
      <c r="E3406" t="e">
        <v>#NUM!</v>
      </c>
      <c r="F3406" t="str">
        <f>VLOOKUP(Importacao[[#This Row],[País]],Tabela4[],4,FALSE)</f>
        <v>Ucrânia</v>
      </c>
      <c r="G3406" t="str">
        <f>IFERROR(VLOOKUP(Importacao[[#This Row],[País Corrigido]],'Conversor de países_Geral_UTF8_'!$A$2:$B$223,2,FALSE),"Não Informado")</f>
        <v>Europa</v>
      </c>
      <c r="H34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07" spans="1:8" hidden="1">
      <c r="A3407" s="3" t="s">
        <v>220</v>
      </c>
      <c r="B3407">
        <v>1973</v>
      </c>
      <c r="C3407">
        <v>0</v>
      </c>
      <c r="D3407">
        <v>0</v>
      </c>
      <c r="E3407" t="e">
        <v>#NUM!</v>
      </c>
      <c r="F3407" t="str">
        <f>VLOOKUP(Importacao[[#This Row],[País]],Tabela4[],4,FALSE)</f>
        <v>Ucrânia</v>
      </c>
      <c r="G3407" t="str">
        <f>IFERROR(VLOOKUP(Importacao[[#This Row],[País Corrigido]],'Conversor de países_Geral_UTF8_'!$A$2:$B$223,2,FALSE),"Não Informado")</f>
        <v>Europa</v>
      </c>
      <c r="H34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08" spans="1:8" hidden="1">
      <c r="A3408" s="3" t="s">
        <v>220</v>
      </c>
      <c r="B3408">
        <v>1974</v>
      </c>
      <c r="C3408">
        <v>0</v>
      </c>
      <c r="D3408">
        <v>0</v>
      </c>
      <c r="E3408" t="e">
        <v>#NUM!</v>
      </c>
      <c r="F3408" t="str">
        <f>VLOOKUP(Importacao[[#This Row],[País]],Tabela4[],4,FALSE)</f>
        <v>Ucrânia</v>
      </c>
      <c r="G3408" t="str">
        <f>IFERROR(VLOOKUP(Importacao[[#This Row],[País Corrigido]],'Conversor de países_Geral_UTF8_'!$A$2:$B$223,2,FALSE),"Não Informado")</f>
        <v>Europa</v>
      </c>
      <c r="H34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09" spans="1:8" hidden="1">
      <c r="A3409" s="3" t="s">
        <v>220</v>
      </c>
      <c r="B3409">
        <v>1975</v>
      </c>
      <c r="C3409">
        <v>0</v>
      </c>
      <c r="D3409">
        <v>0</v>
      </c>
      <c r="E3409" t="e">
        <v>#NUM!</v>
      </c>
      <c r="F3409" t="str">
        <f>VLOOKUP(Importacao[[#This Row],[País]],Tabela4[],4,FALSE)</f>
        <v>Ucrânia</v>
      </c>
      <c r="G3409" t="str">
        <f>IFERROR(VLOOKUP(Importacao[[#This Row],[País Corrigido]],'Conversor de países_Geral_UTF8_'!$A$2:$B$223,2,FALSE),"Não Informado")</f>
        <v>Europa</v>
      </c>
      <c r="H34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0" spans="1:8" hidden="1">
      <c r="A3410" s="3" t="s">
        <v>220</v>
      </c>
      <c r="B3410">
        <v>1976</v>
      </c>
      <c r="C3410">
        <v>0</v>
      </c>
      <c r="D3410">
        <v>0</v>
      </c>
      <c r="E3410" t="e">
        <v>#NUM!</v>
      </c>
      <c r="F3410" t="str">
        <f>VLOOKUP(Importacao[[#This Row],[País]],Tabela4[],4,FALSE)</f>
        <v>Ucrânia</v>
      </c>
      <c r="G3410" t="str">
        <f>IFERROR(VLOOKUP(Importacao[[#This Row],[País Corrigido]],'Conversor de países_Geral_UTF8_'!$A$2:$B$223,2,FALSE),"Não Informado")</f>
        <v>Europa</v>
      </c>
      <c r="H34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1" spans="1:8" hidden="1">
      <c r="A3411" s="3" t="s">
        <v>220</v>
      </c>
      <c r="B3411">
        <v>1977</v>
      </c>
      <c r="C3411">
        <v>0</v>
      </c>
      <c r="D3411">
        <v>0</v>
      </c>
      <c r="E3411" t="e">
        <v>#NUM!</v>
      </c>
      <c r="F3411" t="str">
        <f>VLOOKUP(Importacao[[#This Row],[País]],Tabela4[],4,FALSE)</f>
        <v>Ucrânia</v>
      </c>
      <c r="G3411" t="str">
        <f>IFERROR(VLOOKUP(Importacao[[#This Row],[País Corrigido]],'Conversor de países_Geral_UTF8_'!$A$2:$B$223,2,FALSE),"Não Informado")</f>
        <v>Europa</v>
      </c>
      <c r="H34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2" spans="1:8" hidden="1">
      <c r="A3412" s="3" t="s">
        <v>220</v>
      </c>
      <c r="B3412">
        <v>1978</v>
      </c>
      <c r="C3412">
        <v>0</v>
      </c>
      <c r="D3412">
        <v>0</v>
      </c>
      <c r="E3412" t="e">
        <v>#NUM!</v>
      </c>
      <c r="F3412" t="str">
        <f>VLOOKUP(Importacao[[#This Row],[País]],Tabela4[],4,FALSE)</f>
        <v>Ucrânia</v>
      </c>
      <c r="G3412" t="str">
        <f>IFERROR(VLOOKUP(Importacao[[#This Row],[País Corrigido]],'Conversor de países_Geral_UTF8_'!$A$2:$B$223,2,FALSE),"Não Informado")</f>
        <v>Europa</v>
      </c>
      <c r="H34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3" spans="1:8" hidden="1">
      <c r="A3413" s="3" t="s">
        <v>220</v>
      </c>
      <c r="B3413">
        <v>1979</v>
      </c>
      <c r="C3413">
        <v>0</v>
      </c>
      <c r="D3413">
        <v>0</v>
      </c>
      <c r="E3413" t="e">
        <v>#NUM!</v>
      </c>
      <c r="F3413" t="str">
        <f>VLOOKUP(Importacao[[#This Row],[País]],Tabela4[],4,FALSE)</f>
        <v>Ucrânia</v>
      </c>
      <c r="G3413" t="str">
        <f>IFERROR(VLOOKUP(Importacao[[#This Row],[País Corrigido]],'Conversor de países_Geral_UTF8_'!$A$2:$B$223,2,FALSE),"Não Informado")</f>
        <v>Europa</v>
      </c>
      <c r="H34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4" spans="1:8" hidden="1">
      <c r="A3414" s="3" t="s">
        <v>220</v>
      </c>
      <c r="B3414">
        <v>1980</v>
      </c>
      <c r="C3414">
        <v>0</v>
      </c>
      <c r="D3414">
        <v>0</v>
      </c>
      <c r="E3414" t="e">
        <v>#NUM!</v>
      </c>
      <c r="F3414" t="str">
        <f>VLOOKUP(Importacao[[#This Row],[País]],Tabela4[],4,FALSE)</f>
        <v>Ucrânia</v>
      </c>
      <c r="G3414" t="str">
        <f>IFERROR(VLOOKUP(Importacao[[#This Row],[País Corrigido]],'Conversor de países_Geral_UTF8_'!$A$2:$B$223,2,FALSE),"Não Informado")</f>
        <v>Europa</v>
      </c>
      <c r="H34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5" spans="1:8" hidden="1">
      <c r="A3415" s="3" t="s">
        <v>220</v>
      </c>
      <c r="B3415">
        <v>1981</v>
      </c>
      <c r="C3415">
        <v>0</v>
      </c>
      <c r="D3415">
        <v>0</v>
      </c>
      <c r="E3415" t="e">
        <v>#NUM!</v>
      </c>
      <c r="F3415" t="str">
        <f>VLOOKUP(Importacao[[#This Row],[País]],Tabela4[],4,FALSE)</f>
        <v>Ucrânia</v>
      </c>
      <c r="G3415" t="str">
        <f>IFERROR(VLOOKUP(Importacao[[#This Row],[País Corrigido]],'Conversor de países_Geral_UTF8_'!$A$2:$B$223,2,FALSE),"Não Informado")</f>
        <v>Europa</v>
      </c>
      <c r="H34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6" spans="1:8" hidden="1">
      <c r="A3416" s="3" t="s">
        <v>220</v>
      </c>
      <c r="B3416">
        <v>1982</v>
      </c>
      <c r="C3416">
        <v>0</v>
      </c>
      <c r="D3416">
        <v>0</v>
      </c>
      <c r="E3416" t="e">
        <v>#NUM!</v>
      </c>
      <c r="F3416" t="str">
        <f>VLOOKUP(Importacao[[#This Row],[País]],Tabela4[],4,FALSE)</f>
        <v>Ucrânia</v>
      </c>
      <c r="G3416" t="str">
        <f>IFERROR(VLOOKUP(Importacao[[#This Row],[País Corrigido]],'Conversor de países_Geral_UTF8_'!$A$2:$B$223,2,FALSE),"Não Informado")</f>
        <v>Europa</v>
      </c>
      <c r="H34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7" spans="1:8" hidden="1">
      <c r="A3417" s="3" t="s">
        <v>220</v>
      </c>
      <c r="B3417">
        <v>1983</v>
      </c>
      <c r="C3417">
        <v>0</v>
      </c>
      <c r="D3417">
        <v>0</v>
      </c>
      <c r="E3417" t="e">
        <v>#NUM!</v>
      </c>
      <c r="F3417" t="str">
        <f>VLOOKUP(Importacao[[#This Row],[País]],Tabela4[],4,FALSE)</f>
        <v>Ucrânia</v>
      </c>
      <c r="G3417" t="str">
        <f>IFERROR(VLOOKUP(Importacao[[#This Row],[País Corrigido]],'Conversor de países_Geral_UTF8_'!$A$2:$B$223,2,FALSE),"Não Informado")</f>
        <v>Europa</v>
      </c>
      <c r="H34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8" spans="1:8" hidden="1">
      <c r="A3418" s="3" t="s">
        <v>220</v>
      </c>
      <c r="B3418">
        <v>1984</v>
      </c>
      <c r="C3418">
        <v>0</v>
      </c>
      <c r="D3418">
        <v>0</v>
      </c>
      <c r="E3418" t="e">
        <v>#NUM!</v>
      </c>
      <c r="F3418" t="str">
        <f>VLOOKUP(Importacao[[#This Row],[País]],Tabela4[],4,FALSE)</f>
        <v>Ucrânia</v>
      </c>
      <c r="G3418" t="str">
        <f>IFERROR(VLOOKUP(Importacao[[#This Row],[País Corrigido]],'Conversor de países_Geral_UTF8_'!$A$2:$B$223,2,FALSE),"Não Informado")</f>
        <v>Europa</v>
      </c>
      <c r="H34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19" spans="1:8" hidden="1">
      <c r="A3419" s="3" t="s">
        <v>220</v>
      </c>
      <c r="B3419">
        <v>1985</v>
      </c>
      <c r="C3419">
        <v>0</v>
      </c>
      <c r="D3419">
        <v>0</v>
      </c>
      <c r="E3419" t="e">
        <v>#NUM!</v>
      </c>
      <c r="F3419" t="str">
        <f>VLOOKUP(Importacao[[#This Row],[País]],Tabela4[],4,FALSE)</f>
        <v>Ucrânia</v>
      </c>
      <c r="G3419" t="str">
        <f>IFERROR(VLOOKUP(Importacao[[#This Row],[País Corrigido]],'Conversor de países_Geral_UTF8_'!$A$2:$B$223,2,FALSE),"Não Informado")</f>
        <v>Europa</v>
      </c>
      <c r="H34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0" spans="1:8" hidden="1">
      <c r="A3420" s="3" t="s">
        <v>220</v>
      </c>
      <c r="B3420">
        <v>1986</v>
      </c>
      <c r="C3420">
        <v>0</v>
      </c>
      <c r="D3420">
        <v>0</v>
      </c>
      <c r="E3420" t="e">
        <v>#NUM!</v>
      </c>
      <c r="F3420" t="str">
        <f>VLOOKUP(Importacao[[#This Row],[País]],Tabela4[],4,FALSE)</f>
        <v>Ucrânia</v>
      </c>
      <c r="G3420" t="str">
        <f>IFERROR(VLOOKUP(Importacao[[#This Row],[País Corrigido]],'Conversor de países_Geral_UTF8_'!$A$2:$B$223,2,FALSE),"Não Informado")</f>
        <v>Europa</v>
      </c>
      <c r="H34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1" spans="1:8" hidden="1">
      <c r="A3421" s="3" t="s">
        <v>220</v>
      </c>
      <c r="B3421">
        <v>1987</v>
      </c>
      <c r="C3421">
        <v>0</v>
      </c>
      <c r="D3421">
        <v>0</v>
      </c>
      <c r="E3421" t="e">
        <v>#NUM!</v>
      </c>
      <c r="F3421" t="str">
        <f>VLOOKUP(Importacao[[#This Row],[País]],Tabela4[],4,FALSE)</f>
        <v>Ucrânia</v>
      </c>
      <c r="G3421" t="str">
        <f>IFERROR(VLOOKUP(Importacao[[#This Row],[País Corrigido]],'Conversor de países_Geral_UTF8_'!$A$2:$B$223,2,FALSE),"Não Informado")</f>
        <v>Europa</v>
      </c>
      <c r="H34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2" spans="1:8" hidden="1">
      <c r="A3422" s="3" t="s">
        <v>220</v>
      </c>
      <c r="B3422">
        <v>1988</v>
      </c>
      <c r="C3422">
        <v>0</v>
      </c>
      <c r="D3422">
        <v>0</v>
      </c>
      <c r="E3422" t="e">
        <v>#NUM!</v>
      </c>
      <c r="F3422" t="str">
        <f>VLOOKUP(Importacao[[#This Row],[País]],Tabela4[],4,FALSE)</f>
        <v>Ucrânia</v>
      </c>
      <c r="G3422" t="str">
        <f>IFERROR(VLOOKUP(Importacao[[#This Row],[País Corrigido]],'Conversor de países_Geral_UTF8_'!$A$2:$B$223,2,FALSE),"Não Informado")</f>
        <v>Europa</v>
      </c>
      <c r="H34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3" spans="1:8" hidden="1">
      <c r="A3423" s="3" t="s">
        <v>220</v>
      </c>
      <c r="B3423">
        <v>1989</v>
      </c>
      <c r="C3423">
        <v>0</v>
      </c>
      <c r="D3423">
        <v>0</v>
      </c>
      <c r="E3423" t="e">
        <v>#NUM!</v>
      </c>
      <c r="F3423" t="str">
        <f>VLOOKUP(Importacao[[#This Row],[País]],Tabela4[],4,FALSE)</f>
        <v>Ucrânia</v>
      </c>
      <c r="G3423" t="str">
        <f>IFERROR(VLOOKUP(Importacao[[#This Row],[País Corrigido]],'Conversor de países_Geral_UTF8_'!$A$2:$B$223,2,FALSE),"Não Informado")</f>
        <v>Europa</v>
      </c>
      <c r="H34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4" spans="1:8" hidden="1">
      <c r="A3424" s="3" t="s">
        <v>220</v>
      </c>
      <c r="B3424">
        <v>1990</v>
      </c>
      <c r="C3424">
        <v>0</v>
      </c>
      <c r="D3424">
        <v>0</v>
      </c>
      <c r="E3424" t="e">
        <v>#NUM!</v>
      </c>
      <c r="F3424" t="str">
        <f>VLOOKUP(Importacao[[#This Row],[País]],Tabela4[],4,FALSE)</f>
        <v>Ucrânia</v>
      </c>
      <c r="G3424" t="str">
        <f>IFERROR(VLOOKUP(Importacao[[#This Row],[País Corrigido]],'Conversor de países_Geral_UTF8_'!$A$2:$B$223,2,FALSE),"Não Informado")</f>
        <v>Europa</v>
      </c>
      <c r="H34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5" spans="1:8" hidden="1">
      <c r="A3425" s="3" t="s">
        <v>220</v>
      </c>
      <c r="B3425">
        <v>1991</v>
      </c>
      <c r="C3425">
        <v>0</v>
      </c>
      <c r="D3425">
        <v>0</v>
      </c>
      <c r="E3425" t="e">
        <v>#NUM!</v>
      </c>
      <c r="F3425" t="str">
        <f>VLOOKUP(Importacao[[#This Row],[País]],Tabela4[],4,FALSE)</f>
        <v>Ucrânia</v>
      </c>
      <c r="G3425" t="str">
        <f>IFERROR(VLOOKUP(Importacao[[#This Row],[País Corrigido]],'Conversor de países_Geral_UTF8_'!$A$2:$B$223,2,FALSE),"Não Informado")</f>
        <v>Europa</v>
      </c>
      <c r="H34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6" spans="1:8" hidden="1">
      <c r="A3426" s="3" t="s">
        <v>220</v>
      </c>
      <c r="B3426">
        <v>1992</v>
      </c>
      <c r="C3426">
        <v>0</v>
      </c>
      <c r="D3426">
        <v>0</v>
      </c>
      <c r="E3426" t="e">
        <v>#NUM!</v>
      </c>
      <c r="F3426" t="str">
        <f>VLOOKUP(Importacao[[#This Row],[País]],Tabela4[],4,FALSE)</f>
        <v>Ucrânia</v>
      </c>
      <c r="G3426" t="str">
        <f>IFERROR(VLOOKUP(Importacao[[#This Row],[País Corrigido]],'Conversor de países_Geral_UTF8_'!$A$2:$B$223,2,FALSE),"Não Informado")</f>
        <v>Europa</v>
      </c>
      <c r="H34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7" spans="1:8" hidden="1">
      <c r="A3427" s="3" t="s">
        <v>220</v>
      </c>
      <c r="B3427">
        <v>1993</v>
      </c>
      <c r="C3427">
        <v>0</v>
      </c>
      <c r="D3427">
        <v>0</v>
      </c>
      <c r="E3427" t="e">
        <v>#NUM!</v>
      </c>
      <c r="F3427" t="str">
        <f>VLOOKUP(Importacao[[#This Row],[País]],Tabela4[],4,FALSE)</f>
        <v>Ucrânia</v>
      </c>
      <c r="G3427" t="str">
        <f>IFERROR(VLOOKUP(Importacao[[#This Row],[País Corrigido]],'Conversor de países_Geral_UTF8_'!$A$2:$B$223,2,FALSE),"Não Informado")</f>
        <v>Europa</v>
      </c>
      <c r="H34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8" spans="1:8" hidden="1">
      <c r="A3428" s="3" t="s">
        <v>220</v>
      </c>
      <c r="B3428">
        <v>1994</v>
      </c>
      <c r="C3428">
        <v>0</v>
      </c>
      <c r="D3428">
        <v>0</v>
      </c>
      <c r="E3428" t="e">
        <v>#NUM!</v>
      </c>
      <c r="F3428" t="str">
        <f>VLOOKUP(Importacao[[#This Row],[País]],Tabela4[],4,FALSE)</f>
        <v>Ucrânia</v>
      </c>
      <c r="G3428" t="str">
        <f>IFERROR(VLOOKUP(Importacao[[#This Row],[País Corrigido]],'Conversor de países_Geral_UTF8_'!$A$2:$B$223,2,FALSE),"Não Informado")</f>
        <v>Europa</v>
      </c>
      <c r="H34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29" spans="1:8" hidden="1">
      <c r="A3429" s="3" t="s">
        <v>220</v>
      </c>
      <c r="B3429">
        <v>1995</v>
      </c>
      <c r="C3429">
        <v>0</v>
      </c>
      <c r="D3429">
        <v>0</v>
      </c>
      <c r="E3429" t="e">
        <v>#NUM!</v>
      </c>
      <c r="F3429" t="str">
        <f>VLOOKUP(Importacao[[#This Row],[País]],Tabela4[],4,FALSE)</f>
        <v>Ucrânia</v>
      </c>
      <c r="G3429" t="str">
        <f>IFERROR(VLOOKUP(Importacao[[#This Row],[País Corrigido]],'Conversor de países_Geral_UTF8_'!$A$2:$B$223,2,FALSE),"Não Informado")</f>
        <v>Europa</v>
      </c>
      <c r="H34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0" spans="1:8" hidden="1">
      <c r="A3430" s="3" t="s">
        <v>220</v>
      </c>
      <c r="B3430">
        <v>1996</v>
      </c>
      <c r="C3430">
        <v>0</v>
      </c>
      <c r="D3430">
        <v>0</v>
      </c>
      <c r="E3430" t="e">
        <v>#NUM!</v>
      </c>
      <c r="F3430" t="str">
        <f>VLOOKUP(Importacao[[#This Row],[País]],Tabela4[],4,FALSE)</f>
        <v>Ucrânia</v>
      </c>
      <c r="G3430" t="str">
        <f>IFERROR(VLOOKUP(Importacao[[#This Row],[País Corrigido]],'Conversor de países_Geral_UTF8_'!$A$2:$B$223,2,FALSE),"Não Informado")</f>
        <v>Europa</v>
      </c>
      <c r="H34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1" spans="1:8" hidden="1">
      <c r="A3431" s="3" t="s">
        <v>220</v>
      </c>
      <c r="B3431">
        <v>1997</v>
      </c>
      <c r="C3431">
        <v>0</v>
      </c>
      <c r="D3431">
        <v>0</v>
      </c>
      <c r="E3431" t="e">
        <v>#NUM!</v>
      </c>
      <c r="F3431" t="str">
        <f>VLOOKUP(Importacao[[#This Row],[País]],Tabela4[],4,FALSE)</f>
        <v>Ucrânia</v>
      </c>
      <c r="G3431" t="str">
        <f>IFERROR(VLOOKUP(Importacao[[#This Row],[País Corrigido]],'Conversor de países_Geral_UTF8_'!$A$2:$B$223,2,FALSE),"Não Informado")</f>
        <v>Europa</v>
      </c>
      <c r="H34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2" spans="1:8" hidden="1">
      <c r="A3432" s="3" t="s">
        <v>220</v>
      </c>
      <c r="B3432">
        <v>1998</v>
      </c>
      <c r="C3432">
        <v>0</v>
      </c>
      <c r="D3432">
        <v>0</v>
      </c>
      <c r="E3432" t="e">
        <v>#NUM!</v>
      </c>
      <c r="F3432" t="str">
        <f>VLOOKUP(Importacao[[#This Row],[País]],Tabela4[],4,FALSE)</f>
        <v>Ucrânia</v>
      </c>
      <c r="G3432" t="str">
        <f>IFERROR(VLOOKUP(Importacao[[#This Row],[País Corrigido]],'Conversor de países_Geral_UTF8_'!$A$2:$B$223,2,FALSE),"Não Informado")</f>
        <v>Europa</v>
      </c>
      <c r="H34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3" spans="1:8" hidden="1">
      <c r="A3433" s="3" t="s">
        <v>220</v>
      </c>
      <c r="B3433">
        <v>1999</v>
      </c>
      <c r="C3433">
        <v>0</v>
      </c>
      <c r="D3433">
        <v>0</v>
      </c>
      <c r="E3433" t="e">
        <v>#NUM!</v>
      </c>
      <c r="F3433" t="str">
        <f>VLOOKUP(Importacao[[#This Row],[País]],Tabela4[],4,FALSE)</f>
        <v>Ucrânia</v>
      </c>
      <c r="G3433" t="str">
        <f>IFERROR(VLOOKUP(Importacao[[#This Row],[País Corrigido]],'Conversor de países_Geral_UTF8_'!$A$2:$B$223,2,FALSE),"Não Informado")</f>
        <v>Europa</v>
      </c>
      <c r="H34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4" spans="1:8" hidden="1">
      <c r="A3434" s="3" t="s">
        <v>220</v>
      </c>
      <c r="B3434">
        <v>2000</v>
      </c>
      <c r="C3434">
        <v>0</v>
      </c>
      <c r="D3434">
        <v>0</v>
      </c>
      <c r="E3434" t="e">
        <v>#NUM!</v>
      </c>
      <c r="F3434" t="str">
        <f>VLOOKUP(Importacao[[#This Row],[País]],Tabela4[],4,FALSE)</f>
        <v>Ucrânia</v>
      </c>
      <c r="G3434" t="str">
        <f>IFERROR(VLOOKUP(Importacao[[#This Row],[País Corrigido]],'Conversor de países_Geral_UTF8_'!$A$2:$B$223,2,FALSE),"Não Informado")</f>
        <v>Europa</v>
      </c>
      <c r="H34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5" spans="1:8" hidden="1">
      <c r="A3435" s="3" t="s">
        <v>220</v>
      </c>
      <c r="B3435">
        <v>2001</v>
      </c>
      <c r="C3435">
        <v>0</v>
      </c>
      <c r="D3435">
        <v>0</v>
      </c>
      <c r="E3435" t="e">
        <v>#NUM!</v>
      </c>
      <c r="F3435" t="str">
        <f>VLOOKUP(Importacao[[#This Row],[País]],Tabela4[],4,FALSE)</f>
        <v>Ucrânia</v>
      </c>
      <c r="G3435" t="str">
        <f>IFERROR(VLOOKUP(Importacao[[#This Row],[País Corrigido]],'Conversor de países_Geral_UTF8_'!$A$2:$B$223,2,FALSE),"Não Informado")</f>
        <v>Europa</v>
      </c>
      <c r="H34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6" spans="1:8" hidden="1">
      <c r="A3436" s="3" t="s">
        <v>220</v>
      </c>
      <c r="B3436">
        <v>2002</v>
      </c>
      <c r="C3436">
        <v>0</v>
      </c>
      <c r="D3436">
        <v>0</v>
      </c>
      <c r="E3436" t="e">
        <v>#NUM!</v>
      </c>
      <c r="F3436" t="str">
        <f>VLOOKUP(Importacao[[#This Row],[País]],Tabela4[],4,FALSE)</f>
        <v>Ucrânia</v>
      </c>
      <c r="G3436" t="str">
        <f>IFERROR(VLOOKUP(Importacao[[#This Row],[País Corrigido]],'Conversor de países_Geral_UTF8_'!$A$2:$B$223,2,FALSE),"Não Informado")</f>
        <v>Europa</v>
      </c>
      <c r="H34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7" spans="1:8" hidden="1">
      <c r="A3437" s="3" t="s">
        <v>220</v>
      </c>
      <c r="B3437">
        <v>2003</v>
      </c>
      <c r="C3437">
        <v>0</v>
      </c>
      <c r="D3437">
        <v>0</v>
      </c>
      <c r="E3437" t="e">
        <v>#NUM!</v>
      </c>
      <c r="F3437" t="str">
        <f>VLOOKUP(Importacao[[#This Row],[País]],Tabela4[],4,FALSE)</f>
        <v>Ucrânia</v>
      </c>
      <c r="G3437" t="str">
        <f>IFERROR(VLOOKUP(Importacao[[#This Row],[País Corrigido]],'Conversor de países_Geral_UTF8_'!$A$2:$B$223,2,FALSE),"Não Informado")</f>
        <v>Europa</v>
      </c>
      <c r="H34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8" spans="1:8" hidden="1">
      <c r="A3438" s="3" t="s">
        <v>220</v>
      </c>
      <c r="B3438">
        <v>2004</v>
      </c>
      <c r="C3438">
        <v>0</v>
      </c>
      <c r="D3438">
        <v>0</v>
      </c>
      <c r="E3438" t="e">
        <v>#NUM!</v>
      </c>
      <c r="F3438" t="str">
        <f>VLOOKUP(Importacao[[#This Row],[País]],Tabela4[],4,FALSE)</f>
        <v>Ucrânia</v>
      </c>
      <c r="G3438" t="str">
        <f>IFERROR(VLOOKUP(Importacao[[#This Row],[País Corrigido]],'Conversor de países_Geral_UTF8_'!$A$2:$B$223,2,FALSE),"Não Informado")</f>
        <v>Europa</v>
      </c>
      <c r="H34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39" spans="1:8" hidden="1">
      <c r="A3439" s="3" t="s">
        <v>220</v>
      </c>
      <c r="B3439">
        <v>2005</v>
      </c>
      <c r="C3439">
        <v>0</v>
      </c>
      <c r="D3439">
        <v>0</v>
      </c>
      <c r="E3439" t="e">
        <v>#NUM!</v>
      </c>
      <c r="F3439" t="str">
        <f>VLOOKUP(Importacao[[#This Row],[País]],Tabela4[],4,FALSE)</f>
        <v>Ucrânia</v>
      </c>
      <c r="G3439" t="str">
        <f>IFERROR(VLOOKUP(Importacao[[#This Row],[País Corrigido]],'Conversor de países_Geral_UTF8_'!$A$2:$B$223,2,FALSE),"Não Informado")</f>
        <v>Europa</v>
      </c>
      <c r="H34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0" spans="1:8" hidden="1">
      <c r="A3440" s="3" t="s">
        <v>220</v>
      </c>
      <c r="B3440">
        <v>2006</v>
      </c>
      <c r="C3440">
        <v>0</v>
      </c>
      <c r="D3440">
        <v>0</v>
      </c>
      <c r="E3440" t="e">
        <v>#NUM!</v>
      </c>
      <c r="F3440" t="str">
        <f>VLOOKUP(Importacao[[#This Row],[País]],Tabela4[],4,FALSE)</f>
        <v>Ucrânia</v>
      </c>
      <c r="G3440" t="str">
        <f>IFERROR(VLOOKUP(Importacao[[#This Row],[País Corrigido]],'Conversor de países_Geral_UTF8_'!$A$2:$B$223,2,FALSE),"Não Informado")</f>
        <v>Europa</v>
      </c>
      <c r="H34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1" spans="1:8" hidden="1">
      <c r="A3441" s="3" t="s">
        <v>220</v>
      </c>
      <c r="B3441">
        <v>2007</v>
      </c>
      <c r="C3441">
        <v>0</v>
      </c>
      <c r="D3441">
        <v>0</v>
      </c>
      <c r="E3441" t="e">
        <v>#NUM!</v>
      </c>
      <c r="F3441" t="str">
        <f>VLOOKUP(Importacao[[#This Row],[País]],Tabela4[],4,FALSE)</f>
        <v>Ucrânia</v>
      </c>
      <c r="G3441" t="str">
        <f>IFERROR(VLOOKUP(Importacao[[#This Row],[País Corrigido]],'Conversor de países_Geral_UTF8_'!$A$2:$B$223,2,FALSE),"Não Informado")</f>
        <v>Europa</v>
      </c>
      <c r="H34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2" spans="1:8" hidden="1">
      <c r="A3442" s="3" t="s">
        <v>220</v>
      </c>
      <c r="B3442">
        <v>2008</v>
      </c>
      <c r="C3442">
        <v>0</v>
      </c>
      <c r="D3442">
        <v>0</v>
      </c>
      <c r="E3442" t="e">
        <v>#NUM!</v>
      </c>
      <c r="F3442" t="str">
        <f>VLOOKUP(Importacao[[#This Row],[País]],Tabela4[],4,FALSE)</f>
        <v>Ucrânia</v>
      </c>
      <c r="G3442" t="str">
        <f>IFERROR(VLOOKUP(Importacao[[#This Row],[País Corrigido]],'Conversor de países_Geral_UTF8_'!$A$2:$B$223,2,FALSE),"Não Informado")</f>
        <v>Europa</v>
      </c>
      <c r="H34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3" spans="1:8" hidden="1">
      <c r="A3443" s="3" t="s">
        <v>220</v>
      </c>
      <c r="B3443">
        <v>2009</v>
      </c>
      <c r="C3443">
        <v>0</v>
      </c>
      <c r="D3443">
        <v>0</v>
      </c>
      <c r="E3443" t="e">
        <v>#NUM!</v>
      </c>
      <c r="F3443" t="str">
        <f>VLOOKUP(Importacao[[#This Row],[País]],Tabela4[],4,FALSE)</f>
        <v>Ucrânia</v>
      </c>
      <c r="G3443" t="str">
        <f>IFERROR(VLOOKUP(Importacao[[#This Row],[País Corrigido]],'Conversor de países_Geral_UTF8_'!$A$2:$B$223,2,FALSE),"Não Informado")</f>
        <v>Europa</v>
      </c>
      <c r="H34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4" spans="1:8" hidden="1">
      <c r="A3444" s="3" t="s">
        <v>220</v>
      </c>
      <c r="B3444">
        <v>2010</v>
      </c>
      <c r="C3444">
        <v>0</v>
      </c>
      <c r="D3444">
        <v>0</v>
      </c>
      <c r="E3444" t="e">
        <v>#NUM!</v>
      </c>
      <c r="F3444" t="str">
        <f>VLOOKUP(Importacao[[#This Row],[País]],Tabela4[],4,FALSE)</f>
        <v>Ucrânia</v>
      </c>
      <c r="G3444" t="str">
        <f>IFERROR(VLOOKUP(Importacao[[#This Row],[País Corrigido]],'Conversor de países_Geral_UTF8_'!$A$2:$B$223,2,FALSE),"Não Informado")</f>
        <v>Europa</v>
      </c>
      <c r="H34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5" spans="1:8" hidden="1">
      <c r="A3445" s="3" t="s">
        <v>220</v>
      </c>
      <c r="B3445">
        <v>2011</v>
      </c>
      <c r="C3445">
        <v>0</v>
      </c>
      <c r="D3445">
        <v>0</v>
      </c>
      <c r="E3445" t="e">
        <v>#NUM!</v>
      </c>
      <c r="F3445" t="str">
        <f>VLOOKUP(Importacao[[#This Row],[País]],Tabela4[],4,FALSE)</f>
        <v>Ucrânia</v>
      </c>
      <c r="G3445" t="str">
        <f>IFERROR(VLOOKUP(Importacao[[#This Row],[País Corrigido]],'Conversor de países_Geral_UTF8_'!$A$2:$B$223,2,FALSE),"Não Informado")</f>
        <v>Europa</v>
      </c>
      <c r="H34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6" spans="1:8" hidden="1">
      <c r="A3446" s="3" t="s">
        <v>220</v>
      </c>
      <c r="B3446">
        <v>2012</v>
      </c>
      <c r="C3446">
        <v>0</v>
      </c>
      <c r="D3446">
        <v>0</v>
      </c>
      <c r="E3446" t="e">
        <v>#NUM!</v>
      </c>
      <c r="F3446" t="str">
        <f>VLOOKUP(Importacao[[#This Row],[País]],Tabela4[],4,FALSE)</f>
        <v>Ucrânia</v>
      </c>
      <c r="G3446" t="str">
        <f>IFERROR(VLOOKUP(Importacao[[#This Row],[País Corrigido]],'Conversor de países_Geral_UTF8_'!$A$2:$B$223,2,FALSE),"Não Informado")</f>
        <v>Europa</v>
      </c>
      <c r="H34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7" spans="1:8" hidden="1">
      <c r="A3447" s="3" t="s">
        <v>220</v>
      </c>
      <c r="B3447">
        <v>2013</v>
      </c>
      <c r="C3447">
        <v>0</v>
      </c>
      <c r="D3447">
        <v>0</v>
      </c>
      <c r="E3447" t="e">
        <v>#NUM!</v>
      </c>
      <c r="F3447" t="str">
        <f>VLOOKUP(Importacao[[#This Row],[País]],Tabela4[],4,FALSE)</f>
        <v>Ucrânia</v>
      </c>
      <c r="G3447" t="str">
        <f>IFERROR(VLOOKUP(Importacao[[#This Row],[País Corrigido]],'Conversor de países_Geral_UTF8_'!$A$2:$B$223,2,FALSE),"Não Informado")</f>
        <v>Europa</v>
      </c>
      <c r="H34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8" spans="1:8" hidden="1">
      <c r="A3448" s="3" t="s">
        <v>220</v>
      </c>
      <c r="B3448">
        <v>2014</v>
      </c>
      <c r="C3448">
        <v>0</v>
      </c>
      <c r="D3448">
        <v>0</v>
      </c>
      <c r="E3448" t="e">
        <v>#NUM!</v>
      </c>
      <c r="F3448" t="str">
        <f>VLOOKUP(Importacao[[#This Row],[País]],Tabela4[],4,FALSE)</f>
        <v>Ucrânia</v>
      </c>
      <c r="G3448" t="str">
        <f>IFERROR(VLOOKUP(Importacao[[#This Row],[País Corrigido]],'Conversor de países_Geral_UTF8_'!$A$2:$B$223,2,FALSE),"Não Informado")</f>
        <v>Europa</v>
      </c>
      <c r="H34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49" spans="1:8" hidden="1">
      <c r="A3449" s="3" t="s">
        <v>220</v>
      </c>
      <c r="B3449">
        <v>2015</v>
      </c>
      <c r="C3449">
        <v>0</v>
      </c>
      <c r="D3449">
        <v>0</v>
      </c>
      <c r="E3449" t="e">
        <v>#NUM!</v>
      </c>
      <c r="F3449" t="str">
        <f>VLOOKUP(Importacao[[#This Row],[País]],Tabela4[],4,FALSE)</f>
        <v>Ucrânia</v>
      </c>
      <c r="G3449" t="str">
        <f>IFERROR(VLOOKUP(Importacao[[#This Row],[País Corrigido]],'Conversor de países_Geral_UTF8_'!$A$2:$B$223,2,FALSE),"Não Informado")</f>
        <v>Europa</v>
      </c>
      <c r="H34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50" spans="1:8" hidden="1">
      <c r="A3450" s="3" t="s">
        <v>220</v>
      </c>
      <c r="B3450">
        <v>2016</v>
      </c>
      <c r="C3450">
        <v>5319</v>
      </c>
      <c r="D3450">
        <v>9679</v>
      </c>
      <c r="E3450">
        <v>1.8197029516826471</v>
      </c>
      <c r="F3450" t="str">
        <f>VLOOKUP(Importacao[[#This Row],[País]],Tabela4[],4,FALSE)</f>
        <v>Ucrânia</v>
      </c>
      <c r="G3450" t="str">
        <f>IFERROR(VLOOKUP(Importacao[[#This Row],[País Corrigido]],'Conversor de países_Geral_UTF8_'!$A$2:$B$223,2,FALSE),"Não Informado")</f>
        <v>Europa</v>
      </c>
      <c r="H34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51" spans="1:8" hidden="1">
      <c r="A3451" s="3" t="s">
        <v>220</v>
      </c>
      <c r="B3451">
        <v>2017</v>
      </c>
      <c r="C3451">
        <v>865</v>
      </c>
      <c r="D3451">
        <v>931</v>
      </c>
      <c r="E3451">
        <v>1.0763005780346822</v>
      </c>
      <c r="F3451" t="str">
        <f>VLOOKUP(Importacao[[#This Row],[País]],Tabela4[],4,FALSE)</f>
        <v>Ucrânia</v>
      </c>
      <c r="G3451" t="str">
        <f>IFERROR(VLOOKUP(Importacao[[#This Row],[País Corrigido]],'Conversor de países_Geral_UTF8_'!$A$2:$B$223,2,FALSE),"Não Informado")</f>
        <v>Europa</v>
      </c>
      <c r="H34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52" spans="1:8" hidden="1">
      <c r="A3452" s="3" t="s">
        <v>220</v>
      </c>
      <c r="B3452">
        <v>2018</v>
      </c>
      <c r="C3452">
        <v>0</v>
      </c>
      <c r="D3452">
        <v>0</v>
      </c>
      <c r="E3452" t="e">
        <v>#NUM!</v>
      </c>
      <c r="F3452" t="str">
        <f>VLOOKUP(Importacao[[#This Row],[País]],Tabela4[],4,FALSE)</f>
        <v>Ucrânia</v>
      </c>
      <c r="G3452" t="str">
        <f>IFERROR(VLOOKUP(Importacao[[#This Row],[País Corrigido]],'Conversor de países_Geral_UTF8_'!$A$2:$B$223,2,FALSE),"Não Informado")</f>
        <v>Europa</v>
      </c>
      <c r="H34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53" spans="1:8" hidden="1">
      <c r="A3453" s="3" t="s">
        <v>220</v>
      </c>
      <c r="B3453">
        <v>2019</v>
      </c>
      <c r="C3453">
        <v>4646</v>
      </c>
      <c r="D3453">
        <v>3074</v>
      </c>
      <c r="E3453">
        <v>0.66164442531209644</v>
      </c>
      <c r="F3453" t="str">
        <f>VLOOKUP(Importacao[[#This Row],[País]],Tabela4[],4,FALSE)</f>
        <v>Ucrânia</v>
      </c>
      <c r="G3453" t="str">
        <f>IFERROR(VLOOKUP(Importacao[[#This Row],[País Corrigido]],'Conversor de países_Geral_UTF8_'!$A$2:$B$223,2,FALSE),"Não Informado")</f>
        <v>Europa</v>
      </c>
      <c r="H34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54" spans="1:8" hidden="1">
      <c r="A3454" s="3" t="s">
        <v>220</v>
      </c>
      <c r="B3454">
        <v>2020</v>
      </c>
      <c r="C3454">
        <v>0</v>
      </c>
      <c r="D3454">
        <v>0</v>
      </c>
      <c r="E3454" t="e">
        <v>#NUM!</v>
      </c>
      <c r="F3454" t="str">
        <f>VLOOKUP(Importacao[[#This Row],[País]],Tabela4[],4,FALSE)</f>
        <v>Ucrânia</v>
      </c>
      <c r="G3454" t="str">
        <f>IFERROR(VLOOKUP(Importacao[[#This Row],[País Corrigido]],'Conversor de países_Geral_UTF8_'!$A$2:$B$223,2,FALSE),"Não Informado")</f>
        <v>Europa</v>
      </c>
      <c r="H34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55" spans="1:8" hidden="1">
      <c r="A3455" s="3" t="s">
        <v>220</v>
      </c>
      <c r="B3455">
        <v>2021</v>
      </c>
      <c r="C3455">
        <v>0</v>
      </c>
      <c r="D3455">
        <v>0</v>
      </c>
      <c r="E3455" t="e">
        <v>#NUM!</v>
      </c>
      <c r="F3455" t="str">
        <f>VLOOKUP(Importacao[[#This Row],[País]],Tabela4[],4,FALSE)</f>
        <v>Ucrânia</v>
      </c>
      <c r="G3455" t="str">
        <f>IFERROR(VLOOKUP(Importacao[[#This Row],[País Corrigido]],'Conversor de países_Geral_UTF8_'!$A$2:$B$223,2,FALSE),"Não Informado")</f>
        <v>Europa</v>
      </c>
      <c r="H34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56" spans="1:8" hidden="1">
      <c r="A3456" s="3" t="s">
        <v>220</v>
      </c>
      <c r="B3456">
        <v>2022</v>
      </c>
      <c r="C3456">
        <v>0</v>
      </c>
      <c r="D3456">
        <v>0</v>
      </c>
      <c r="E3456" t="e">
        <v>#NUM!</v>
      </c>
      <c r="F3456" t="str">
        <f>VLOOKUP(Importacao[[#This Row],[País]],Tabela4[],4,FALSE)</f>
        <v>Ucrânia</v>
      </c>
      <c r="G3456" t="str">
        <f>IFERROR(VLOOKUP(Importacao[[#This Row],[País Corrigido]],'Conversor de países_Geral_UTF8_'!$A$2:$B$223,2,FALSE),"Não Informado")</f>
        <v>Europa</v>
      </c>
      <c r="H34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57" spans="1:8" hidden="1">
      <c r="A3457" s="3" t="s">
        <v>220</v>
      </c>
      <c r="B3457">
        <v>2023</v>
      </c>
      <c r="C3457">
        <v>0</v>
      </c>
      <c r="D3457">
        <v>0</v>
      </c>
      <c r="E3457" t="e">
        <v>#NUM!</v>
      </c>
      <c r="F3457" t="str">
        <f>VLOOKUP(Importacao[[#This Row],[País]],Tabela4[],4,FALSE)</f>
        <v>Ucrânia</v>
      </c>
      <c r="G3457" t="str">
        <f>IFERROR(VLOOKUP(Importacao[[#This Row],[País Corrigido]],'Conversor de países_Geral_UTF8_'!$A$2:$B$223,2,FALSE),"Não Informado")</f>
        <v>Europa</v>
      </c>
      <c r="H34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58" spans="1:8">
      <c r="A3458" s="3" t="s">
        <v>223</v>
      </c>
      <c r="B3458">
        <v>1970</v>
      </c>
      <c r="C3458">
        <v>5767</v>
      </c>
      <c r="D3458">
        <v>1871</v>
      </c>
      <c r="E3458">
        <v>0.32443211375065023</v>
      </c>
      <c r="F3458" t="str">
        <f>VLOOKUP(Importacao[[#This Row],[País]],Tabela4[],4,FALSE)</f>
        <v>Uruguai</v>
      </c>
      <c r="G3458" t="str">
        <f>IFERROR(VLOOKUP(Importacao[[#This Row],[País Corrigido]],'Conversor de países_Geral_UTF8_'!$A$2:$B$223,2,FALSE),"Não Informado")</f>
        <v>América do Sul</v>
      </c>
      <c r="H34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59" spans="1:8">
      <c r="A3459" s="3" t="s">
        <v>223</v>
      </c>
      <c r="B3459">
        <v>1971</v>
      </c>
      <c r="C3459">
        <v>1917</v>
      </c>
      <c r="D3459">
        <v>636</v>
      </c>
      <c r="E3459">
        <v>0.33176838810641629</v>
      </c>
      <c r="F3459" t="str">
        <f>VLOOKUP(Importacao[[#This Row],[País]],Tabela4[],4,FALSE)</f>
        <v>Uruguai</v>
      </c>
      <c r="G3459" t="str">
        <f>IFERROR(VLOOKUP(Importacao[[#This Row],[País Corrigido]],'Conversor de países_Geral_UTF8_'!$A$2:$B$223,2,FALSE),"Não Informado")</f>
        <v>América do Sul</v>
      </c>
      <c r="H34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60" spans="1:8">
      <c r="A3460" s="3" t="s">
        <v>223</v>
      </c>
      <c r="B3460">
        <v>1972</v>
      </c>
      <c r="C3460">
        <v>7394</v>
      </c>
      <c r="D3460">
        <v>2741</v>
      </c>
      <c r="E3460">
        <v>0.37070597781985393</v>
      </c>
      <c r="F3460" t="str">
        <f>VLOOKUP(Importacao[[#This Row],[País]],Tabela4[],4,FALSE)</f>
        <v>Uruguai</v>
      </c>
      <c r="G3460" t="str">
        <f>IFERROR(VLOOKUP(Importacao[[#This Row],[País Corrigido]],'Conversor de países_Geral_UTF8_'!$A$2:$B$223,2,FALSE),"Não Informado")</f>
        <v>América do Sul</v>
      </c>
      <c r="H34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61" spans="1:8">
      <c r="A3461" s="3" t="s">
        <v>223</v>
      </c>
      <c r="B3461">
        <v>1973</v>
      </c>
      <c r="C3461">
        <v>0</v>
      </c>
      <c r="D3461">
        <v>0</v>
      </c>
      <c r="E3461" t="e">
        <v>#NUM!</v>
      </c>
      <c r="F3461" t="str">
        <f>VLOOKUP(Importacao[[#This Row],[País]],Tabela4[],4,FALSE)</f>
        <v>Uruguai</v>
      </c>
      <c r="G3461" t="str">
        <f>IFERROR(VLOOKUP(Importacao[[#This Row],[País Corrigido]],'Conversor de países_Geral_UTF8_'!$A$2:$B$223,2,FALSE),"Não Informado")</f>
        <v>América do Sul</v>
      </c>
      <c r="H34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62" spans="1:8">
      <c r="A3462" s="3" t="s">
        <v>223</v>
      </c>
      <c r="B3462">
        <v>1974</v>
      </c>
      <c r="C3462">
        <v>0</v>
      </c>
      <c r="D3462">
        <v>0</v>
      </c>
      <c r="E3462" t="e">
        <v>#NUM!</v>
      </c>
      <c r="F3462" t="str">
        <f>VLOOKUP(Importacao[[#This Row],[País]],Tabela4[],4,FALSE)</f>
        <v>Uruguai</v>
      </c>
      <c r="G3462" t="str">
        <f>IFERROR(VLOOKUP(Importacao[[#This Row],[País Corrigido]],'Conversor de países_Geral_UTF8_'!$A$2:$B$223,2,FALSE),"Não Informado")</f>
        <v>América do Sul</v>
      </c>
      <c r="H34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63" spans="1:8">
      <c r="A3463" s="3" t="s">
        <v>223</v>
      </c>
      <c r="B3463">
        <v>1975</v>
      </c>
      <c r="C3463">
        <v>0</v>
      </c>
      <c r="D3463">
        <v>0</v>
      </c>
      <c r="E3463" t="e">
        <v>#NUM!</v>
      </c>
      <c r="F3463" t="str">
        <f>VLOOKUP(Importacao[[#This Row],[País]],Tabela4[],4,FALSE)</f>
        <v>Uruguai</v>
      </c>
      <c r="G3463" t="str">
        <f>IFERROR(VLOOKUP(Importacao[[#This Row],[País Corrigido]],'Conversor de países_Geral_UTF8_'!$A$2:$B$223,2,FALSE),"Não Informado")</f>
        <v>América do Sul</v>
      </c>
      <c r="H34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64" spans="1:8">
      <c r="A3464" s="3" t="s">
        <v>223</v>
      </c>
      <c r="B3464">
        <v>1976</v>
      </c>
      <c r="C3464">
        <v>0</v>
      </c>
      <c r="D3464">
        <v>0</v>
      </c>
      <c r="E3464" t="e">
        <v>#NUM!</v>
      </c>
      <c r="F3464" t="str">
        <f>VLOOKUP(Importacao[[#This Row],[País]],Tabela4[],4,FALSE)</f>
        <v>Uruguai</v>
      </c>
      <c r="G3464" t="str">
        <f>IFERROR(VLOOKUP(Importacao[[#This Row],[País Corrigido]],'Conversor de países_Geral_UTF8_'!$A$2:$B$223,2,FALSE),"Não Informado")</f>
        <v>América do Sul</v>
      </c>
      <c r="H34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65" spans="1:8">
      <c r="A3465" s="3" t="s">
        <v>223</v>
      </c>
      <c r="B3465">
        <v>1977</v>
      </c>
      <c r="C3465">
        <v>24191</v>
      </c>
      <c r="D3465">
        <v>33975</v>
      </c>
      <c r="E3465">
        <v>1.4044479351825059</v>
      </c>
      <c r="F3465" t="str">
        <f>VLOOKUP(Importacao[[#This Row],[País]],Tabela4[],4,FALSE)</f>
        <v>Uruguai</v>
      </c>
      <c r="G3465" t="str">
        <f>IFERROR(VLOOKUP(Importacao[[#This Row],[País Corrigido]],'Conversor de países_Geral_UTF8_'!$A$2:$B$223,2,FALSE),"Não Informado")</f>
        <v>América do Sul</v>
      </c>
      <c r="H34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66" spans="1:8">
      <c r="A3466" s="3" t="s">
        <v>223</v>
      </c>
      <c r="B3466">
        <v>1978</v>
      </c>
      <c r="C3466">
        <v>32371</v>
      </c>
      <c r="D3466">
        <v>33900</v>
      </c>
      <c r="E3466">
        <v>1.0472336350437119</v>
      </c>
      <c r="F3466" t="str">
        <f>VLOOKUP(Importacao[[#This Row],[País]],Tabela4[],4,FALSE)</f>
        <v>Uruguai</v>
      </c>
      <c r="G3466" t="str">
        <f>IFERROR(VLOOKUP(Importacao[[#This Row],[País Corrigido]],'Conversor de países_Geral_UTF8_'!$A$2:$B$223,2,FALSE),"Não Informado")</f>
        <v>América do Sul</v>
      </c>
      <c r="H34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67" spans="1:8">
      <c r="A3467" s="3" t="s">
        <v>223</v>
      </c>
      <c r="B3467">
        <v>1979</v>
      </c>
      <c r="C3467">
        <v>13320</v>
      </c>
      <c r="D3467">
        <v>22900</v>
      </c>
      <c r="E3467">
        <v>1.7192192192192193</v>
      </c>
      <c r="F3467" t="str">
        <f>VLOOKUP(Importacao[[#This Row],[País]],Tabela4[],4,FALSE)</f>
        <v>Uruguai</v>
      </c>
      <c r="G3467" t="str">
        <f>IFERROR(VLOOKUP(Importacao[[#This Row],[País Corrigido]],'Conversor de países_Geral_UTF8_'!$A$2:$B$223,2,FALSE),"Não Informado")</f>
        <v>América do Sul</v>
      </c>
      <c r="H34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68" spans="1:8">
      <c r="A3468" s="3" t="s">
        <v>223</v>
      </c>
      <c r="B3468">
        <v>1980</v>
      </c>
      <c r="C3468">
        <v>8880</v>
      </c>
      <c r="D3468">
        <v>16800</v>
      </c>
      <c r="E3468">
        <v>1.8918918918918919</v>
      </c>
      <c r="F3468" t="str">
        <f>VLOOKUP(Importacao[[#This Row],[País]],Tabela4[],4,FALSE)</f>
        <v>Uruguai</v>
      </c>
      <c r="G3468" t="str">
        <f>IFERROR(VLOOKUP(Importacao[[#This Row],[País Corrigido]],'Conversor de países_Geral_UTF8_'!$A$2:$B$223,2,FALSE),"Não Informado")</f>
        <v>América do Sul</v>
      </c>
      <c r="H34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69" spans="1:8">
      <c r="A3469" s="3" t="s">
        <v>223</v>
      </c>
      <c r="B3469">
        <v>1981</v>
      </c>
      <c r="C3469">
        <v>0</v>
      </c>
      <c r="D3469">
        <v>0</v>
      </c>
      <c r="E3469" t="e">
        <v>#NUM!</v>
      </c>
      <c r="F3469" t="str">
        <f>VLOOKUP(Importacao[[#This Row],[País]],Tabela4[],4,FALSE)</f>
        <v>Uruguai</v>
      </c>
      <c r="G3469" t="str">
        <f>IFERROR(VLOOKUP(Importacao[[#This Row],[País Corrigido]],'Conversor de países_Geral_UTF8_'!$A$2:$B$223,2,FALSE),"Não Informado")</f>
        <v>América do Sul</v>
      </c>
      <c r="H34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0" spans="1:8">
      <c r="A3470" s="3" t="s">
        <v>223</v>
      </c>
      <c r="B3470">
        <v>1982</v>
      </c>
      <c r="C3470">
        <v>0</v>
      </c>
      <c r="D3470">
        <v>0</v>
      </c>
      <c r="E3470" t="e">
        <v>#NUM!</v>
      </c>
      <c r="F3470" t="str">
        <f>VLOOKUP(Importacao[[#This Row],[País]],Tabela4[],4,FALSE)</f>
        <v>Uruguai</v>
      </c>
      <c r="G3470" t="str">
        <f>IFERROR(VLOOKUP(Importacao[[#This Row],[País Corrigido]],'Conversor de países_Geral_UTF8_'!$A$2:$B$223,2,FALSE),"Não Informado")</f>
        <v>América do Sul</v>
      </c>
      <c r="H34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1" spans="1:8">
      <c r="A3471" s="3" t="s">
        <v>223</v>
      </c>
      <c r="B3471">
        <v>1983</v>
      </c>
      <c r="C3471">
        <v>0</v>
      </c>
      <c r="D3471">
        <v>0</v>
      </c>
      <c r="E3471" t="e">
        <v>#NUM!</v>
      </c>
      <c r="F3471" t="str">
        <f>VLOOKUP(Importacao[[#This Row],[País]],Tabela4[],4,FALSE)</f>
        <v>Uruguai</v>
      </c>
      <c r="G3471" t="str">
        <f>IFERROR(VLOOKUP(Importacao[[#This Row],[País Corrigido]],'Conversor de países_Geral_UTF8_'!$A$2:$B$223,2,FALSE),"Não Informado")</f>
        <v>América do Sul</v>
      </c>
      <c r="H34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2" spans="1:8">
      <c r="A3472" s="3" t="s">
        <v>223</v>
      </c>
      <c r="B3472">
        <v>1984</v>
      </c>
      <c r="C3472">
        <v>0</v>
      </c>
      <c r="D3472">
        <v>0</v>
      </c>
      <c r="E3472" t="e">
        <v>#NUM!</v>
      </c>
      <c r="F3472" t="str">
        <f>VLOOKUP(Importacao[[#This Row],[País]],Tabela4[],4,FALSE)</f>
        <v>Uruguai</v>
      </c>
      <c r="G3472" t="str">
        <f>IFERROR(VLOOKUP(Importacao[[#This Row],[País Corrigido]],'Conversor de países_Geral_UTF8_'!$A$2:$B$223,2,FALSE),"Não Informado")</f>
        <v>América do Sul</v>
      </c>
      <c r="H34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3" spans="1:8">
      <c r="A3473" s="3" t="s">
        <v>223</v>
      </c>
      <c r="B3473">
        <v>1985</v>
      </c>
      <c r="C3473">
        <v>0</v>
      </c>
      <c r="D3473">
        <v>0</v>
      </c>
      <c r="E3473" t="e">
        <v>#NUM!</v>
      </c>
      <c r="F3473" t="str">
        <f>VLOOKUP(Importacao[[#This Row],[País]],Tabela4[],4,FALSE)</f>
        <v>Uruguai</v>
      </c>
      <c r="G3473" t="str">
        <f>IFERROR(VLOOKUP(Importacao[[#This Row],[País Corrigido]],'Conversor de países_Geral_UTF8_'!$A$2:$B$223,2,FALSE),"Não Informado")</f>
        <v>América do Sul</v>
      </c>
      <c r="H34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4" spans="1:8">
      <c r="A3474" s="3" t="s">
        <v>223</v>
      </c>
      <c r="B3474">
        <v>1986</v>
      </c>
      <c r="C3474">
        <v>0</v>
      </c>
      <c r="D3474">
        <v>0</v>
      </c>
      <c r="E3474" t="e">
        <v>#NUM!</v>
      </c>
      <c r="F3474" t="str">
        <f>VLOOKUP(Importacao[[#This Row],[País]],Tabela4[],4,FALSE)</f>
        <v>Uruguai</v>
      </c>
      <c r="G3474" t="str">
        <f>IFERROR(VLOOKUP(Importacao[[#This Row],[País Corrigido]],'Conversor de países_Geral_UTF8_'!$A$2:$B$223,2,FALSE),"Não Informado")</f>
        <v>América do Sul</v>
      </c>
      <c r="H34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5" spans="1:8">
      <c r="A3475" s="3" t="s">
        <v>223</v>
      </c>
      <c r="B3475">
        <v>1987</v>
      </c>
      <c r="C3475">
        <v>0</v>
      </c>
      <c r="D3475">
        <v>0</v>
      </c>
      <c r="E3475" t="e">
        <v>#NUM!</v>
      </c>
      <c r="F3475" t="str">
        <f>VLOOKUP(Importacao[[#This Row],[País]],Tabela4[],4,FALSE)</f>
        <v>Uruguai</v>
      </c>
      <c r="G3475" t="str">
        <f>IFERROR(VLOOKUP(Importacao[[#This Row],[País Corrigido]],'Conversor de países_Geral_UTF8_'!$A$2:$B$223,2,FALSE),"Não Informado")</f>
        <v>América do Sul</v>
      </c>
      <c r="H34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6" spans="1:8">
      <c r="A3476" s="3" t="s">
        <v>223</v>
      </c>
      <c r="B3476">
        <v>1988</v>
      </c>
      <c r="C3476">
        <v>0</v>
      </c>
      <c r="D3476">
        <v>0</v>
      </c>
      <c r="E3476" t="e">
        <v>#NUM!</v>
      </c>
      <c r="F3476" t="str">
        <f>VLOOKUP(Importacao[[#This Row],[País]],Tabela4[],4,FALSE)</f>
        <v>Uruguai</v>
      </c>
      <c r="G3476" t="str">
        <f>IFERROR(VLOOKUP(Importacao[[#This Row],[País Corrigido]],'Conversor de países_Geral_UTF8_'!$A$2:$B$223,2,FALSE),"Não Informado")</f>
        <v>América do Sul</v>
      </c>
      <c r="H34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7" spans="1:8">
      <c r="A3477" s="3" t="s">
        <v>223</v>
      </c>
      <c r="B3477">
        <v>1989</v>
      </c>
      <c r="C3477">
        <v>0</v>
      </c>
      <c r="D3477">
        <v>0</v>
      </c>
      <c r="E3477" t="e">
        <v>#NUM!</v>
      </c>
      <c r="F3477" t="str">
        <f>VLOOKUP(Importacao[[#This Row],[País]],Tabela4[],4,FALSE)</f>
        <v>Uruguai</v>
      </c>
      <c r="G3477" t="str">
        <f>IFERROR(VLOOKUP(Importacao[[#This Row],[País Corrigido]],'Conversor de países_Geral_UTF8_'!$A$2:$B$223,2,FALSE),"Não Informado")</f>
        <v>América do Sul</v>
      </c>
      <c r="H34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8" spans="1:8">
      <c r="A3478" s="3" t="s">
        <v>223</v>
      </c>
      <c r="B3478">
        <v>1990</v>
      </c>
      <c r="C3478">
        <v>0</v>
      </c>
      <c r="D3478">
        <v>0</v>
      </c>
      <c r="E3478" t="e">
        <v>#NUM!</v>
      </c>
      <c r="F3478" t="str">
        <f>VLOOKUP(Importacao[[#This Row],[País]],Tabela4[],4,FALSE)</f>
        <v>Uruguai</v>
      </c>
      <c r="G3478" t="str">
        <f>IFERROR(VLOOKUP(Importacao[[#This Row],[País Corrigido]],'Conversor de países_Geral_UTF8_'!$A$2:$B$223,2,FALSE),"Não Informado")</f>
        <v>América do Sul</v>
      </c>
      <c r="H34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79" spans="1:8">
      <c r="A3479" s="3" t="s">
        <v>223</v>
      </c>
      <c r="B3479">
        <v>1991</v>
      </c>
      <c r="C3479">
        <v>0</v>
      </c>
      <c r="D3479">
        <v>0</v>
      </c>
      <c r="E3479" t="e">
        <v>#NUM!</v>
      </c>
      <c r="F3479" t="str">
        <f>VLOOKUP(Importacao[[#This Row],[País]],Tabela4[],4,FALSE)</f>
        <v>Uruguai</v>
      </c>
      <c r="G3479" t="str">
        <f>IFERROR(VLOOKUP(Importacao[[#This Row],[País Corrigido]],'Conversor de países_Geral_UTF8_'!$A$2:$B$223,2,FALSE),"Não Informado")</f>
        <v>América do Sul</v>
      </c>
      <c r="H34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480" spans="1:8">
      <c r="A3480" s="3" t="s">
        <v>223</v>
      </c>
      <c r="B3480">
        <v>1992</v>
      </c>
      <c r="C3480">
        <v>11247</v>
      </c>
      <c r="D3480">
        <v>21795</v>
      </c>
      <c r="E3480">
        <v>1.9378500933582288</v>
      </c>
      <c r="F3480" t="str">
        <f>VLOOKUP(Importacao[[#This Row],[País]],Tabela4[],4,FALSE)</f>
        <v>Uruguai</v>
      </c>
      <c r="G3480" t="str">
        <f>IFERROR(VLOOKUP(Importacao[[#This Row],[País Corrigido]],'Conversor de países_Geral_UTF8_'!$A$2:$B$223,2,FALSE),"Não Informado")</f>
        <v>América do Sul</v>
      </c>
      <c r="H34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81" spans="1:8">
      <c r="A3481" s="3" t="s">
        <v>223</v>
      </c>
      <c r="B3481">
        <v>1993</v>
      </c>
      <c r="C3481">
        <v>33040</v>
      </c>
      <c r="D3481">
        <v>69221</v>
      </c>
      <c r="E3481">
        <v>2.0950665859564164</v>
      </c>
      <c r="F3481" t="str">
        <f>VLOOKUP(Importacao[[#This Row],[País]],Tabela4[],4,FALSE)</f>
        <v>Uruguai</v>
      </c>
      <c r="G3481" t="str">
        <f>IFERROR(VLOOKUP(Importacao[[#This Row],[País Corrigido]],'Conversor de países_Geral_UTF8_'!$A$2:$B$223,2,FALSE),"Não Informado")</f>
        <v>América do Sul</v>
      </c>
      <c r="H34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82" spans="1:8">
      <c r="A3482" s="3" t="s">
        <v>223</v>
      </c>
      <c r="B3482">
        <v>1994</v>
      </c>
      <c r="C3482">
        <v>35219</v>
      </c>
      <c r="D3482">
        <v>72528</v>
      </c>
      <c r="E3482">
        <v>2.0593429682841649</v>
      </c>
      <c r="F3482" t="str">
        <f>VLOOKUP(Importacao[[#This Row],[País]],Tabela4[],4,FALSE)</f>
        <v>Uruguai</v>
      </c>
      <c r="G3482" t="str">
        <f>IFERROR(VLOOKUP(Importacao[[#This Row],[País Corrigido]],'Conversor de países_Geral_UTF8_'!$A$2:$B$223,2,FALSE),"Não Informado")</f>
        <v>América do Sul</v>
      </c>
      <c r="H34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83" spans="1:8">
      <c r="A3483" s="3" t="s">
        <v>223</v>
      </c>
      <c r="B3483">
        <v>1995</v>
      </c>
      <c r="C3483">
        <v>33150</v>
      </c>
      <c r="D3483">
        <v>73695</v>
      </c>
      <c r="E3483">
        <v>2.2230769230769232</v>
      </c>
      <c r="F3483" t="str">
        <f>VLOOKUP(Importacao[[#This Row],[País]],Tabela4[],4,FALSE)</f>
        <v>Uruguai</v>
      </c>
      <c r="G3483" t="str">
        <f>IFERROR(VLOOKUP(Importacao[[#This Row],[País Corrigido]],'Conversor de países_Geral_UTF8_'!$A$2:$B$223,2,FALSE),"Não Informado")</f>
        <v>América do Sul</v>
      </c>
      <c r="H34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84" spans="1:8">
      <c r="A3484" s="3" t="s">
        <v>223</v>
      </c>
      <c r="B3484">
        <v>1996</v>
      </c>
      <c r="C3484">
        <v>72000</v>
      </c>
      <c r="D3484">
        <v>164299</v>
      </c>
      <c r="E3484">
        <v>2.2819305555555554</v>
      </c>
      <c r="F3484" t="str">
        <f>VLOOKUP(Importacao[[#This Row],[País]],Tabela4[],4,FALSE)</f>
        <v>Uruguai</v>
      </c>
      <c r="G3484" t="str">
        <f>IFERROR(VLOOKUP(Importacao[[#This Row],[País Corrigido]],'Conversor de países_Geral_UTF8_'!$A$2:$B$223,2,FALSE),"Não Informado")</f>
        <v>América do Sul</v>
      </c>
      <c r="H34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85" spans="1:8">
      <c r="A3485" s="3" t="s">
        <v>223</v>
      </c>
      <c r="B3485">
        <v>1997</v>
      </c>
      <c r="C3485">
        <v>89117</v>
      </c>
      <c r="D3485">
        <v>209952</v>
      </c>
      <c r="E3485">
        <v>2.3559141353501576</v>
      </c>
      <c r="F3485" t="str">
        <f>VLOOKUP(Importacao[[#This Row],[País]],Tabela4[],4,FALSE)</f>
        <v>Uruguai</v>
      </c>
      <c r="G3485" t="str">
        <f>IFERROR(VLOOKUP(Importacao[[#This Row],[País Corrigido]],'Conversor de países_Geral_UTF8_'!$A$2:$B$223,2,FALSE),"Não Informado")</f>
        <v>América do Sul</v>
      </c>
      <c r="H34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86" spans="1:8">
      <c r="A3486" s="3" t="s">
        <v>223</v>
      </c>
      <c r="B3486">
        <v>1998</v>
      </c>
      <c r="C3486">
        <v>277989</v>
      </c>
      <c r="D3486">
        <v>525654</v>
      </c>
      <c r="E3486">
        <v>1.8909165470576175</v>
      </c>
      <c r="F3486" t="str">
        <f>VLOOKUP(Importacao[[#This Row],[País]],Tabela4[],4,FALSE)</f>
        <v>Uruguai</v>
      </c>
      <c r="G3486" t="str">
        <f>IFERROR(VLOOKUP(Importacao[[#This Row],[País Corrigido]],'Conversor de países_Geral_UTF8_'!$A$2:$B$223,2,FALSE),"Não Informado")</f>
        <v>América do Sul</v>
      </c>
      <c r="H34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87" spans="1:8">
      <c r="A3487" s="3" t="s">
        <v>223</v>
      </c>
      <c r="B3487">
        <v>1999</v>
      </c>
      <c r="C3487">
        <v>1712036</v>
      </c>
      <c r="D3487">
        <v>2756398</v>
      </c>
      <c r="E3487">
        <v>1.6100117053613359</v>
      </c>
      <c r="F3487" t="str">
        <f>VLOOKUP(Importacao[[#This Row],[País]],Tabela4[],4,FALSE)</f>
        <v>Uruguai</v>
      </c>
      <c r="G3487" t="str">
        <f>IFERROR(VLOOKUP(Importacao[[#This Row],[País Corrigido]],'Conversor de países_Geral_UTF8_'!$A$2:$B$223,2,FALSE),"Não Informado")</f>
        <v>América do Sul</v>
      </c>
      <c r="H34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88" spans="1:8">
      <c r="A3488" s="3" t="s">
        <v>223</v>
      </c>
      <c r="B3488">
        <v>2000</v>
      </c>
      <c r="C3488">
        <v>1961733</v>
      </c>
      <c r="D3488">
        <v>3616134</v>
      </c>
      <c r="E3488">
        <v>1.8433364785116018</v>
      </c>
      <c r="F3488" t="str">
        <f>VLOOKUP(Importacao[[#This Row],[País]],Tabela4[],4,FALSE)</f>
        <v>Uruguai</v>
      </c>
      <c r="G3488" t="str">
        <f>IFERROR(VLOOKUP(Importacao[[#This Row],[País Corrigido]],'Conversor de países_Geral_UTF8_'!$A$2:$B$223,2,FALSE),"Não Informado")</f>
        <v>América do Sul</v>
      </c>
      <c r="H34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89" spans="1:8">
      <c r="A3489" s="3" t="s">
        <v>223</v>
      </c>
      <c r="B3489">
        <v>2001</v>
      </c>
      <c r="C3489">
        <v>1668697</v>
      </c>
      <c r="D3489">
        <v>3122694</v>
      </c>
      <c r="E3489">
        <v>1.8713367375862724</v>
      </c>
      <c r="F3489" t="str">
        <f>VLOOKUP(Importacao[[#This Row],[País]],Tabela4[],4,FALSE)</f>
        <v>Uruguai</v>
      </c>
      <c r="G3489" t="str">
        <f>IFERROR(VLOOKUP(Importacao[[#This Row],[País Corrigido]],'Conversor de países_Geral_UTF8_'!$A$2:$B$223,2,FALSE),"Não Informado")</f>
        <v>América do Sul</v>
      </c>
      <c r="H34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0" spans="1:8">
      <c r="A3490" s="3" t="s">
        <v>223</v>
      </c>
      <c r="B3490">
        <v>2002</v>
      </c>
      <c r="C3490">
        <v>1247891</v>
      </c>
      <c r="D3490">
        <v>2082552</v>
      </c>
      <c r="E3490">
        <v>1.6688572960298615</v>
      </c>
      <c r="F3490" t="str">
        <f>VLOOKUP(Importacao[[#This Row],[País]],Tabela4[],4,FALSE)</f>
        <v>Uruguai</v>
      </c>
      <c r="G3490" t="str">
        <f>IFERROR(VLOOKUP(Importacao[[#This Row],[País Corrigido]],'Conversor de países_Geral_UTF8_'!$A$2:$B$223,2,FALSE),"Não Informado")</f>
        <v>América do Sul</v>
      </c>
      <c r="H34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1" spans="1:8">
      <c r="A3491" s="3" t="s">
        <v>223</v>
      </c>
      <c r="B3491">
        <v>2003</v>
      </c>
      <c r="C3491">
        <v>1096094</v>
      </c>
      <c r="D3491">
        <v>1630471</v>
      </c>
      <c r="E3491">
        <v>1.4875284419037054</v>
      </c>
      <c r="F3491" t="str">
        <f>VLOOKUP(Importacao[[#This Row],[País]],Tabela4[],4,FALSE)</f>
        <v>Uruguai</v>
      </c>
      <c r="G3491" t="str">
        <f>IFERROR(VLOOKUP(Importacao[[#This Row],[País Corrigido]],'Conversor de países_Geral_UTF8_'!$A$2:$B$223,2,FALSE),"Não Informado")</f>
        <v>América do Sul</v>
      </c>
      <c r="H34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2" spans="1:8">
      <c r="A3492" s="3" t="s">
        <v>223</v>
      </c>
      <c r="B3492">
        <v>2004</v>
      </c>
      <c r="C3492">
        <v>660522</v>
      </c>
      <c r="D3492">
        <v>1089054</v>
      </c>
      <c r="E3492">
        <v>1.6487777848428971</v>
      </c>
      <c r="F3492" t="str">
        <f>VLOOKUP(Importacao[[#This Row],[País]],Tabela4[],4,FALSE)</f>
        <v>Uruguai</v>
      </c>
      <c r="G3492" t="str">
        <f>IFERROR(VLOOKUP(Importacao[[#This Row],[País Corrigido]],'Conversor de países_Geral_UTF8_'!$A$2:$B$223,2,FALSE),"Não Informado")</f>
        <v>América do Sul</v>
      </c>
      <c r="H34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3" spans="1:8">
      <c r="A3493" s="3" t="s">
        <v>223</v>
      </c>
      <c r="B3493">
        <v>2005</v>
      </c>
      <c r="C3493">
        <v>512973</v>
      </c>
      <c r="D3493">
        <v>924066</v>
      </c>
      <c r="E3493">
        <v>1.8013930557748654</v>
      </c>
      <c r="F3493" t="str">
        <f>VLOOKUP(Importacao[[#This Row],[País]],Tabela4[],4,FALSE)</f>
        <v>Uruguai</v>
      </c>
      <c r="G3493" t="str">
        <f>IFERROR(VLOOKUP(Importacao[[#This Row],[País Corrigido]],'Conversor de países_Geral_UTF8_'!$A$2:$B$223,2,FALSE),"Não Informado")</f>
        <v>América do Sul</v>
      </c>
      <c r="H34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4" spans="1:8">
      <c r="A3494" s="3" t="s">
        <v>223</v>
      </c>
      <c r="B3494">
        <v>2006</v>
      </c>
      <c r="C3494">
        <v>715474</v>
      </c>
      <c r="D3494">
        <v>1439538</v>
      </c>
      <c r="E3494">
        <v>2.0120060267738591</v>
      </c>
      <c r="F3494" t="str">
        <f>VLOOKUP(Importacao[[#This Row],[País]],Tabela4[],4,FALSE)</f>
        <v>Uruguai</v>
      </c>
      <c r="G3494" t="str">
        <f>IFERROR(VLOOKUP(Importacao[[#This Row],[País Corrigido]],'Conversor de países_Geral_UTF8_'!$A$2:$B$223,2,FALSE),"Não Informado")</f>
        <v>América do Sul</v>
      </c>
      <c r="H34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5" spans="1:8">
      <c r="A3495" s="3" t="s">
        <v>223</v>
      </c>
      <c r="B3495">
        <v>2007</v>
      </c>
      <c r="C3495">
        <v>2387225</v>
      </c>
      <c r="D3495">
        <v>3131899</v>
      </c>
      <c r="E3495">
        <v>1.3119412707222822</v>
      </c>
      <c r="F3495" t="str">
        <f>VLOOKUP(Importacao[[#This Row],[País]],Tabela4[],4,FALSE)</f>
        <v>Uruguai</v>
      </c>
      <c r="G3495" t="str">
        <f>IFERROR(VLOOKUP(Importacao[[#This Row],[País Corrigido]],'Conversor de países_Geral_UTF8_'!$A$2:$B$223,2,FALSE),"Não Informado")</f>
        <v>América do Sul</v>
      </c>
      <c r="H34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6" spans="1:8">
      <c r="A3496" s="3" t="s">
        <v>223</v>
      </c>
      <c r="B3496">
        <v>2008</v>
      </c>
      <c r="C3496">
        <v>920389</v>
      </c>
      <c r="D3496">
        <v>2089539</v>
      </c>
      <c r="E3496">
        <v>2.270278110668424</v>
      </c>
      <c r="F3496" t="str">
        <f>VLOOKUP(Importacao[[#This Row],[País]],Tabela4[],4,FALSE)</f>
        <v>Uruguai</v>
      </c>
      <c r="G3496" t="str">
        <f>IFERROR(VLOOKUP(Importacao[[#This Row],[País Corrigido]],'Conversor de países_Geral_UTF8_'!$A$2:$B$223,2,FALSE),"Não Informado")</f>
        <v>América do Sul</v>
      </c>
      <c r="H34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7" spans="1:8">
      <c r="A3497" s="3" t="s">
        <v>223</v>
      </c>
      <c r="B3497">
        <v>2009</v>
      </c>
      <c r="C3497">
        <v>750343</v>
      </c>
      <c r="D3497">
        <v>1953390</v>
      </c>
      <c r="E3497">
        <v>2.6033294106828477</v>
      </c>
      <c r="F3497" t="str">
        <f>VLOOKUP(Importacao[[#This Row],[País]],Tabela4[],4,FALSE)</f>
        <v>Uruguai</v>
      </c>
      <c r="G3497" t="str">
        <f>IFERROR(VLOOKUP(Importacao[[#This Row],[País Corrigido]],'Conversor de países_Geral_UTF8_'!$A$2:$B$223,2,FALSE),"Não Informado")</f>
        <v>América do Sul</v>
      </c>
      <c r="H34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8" spans="1:8">
      <c r="A3498" s="3" t="s">
        <v>223</v>
      </c>
      <c r="B3498">
        <v>2010</v>
      </c>
      <c r="C3498">
        <v>1219387</v>
      </c>
      <c r="D3498">
        <v>3175051</v>
      </c>
      <c r="E3498">
        <v>2.6038091270449826</v>
      </c>
      <c r="F3498" t="str">
        <f>VLOOKUP(Importacao[[#This Row],[País]],Tabela4[],4,FALSE)</f>
        <v>Uruguai</v>
      </c>
      <c r="G3498" t="str">
        <f>IFERROR(VLOOKUP(Importacao[[#This Row],[País Corrigido]],'Conversor de países_Geral_UTF8_'!$A$2:$B$223,2,FALSE),"Não Informado")</f>
        <v>América do Sul</v>
      </c>
      <c r="H34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499" spans="1:8">
      <c r="A3499" s="3" t="s">
        <v>223</v>
      </c>
      <c r="B3499">
        <v>2011</v>
      </c>
      <c r="C3499">
        <v>1264306</v>
      </c>
      <c r="D3499">
        <v>3481552</v>
      </c>
      <c r="E3499">
        <v>2.7537257594284927</v>
      </c>
      <c r="F3499" t="str">
        <f>VLOOKUP(Importacao[[#This Row],[País]],Tabela4[],4,FALSE)</f>
        <v>Uruguai</v>
      </c>
      <c r="G3499" t="str">
        <f>IFERROR(VLOOKUP(Importacao[[#This Row],[País Corrigido]],'Conversor de países_Geral_UTF8_'!$A$2:$B$223,2,FALSE),"Não Informado")</f>
        <v>América do Sul</v>
      </c>
      <c r="H34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0" spans="1:8">
      <c r="A3500" s="3" t="s">
        <v>223</v>
      </c>
      <c r="B3500">
        <v>2012</v>
      </c>
      <c r="C3500">
        <v>1323884</v>
      </c>
      <c r="D3500">
        <v>3735892</v>
      </c>
      <c r="E3500">
        <v>2.8219179323868255</v>
      </c>
      <c r="F3500" t="str">
        <f>VLOOKUP(Importacao[[#This Row],[País]],Tabela4[],4,FALSE)</f>
        <v>Uruguai</v>
      </c>
      <c r="G3500" t="str">
        <f>IFERROR(VLOOKUP(Importacao[[#This Row],[País Corrigido]],'Conversor de países_Geral_UTF8_'!$A$2:$B$223,2,FALSE),"Não Informado")</f>
        <v>América do Sul</v>
      </c>
      <c r="H35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1" spans="1:8">
      <c r="A3501" s="3" t="s">
        <v>223</v>
      </c>
      <c r="B3501">
        <v>2013</v>
      </c>
      <c r="C3501">
        <v>1372329</v>
      </c>
      <c r="D3501">
        <v>3740613</v>
      </c>
      <c r="E3501">
        <v>2.7257406933760051</v>
      </c>
      <c r="F3501" t="str">
        <f>VLOOKUP(Importacao[[#This Row],[País]],Tabela4[],4,FALSE)</f>
        <v>Uruguai</v>
      </c>
      <c r="G3501" t="str">
        <f>IFERROR(VLOOKUP(Importacao[[#This Row],[País Corrigido]],'Conversor de países_Geral_UTF8_'!$A$2:$B$223,2,FALSE),"Não Informado")</f>
        <v>América do Sul</v>
      </c>
      <c r="H35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2" spans="1:8">
      <c r="A3502" s="3" t="s">
        <v>223</v>
      </c>
      <c r="B3502">
        <v>2014</v>
      </c>
      <c r="C3502">
        <v>1237537</v>
      </c>
      <c r="D3502">
        <v>3782282</v>
      </c>
      <c r="E3502">
        <v>3.0562981147230346</v>
      </c>
      <c r="F3502" t="str">
        <f>VLOOKUP(Importacao[[#This Row],[País]],Tabela4[],4,FALSE)</f>
        <v>Uruguai</v>
      </c>
      <c r="G3502" t="str">
        <f>IFERROR(VLOOKUP(Importacao[[#This Row],[País Corrigido]],'Conversor de países_Geral_UTF8_'!$A$2:$B$223,2,FALSE),"Não Informado")</f>
        <v>América do Sul</v>
      </c>
      <c r="H35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3" spans="1:8">
      <c r="A3503" s="3" t="s">
        <v>223</v>
      </c>
      <c r="B3503">
        <v>2015</v>
      </c>
      <c r="C3503">
        <v>1399547</v>
      </c>
      <c r="D3503">
        <v>4069100</v>
      </c>
      <c r="E3503">
        <v>2.9074407647617408</v>
      </c>
      <c r="F3503" t="str">
        <f>VLOOKUP(Importacao[[#This Row],[País]],Tabela4[],4,FALSE)</f>
        <v>Uruguai</v>
      </c>
      <c r="G3503" t="str">
        <f>IFERROR(VLOOKUP(Importacao[[#This Row],[País Corrigido]],'Conversor de países_Geral_UTF8_'!$A$2:$B$223,2,FALSE),"Não Informado")</f>
        <v>América do Sul</v>
      </c>
      <c r="H35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4" spans="1:8">
      <c r="A3504" s="3" t="s">
        <v>223</v>
      </c>
      <c r="B3504">
        <v>2016</v>
      </c>
      <c r="C3504">
        <v>2215692</v>
      </c>
      <c r="D3504">
        <v>5099162</v>
      </c>
      <c r="E3504">
        <v>2.3013857521713308</v>
      </c>
      <c r="F3504" t="str">
        <f>VLOOKUP(Importacao[[#This Row],[País]],Tabela4[],4,FALSE)</f>
        <v>Uruguai</v>
      </c>
      <c r="G3504" t="str">
        <f>IFERROR(VLOOKUP(Importacao[[#This Row],[País Corrigido]],'Conversor de países_Geral_UTF8_'!$A$2:$B$223,2,FALSE),"Não Informado")</f>
        <v>América do Sul</v>
      </c>
      <c r="H35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5" spans="1:8">
      <c r="A3505" s="3" t="s">
        <v>223</v>
      </c>
      <c r="B3505">
        <v>2017</v>
      </c>
      <c r="C3505">
        <v>5009098</v>
      </c>
      <c r="D3505">
        <v>7751966</v>
      </c>
      <c r="E3505">
        <v>1.5475772284750668</v>
      </c>
      <c r="F3505" t="str">
        <f>VLOOKUP(Importacao[[#This Row],[País]],Tabela4[],4,FALSE)</f>
        <v>Uruguai</v>
      </c>
      <c r="G3505" t="str">
        <f>IFERROR(VLOOKUP(Importacao[[#This Row],[País Corrigido]],'Conversor de países_Geral_UTF8_'!$A$2:$B$223,2,FALSE),"Não Informado")</f>
        <v>América do Sul</v>
      </c>
      <c r="H35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6" spans="1:8">
      <c r="A3506" s="3" t="s">
        <v>223</v>
      </c>
      <c r="B3506">
        <v>2018</v>
      </c>
      <c r="C3506">
        <v>2836574</v>
      </c>
      <c r="D3506">
        <v>8467846</v>
      </c>
      <c r="E3506">
        <v>2.9852371205545847</v>
      </c>
      <c r="F3506" t="str">
        <f>VLOOKUP(Importacao[[#This Row],[País]],Tabela4[],4,FALSE)</f>
        <v>Uruguai</v>
      </c>
      <c r="G3506" t="str">
        <f>IFERROR(VLOOKUP(Importacao[[#This Row],[País Corrigido]],'Conversor de países_Geral_UTF8_'!$A$2:$B$223,2,FALSE),"Não Informado")</f>
        <v>América do Sul</v>
      </c>
      <c r="H35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7" spans="1:8">
      <c r="A3507" s="3" t="s">
        <v>223</v>
      </c>
      <c r="B3507">
        <v>2019</v>
      </c>
      <c r="C3507">
        <v>2778244</v>
      </c>
      <c r="D3507">
        <v>7938059</v>
      </c>
      <c r="E3507">
        <v>2.8572216839125719</v>
      </c>
      <c r="F3507" t="str">
        <f>VLOOKUP(Importacao[[#This Row],[País]],Tabela4[],4,FALSE)</f>
        <v>Uruguai</v>
      </c>
      <c r="G3507" t="str">
        <f>IFERROR(VLOOKUP(Importacao[[#This Row],[País Corrigido]],'Conversor de países_Geral_UTF8_'!$A$2:$B$223,2,FALSE),"Não Informado")</f>
        <v>América do Sul</v>
      </c>
      <c r="H35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8" spans="1:8">
      <c r="A3508" s="3" t="s">
        <v>223</v>
      </c>
      <c r="B3508">
        <v>2020</v>
      </c>
      <c r="C3508">
        <v>4079076</v>
      </c>
      <c r="D3508">
        <v>10146829</v>
      </c>
      <c r="E3508">
        <v>2.4875312448211311</v>
      </c>
      <c r="F3508" t="str">
        <f>VLOOKUP(Importacao[[#This Row],[País]],Tabela4[],4,FALSE)</f>
        <v>Uruguai</v>
      </c>
      <c r="G3508" t="str">
        <f>IFERROR(VLOOKUP(Importacao[[#This Row],[País Corrigido]],'Conversor de países_Geral_UTF8_'!$A$2:$B$223,2,FALSE),"Não Informado")</f>
        <v>América do Sul</v>
      </c>
      <c r="H35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09" spans="1:8">
      <c r="A3509" s="3" t="s">
        <v>223</v>
      </c>
      <c r="B3509">
        <v>2021</v>
      </c>
      <c r="C3509">
        <v>3788831</v>
      </c>
      <c r="D3509">
        <v>10063341</v>
      </c>
      <c r="E3509">
        <v>2.6560543344371919</v>
      </c>
      <c r="F3509" t="str">
        <f>VLOOKUP(Importacao[[#This Row],[País]],Tabela4[],4,FALSE)</f>
        <v>Uruguai</v>
      </c>
      <c r="G3509" t="str">
        <f>IFERROR(VLOOKUP(Importacao[[#This Row],[País Corrigido]],'Conversor de países_Geral_UTF8_'!$A$2:$B$223,2,FALSE),"Não Informado")</f>
        <v>América do Sul</v>
      </c>
      <c r="H35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10" spans="1:8">
      <c r="A3510" s="3" t="s">
        <v>223</v>
      </c>
      <c r="B3510">
        <v>2022</v>
      </c>
      <c r="C3510">
        <v>3394161</v>
      </c>
      <c r="D3510">
        <v>9867675</v>
      </c>
      <c r="E3510">
        <v>2.9072501274983713</v>
      </c>
      <c r="F3510" t="str">
        <f>VLOOKUP(Importacao[[#This Row],[País]],Tabela4[],4,FALSE)</f>
        <v>Uruguai</v>
      </c>
      <c r="G3510" t="str">
        <f>IFERROR(VLOOKUP(Importacao[[#This Row],[País Corrigido]],'Conversor de países_Geral_UTF8_'!$A$2:$B$223,2,FALSE),"Não Informado")</f>
        <v>América do Sul</v>
      </c>
      <c r="H35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11" spans="1:8">
      <c r="A3511" s="3" t="s">
        <v>223</v>
      </c>
      <c r="B3511">
        <v>2023</v>
      </c>
      <c r="C3511">
        <v>2905567</v>
      </c>
      <c r="D3511">
        <v>9276001</v>
      </c>
      <c r="E3511">
        <v>3.1924925496469365</v>
      </c>
      <c r="F3511" t="str">
        <f>VLOOKUP(Importacao[[#This Row],[País]],Tabela4[],4,FALSE)</f>
        <v>Uruguai</v>
      </c>
      <c r="G3511" t="str">
        <f>IFERROR(VLOOKUP(Importacao[[#This Row],[País Corrigido]],'Conversor de países_Geral_UTF8_'!$A$2:$B$223,2,FALSE),"Não Informado")</f>
        <v>América do Sul</v>
      </c>
      <c r="H35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12" spans="1:8" hidden="1">
      <c r="A3512" s="3" t="s">
        <v>266</v>
      </c>
      <c r="B3512">
        <v>1970</v>
      </c>
      <c r="C3512">
        <v>0</v>
      </c>
      <c r="D3512">
        <v>0</v>
      </c>
      <c r="E3512" t="e">
        <v>#NUM!</v>
      </c>
      <c r="F3512">
        <f>VLOOKUP(Importacao[[#This Row],[País]],Tabela4[],4,FALSE)</f>
        <v>0</v>
      </c>
      <c r="G3512" t="str">
        <f>IFERROR(VLOOKUP(Importacao[[#This Row],[País Corrigido]],'Conversor de países_Geral_UTF8_'!$A$2:$B$223,2,FALSE),"Não Informado")</f>
        <v>Não Informado</v>
      </c>
      <c r="H35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13" spans="1:8" hidden="1">
      <c r="A3513" s="3" t="s">
        <v>266</v>
      </c>
      <c r="B3513">
        <v>1971</v>
      </c>
      <c r="C3513">
        <v>0</v>
      </c>
      <c r="D3513">
        <v>0</v>
      </c>
      <c r="E3513" t="e">
        <v>#NUM!</v>
      </c>
      <c r="F3513">
        <f>VLOOKUP(Importacao[[#This Row],[País]],Tabela4[],4,FALSE)</f>
        <v>0</v>
      </c>
      <c r="G3513" t="str">
        <f>IFERROR(VLOOKUP(Importacao[[#This Row],[País Corrigido]],'Conversor de países_Geral_UTF8_'!$A$2:$B$223,2,FALSE),"Não Informado")</f>
        <v>Não Informado</v>
      </c>
      <c r="H35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14" spans="1:8" hidden="1">
      <c r="A3514" s="3" t="s">
        <v>266</v>
      </c>
      <c r="B3514">
        <v>1972</v>
      </c>
      <c r="C3514">
        <v>0</v>
      </c>
      <c r="D3514">
        <v>0</v>
      </c>
      <c r="E3514" t="e">
        <v>#NUM!</v>
      </c>
      <c r="F3514">
        <f>VLOOKUP(Importacao[[#This Row],[País]],Tabela4[],4,FALSE)</f>
        <v>0</v>
      </c>
      <c r="G3514" t="str">
        <f>IFERROR(VLOOKUP(Importacao[[#This Row],[País Corrigido]],'Conversor de países_Geral_UTF8_'!$A$2:$B$223,2,FALSE),"Não Informado")</f>
        <v>Não Informado</v>
      </c>
      <c r="H35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15" spans="1:8" hidden="1">
      <c r="A3515" s="3" t="s">
        <v>266</v>
      </c>
      <c r="B3515">
        <v>1973</v>
      </c>
      <c r="C3515">
        <v>0</v>
      </c>
      <c r="D3515">
        <v>0</v>
      </c>
      <c r="E3515" t="e">
        <v>#NUM!</v>
      </c>
      <c r="F3515">
        <f>VLOOKUP(Importacao[[#This Row],[País]],Tabela4[],4,FALSE)</f>
        <v>0</v>
      </c>
      <c r="G3515" t="str">
        <f>IFERROR(VLOOKUP(Importacao[[#This Row],[País Corrigido]],'Conversor de países_Geral_UTF8_'!$A$2:$B$223,2,FALSE),"Não Informado")</f>
        <v>Não Informado</v>
      </c>
      <c r="H35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16" spans="1:8" hidden="1">
      <c r="A3516" s="3" t="s">
        <v>266</v>
      </c>
      <c r="B3516">
        <v>1974</v>
      </c>
      <c r="C3516">
        <v>0</v>
      </c>
      <c r="D3516">
        <v>0</v>
      </c>
      <c r="E3516" t="e">
        <v>#NUM!</v>
      </c>
      <c r="F3516">
        <f>VLOOKUP(Importacao[[#This Row],[País]],Tabela4[],4,FALSE)</f>
        <v>0</v>
      </c>
      <c r="G3516" t="str">
        <f>IFERROR(VLOOKUP(Importacao[[#This Row],[País Corrigido]],'Conversor de países_Geral_UTF8_'!$A$2:$B$223,2,FALSE),"Não Informado")</f>
        <v>Não Informado</v>
      </c>
      <c r="H35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17" spans="1:8" hidden="1">
      <c r="A3517" s="3" t="s">
        <v>266</v>
      </c>
      <c r="B3517">
        <v>1975</v>
      </c>
      <c r="C3517">
        <v>0</v>
      </c>
      <c r="D3517">
        <v>0</v>
      </c>
      <c r="E3517" t="e">
        <v>#NUM!</v>
      </c>
      <c r="F3517">
        <f>VLOOKUP(Importacao[[#This Row],[País]],Tabela4[],4,FALSE)</f>
        <v>0</v>
      </c>
      <c r="G3517" t="str">
        <f>IFERROR(VLOOKUP(Importacao[[#This Row],[País Corrigido]],'Conversor de países_Geral_UTF8_'!$A$2:$B$223,2,FALSE),"Não Informado")</f>
        <v>Não Informado</v>
      </c>
      <c r="H35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18" spans="1:8" hidden="1">
      <c r="A3518" s="3" t="s">
        <v>266</v>
      </c>
      <c r="B3518">
        <v>1976</v>
      </c>
      <c r="C3518">
        <v>0</v>
      </c>
      <c r="D3518">
        <v>0</v>
      </c>
      <c r="E3518" t="e">
        <v>#NUM!</v>
      </c>
      <c r="F3518">
        <f>VLOOKUP(Importacao[[#This Row],[País]],Tabela4[],4,FALSE)</f>
        <v>0</v>
      </c>
      <c r="G3518" t="str">
        <f>IFERROR(VLOOKUP(Importacao[[#This Row],[País Corrigido]],'Conversor de países_Geral_UTF8_'!$A$2:$B$223,2,FALSE),"Não Informado")</f>
        <v>Não Informado</v>
      </c>
      <c r="H35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19" spans="1:8" hidden="1">
      <c r="A3519" s="3" t="s">
        <v>266</v>
      </c>
      <c r="B3519">
        <v>1977</v>
      </c>
      <c r="C3519">
        <v>0</v>
      </c>
      <c r="D3519">
        <v>0</v>
      </c>
      <c r="E3519" t="e">
        <v>#NUM!</v>
      </c>
      <c r="F3519">
        <f>VLOOKUP(Importacao[[#This Row],[País]],Tabela4[],4,FALSE)</f>
        <v>0</v>
      </c>
      <c r="G3519" t="str">
        <f>IFERROR(VLOOKUP(Importacao[[#This Row],[País Corrigido]],'Conversor de países_Geral_UTF8_'!$A$2:$B$223,2,FALSE),"Não Informado")</f>
        <v>Não Informado</v>
      </c>
      <c r="H35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0" spans="1:8" hidden="1">
      <c r="A3520" s="3" t="s">
        <v>266</v>
      </c>
      <c r="B3520">
        <v>1978</v>
      </c>
      <c r="C3520">
        <v>0</v>
      </c>
      <c r="D3520">
        <v>0</v>
      </c>
      <c r="E3520" t="e">
        <v>#NUM!</v>
      </c>
      <c r="F3520">
        <f>VLOOKUP(Importacao[[#This Row],[País]],Tabela4[],4,FALSE)</f>
        <v>0</v>
      </c>
      <c r="G3520" t="str">
        <f>IFERROR(VLOOKUP(Importacao[[#This Row],[País Corrigido]],'Conversor de países_Geral_UTF8_'!$A$2:$B$223,2,FALSE),"Não Informado")</f>
        <v>Não Informado</v>
      </c>
      <c r="H35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1" spans="1:8" hidden="1">
      <c r="A3521" s="3" t="s">
        <v>266</v>
      </c>
      <c r="B3521">
        <v>1979</v>
      </c>
      <c r="C3521">
        <v>0</v>
      </c>
      <c r="D3521">
        <v>0</v>
      </c>
      <c r="E3521" t="e">
        <v>#NUM!</v>
      </c>
      <c r="F3521">
        <f>VLOOKUP(Importacao[[#This Row],[País]],Tabela4[],4,FALSE)</f>
        <v>0</v>
      </c>
      <c r="G3521" t="str">
        <f>IFERROR(VLOOKUP(Importacao[[#This Row],[País Corrigido]],'Conversor de países_Geral_UTF8_'!$A$2:$B$223,2,FALSE),"Não Informado")</f>
        <v>Não Informado</v>
      </c>
      <c r="H35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2" spans="1:8" hidden="1">
      <c r="A3522" s="3" t="s">
        <v>266</v>
      </c>
      <c r="B3522">
        <v>1980</v>
      </c>
      <c r="C3522">
        <v>0</v>
      </c>
      <c r="D3522">
        <v>0</v>
      </c>
      <c r="E3522" t="e">
        <v>#NUM!</v>
      </c>
      <c r="F3522">
        <f>VLOOKUP(Importacao[[#This Row],[País]],Tabela4[],4,FALSE)</f>
        <v>0</v>
      </c>
      <c r="G3522" t="str">
        <f>IFERROR(VLOOKUP(Importacao[[#This Row],[País Corrigido]],'Conversor de países_Geral_UTF8_'!$A$2:$B$223,2,FALSE),"Não Informado")</f>
        <v>Não Informado</v>
      </c>
      <c r="H35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3" spans="1:8" hidden="1">
      <c r="A3523" s="3" t="s">
        <v>266</v>
      </c>
      <c r="B3523">
        <v>1981</v>
      </c>
      <c r="C3523">
        <v>0</v>
      </c>
      <c r="D3523">
        <v>0</v>
      </c>
      <c r="E3523" t="e">
        <v>#NUM!</v>
      </c>
      <c r="F3523">
        <f>VLOOKUP(Importacao[[#This Row],[País]],Tabela4[],4,FALSE)</f>
        <v>0</v>
      </c>
      <c r="G3523" t="str">
        <f>IFERROR(VLOOKUP(Importacao[[#This Row],[País Corrigido]],'Conversor de países_Geral_UTF8_'!$A$2:$B$223,2,FALSE),"Não Informado")</f>
        <v>Não Informado</v>
      </c>
      <c r="H35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4" spans="1:8" hidden="1">
      <c r="A3524" s="3" t="s">
        <v>266</v>
      </c>
      <c r="B3524">
        <v>1982</v>
      </c>
      <c r="C3524">
        <v>0</v>
      </c>
      <c r="D3524">
        <v>0</v>
      </c>
      <c r="E3524" t="e">
        <v>#NUM!</v>
      </c>
      <c r="F3524">
        <f>VLOOKUP(Importacao[[#This Row],[País]],Tabela4[],4,FALSE)</f>
        <v>0</v>
      </c>
      <c r="G3524" t="str">
        <f>IFERROR(VLOOKUP(Importacao[[#This Row],[País Corrigido]],'Conversor de países_Geral_UTF8_'!$A$2:$B$223,2,FALSE),"Não Informado")</f>
        <v>Não Informado</v>
      </c>
      <c r="H35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5" spans="1:8" hidden="1">
      <c r="A3525" s="3" t="s">
        <v>266</v>
      </c>
      <c r="B3525">
        <v>1983</v>
      </c>
      <c r="C3525">
        <v>0</v>
      </c>
      <c r="D3525">
        <v>0</v>
      </c>
      <c r="E3525" t="e">
        <v>#NUM!</v>
      </c>
      <c r="F3525">
        <f>VLOOKUP(Importacao[[#This Row],[País]],Tabela4[],4,FALSE)</f>
        <v>0</v>
      </c>
      <c r="G3525" t="str">
        <f>IFERROR(VLOOKUP(Importacao[[#This Row],[País Corrigido]],'Conversor de países_Geral_UTF8_'!$A$2:$B$223,2,FALSE),"Não Informado")</f>
        <v>Não Informado</v>
      </c>
      <c r="H35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6" spans="1:8" hidden="1">
      <c r="A3526" s="3" t="s">
        <v>266</v>
      </c>
      <c r="B3526">
        <v>1984</v>
      </c>
      <c r="C3526">
        <v>0</v>
      </c>
      <c r="D3526">
        <v>0</v>
      </c>
      <c r="E3526" t="e">
        <v>#NUM!</v>
      </c>
      <c r="F3526">
        <f>VLOOKUP(Importacao[[#This Row],[País]],Tabela4[],4,FALSE)</f>
        <v>0</v>
      </c>
      <c r="G3526" t="str">
        <f>IFERROR(VLOOKUP(Importacao[[#This Row],[País Corrigido]],'Conversor de países_Geral_UTF8_'!$A$2:$B$223,2,FALSE),"Não Informado")</f>
        <v>Não Informado</v>
      </c>
      <c r="H35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7" spans="1:8" hidden="1">
      <c r="A3527" s="3" t="s">
        <v>266</v>
      </c>
      <c r="B3527">
        <v>1985</v>
      </c>
      <c r="C3527">
        <v>0</v>
      </c>
      <c r="D3527">
        <v>0</v>
      </c>
      <c r="E3527" t="e">
        <v>#NUM!</v>
      </c>
      <c r="F3527">
        <f>VLOOKUP(Importacao[[#This Row],[País]],Tabela4[],4,FALSE)</f>
        <v>0</v>
      </c>
      <c r="G3527" t="str">
        <f>IFERROR(VLOOKUP(Importacao[[#This Row],[País Corrigido]],'Conversor de países_Geral_UTF8_'!$A$2:$B$223,2,FALSE),"Não Informado")</f>
        <v>Não Informado</v>
      </c>
      <c r="H35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8" spans="1:8" hidden="1">
      <c r="A3528" s="3" t="s">
        <v>266</v>
      </c>
      <c r="B3528">
        <v>1986</v>
      </c>
      <c r="C3528">
        <v>0</v>
      </c>
      <c r="D3528">
        <v>0</v>
      </c>
      <c r="E3528" t="e">
        <v>#NUM!</v>
      </c>
      <c r="F3528">
        <f>VLOOKUP(Importacao[[#This Row],[País]],Tabela4[],4,FALSE)</f>
        <v>0</v>
      </c>
      <c r="G3528" t="str">
        <f>IFERROR(VLOOKUP(Importacao[[#This Row],[País Corrigido]],'Conversor de países_Geral_UTF8_'!$A$2:$B$223,2,FALSE),"Não Informado")</f>
        <v>Não Informado</v>
      </c>
      <c r="H35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29" spans="1:8" hidden="1">
      <c r="A3529" s="3" t="s">
        <v>266</v>
      </c>
      <c r="B3529">
        <v>1987</v>
      </c>
      <c r="C3529">
        <v>0</v>
      </c>
      <c r="D3529">
        <v>0</v>
      </c>
      <c r="E3529" t="e">
        <v>#NUM!</v>
      </c>
      <c r="F3529">
        <f>VLOOKUP(Importacao[[#This Row],[País]],Tabela4[],4,FALSE)</f>
        <v>0</v>
      </c>
      <c r="G3529" t="str">
        <f>IFERROR(VLOOKUP(Importacao[[#This Row],[País Corrigido]],'Conversor de países_Geral_UTF8_'!$A$2:$B$223,2,FALSE),"Não Informado")</f>
        <v>Não Informado</v>
      </c>
      <c r="H35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0" spans="1:8" hidden="1">
      <c r="A3530" s="3" t="s">
        <v>266</v>
      </c>
      <c r="B3530">
        <v>1988</v>
      </c>
      <c r="C3530">
        <v>0</v>
      </c>
      <c r="D3530">
        <v>0</v>
      </c>
      <c r="E3530" t="e">
        <v>#NUM!</v>
      </c>
      <c r="F3530">
        <f>VLOOKUP(Importacao[[#This Row],[País]],Tabela4[],4,FALSE)</f>
        <v>0</v>
      </c>
      <c r="G3530" t="str">
        <f>IFERROR(VLOOKUP(Importacao[[#This Row],[País Corrigido]],'Conversor de países_Geral_UTF8_'!$A$2:$B$223,2,FALSE),"Não Informado")</f>
        <v>Não Informado</v>
      </c>
      <c r="H35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1" spans="1:8" hidden="1">
      <c r="A3531" s="3" t="s">
        <v>266</v>
      </c>
      <c r="B3531">
        <v>1989</v>
      </c>
      <c r="C3531">
        <v>0</v>
      </c>
      <c r="D3531">
        <v>0</v>
      </c>
      <c r="E3531" t="e">
        <v>#NUM!</v>
      </c>
      <c r="F3531">
        <f>VLOOKUP(Importacao[[#This Row],[País]],Tabela4[],4,FALSE)</f>
        <v>0</v>
      </c>
      <c r="G3531" t="str">
        <f>IFERROR(VLOOKUP(Importacao[[#This Row],[País Corrigido]],'Conversor de países_Geral_UTF8_'!$A$2:$B$223,2,FALSE),"Não Informado")</f>
        <v>Não Informado</v>
      </c>
      <c r="H35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2" spans="1:8" hidden="1">
      <c r="A3532" s="3" t="s">
        <v>266</v>
      </c>
      <c r="B3532">
        <v>1990</v>
      </c>
      <c r="C3532">
        <v>0</v>
      </c>
      <c r="D3532">
        <v>0</v>
      </c>
      <c r="E3532" t="e">
        <v>#NUM!</v>
      </c>
      <c r="F3532">
        <f>VLOOKUP(Importacao[[#This Row],[País]],Tabela4[],4,FALSE)</f>
        <v>0</v>
      </c>
      <c r="G3532" t="str">
        <f>IFERROR(VLOOKUP(Importacao[[#This Row],[País Corrigido]],'Conversor de países_Geral_UTF8_'!$A$2:$B$223,2,FALSE),"Não Informado")</f>
        <v>Não Informado</v>
      </c>
      <c r="H35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3" spans="1:8" hidden="1">
      <c r="A3533" s="3" t="s">
        <v>266</v>
      </c>
      <c r="B3533">
        <v>1991</v>
      </c>
      <c r="C3533">
        <v>0</v>
      </c>
      <c r="D3533">
        <v>0</v>
      </c>
      <c r="E3533" t="e">
        <v>#NUM!</v>
      </c>
      <c r="F3533">
        <f>VLOOKUP(Importacao[[#This Row],[País]],Tabela4[],4,FALSE)</f>
        <v>0</v>
      </c>
      <c r="G3533" t="str">
        <f>IFERROR(VLOOKUP(Importacao[[#This Row],[País Corrigido]],'Conversor de países_Geral_UTF8_'!$A$2:$B$223,2,FALSE),"Não Informado")</f>
        <v>Não Informado</v>
      </c>
      <c r="H35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4" spans="1:8" hidden="1">
      <c r="A3534" s="3" t="s">
        <v>266</v>
      </c>
      <c r="B3534">
        <v>1992</v>
      </c>
      <c r="C3534">
        <v>0</v>
      </c>
      <c r="D3534">
        <v>0</v>
      </c>
      <c r="E3534" t="e">
        <v>#NUM!</v>
      </c>
      <c r="F3534">
        <f>VLOOKUP(Importacao[[#This Row],[País]],Tabela4[],4,FALSE)</f>
        <v>0</v>
      </c>
      <c r="G3534" t="str">
        <f>IFERROR(VLOOKUP(Importacao[[#This Row],[País Corrigido]],'Conversor de países_Geral_UTF8_'!$A$2:$B$223,2,FALSE),"Não Informado")</f>
        <v>Não Informado</v>
      </c>
      <c r="H35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5" spans="1:8" hidden="1">
      <c r="A3535" s="3" t="s">
        <v>266</v>
      </c>
      <c r="B3535">
        <v>1993</v>
      </c>
      <c r="C3535">
        <v>0</v>
      </c>
      <c r="D3535">
        <v>0</v>
      </c>
      <c r="E3535" t="e">
        <v>#NUM!</v>
      </c>
      <c r="F3535">
        <f>VLOOKUP(Importacao[[#This Row],[País]],Tabela4[],4,FALSE)</f>
        <v>0</v>
      </c>
      <c r="G3535" t="str">
        <f>IFERROR(VLOOKUP(Importacao[[#This Row],[País Corrigido]],'Conversor de países_Geral_UTF8_'!$A$2:$B$223,2,FALSE),"Não Informado")</f>
        <v>Não Informado</v>
      </c>
      <c r="H35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6" spans="1:8" hidden="1">
      <c r="A3536" s="3" t="s">
        <v>266</v>
      </c>
      <c r="B3536">
        <v>1994</v>
      </c>
      <c r="C3536">
        <v>0</v>
      </c>
      <c r="D3536">
        <v>0</v>
      </c>
      <c r="E3536" t="e">
        <v>#NUM!</v>
      </c>
      <c r="F3536">
        <f>VLOOKUP(Importacao[[#This Row],[País]],Tabela4[],4,FALSE)</f>
        <v>0</v>
      </c>
      <c r="G3536" t="str">
        <f>IFERROR(VLOOKUP(Importacao[[#This Row],[País Corrigido]],'Conversor de países_Geral_UTF8_'!$A$2:$B$223,2,FALSE),"Não Informado")</f>
        <v>Não Informado</v>
      </c>
      <c r="H35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7" spans="1:8" hidden="1">
      <c r="A3537" s="3" t="s">
        <v>266</v>
      </c>
      <c r="B3537">
        <v>1995</v>
      </c>
      <c r="C3537">
        <v>0</v>
      </c>
      <c r="D3537">
        <v>0</v>
      </c>
      <c r="E3537" t="e">
        <v>#NUM!</v>
      </c>
      <c r="F3537">
        <f>VLOOKUP(Importacao[[#This Row],[País]],Tabela4[],4,FALSE)</f>
        <v>0</v>
      </c>
      <c r="G3537" t="str">
        <f>IFERROR(VLOOKUP(Importacao[[#This Row],[País Corrigido]],'Conversor de países_Geral_UTF8_'!$A$2:$B$223,2,FALSE),"Não Informado")</f>
        <v>Não Informado</v>
      </c>
      <c r="H35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38" spans="1:8" hidden="1">
      <c r="A3538" s="3" t="s">
        <v>266</v>
      </c>
      <c r="B3538">
        <v>1996</v>
      </c>
      <c r="C3538">
        <v>63755</v>
      </c>
      <c r="D3538">
        <v>148879</v>
      </c>
      <c r="E3538">
        <v>2.3351737118657359</v>
      </c>
      <c r="F3538">
        <f>VLOOKUP(Importacao[[#This Row],[País]],Tabela4[],4,FALSE)</f>
        <v>0</v>
      </c>
      <c r="G3538" t="str">
        <f>IFERROR(VLOOKUP(Importacao[[#This Row],[País Corrigido]],'Conversor de países_Geral_UTF8_'!$A$2:$B$223,2,FALSE),"Não Informado")</f>
        <v>Não Informado</v>
      </c>
      <c r="H35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39" spans="1:8" hidden="1">
      <c r="A3539" s="3" t="s">
        <v>266</v>
      </c>
      <c r="B3539">
        <v>1997</v>
      </c>
      <c r="C3539">
        <v>0</v>
      </c>
      <c r="D3539">
        <v>0</v>
      </c>
      <c r="E3539" t="e">
        <v>#NUM!</v>
      </c>
      <c r="F3539">
        <f>VLOOKUP(Importacao[[#This Row],[País]],Tabela4[],4,FALSE)</f>
        <v>0</v>
      </c>
      <c r="G3539" t="str">
        <f>IFERROR(VLOOKUP(Importacao[[#This Row],[País Corrigido]],'Conversor de países_Geral_UTF8_'!$A$2:$B$223,2,FALSE),"Não Informado")</f>
        <v>Não Informado</v>
      </c>
      <c r="H35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0" spans="1:8" hidden="1">
      <c r="A3540" s="3" t="s">
        <v>266</v>
      </c>
      <c r="B3540">
        <v>1998</v>
      </c>
      <c r="C3540">
        <v>0</v>
      </c>
      <c r="D3540">
        <v>0</v>
      </c>
      <c r="E3540" t="e">
        <v>#NUM!</v>
      </c>
      <c r="F3540">
        <f>VLOOKUP(Importacao[[#This Row],[País]],Tabela4[],4,FALSE)</f>
        <v>0</v>
      </c>
      <c r="G3540" t="str">
        <f>IFERROR(VLOOKUP(Importacao[[#This Row],[País Corrigido]],'Conversor de países_Geral_UTF8_'!$A$2:$B$223,2,FALSE),"Não Informado")</f>
        <v>Não Informado</v>
      </c>
      <c r="H35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1" spans="1:8" hidden="1">
      <c r="A3541" s="3" t="s">
        <v>266</v>
      </c>
      <c r="B3541">
        <v>1999</v>
      </c>
      <c r="C3541">
        <v>0</v>
      </c>
      <c r="D3541">
        <v>0</v>
      </c>
      <c r="E3541" t="e">
        <v>#NUM!</v>
      </c>
      <c r="F3541">
        <f>VLOOKUP(Importacao[[#This Row],[País]],Tabela4[],4,FALSE)</f>
        <v>0</v>
      </c>
      <c r="G3541" t="str">
        <f>IFERROR(VLOOKUP(Importacao[[#This Row],[País Corrigido]],'Conversor de países_Geral_UTF8_'!$A$2:$B$223,2,FALSE),"Não Informado")</f>
        <v>Não Informado</v>
      </c>
      <c r="H35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2" spans="1:8" hidden="1">
      <c r="A3542" s="3" t="s">
        <v>266</v>
      </c>
      <c r="B3542">
        <v>2000</v>
      </c>
      <c r="C3542">
        <v>0</v>
      </c>
      <c r="D3542">
        <v>0</v>
      </c>
      <c r="E3542" t="e">
        <v>#NUM!</v>
      </c>
      <c r="F3542">
        <f>VLOOKUP(Importacao[[#This Row],[País]],Tabela4[],4,FALSE)</f>
        <v>0</v>
      </c>
      <c r="G3542" t="str">
        <f>IFERROR(VLOOKUP(Importacao[[#This Row],[País Corrigido]],'Conversor de países_Geral_UTF8_'!$A$2:$B$223,2,FALSE),"Não Informado")</f>
        <v>Não Informado</v>
      </c>
      <c r="H35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3" spans="1:8" hidden="1">
      <c r="A3543" s="3" t="s">
        <v>266</v>
      </c>
      <c r="B3543">
        <v>2001</v>
      </c>
      <c r="C3543">
        <v>0</v>
      </c>
      <c r="D3543">
        <v>0</v>
      </c>
      <c r="E3543" t="e">
        <v>#NUM!</v>
      </c>
      <c r="F3543">
        <f>VLOOKUP(Importacao[[#This Row],[País]],Tabela4[],4,FALSE)</f>
        <v>0</v>
      </c>
      <c r="G3543" t="str">
        <f>IFERROR(VLOOKUP(Importacao[[#This Row],[País Corrigido]],'Conversor de países_Geral_UTF8_'!$A$2:$B$223,2,FALSE),"Não Informado")</f>
        <v>Não Informado</v>
      </c>
      <c r="H35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4" spans="1:8" hidden="1">
      <c r="A3544" s="3" t="s">
        <v>266</v>
      </c>
      <c r="B3544">
        <v>2002</v>
      </c>
      <c r="C3544">
        <v>0</v>
      </c>
      <c r="D3544">
        <v>0</v>
      </c>
      <c r="E3544" t="e">
        <v>#NUM!</v>
      </c>
      <c r="F3544">
        <f>VLOOKUP(Importacao[[#This Row],[País]],Tabela4[],4,FALSE)</f>
        <v>0</v>
      </c>
      <c r="G3544" t="str">
        <f>IFERROR(VLOOKUP(Importacao[[#This Row],[País Corrigido]],'Conversor de países_Geral_UTF8_'!$A$2:$B$223,2,FALSE),"Não Informado")</f>
        <v>Não Informado</v>
      </c>
      <c r="H35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5" spans="1:8" hidden="1">
      <c r="A3545" s="3" t="s">
        <v>266</v>
      </c>
      <c r="B3545">
        <v>2003</v>
      </c>
      <c r="C3545">
        <v>0</v>
      </c>
      <c r="D3545">
        <v>0</v>
      </c>
      <c r="E3545" t="e">
        <v>#NUM!</v>
      </c>
      <c r="F3545">
        <f>VLOOKUP(Importacao[[#This Row],[País]],Tabela4[],4,FALSE)</f>
        <v>0</v>
      </c>
      <c r="G3545" t="str">
        <f>IFERROR(VLOOKUP(Importacao[[#This Row],[País Corrigido]],'Conversor de países_Geral_UTF8_'!$A$2:$B$223,2,FALSE),"Não Informado")</f>
        <v>Não Informado</v>
      </c>
      <c r="H35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6" spans="1:8" hidden="1">
      <c r="A3546" s="3" t="s">
        <v>266</v>
      </c>
      <c r="B3546">
        <v>2004</v>
      </c>
      <c r="C3546">
        <v>0</v>
      </c>
      <c r="D3546">
        <v>0</v>
      </c>
      <c r="E3546" t="e">
        <v>#NUM!</v>
      </c>
      <c r="F3546">
        <f>VLOOKUP(Importacao[[#This Row],[País]],Tabela4[],4,FALSE)</f>
        <v>0</v>
      </c>
      <c r="G3546" t="str">
        <f>IFERROR(VLOOKUP(Importacao[[#This Row],[País Corrigido]],'Conversor de países_Geral_UTF8_'!$A$2:$B$223,2,FALSE),"Não Informado")</f>
        <v>Não Informado</v>
      </c>
      <c r="H35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7" spans="1:8" hidden="1">
      <c r="A3547" s="3" t="s">
        <v>266</v>
      </c>
      <c r="B3547">
        <v>2005</v>
      </c>
      <c r="C3547">
        <v>0</v>
      </c>
      <c r="D3547">
        <v>0</v>
      </c>
      <c r="E3547" t="e">
        <v>#NUM!</v>
      </c>
      <c r="F3547">
        <f>VLOOKUP(Importacao[[#This Row],[País]],Tabela4[],4,FALSE)</f>
        <v>0</v>
      </c>
      <c r="G3547" t="str">
        <f>IFERROR(VLOOKUP(Importacao[[#This Row],[País Corrigido]],'Conversor de países_Geral_UTF8_'!$A$2:$B$223,2,FALSE),"Não Informado")</f>
        <v>Não Informado</v>
      </c>
      <c r="H35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8" spans="1:8" hidden="1">
      <c r="A3548" s="3" t="s">
        <v>266</v>
      </c>
      <c r="B3548">
        <v>2006</v>
      </c>
      <c r="C3548">
        <v>0</v>
      </c>
      <c r="D3548">
        <v>0</v>
      </c>
      <c r="E3548" t="e">
        <v>#NUM!</v>
      </c>
      <c r="F3548">
        <f>VLOOKUP(Importacao[[#This Row],[País]],Tabela4[],4,FALSE)</f>
        <v>0</v>
      </c>
      <c r="G3548" t="str">
        <f>IFERROR(VLOOKUP(Importacao[[#This Row],[País Corrigido]],'Conversor de países_Geral_UTF8_'!$A$2:$B$223,2,FALSE),"Não Informado")</f>
        <v>Não Informado</v>
      </c>
      <c r="H35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49" spans="1:8" hidden="1">
      <c r="A3549" s="3" t="s">
        <v>266</v>
      </c>
      <c r="B3549">
        <v>2007</v>
      </c>
      <c r="C3549">
        <v>0</v>
      </c>
      <c r="D3549">
        <v>0</v>
      </c>
      <c r="E3549" t="e">
        <v>#NUM!</v>
      </c>
      <c r="F3549">
        <f>VLOOKUP(Importacao[[#This Row],[País]],Tabela4[],4,FALSE)</f>
        <v>0</v>
      </c>
      <c r="G3549" t="str">
        <f>IFERROR(VLOOKUP(Importacao[[#This Row],[País Corrigido]],'Conversor de países_Geral_UTF8_'!$A$2:$B$223,2,FALSE),"Não Informado")</f>
        <v>Não Informado</v>
      </c>
      <c r="H35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0" spans="1:8" hidden="1">
      <c r="A3550" s="3" t="s">
        <v>266</v>
      </c>
      <c r="B3550">
        <v>2008</v>
      </c>
      <c r="C3550">
        <v>0</v>
      </c>
      <c r="D3550">
        <v>0</v>
      </c>
      <c r="E3550" t="e">
        <v>#NUM!</v>
      </c>
      <c r="F3550">
        <f>VLOOKUP(Importacao[[#This Row],[País]],Tabela4[],4,FALSE)</f>
        <v>0</v>
      </c>
      <c r="G3550" t="str">
        <f>IFERROR(VLOOKUP(Importacao[[#This Row],[País Corrigido]],'Conversor de países_Geral_UTF8_'!$A$2:$B$223,2,FALSE),"Não Informado")</f>
        <v>Não Informado</v>
      </c>
      <c r="H35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1" spans="1:8" hidden="1">
      <c r="A3551" s="3" t="s">
        <v>266</v>
      </c>
      <c r="B3551">
        <v>2009</v>
      </c>
      <c r="C3551">
        <v>0</v>
      </c>
      <c r="D3551">
        <v>0</v>
      </c>
      <c r="E3551" t="e">
        <v>#NUM!</v>
      </c>
      <c r="F3551">
        <f>VLOOKUP(Importacao[[#This Row],[País]],Tabela4[],4,FALSE)</f>
        <v>0</v>
      </c>
      <c r="G3551" t="str">
        <f>IFERROR(VLOOKUP(Importacao[[#This Row],[País Corrigido]],'Conversor de países_Geral_UTF8_'!$A$2:$B$223,2,FALSE),"Não Informado")</f>
        <v>Não Informado</v>
      </c>
      <c r="H35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2" spans="1:8" hidden="1">
      <c r="A3552" s="3" t="s">
        <v>266</v>
      </c>
      <c r="B3552">
        <v>2010</v>
      </c>
      <c r="C3552">
        <v>0</v>
      </c>
      <c r="D3552">
        <v>0</v>
      </c>
      <c r="E3552" t="e">
        <v>#NUM!</v>
      </c>
      <c r="F3552">
        <f>VLOOKUP(Importacao[[#This Row],[País]],Tabela4[],4,FALSE)</f>
        <v>0</v>
      </c>
      <c r="G3552" t="str">
        <f>IFERROR(VLOOKUP(Importacao[[#This Row],[País Corrigido]],'Conversor de países_Geral_UTF8_'!$A$2:$B$223,2,FALSE),"Não Informado")</f>
        <v>Não Informado</v>
      </c>
      <c r="H35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3" spans="1:8" hidden="1">
      <c r="A3553" s="3" t="s">
        <v>266</v>
      </c>
      <c r="B3553">
        <v>2011</v>
      </c>
      <c r="C3553">
        <v>0</v>
      </c>
      <c r="D3553">
        <v>0</v>
      </c>
      <c r="E3553" t="e">
        <v>#NUM!</v>
      </c>
      <c r="F3553">
        <f>VLOOKUP(Importacao[[#This Row],[País]],Tabela4[],4,FALSE)</f>
        <v>0</v>
      </c>
      <c r="G3553" t="str">
        <f>IFERROR(VLOOKUP(Importacao[[#This Row],[País Corrigido]],'Conversor de países_Geral_UTF8_'!$A$2:$B$223,2,FALSE),"Não Informado")</f>
        <v>Não Informado</v>
      </c>
      <c r="H35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4" spans="1:8" hidden="1">
      <c r="A3554" s="3" t="s">
        <v>266</v>
      </c>
      <c r="B3554">
        <v>2012</v>
      </c>
      <c r="C3554">
        <v>0</v>
      </c>
      <c r="D3554">
        <v>0</v>
      </c>
      <c r="E3554" t="e">
        <v>#NUM!</v>
      </c>
      <c r="F3554">
        <f>VLOOKUP(Importacao[[#This Row],[País]],Tabela4[],4,FALSE)</f>
        <v>0</v>
      </c>
      <c r="G3554" t="str">
        <f>IFERROR(VLOOKUP(Importacao[[#This Row],[País Corrigido]],'Conversor de países_Geral_UTF8_'!$A$2:$B$223,2,FALSE),"Não Informado")</f>
        <v>Não Informado</v>
      </c>
      <c r="H35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5" spans="1:8" hidden="1">
      <c r="A3555" s="3" t="s">
        <v>266</v>
      </c>
      <c r="B3555">
        <v>2013</v>
      </c>
      <c r="C3555">
        <v>0</v>
      </c>
      <c r="D3555">
        <v>0</v>
      </c>
      <c r="E3555" t="e">
        <v>#NUM!</v>
      </c>
      <c r="F3555">
        <f>VLOOKUP(Importacao[[#This Row],[País]],Tabela4[],4,FALSE)</f>
        <v>0</v>
      </c>
      <c r="G3555" t="str">
        <f>IFERROR(VLOOKUP(Importacao[[#This Row],[País Corrigido]],'Conversor de países_Geral_UTF8_'!$A$2:$B$223,2,FALSE),"Não Informado")</f>
        <v>Não Informado</v>
      </c>
      <c r="H35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6" spans="1:8" hidden="1">
      <c r="A3556" s="3" t="s">
        <v>266</v>
      </c>
      <c r="B3556">
        <v>2014</v>
      </c>
      <c r="C3556">
        <v>0</v>
      </c>
      <c r="D3556">
        <v>0</v>
      </c>
      <c r="E3556" t="e">
        <v>#NUM!</v>
      </c>
      <c r="F3556">
        <f>VLOOKUP(Importacao[[#This Row],[País]],Tabela4[],4,FALSE)</f>
        <v>0</v>
      </c>
      <c r="G3556" t="str">
        <f>IFERROR(VLOOKUP(Importacao[[#This Row],[País Corrigido]],'Conversor de países_Geral_UTF8_'!$A$2:$B$223,2,FALSE),"Não Informado")</f>
        <v>Não Informado</v>
      </c>
      <c r="H35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7" spans="1:8" hidden="1">
      <c r="A3557" s="3" t="s">
        <v>266</v>
      </c>
      <c r="B3557">
        <v>2015</v>
      </c>
      <c r="C3557">
        <v>0</v>
      </c>
      <c r="D3557">
        <v>0</v>
      </c>
      <c r="E3557" t="e">
        <v>#NUM!</v>
      </c>
      <c r="F3557">
        <f>VLOOKUP(Importacao[[#This Row],[País]],Tabela4[],4,FALSE)</f>
        <v>0</v>
      </c>
      <c r="G3557" t="str">
        <f>IFERROR(VLOOKUP(Importacao[[#This Row],[País Corrigido]],'Conversor de países_Geral_UTF8_'!$A$2:$B$223,2,FALSE),"Não Informado")</f>
        <v>Não Informado</v>
      </c>
      <c r="H35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8" spans="1:8" hidden="1">
      <c r="A3558" s="3" t="s">
        <v>266</v>
      </c>
      <c r="B3558">
        <v>2016</v>
      </c>
      <c r="C3558">
        <v>0</v>
      </c>
      <c r="D3558">
        <v>0</v>
      </c>
      <c r="E3558" t="e">
        <v>#NUM!</v>
      </c>
      <c r="F3558">
        <f>VLOOKUP(Importacao[[#This Row],[País]],Tabela4[],4,FALSE)</f>
        <v>0</v>
      </c>
      <c r="G3558" t="str">
        <f>IFERROR(VLOOKUP(Importacao[[#This Row],[País Corrigido]],'Conversor de países_Geral_UTF8_'!$A$2:$B$223,2,FALSE),"Não Informado")</f>
        <v>Não Informado</v>
      </c>
      <c r="H35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59" spans="1:8" hidden="1">
      <c r="A3559" s="3" t="s">
        <v>266</v>
      </c>
      <c r="B3559">
        <v>2017</v>
      </c>
      <c r="C3559">
        <v>0</v>
      </c>
      <c r="D3559">
        <v>0</v>
      </c>
      <c r="E3559" t="e">
        <v>#NUM!</v>
      </c>
      <c r="F3559">
        <f>VLOOKUP(Importacao[[#This Row],[País]],Tabela4[],4,FALSE)</f>
        <v>0</v>
      </c>
      <c r="G3559" t="str">
        <f>IFERROR(VLOOKUP(Importacao[[#This Row],[País Corrigido]],'Conversor de países_Geral_UTF8_'!$A$2:$B$223,2,FALSE),"Não Informado")</f>
        <v>Não Informado</v>
      </c>
      <c r="H35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0" spans="1:8" hidden="1">
      <c r="A3560" s="3" t="s">
        <v>266</v>
      </c>
      <c r="B3560">
        <v>2018</v>
      </c>
      <c r="C3560">
        <v>0</v>
      </c>
      <c r="D3560">
        <v>0</v>
      </c>
      <c r="E3560" t="e">
        <v>#NUM!</v>
      </c>
      <c r="F3560">
        <f>VLOOKUP(Importacao[[#This Row],[País]],Tabela4[],4,FALSE)</f>
        <v>0</v>
      </c>
      <c r="G3560" t="str">
        <f>IFERROR(VLOOKUP(Importacao[[#This Row],[País Corrigido]],'Conversor de países_Geral_UTF8_'!$A$2:$B$223,2,FALSE),"Não Informado")</f>
        <v>Não Informado</v>
      </c>
      <c r="H35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1" spans="1:8" hidden="1">
      <c r="A3561" s="3" t="s">
        <v>266</v>
      </c>
      <c r="B3561">
        <v>2019</v>
      </c>
      <c r="C3561">
        <v>0</v>
      </c>
      <c r="D3561">
        <v>0</v>
      </c>
      <c r="E3561" t="e">
        <v>#NUM!</v>
      </c>
      <c r="F3561">
        <f>VLOOKUP(Importacao[[#This Row],[País]],Tabela4[],4,FALSE)</f>
        <v>0</v>
      </c>
      <c r="G3561" t="str">
        <f>IFERROR(VLOOKUP(Importacao[[#This Row],[País Corrigido]],'Conversor de países_Geral_UTF8_'!$A$2:$B$223,2,FALSE),"Não Informado")</f>
        <v>Não Informado</v>
      </c>
      <c r="H35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2" spans="1:8" hidden="1">
      <c r="A3562" s="3" t="s">
        <v>266</v>
      </c>
      <c r="B3562">
        <v>2020</v>
      </c>
      <c r="C3562">
        <v>0</v>
      </c>
      <c r="D3562">
        <v>0</v>
      </c>
      <c r="E3562" t="e">
        <v>#NUM!</v>
      </c>
      <c r="F3562">
        <f>VLOOKUP(Importacao[[#This Row],[País]],Tabela4[],4,FALSE)</f>
        <v>0</v>
      </c>
      <c r="G3562" t="str">
        <f>IFERROR(VLOOKUP(Importacao[[#This Row],[País Corrigido]],'Conversor de países_Geral_UTF8_'!$A$2:$B$223,2,FALSE),"Não Informado")</f>
        <v>Não Informado</v>
      </c>
      <c r="H35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3" spans="1:8" hidden="1">
      <c r="A3563" s="3" t="s">
        <v>266</v>
      </c>
      <c r="B3563">
        <v>2021</v>
      </c>
      <c r="C3563">
        <v>0</v>
      </c>
      <c r="D3563">
        <v>0</v>
      </c>
      <c r="E3563" t="e">
        <v>#NUM!</v>
      </c>
      <c r="F3563">
        <f>VLOOKUP(Importacao[[#This Row],[País]],Tabela4[],4,FALSE)</f>
        <v>0</v>
      </c>
      <c r="G3563" t="str">
        <f>IFERROR(VLOOKUP(Importacao[[#This Row],[País Corrigido]],'Conversor de países_Geral_UTF8_'!$A$2:$B$223,2,FALSE),"Não Informado")</f>
        <v>Não Informado</v>
      </c>
      <c r="H35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4" spans="1:8" hidden="1">
      <c r="A3564" s="3" t="s">
        <v>266</v>
      </c>
      <c r="B3564">
        <v>2022</v>
      </c>
      <c r="C3564">
        <v>0</v>
      </c>
      <c r="D3564">
        <v>0</v>
      </c>
      <c r="E3564" t="e">
        <v>#NUM!</v>
      </c>
      <c r="F3564">
        <f>VLOOKUP(Importacao[[#This Row],[País]],Tabela4[],4,FALSE)</f>
        <v>0</v>
      </c>
      <c r="G3564" t="str">
        <f>IFERROR(VLOOKUP(Importacao[[#This Row],[País Corrigido]],'Conversor de países_Geral_UTF8_'!$A$2:$B$223,2,FALSE),"Não Informado")</f>
        <v>Não Informado</v>
      </c>
      <c r="H35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5" spans="1:8" hidden="1">
      <c r="A3565" s="3" t="s">
        <v>266</v>
      </c>
      <c r="B3565">
        <v>2023</v>
      </c>
      <c r="C3565">
        <v>0</v>
      </c>
      <c r="D3565">
        <v>0</v>
      </c>
      <c r="E3565" t="e">
        <v>#NUM!</v>
      </c>
      <c r="F3565">
        <f>VLOOKUP(Importacao[[#This Row],[País]],Tabela4[],4,FALSE)</f>
        <v>0</v>
      </c>
      <c r="G3565" t="str">
        <f>IFERROR(VLOOKUP(Importacao[[#This Row],[País Corrigido]],'Conversor de países_Geral_UTF8_'!$A$2:$B$223,2,FALSE),"Não Informado")</f>
        <v>Não Informado</v>
      </c>
      <c r="H35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6" spans="1:8" hidden="1">
      <c r="A3566" s="3" t="s">
        <v>267</v>
      </c>
      <c r="B3566">
        <v>1970</v>
      </c>
      <c r="C3566">
        <v>0</v>
      </c>
      <c r="D3566">
        <v>0</v>
      </c>
      <c r="E3566" t="e">
        <v>#NUM!</v>
      </c>
      <c r="F3566">
        <f>VLOOKUP(Importacao[[#This Row],[País]],Tabela4[],4,FALSE)</f>
        <v>0</v>
      </c>
      <c r="G3566" t="str">
        <f>IFERROR(VLOOKUP(Importacao[[#This Row],[País Corrigido]],'Conversor de países_Geral_UTF8_'!$A$2:$B$223,2,FALSE),"Não Informado")</f>
        <v>Não Informado</v>
      </c>
      <c r="H35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7" spans="1:8" hidden="1">
      <c r="A3567" s="3" t="s">
        <v>267</v>
      </c>
      <c r="B3567">
        <v>1971</v>
      </c>
      <c r="C3567">
        <v>0</v>
      </c>
      <c r="D3567">
        <v>0</v>
      </c>
      <c r="E3567" t="e">
        <v>#NUM!</v>
      </c>
      <c r="F3567">
        <f>VLOOKUP(Importacao[[#This Row],[País]],Tabela4[],4,FALSE)</f>
        <v>0</v>
      </c>
      <c r="G3567" t="str">
        <f>IFERROR(VLOOKUP(Importacao[[#This Row],[País Corrigido]],'Conversor de países_Geral_UTF8_'!$A$2:$B$223,2,FALSE),"Não Informado")</f>
        <v>Não Informado</v>
      </c>
      <c r="H35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8" spans="1:8" hidden="1">
      <c r="A3568" s="3" t="s">
        <v>267</v>
      </c>
      <c r="B3568">
        <v>1972</v>
      </c>
      <c r="C3568">
        <v>0</v>
      </c>
      <c r="D3568">
        <v>0</v>
      </c>
      <c r="E3568" t="e">
        <v>#NUM!</v>
      </c>
      <c r="F3568">
        <f>VLOOKUP(Importacao[[#This Row],[País]],Tabela4[],4,FALSE)</f>
        <v>0</v>
      </c>
      <c r="G3568" t="str">
        <f>IFERROR(VLOOKUP(Importacao[[#This Row],[País Corrigido]],'Conversor de países_Geral_UTF8_'!$A$2:$B$223,2,FALSE),"Não Informado")</f>
        <v>Não Informado</v>
      </c>
      <c r="H35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69" spans="1:8" hidden="1">
      <c r="A3569" s="3" t="s">
        <v>267</v>
      </c>
      <c r="B3569">
        <v>1973</v>
      </c>
      <c r="C3569">
        <v>0</v>
      </c>
      <c r="D3569">
        <v>0</v>
      </c>
      <c r="E3569" t="e">
        <v>#NUM!</v>
      </c>
      <c r="F3569">
        <f>VLOOKUP(Importacao[[#This Row],[País]],Tabela4[],4,FALSE)</f>
        <v>0</v>
      </c>
      <c r="G3569" t="str">
        <f>IFERROR(VLOOKUP(Importacao[[#This Row],[País Corrigido]],'Conversor de países_Geral_UTF8_'!$A$2:$B$223,2,FALSE),"Não Informado")</f>
        <v>Não Informado</v>
      </c>
      <c r="H35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0" spans="1:8" hidden="1">
      <c r="A3570" s="3" t="s">
        <v>267</v>
      </c>
      <c r="B3570">
        <v>1974</v>
      </c>
      <c r="C3570">
        <v>0</v>
      </c>
      <c r="D3570">
        <v>0</v>
      </c>
      <c r="E3570" t="e">
        <v>#NUM!</v>
      </c>
      <c r="F3570">
        <f>VLOOKUP(Importacao[[#This Row],[País]],Tabela4[],4,FALSE)</f>
        <v>0</v>
      </c>
      <c r="G3570" t="str">
        <f>IFERROR(VLOOKUP(Importacao[[#This Row],[País Corrigido]],'Conversor de países_Geral_UTF8_'!$A$2:$B$223,2,FALSE),"Não Informado")</f>
        <v>Não Informado</v>
      </c>
      <c r="H35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1" spans="1:8" hidden="1">
      <c r="A3571" s="3" t="s">
        <v>267</v>
      </c>
      <c r="B3571">
        <v>1975</v>
      </c>
      <c r="C3571">
        <v>0</v>
      </c>
      <c r="D3571">
        <v>0</v>
      </c>
      <c r="E3571" t="e">
        <v>#NUM!</v>
      </c>
      <c r="F3571">
        <f>VLOOKUP(Importacao[[#This Row],[País]],Tabela4[],4,FALSE)</f>
        <v>0</v>
      </c>
      <c r="G3571" t="str">
        <f>IFERROR(VLOOKUP(Importacao[[#This Row],[País Corrigido]],'Conversor de países_Geral_UTF8_'!$A$2:$B$223,2,FALSE),"Não Informado")</f>
        <v>Não Informado</v>
      </c>
      <c r="H35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2" spans="1:8" hidden="1">
      <c r="A3572" s="3" t="s">
        <v>267</v>
      </c>
      <c r="B3572">
        <v>1976</v>
      </c>
      <c r="C3572">
        <v>0</v>
      </c>
      <c r="D3572">
        <v>0</v>
      </c>
      <c r="E3572" t="e">
        <v>#NUM!</v>
      </c>
      <c r="F3572">
        <f>VLOOKUP(Importacao[[#This Row],[País]],Tabela4[],4,FALSE)</f>
        <v>0</v>
      </c>
      <c r="G3572" t="str">
        <f>IFERROR(VLOOKUP(Importacao[[#This Row],[País Corrigido]],'Conversor de países_Geral_UTF8_'!$A$2:$B$223,2,FALSE),"Não Informado")</f>
        <v>Não Informado</v>
      </c>
      <c r="H35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3" spans="1:8" hidden="1">
      <c r="A3573" s="3" t="s">
        <v>267</v>
      </c>
      <c r="B3573">
        <v>1977</v>
      </c>
      <c r="C3573">
        <v>0</v>
      </c>
      <c r="D3573">
        <v>0</v>
      </c>
      <c r="E3573" t="e">
        <v>#NUM!</v>
      </c>
      <c r="F3573">
        <f>VLOOKUP(Importacao[[#This Row],[País]],Tabela4[],4,FALSE)</f>
        <v>0</v>
      </c>
      <c r="G3573" t="str">
        <f>IFERROR(VLOOKUP(Importacao[[#This Row],[País Corrigido]],'Conversor de países_Geral_UTF8_'!$A$2:$B$223,2,FALSE),"Não Informado")</f>
        <v>Não Informado</v>
      </c>
      <c r="H35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4" spans="1:8" hidden="1">
      <c r="A3574" s="3" t="s">
        <v>267</v>
      </c>
      <c r="B3574">
        <v>1978</v>
      </c>
      <c r="C3574">
        <v>0</v>
      </c>
      <c r="D3574">
        <v>0</v>
      </c>
      <c r="E3574" t="e">
        <v>#NUM!</v>
      </c>
      <c r="F3574">
        <f>VLOOKUP(Importacao[[#This Row],[País]],Tabela4[],4,FALSE)</f>
        <v>0</v>
      </c>
      <c r="G3574" t="str">
        <f>IFERROR(VLOOKUP(Importacao[[#This Row],[País Corrigido]],'Conversor de países_Geral_UTF8_'!$A$2:$B$223,2,FALSE),"Não Informado")</f>
        <v>Não Informado</v>
      </c>
      <c r="H357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5" spans="1:8" hidden="1">
      <c r="A3575" s="3" t="s">
        <v>267</v>
      </c>
      <c r="B3575">
        <v>1979</v>
      </c>
      <c r="C3575">
        <v>0</v>
      </c>
      <c r="D3575">
        <v>0</v>
      </c>
      <c r="E3575" t="e">
        <v>#NUM!</v>
      </c>
      <c r="F3575">
        <f>VLOOKUP(Importacao[[#This Row],[País]],Tabela4[],4,FALSE)</f>
        <v>0</v>
      </c>
      <c r="G3575" t="str">
        <f>IFERROR(VLOOKUP(Importacao[[#This Row],[País Corrigido]],'Conversor de países_Geral_UTF8_'!$A$2:$B$223,2,FALSE),"Não Informado")</f>
        <v>Não Informado</v>
      </c>
      <c r="H357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6" spans="1:8" hidden="1">
      <c r="A3576" s="3" t="s">
        <v>267</v>
      </c>
      <c r="B3576">
        <v>1980</v>
      </c>
      <c r="C3576">
        <v>0</v>
      </c>
      <c r="D3576">
        <v>0</v>
      </c>
      <c r="E3576" t="e">
        <v>#NUM!</v>
      </c>
      <c r="F3576">
        <f>VLOOKUP(Importacao[[#This Row],[País]],Tabela4[],4,FALSE)</f>
        <v>0</v>
      </c>
      <c r="G3576" t="str">
        <f>IFERROR(VLOOKUP(Importacao[[#This Row],[País Corrigido]],'Conversor de países_Geral_UTF8_'!$A$2:$B$223,2,FALSE),"Não Informado")</f>
        <v>Não Informado</v>
      </c>
      <c r="H357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7" spans="1:8" hidden="1">
      <c r="A3577" s="3" t="s">
        <v>267</v>
      </c>
      <c r="B3577">
        <v>1981</v>
      </c>
      <c r="C3577">
        <v>0</v>
      </c>
      <c r="D3577">
        <v>0</v>
      </c>
      <c r="E3577" t="e">
        <v>#NUM!</v>
      </c>
      <c r="F3577">
        <f>VLOOKUP(Importacao[[#This Row],[País]],Tabela4[],4,FALSE)</f>
        <v>0</v>
      </c>
      <c r="G3577" t="str">
        <f>IFERROR(VLOOKUP(Importacao[[#This Row],[País Corrigido]],'Conversor de países_Geral_UTF8_'!$A$2:$B$223,2,FALSE),"Não Informado")</f>
        <v>Não Informado</v>
      </c>
      <c r="H357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8" spans="1:8" hidden="1">
      <c r="A3578" s="3" t="s">
        <v>267</v>
      </c>
      <c r="B3578">
        <v>1982</v>
      </c>
      <c r="C3578">
        <v>0</v>
      </c>
      <c r="D3578">
        <v>0</v>
      </c>
      <c r="E3578" t="e">
        <v>#NUM!</v>
      </c>
      <c r="F3578">
        <f>VLOOKUP(Importacao[[#This Row],[País]],Tabela4[],4,FALSE)</f>
        <v>0</v>
      </c>
      <c r="G3578" t="str">
        <f>IFERROR(VLOOKUP(Importacao[[#This Row],[País Corrigido]],'Conversor de países_Geral_UTF8_'!$A$2:$B$223,2,FALSE),"Não Informado")</f>
        <v>Não Informado</v>
      </c>
      <c r="H357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79" spans="1:8" hidden="1">
      <c r="A3579" s="3" t="s">
        <v>267</v>
      </c>
      <c r="B3579">
        <v>1983</v>
      </c>
      <c r="C3579">
        <v>0</v>
      </c>
      <c r="D3579">
        <v>0</v>
      </c>
      <c r="E3579" t="e">
        <v>#NUM!</v>
      </c>
      <c r="F3579">
        <f>VLOOKUP(Importacao[[#This Row],[País]],Tabela4[],4,FALSE)</f>
        <v>0</v>
      </c>
      <c r="G3579" t="str">
        <f>IFERROR(VLOOKUP(Importacao[[#This Row],[País Corrigido]],'Conversor de países_Geral_UTF8_'!$A$2:$B$223,2,FALSE),"Não Informado")</f>
        <v>Não Informado</v>
      </c>
      <c r="H357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0" spans="1:8" hidden="1">
      <c r="A3580" s="3" t="s">
        <v>267</v>
      </c>
      <c r="B3580">
        <v>1984</v>
      </c>
      <c r="C3580">
        <v>0</v>
      </c>
      <c r="D3580">
        <v>0</v>
      </c>
      <c r="E3580" t="e">
        <v>#NUM!</v>
      </c>
      <c r="F3580">
        <f>VLOOKUP(Importacao[[#This Row],[País]],Tabela4[],4,FALSE)</f>
        <v>0</v>
      </c>
      <c r="G3580" t="str">
        <f>IFERROR(VLOOKUP(Importacao[[#This Row],[País Corrigido]],'Conversor de países_Geral_UTF8_'!$A$2:$B$223,2,FALSE),"Não Informado")</f>
        <v>Não Informado</v>
      </c>
      <c r="H358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1" spans="1:8" hidden="1">
      <c r="A3581" s="3" t="s">
        <v>267</v>
      </c>
      <c r="B3581">
        <v>1985</v>
      </c>
      <c r="C3581">
        <v>0</v>
      </c>
      <c r="D3581">
        <v>0</v>
      </c>
      <c r="E3581" t="e">
        <v>#NUM!</v>
      </c>
      <c r="F3581">
        <f>VLOOKUP(Importacao[[#This Row],[País]],Tabela4[],4,FALSE)</f>
        <v>0</v>
      </c>
      <c r="G3581" t="str">
        <f>IFERROR(VLOOKUP(Importacao[[#This Row],[País Corrigido]],'Conversor de países_Geral_UTF8_'!$A$2:$B$223,2,FALSE),"Não Informado")</f>
        <v>Não Informado</v>
      </c>
      <c r="H358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2" spans="1:8" hidden="1">
      <c r="A3582" s="3" t="s">
        <v>267</v>
      </c>
      <c r="B3582">
        <v>1986</v>
      </c>
      <c r="C3582">
        <v>0</v>
      </c>
      <c r="D3582">
        <v>0</v>
      </c>
      <c r="E3582" t="e">
        <v>#NUM!</v>
      </c>
      <c r="F3582">
        <f>VLOOKUP(Importacao[[#This Row],[País]],Tabela4[],4,FALSE)</f>
        <v>0</v>
      </c>
      <c r="G3582" t="str">
        <f>IFERROR(VLOOKUP(Importacao[[#This Row],[País Corrigido]],'Conversor de países_Geral_UTF8_'!$A$2:$B$223,2,FALSE),"Não Informado")</f>
        <v>Não Informado</v>
      </c>
      <c r="H358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3" spans="1:8" hidden="1">
      <c r="A3583" s="3" t="s">
        <v>267</v>
      </c>
      <c r="B3583">
        <v>1987</v>
      </c>
      <c r="C3583">
        <v>0</v>
      </c>
      <c r="D3583">
        <v>0</v>
      </c>
      <c r="E3583" t="e">
        <v>#NUM!</v>
      </c>
      <c r="F3583">
        <f>VLOOKUP(Importacao[[#This Row],[País]],Tabela4[],4,FALSE)</f>
        <v>0</v>
      </c>
      <c r="G3583" t="str">
        <f>IFERROR(VLOOKUP(Importacao[[#This Row],[País Corrigido]],'Conversor de países_Geral_UTF8_'!$A$2:$B$223,2,FALSE),"Não Informado")</f>
        <v>Não Informado</v>
      </c>
      <c r="H358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4" spans="1:8" hidden="1">
      <c r="A3584" s="3" t="s">
        <v>267</v>
      </c>
      <c r="B3584">
        <v>1988</v>
      </c>
      <c r="C3584">
        <v>0</v>
      </c>
      <c r="D3584">
        <v>0</v>
      </c>
      <c r="E3584" t="e">
        <v>#NUM!</v>
      </c>
      <c r="F3584">
        <f>VLOOKUP(Importacao[[#This Row],[País]],Tabela4[],4,FALSE)</f>
        <v>0</v>
      </c>
      <c r="G3584" t="str">
        <f>IFERROR(VLOOKUP(Importacao[[#This Row],[País Corrigido]],'Conversor de países_Geral_UTF8_'!$A$2:$B$223,2,FALSE),"Não Informado")</f>
        <v>Não Informado</v>
      </c>
      <c r="H358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5" spans="1:8" hidden="1">
      <c r="A3585" s="3" t="s">
        <v>267</v>
      </c>
      <c r="B3585">
        <v>1989</v>
      </c>
      <c r="C3585">
        <v>0</v>
      </c>
      <c r="D3585">
        <v>0</v>
      </c>
      <c r="E3585" t="e">
        <v>#NUM!</v>
      </c>
      <c r="F3585">
        <f>VLOOKUP(Importacao[[#This Row],[País]],Tabela4[],4,FALSE)</f>
        <v>0</v>
      </c>
      <c r="G3585" t="str">
        <f>IFERROR(VLOOKUP(Importacao[[#This Row],[País Corrigido]],'Conversor de países_Geral_UTF8_'!$A$2:$B$223,2,FALSE),"Não Informado")</f>
        <v>Não Informado</v>
      </c>
      <c r="H358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6" spans="1:8" hidden="1">
      <c r="A3586" s="3" t="s">
        <v>267</v>
      </c>
      <c r="B3586">
        <v>1990</v>
      </c>
      <c r="C3586">
        <v>0</v>
      </c>
      <c r="D3586">
        <v>0</v>
      </c>
      <c r="E3586" t="e">
        <v>#NUM!</v>
      </c>
      <c r="F3586">
        <f>VLOOKUP(Importacao[[#This Row],[País]],Tabela4[],4,FALSE)</f>
        <v>0</v>
      </c>
      <c r="G3586" t="str">
        <f>IFERROR(VLOOKUP(Importacao[[#This Row],[País Corrigido]],'Conversor de países_Geral_UTF8_'!$A$2:$B$223,2,FALSE),"Não Informado")</f>
        <v>Não Informado</v>
      </c>
      <c r="H358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7" spans="1:8" hidden="1">
      <c r="A3587" s="3" t="s">
        <v>267</v>
      </c>
      <c r="B3587">
        <v>1991</v>
      </c>
      <c r="C3587">
        <v>0</v>
      </c>
      <c r="D3587">
        <v>0</v>
      </c>
      <c r="E3587" t="e">
        <v>#NUM!</v>
      </c>
      <c r="F3587">
        <f>VLOOKUP(Importacao[[#This Row],[País]],Tabela4[],4,FALSE)</f>
        <v>0</v>
      </c>
      <c r="G3587" t="str">
        <f>IFERROR(VLOOKUP(Importacao[[#This Row],[País Corrigido]],'Conversor de países_Geral_UTF8_'!$A$2:$B$223,2,FALSE),"Não Informado")</f>
        <v>Não Informado</v>
      </c>
      <c r="H358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8" spans="1:8" hidden="1">
      <c r="A3588" s="3" t="s">
        <v>267</v>
      </c>
      <c r="B3588">
        <v>1992</v>
      </c>
      <c r="C3588">
        <v>0</v>
      </c>
      <c r="D3588">
        <v>0</v>
      </c>
      <c r="E3588" t="e">
        <v>#NUM!</v>
      </c>
      <c r="F3588">
        <f>VLOOKUP(Importacao[[#This Row],[País]],Tabela4[],4,FALSE)</f>
        <v>0</v>
      </c>
      <c r="G3588" t="str">
        <f>IFERROR(VLOOKUP(Importacao[[#This Row],[País Corrigido]],'Conversor de países_Geral_UTF8_'!$A$2:$B$223,2,FALSE),"Não Informado")</f>
        <v>Não Informado</v>
      </c>
      <c r="H358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89" spans="1:8" hidden="1">
      <c r="A3589" s="3" t="s">
        <v>267</v>
      </c>
      <c r="B3589">
        <v>1993</v>
      </c>
      <c r="C3589">
        <v>0</v>
      </c>
      <c r="D3589">
        <v>0</v>
      </c>
      <c r="E3589" t="e">
        <v>#NUM!</v>
      </c>
      <c r="F3589">
        <f>VLOOKUP(Importacao[[#This Row],[País]],Tabela4[],4,FALSE)</f>
        <v>0</v>
      </c>
      <c r="G3589" t="str">
        <f>IFERROR(VLOOKUP(Importacao[[#This Row],[País Corrigido]],'Conversor de países_Geral_UTF8_'!$A$2:$B$223,2,FALSE),"Não Informado")</f>
        <v>Não Informado</v>
      </c>
      <c r="H358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90" spans="1:8" hidden="1">
      <c r="A3590" s="3" t="s">
        <v>267</v>
      </c>
      <c r="B3590">
        <v>1994</v>
      </c>
      <c r="C3590">
        <v>0</v>
      </c>
      <c r="D3590">
        <v>0</v>
      </c>
      <c r="E3590" t="e">
        <v>#NUM!</v>
      </c>
      <c r="F3590">
        <f>VLOOKUP(Importacao[[#This Row],[País]],Tabela4[],4,FALSE)</f>
        <v>0</v>
      </c>
      <c r="G3590" t="str">
        <f>IFERROR(VLOOKUP(Importacao[[#This Row],[País Corrigido]],'Conversor de países_Geral_UTF8_'!$A$2:$B$223,2,FALSE),"Não Informado")</f>
        <v>Não Informado</v>
      </c>
      <c r="H359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91" spans="1:8" hidden="1">
      <c r="A3591" s="3" t="s">
        <v>267</v>
      </c>
      <c r="B3591">
        <v>1995</v>
      </c>
      <c r="C3591">
        <v>0</v>
      </c>
      <c r="D3591">
        <v>0</v>
      </c>
      <c r="E3591" t="e">
        <v>#NUM!</v>
      </c>
      <c r="F3591">
        <f>VLOOKUP(Importacao[[#This Row],[País]],Tabela4[],4,FALSE)</f>
        <v>0</v>
      </c>
      <c r="G3591" t="str">
        <f>IFERROR(VLOOKUP(Importacao[[#This Row],[País Corrigido]],'Conversor de países_Geral_UTF8_'!$A$2:$B$223,2,FALSE),"Não Informado")</f>
        <v>Não Informado</v>
      </c>
      <c r="H359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92" spans="1:8" hidden="1">
      <c r="A3592" s="3" t="s">
        <v>267</v>
      </c>
      <c r="B3592">
        <v>1996</v>
      </c>
      <c r="C3592">
        <v>21185</v>
      </c>
      <c r="D3592">
        <v>26664</v>
      </c>
      <c r="E3592">
        <v>1.2586263865942884</v>
      </c>
      <c r="F3592">
        <f>VLOOKUP(Importacao[[#This Row],[País]],Tabela4[],4,FALSE)</f>
        <v>0</v>
      </c>
      <c r="G3592" t="str">
        <f>IFERROR(VLOOKUP(Importacao[[#This Row],[País Corrigido]],'Conversor de países_Geral_UTF8_'!$A$2:$B$223,2,FALSE),"Não Informado")</f>
        <v>Não Informado</v>
      </c>
      <c r="H359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593" spans="1:8" hidden="1">
      <c r="A3593" s="3" t="s">
        <v>267</v>
      </c>
      <c r="B3593">
        <v>1997</v>
      </c>
      <c r="C3593">
        <v>0</v>
      </c>
      <c r="D3593">
        <v>0</v>
      </c>
      <c r="E3593" t="e">
        <v>#NUM!</v>
      </c>
      <c r="F3593">
        <f>VLOOKUP(Importacao[[#This Row],[País]],Tabela4[],4,FALSE)</f>
        <v>0</v>
      </c>
      <c r="G3593" t="str">
        <f>IFERROR(VLOOKUP(Importacao[[#This Row],[País Corrigido]],'Conversor de países_Geral_UTF8_'!$A$2:$B$223,2,FALSE),"Não Informado")</f>
        <v>Não Informado</v>
      </c>
      <c r="H359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94" spans="1:8" hidden="1">
      <c r="A3594" s="3" t="s">
        <v>267</v>
      </c>
      <c r="B3594">
        <v>1998</v>
      </c>
      <c r="C3594">
        <v>0</v>
      </c>
      <c r="D3594">
        <v>0</v>
      </c>
      <c r="E3594" t="e">
        <v>#NUM!</v>
      </c>
      <c r="F3594">
        <f>VLOOKUP(Importacao[[#This Row],[País]],Tabela4[],4,FALSE)</f>
        <v>0</v>
      </c>
      <c r="G3594" t="str">
        <f>IFERROR(VLOOKUP(Importacao[[#This Row],[País Corrigido]],'Conversor de países_Geral_UTF8_'!$A$2:$B$223,2,FALSE),"Não Informado")</f>
        <v>Não Informado</v>
      </c>
      <c r="H359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95" spans="1:8" hidden="1">
      <c r="A3595" s="3" t="s">
        <v>267</v>
      </c>
      <c r="B3595">
        <v>1999</v>
      </c>
      <c r="C3595">
        <v>0</v>
      </c>
      <c r="D3595">
        <v>0</v>
      </c>
      <c r="E3595" t="e">
        <v>#NUM!</v>
      </c>
      <c r="F3595">
        <f>VLOOKUP(Importacao[[#This Row],[País]],Tabela4[],4,FALSE)</f>
        <v>0</v>
      </c>
      <c r="G3595" t="str">
        <f>IFERROR(VLOOKUP(Importacao[[#This Row],[País Corrigido]],'Conversor de países_Geral_UTF8_'!$A$2:$B$223,2,FALSE),"Não Informado")</f>
        <v>Não Informado</v>
      </c>
      <c r="H359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96" spans="1:8" hidden="1">
      <c r="A3596" s="3" t="s">
        <v>267</v>
      </c>
      <c r="B3596">
        <v>2000</v>
      </c>
      <c r="C3596">
        <v>0</v>
      </c>
      <c r="D3596">
        <v>0</v>
      </c>
      <c r="E3596" t="e">
        <v>#NUM!</v>
      </c>
      <c r="F3596">
        <f>VLOOKUP(Importacao[[#This Row],[País]],Tabela4[],4,FALSE)</f>
        <v>0</v>
      </c>
      <c r="G3596" t="str">
        <f>IFERROR(VLOOKUP(Importacao[[#This Row],[País Corrigido]],'Conversor de países_Geral_UTF8_'!$A$2:$B$223,2,FALSE),"Não Informado")</f>
        <v>Não Informado</v>
      </c>
      <c r="H359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97" spans="1:8" hidden="1">
      <c r="A3597" s="3" t="s">
        <v>267</v>
      </c>
      <c r="B3597">
        <v>2001</v>
      </c>
      <c r="C3597">
        <v>0</v>
      </c>
      <c r="D3597">
        <v>0</v>
      </c>
      <c r="E3597" t="e">
        <v>#NUM!</v>
      </c>
      <c r="F3597">
        <f>VLOOKUP(Importacao[[#This Row],[País]],Tabela4[],4,FALSE)</f>
        <v>0</v>
      </c>
      <c r="G3597" t="str">
        <f>IFERROR(VLOOKUP(Importacao[[#This Row],[País Corrigido]],'Conversor de países_Geral_UTF8_'!$A$2:$B$223,2,FALSE),"Não Informado")</f>
        <v>Não Informado</v>
      </c>
      <c r="H359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98" spans="1:8" hidden="1">
      <c r="A3598" s="3" t="s">
        <v>267</v>
      </c>
      <c r="B3598">
        <v>2002</v>
      </c>
      <c r="C3598">
        <v>0</v>
      </c>
      <c r="D3598">
        <v>0</v>
      </c>
      <c r="E3598" t="e">
        <v>#NUM!</v>
      </c>
      <c r="F3598">
        <f>VLOOKUP(Importacao[[#This Row],[País]],Tabela4[],4,FALSE)</f>
        <v>0</v>
      </c>
      <c r="G3598" t="str">
        <f>IFERROR(VLOOKUP(Importacao[[#This Row],[País Corrigido]],'Conversor de países_Geral_UTF8_'!$A$2:$B$223,2,FALSE),"Não Informado")</f>
        <v>Não Informado</v>
      </c>
      <c r="H359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599" spans="1:8" hidden="1">
      <c r="A3599" s="3" t="s">
        <v>267</v>
      </c>
      <c r="B3599">
        <v>2003</v>
      </c>
      <c r="C3599">
        <v>0</v>
      </c>
      <c r="D3599">
        <v>0</v>
      </c>
      <c r="E3599" t="e">
        <v>#NUM!</v>
      </c>
      <c r="F3599">
        <f>VLOOKUP(Importacao[[#This Row],[País]],Tabela4[],4,FALSE)</f>
        <v>0</v>
      </c>
      <c r="G3599" t="str">
        <f>IFERROR(VLOOKUP(Importacao[[#This Row],[País Corrigido]],'Conversor de países_Geral_UTF8_'!$A$2:$B$223,2,FALSE),"Não Informado")</f>
        <v>Não Informado</v>
      </c>
      <c r="H359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0" spans="1:8" hidden="1">
      <c r="A3600" s="3" t="s">
        <v>267</v>
      </c>
      <c r="B3600">
        <v>2004</v>
      </c>
      <c r="C3600">
        <v>0</v>
      </c>
      <c r="D3600">
        <v>0</v>
      </c>
      <c r="E3600" t="e">
        <v>#NUM!</v>
      </c>
      <c r="F3600">
        <f>VLOOKUP(Importacao[[#This Row],[País]],Tabela4[],4,FALSE)</f>
        <v>0</v>
      </c>
      <c r="G3600" t="str">
        <f>IFERROR(VLOOKUP(Importacao[[#This Row],[País Corrigido]],'Conversor de países_Geral_UTF8_'!$A$2:$B$223,2,FALSE),"Não Informado")</f>
        <v>Não Informado</v>
      </c>
      <c r="H360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1" spans="1:8" hidden="1">
      <c r="A3601" s="3" t="s">
        <v>267</v>
      </c>
      <c r="B3601">
        <v>2005</v>
      </c>
      <c r="C3601">
        <v>0</v>
      </c>
      <c r="D3601">
        <v>0</v>
      </c>
      <c r="E3601" t="e">
        <v>#NUM!</v>
      </c>
      <c r="F3601">
        <f>VLOOKUP(Importacao[[#This Row],[País]],Tabela4[],4,FALSE)</f>
        <v>0</v>
      </c>
      <c r="G3601" t="str">
        <f>IFERROR(VLOOKUP(Importacao[[#This Row],[País Corrigido]],'Conversor de países_Geral_UTF8_'!$A$2:$B$223,2,FALSE),"Não Informado")</f>
        <v>Não Informado</v>
      </c>
      <c r="H360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2" spans="1:8" hidden="1">
      <c r="A3602" s="3" t="s">
        <v>267</v>
      </c>
      <c r="B3602">
        <v>2006</v>
      </c>
      <c r="C3602">
        <v>0</v>
      </c>
      <c r="D3602">
        <v>0</v>
      </c>
      <c r="E3602" t="e">
        <v>#NUM!</v>
      </c>
      <c r="F3602">
        <f>VLOOKUP(Importacao[[#This Row],[País]],Tabela4[],4,FALSE)</f>
        <v>0</v>
      </c>
      <c r="G3602" t="str">
        <f>IFERROR(VLOOKUP(Importacao[[#This Row],[País Corrigido]],'Conversor de países_Geral_UTF8_'!$A$2:$B$223,2,FALSE),"Não Informado")</f>
        <v>Não Informado</v>
      </c>
      <c r="H360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3" spans="1:8" hidden="1">
      <c r="A3603" s="3" t="s">
        <v>267</v>
      </c>
      <c r="B3603">
        <v>2007</v>
      </c>
      <c r="C3603">
        <v>0</v>
      </c>
      <c r="D3603">
        <v>0</v>
      </c>
      <c r="E3603" t="e">
        <v>#NUM!</v>
      </c>
      <c r="F3603">
        <f>VLOOKUP(Importacao[[#This Row],[País]],Tabela4[],4,FALSE)</f>
        <v>0</v>
      </c>
      <c r="G3603" t="str">
        <f>IFERROR(VLOOKUP(Importacao[[#This Row],[País Corrigido]],'Conversor de países_Geral_UTF8_'!$A$2:$B$223,2,FALSE),"Não Informado")</f>
        <v>Não Informado</v>
      </c>
      <c r="H360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4" spans="1:8" hidden="1">
      <c r="A3604" s="3" t="s">
        <v>267</v>
      </c>
      <c r="B3604">
        <v>2008</v>
      </c>
      <c r="C3604">
        <v>0</v>
      </c>
      <c r="D3604">
        <v>0</v>
      </c>
      <c r="E3604" t="e">
        <v>#NUM!</v>
      </c>
      <c r="F3604">
        <f>VLOOKUP(Importacao[[#This Row],[País]],Tabela4[],4,FALSE)</f>
        <v>0</v>
      </c>
      <c r="G3604" t="str">
        <f>IFERROR(VLOOKUP(Importacao[[#This Row],[País Corrigido]],'Conversor de países_Geral_UTF8_'!$A$2:$B$223,2,FALSE),"Não Informado")</f>
        <v>Não Informado</v>
      </c>
      <c r="H360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5" spans="1:8" hidden="1">
      <c r="A3605" s="3" t="s">
        <v>267</v>
      </c>
      <c r="B3605">
        <v>2009</v>
      </c>
      <c r="C3605">
        <v>0</v>
      </c>
      <c r="D3605">
        <v>0</v>
      </c>
      <c r="E3605" t="e">
        <v>#NUM!</v>
      </c>
      <c r="F3605">
        <f>VLOOKUP(Importacao[[#This Row],[País]],Tabela4[],4,FALSE)</f>
        <v>0</v>
      </c>
      <c r="G3605" t="str">
        <f>IFERROR(VLOOKUP(Importacao[[#This Row],[País Corrigido]],'Conversor de países_Geral_UTF8_'!$A$2:$B$223,2,FALSE),"Não Informado")</f>
        <v>Não Informado</v>
      </c>
      <c r="H360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6" spans="1:8" hidden="1">
      <c r="A3606" s="3" t="s">
        <v>267</v>
      </c>
      <c r="B3606">
        <v>2010</v>
      </c>
      <c r="C3606">
        <v>0</v>
      </c>
      <c r="D3606">
        <v>0</v>
      </c>
      <c r="E3606" t="e">
        <v>#NUM!</v>
      </c>
      <c r="F3606">
        <f>VLOOKUP(Importacao[[#This Row],[País]],Tabela4[],4,FALSE)</f>
        <v>0</v>
      </c>
      <c r="G3606" t="str">
        <f>IFERROR(VLOOKUP(Importacao[[#This Row],[País Corrigido]],'Conversor de países_Geral_UTF8_'!$A$2:$B$223,2,FALSE),"Não Informado")</f>
        <v>Não Informado</v>
      </c>
      <c r="H360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7" spans="1:8" hidden="1">
      <c r="A3607" s="3" t="s">
        <v>267</v>
      </c>
      <c r="B3607">
        <v>2011</v>
      </c>
      <c r="C3607">
        <v>0</v>
      </c>
      <c r="D3607">
        <v>0</v>
      </c>
      <c r="E3607" t="e">
        <v>#NUM!</v>
      </c>
      <c r="F3607">
        <f>VLOOKUP(Importacao[[#This Row],[País]],Tabela4[],4,FALSE)</f>
        <v>0</v>
      </c>
      <c r="G3607" t="str">
        <f>IFERROR(VLOOKUP(Importacao[[#This Row],[País Corrigido]],'Conversor de países_Geral_UTF8_'!$A$2:$B$223,2,FALSE),"Não Informado")</f>
        <v>Não Informado</v>
      </c>
      <c r="H360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8" spans="1:8" hidden="1">
      <c r="A3608" s="3" t="s">
        <v>267</v>
      </c>
      <c r="B3608">
        <v>2012</v>
      </c>
      <c r="C3608">
        <v>0</v>
      </c>
      <c r="D3608">
        <v>0</v>
      </c>
      <c r="E3608" t="e">
        <v>#NUM!</v>
      </c>
      <c r="F3608">
        <f>VLOOKUP(Importacao[[#This Row],[País]],Tabela4[],4,FALSE)</f>
        <v>0</v>
      </c>
      <c r="G3608" t="str">
        <f>IFERROR(VLOOKUP(Importacao[[#This Row],[País Corrigido]],'Conversor de países_Geral_UTF8_'!$A$2:$B$223,2,FALSE),"Não Informado")</f>
        <v>Não Informado</v>
      </c>
      <c r="H360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09" spans="1:8" hidden="1">
      <c r="A3609" s="3" t="s">
        <v>267</v>
      </c>
      <c r="B3609">
        <v>2013</v>
      </c>
      <c r="C3609">
        <v>0</v>
      </c>
      <c r="D3609">
        <v>0</v>
      </c>
      <c r="E3609" t="e">
        <v>#NUM!</v>
      </c>
      <c r="F3609">
        <f>VLOOKUP(Importacao[[#This Row],[País]],Tabela4[],4,FALSE)</f>
        <v>0</v>
      </c>
      <c r="G3609" t="str">
        <f>IFERROR(VLOOKUP(Importacao[[#This Row],[País Corrigido]],'Conversor de países_Geral_UTF8_'!$A$2:$B$223,2,FALSE),"Não Informado")</f>
        <v>Não Informado</v>
      </c>
      <c r="H360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0" spans="1:8" hidden="1">
      <c r="A3610" s="3" t="s">
        <v>267</v>
      </c>
      <c r="B3610">
        <v>2014</v>
      </c>
      <c r="C3610">
        <v>0</v>
      </c>
      <c r="D3610">
        <v>0</v>
      </c>
      <c r="E3610" t="e">
        <v>#NUM!</v>
      </c>
      <c r="F3610">
        <f>VLOOKUP(Importacao[[#This Row],[País]],Tabela4[],4,FALSE)</f>
        <v>0</v>
      </c>
      <c r="G3610" t="str">
        <f>IFERROR(VLOOKUP(Importacao[[#This Row],[País Corrigido]],'Conversor de países_Geral_UTF8_'!$A$2:$B$223,2,FALSE),"Não Informado")</f>
        <v>Não Informado</v>
      </c>
      <c r="H361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1" spans="1:8" hidden="1">
      <c r="A3611" s="3" t="s">
        <v>267</v>
      </c>
      <c r="B3611">
        <v>2015</v>
      </c>
      <c r="C3611">
        <v>0</v>
      </c>
      <c r="D3611">
        <v>0</v>
      </c>
      <c r="E3611" t="e">
        <v>#NUM!</v>
      </c>
      <c r="F3611">
        <f>VLOOKUP(Importacao[[#This Row],[País]],Tabela4[],4,FALSE)</f>
        <v>0</v>
      </c>
      <c r="G3611" t="str">
        <f>IFERROR(VLOOKUP(Importacao[[#This Row],[País Corrigido]],'Conversor de países_Geral_UTF8_'!$A$2:$B$223,2,FALSE),"Não Informado")</f>
        <v>Não Informado</v>
      </c>
      <c r="H361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2" spans="1:8" hidden="1">
      <c r="A3612" s="3" t="s">
        <v>267</v>
      </c>
      <c r="B3612">
        <v>2016</v>
      </c>
      <c r="C3612">
        <v>0</v>
      </c>
      <c r="D3612">
        <v>0</v>
      </c>
      <c r="E3612" t="e">
        <v>#NUM!</v>
      </c>
      <c r="F3612">
        <f>VLOOKUP(Importacao[[#This Row],[País]],Tabela4[],4,FALSE)</f>
        <v>0</v>
      </c>
      <c r="G3612" t="str">
        <f>IFERROR(VLOOKUP(Importacao[[#This Row],[País Corrigido]],'Conversor de países_Geral_UTF8_'!$A$2:$B$223,2,FALSE),"Não Informado")</f>
        <v>Não Informado</v>
      </c>
      <c r="H361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3" spans="1:8" hidden="1">
      <c r="A3613" s="3" t="s">
        <v>267</v>
      </c>
      <c r="B3613">
        <v>2017</v>
      </c>
      <c r="C3613">
        <v>0</v>
      </c>
      <c r="D3613">
        <v>0</v>
      </c>
      <c r="E3613" t="e">
        <v>#NUM!</v>
      </c>
      <c r="F3613">
        <f>VLOOKUP(Importacao[[#This Row],[País]],Tabela4[],4,FALSE)</f>
        <v>0</v>
      </c>
      <c r="G3613" t="str">
        <f>IFERROR(VLOOKUP(Importacao[[#This Row],[País Corrigido]],'Conversor de países_Geral_UTF8_'!$A$2:$B$223,2,FALSE),"Não Informado")</f>
        <v>Não Informado</v>
      </c>
      <c r="H361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4" spans="1:8" hidden="1">
      <c r="A3614" s="3" t="s">
        <v>267</v>
      </c>
      <c r="B3614">
        <v>2018</v>
      </c>
      <c r="C3614">
        <v>0</v>
      </c>
      <c r="D3614">
        <v>0</v>
      </c>
      <c r="E3614" t="e">
        <v>#NUM!</v>
      </c>
      <c r="F3614">
        <f>VLOOKUP(Importacao[[#This Row],[País]],Tabela4[],4,FALSE)</f>
        <v>0</v>
      </c>
      <c r="G3614" t="str">
        <f>IFERROR(VLOOKUP(Importacao[[#This Row],[País Corrigido]],'Conversor de países_Geral_UTF8_'!$A$2:$B$223,2,FALSE),"Não Informado")</f>
        <v>Não Informado</v>
      </c>
      <c r="H361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5" spans="1:8" hidden="1">
      <c r="A3615" s="3" t="s">
        <v>267</v>
      </c>
      <c r="B3615">
        <v>2019</v>
      </c>
      <c r="C3615">
        <v>0</v>
      </c>
      <c r="D3615">
        <v>0</v>
      </c>
      <c r="E3615" t="e">
        <v>#NUM!</v>
      </c>
      <c r="F3615">
        <f>VLOOKUP(Importacao[[#This Row],[País]],Tabela4[],4,FALSE)</f>
        <v>0</v>
      </c>
      <c r="G3615" t="str">
        <f>IFERROR(VLOOKUP(Importacao[[#This Row],[País Corrigido]],'Conversor de países_Geral_UTF8_'!$A$2:$B$223,2,FALSE),"Não Informado")</f>
        <v>Não Informado</v>
      </c>
      <c r="H361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6" spans="1:8" hidden="1">
      <c r="A3616" s="3" t="s">
        <v>267</v>
      </c>
      <c r="B3616">
        <v>2020</v>
      </c>
      <c r="C3616">
        <v>0</v>
      </c>
      <c r="D3616">
        <v>0</v>
      </c>
      <c r="E3616" t="e">
        <v>#NUM!</v>
      </c>
      <c r="F3616">
        <f>VLOOKUP(Importacao[[#This Row],[País]],Tabela4[],4,FALSE)</f>
        <v>0</v>
      </c>
      <c r="G3616" t="str">
        <f>IFERROR(VLOOKUP(Importacao[[#This Row],[País Corrigido]],'Conversor de países_Geral_UTF8_'!$A$2:$B$223,2,FALSE),"Não Informado")</f>
        <v>Não Informado</v>
      </c>
      <c r="H361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7" spans="1:8" hidden="1">
      <c r="A3617" s="3" t="s">
        <v>267</v>
      </c>
      <c r="B3617">
        <v>2021</v>
      </c>
      <c r="C3617">
        <v>0</v>
      </c>
      <c r="D3617">
        <v>0</v>
      </c>
      <c r="E3617" t="e">
        <v>#NUM!</v>
      </c>
      <c r="F3617">
        <f>VLOOKUP(Importacao[[#This Row],[País]],Tabela4[],4,FALSE)</f>
        <v>0</v>
      </c>
      <c r="G3617" t="str">
        <f>IFERROR(VLOOKUP(Importacao[[#This Row],[País Corrigido]],'Conversor de países_Geral_UTF8_'!$A$2:$B$223,2,FALSE),"Não Informado")</f>
        <v>Não Informado</v>
      </c>
      <c r="H361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8" spans="1:8" hidden="1">
      <c r="A3618" s="3" t="s">
        <v>267</v>
      </c>
      <c r="B3618">
        <v>2022</v>
      </c>
      <c r="C3618">
        <v>0</v>
      </c>
      <c r="D3618">
        <v>0</v>
      </c>
      <c r="E3618" t="e">
        <v>#NUM!</v>
      </c>
      <c r="F3618">
        <f>VLOOKUP(Importacao[[#This Row],[País]],Tabela4[],4,FALSE)</f>
        <v>0</v>
      </c>
      <c r="G3618" t="str">
        <f>IFERROR(VLOOKUP(Importacao[[#This Row],[País Corrigido]],'Conversor de países_Geral_UTF8_'!$A$2:$B$223,2,FALSE),"Não Informado")</f>
        <v>Não Informado</v>
      </c>
      <c r="H361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19" spans="1:8" hidden="1">
      <c r="A3619" s="3" t="s">
        <v>267</v>
      </c>
      <c r="B3619">
        <v>2023</v>
      </c>
      <c r="C3619">
        <v>0</v>
      </c>
      <c r="D3619">
        <v>0</v>
      </c>
      <c r="E3619" t="e">
        <v>#NUM!</v>
      </c>
      <c r="F3619">
        <f>VLOOKUP(Importacao[[#This Row],[País]],Tabela4[],4,FALSE)</f>
        <v>0</v>
      </c>
      <c r="G3619" t="str">
        <f>IFERROR(VLOOKUP(Importacao[[#This Row],[País Corrigido]],'Conversor de países_Geral_UTF8_'!$A$2:$B$223,2,FALSE),"Não Informado")</f>
        <v>Não Informado</v>
      </c>
      <c r="H361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20" spans="1:8" hidden="1">
      <c r="A3620" s="3" t="s">
        <v>268</v>
      </c>
      <c r="B3620">
        <v>1970</v>
      </c>
      <c r="C3620">
        <v>5508</v>
      </c>
      <c r="D3620">
        <v>4255</v>
      </c>
      <c r="E3620">
        <v>0.77251270878721856</v>
      </c>
      <c r="F3620">
        <f>VLOOKUP(Importacao[[#This Row],[País]],Tabela4[],4,FALSE)</f>
        <v>0</v>
      </c>
      <c r="G3620" t="str">
        <f>IFERROR(VLOOKUP(Importacao[[#This Row],[País Corrigido]],'Conversor de países_Geral_UTF8_'!$A$2:$B$223,2,FALSE),"Não Informado")</f>
        <v>Não Informado</v>
      </c>
      <c r="H362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1" spans="1:8" hidden="1">
      <c r="A3621" s="3" t="s">
        <v>268</v>
      </c>
      <c r="B3621">
        <v>1971</v>
      </c>
      <c r="C3621">
        <v>77789</v>
      </c>
      <c r="D3621">
        <v>42028</v>
      </c>
      <c r="E3621">
        <v>0.54028204501921862</v>
      </c>
      <c r="F3621">
        <f>VLOOKUP(Importacao[[#This Row],[País]],Tabela4[],4,FALSE)</f>
        <v>0</v>
      </c>
      <c r="G3621" t="str">
        <f>IFERROR(VLOOKUP(Importacao[[#This Row],[País Corrigido]],'Conversor de países_Geral_UTF8_'!$A$2:$B$223,2,FALSE),"Não Informado")</f>
        <v>Não Informado</v>
      </c>
      <c r="H362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2" spans="1:8" hidden="1">
      <c r="A3622" s="3" t="s">
        <v>268</v>
      </c>
      <c r="B3622">
        <v>1972</v>
      </c>
      <c r="C3622">
        <v>79052</v>
      </c>
      <c r="D3622">
        <v>25032</v>
      </c>
      <c r="E3622">
        <v>0.31665233011182514</v>
      </c>
      <c r="F3622">
        <f>VLOOKUP(Importacao[[#This Row],[País]],Tabela4[],4,FALSE)</f>
        <v>0</v>
      </c>
      <c r="G3622" t="str">
        <f>IFERROR(VLOOKUP(Importacao[[#This Row],[País Corrigido]],'Conversor de países_Geral_UTF8_'!$A$2:$B$223,2,FALSE),"Não Informado")</f>
        <v>Não Informado</v>
      </c>
      <c r="H362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3" spans="1:8" hidden="1">
      <c r="A3623" s="3" t="s">
        <v>268</v>
      </c>
      <c r="B3623">
        <v>1973</v>
      </c>
      <c r="C3623">
        <v>4306</v>
      </c>
      <c r="D3623">
        <v>5775</v>
      </c>
      <c r="E3623">
        <v>1.3411518810961449</v>
      </c>
      <c r="F3623">
        <f>VLOOKUP(Importacao[[#This Row],[País]],Tabela4[],4,FALSE)</f>
        <v>0</v>
      </c>
      <c r="G3623" t="str">
        <f>IFERROR(VLOOKUP(Importacao[[#This Row],[País Corrigido]],'Conversor de países_Geral_UTF8_'!$A$2:$B$223,2,FALSE),"Não Informado")</f>
        <v>Não Informado</v>
      </c>
      <c r="H362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4" spans="1:8" hidden="1">
      <c r="A3624" s="3" t="s">
        <v>268</v>
      </c>
      <c r="B3624">
        <v>1974</v>
      </c>
      <c r="C3624">
        <v>21501</v>
      </c>
      <c r="D3624">
        <v>28163</v>
      </c>
      <c r="E3624">
        <v>1.3098460536719223</v>
      </c>
      <c r="F3624">
        <f>VLOOKUP(Importacao[[#This Row],[País]],Tabela4[],4,FALSE)</f>
        <v>0</v>
      </c>
      <c r="G3624" t="str">
        <f>IFERROR(VLOOKUP(Importacao[[#This Row],[País Corrigido]],'Conversor de países_Geral_UTF8_'!$A$2:$B$223,2,FALSE),"Não Informado")</f>
        <v>Não Informado</v>
      </c>
      <c r="H362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5" spans="1:8" hidden="1">
      <c r="A3625" s="3" t="s">
        <v>268</v>
      </c>
      <c r="B3625">
        <v>1975</v>
      </c>
      <c r="C3625">
        <v>18132</v>
      </c>
      <c r="D3625">
        <v>13989</v>
      </c>
      <c r="E3625">
        <v>0.77150893448047653</v>
      </c>
      <c r="F3625">
        <f>VLOOKUP(Importacao[[#This Row],[País]],Tabela4[],4,FALSE)</f>
        <v>0</v>
      </c>
      <c r="G3625" t="str">
        <f>IFERROR(VLOOKUP(Importacao[[#This Row],[País Corrigido]],'Conversor de países_Geral_UTF8_'!$A$2:$B$223,2,FALSE),"Não Informado")</f>
        <v>Não Informado</v>
      </c>
      <c r="H362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6" spans="1:8" hidden="1">
      <c r="A3626" s="3" t="s">
        <v>268</v>
      </c>
      <c r="B3626">
        <v>1976</v>
      </c>
      <c r="C3626">
        <v>10200</v>
      </c>
      <c r="D3626">
        <v>7884</v>
      </c>
      <c r="E3626">
        <v>0.77294117647058824</v>
      </c>
      <c r="F3626">
        <f>VLOOKUP(Importacao[[#This Row],[País]],Tabela4[],4,FALSE)</f>
        <v>0</v>
      </c>
      <c r="G3626" t="str">
        <f>IFERROR(VLOOKUP(Importacao[[#This Row],[País Corrigido]],'Conversor de países_Geral_UTF8_'!$A$2:$B$223,2,FALSE),"Não Informado")</f>
        <v>Não Informado</v>
      </c>
      <c r="H362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7" spans="1:8" hidden="1">
      <c r="A3627" s="3" t="s">
        <v>268</v>
      </c>
      <c r="B3627">
        <v>1977</v>
      </c>
      <c r="C3627">
        <v>450</v>
      </c>
      <c r="D3627">
        <v>642</v>
      </c>
      <c r="E3627">
        <v>1.4266666666666667</v>
      </c>
      <c r="F3627">
        <f>VLOOKUP(Importacao[[#This Row],[País]],Tabela4[],4,FALSE)</f>
        <v>0</v>
      </c>
      <c r="G3627" t="str">
        <f>IFERROR(VLOOKUP(Importacao[[#This Row],[País Corrigido]],'Conversor de países_Geral_UTF8_'!$A$2:$B$223,2,FALSE),"Não Informado")</f>
        <v>Não Informado</v>
      </c>
      <c r="H362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8" spans="1:8" hidden="1">
      <c r="A3628" s="3" t="s">
        <v>268</v>
      </c>
      <c r="B3628">
        <v>1978</v>
      </c>
      <c r="C3628">
        <v>1347</v>
      </c>
      <c r="D3628">
        <v>1210</v>
      </c>
      <c r="E3628">
        <v>0.8982925018559762</v>
      </c>
      <c r="F3628">
        <f>VLOOKUP(Importacao[[#This Row],[País]],Tabela4[],4,FALSE)</f>
        <v>0</v>
      </c>
      <c r="G3628" t="str">
        <f>IFERROR(VLOOKUP(Importacao[[#This Row],[País Corrigido]],'Conversor de países_Geral_UTF8_'!$A$2:$B$223,2,FALSE),"Não Informado")</f>
        <v>Não Informado</v>
      </c>
      <c r="H362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29" spans="1:8" hidden="1">
      <c r="A3629" s="3" t="s">
        <v>268</v>
      </c>
      <c r="B3629">
        <v>1979</v>
      </c>
      <c r="C3629">
        <v>2411</v>
      </c>
      <c r="D3629">
        <v>2614</v>
      </c>
      <c r="E3629">
        <v>1.0841974284529241</v>
      </c>
      <c r="F3629">
        <f>VLOOKUP(Importacao[[#This Row],[País]],Tabela4[],4,FALSE)</f>
        <v>0</v>
      </c>
      <c r="G3629" t="str">
        <f>IFERROR(VLOOKUP(Importacao[[#This Row],[País Corrigido]],'Conversor de países_Geral_UTF8_'!$A$2:$B$223,2,FALSE),"Não Informado")</f>
        <v>Não Informado</v>
      </c>
      <c r="H362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0" spans="1:8" hidden="1">
      <c r="A3630" s="3" t="s">
        <v>268</v>
      </c>
      <c r="B3630">
        <v>1980</v>
      </c>
      <c r="C3630">
        <v>10446</v>
      </c>
      <c r="D3630">
        <v>10543</v>
      </c>
      <c r="E3630">
        <v>1.0092858510434617</v>
      </c>
      <c r="F3630">
        <f>VLOOKUP(Importacao[[#This Row],[País]],Tabela4[],4,FALSE)</f>
        <v>0</v>
      </c>
      <c r="G3630" t="str">
        <f>IFERROR(VLOOKUP(Importacao[[#This Row],[País Corrigido]],'Conversor de países_Geral_UTF8_'!$A$2:$B$223,2,FALSE),"Não Informado")</f>
        <v>Não Informado</v>
      </c>
      <c r="H363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1" spans="1:8" hidden="1">
      <c r="A3631" s="3" t="s">
        <v>268</v>
      </c>
      <c r="B3631">
        <v>1981</v>
      </c>
      <c r="C3631">
        <v>17133</v>
      </c>
      <c r="D3631">
        <v>17869</v>
      </c>
      <c r="E3631">
        <v>1.042958034203</v>
      </c>
      <c r="F3631">
        <f>VLOOKUP(Importacao[[#This Row],[País]],Tabela4[],4,FALSE)</f>
        <v>0</v>
      </c>
      <c r="G3631" t="str">
        <f>IFERROR(VLOOKUP(Importacao[[#This Row],[País Corrigido]],'Conversor de países_Geral_UTF8_'!$A$2:$B$223,2,FALSE),"Não Informado")</f>
        <v>Não Informado</v>
      </c>
      <c r="H363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2" spans="1:8" hidden="1">
      <c r="A3632" s="3" t="s">
        <v>268</v>
      </c>
      <c r="B3632">
        <v>1982</v>
      </c>
      <c r="C3632">
        <v>22104</v>
      </c>
      <c r="D3632">
        <v>30505</v>
      </c>
      <c r="E3632">
        <v>1.3800669562070214</v>
      </c>
      <c r="F3632">
        <f>VLOOKUP(Importacao[[#This Row],[País]],Tabela4[],4,FALSE)</f>
        <v>0</v>
      </c>
      <c r="G3632" t="str">
        <f>IFERROR(VLOOKUP(Importacao[[#This Row],[País Corrigido]],'Conversor de países_Geral_UTF8_'!$A$2:$B$223,2,FALSE),"Não Informado")</f>
        <v>Não Informado</v>
      </c>
      <c r="H363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3" spans="1:8" hidden="1">
      <c r="A3633" s="3" t="s">
        <v>268</v>
      </c>
      <c r="B3633">
        <v>1983</v>
      </c>
      <c r="C3633">
        <v>6738</v>
      </c>
      <c r="D3633">
        <v>5862</v>
      </c>
      <c r="E3633">
        <v>0.86999109528049867</v>
      </c>
      <c r="F3633">
        <f>VLOOKUP(Importacao[[#This Row],[País]],Tabela4[],4,FALSE)</f>
        <v>0</v>
      </c>
      <c r="G3633" t="str">
        <f>IFERROR(VLOOKUP(Importacao[[#This Row],[País Corrigido]],'Conversor de países_Geral_UTF8_'!$A$2:$B$223,2,FALSE),"Não Informado")</f>
        <v>Não Informado</v>
      </c>
      <c r="H363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4" spans="1:8" hidden="1">
      <c r="A3634" s="3" t="s">
        <v>268</v>
      </c>
      <c r="B3634">
        <v>1984</v>
      </c>
      <c r="C3634">
        <v>26490</v>
      </c>
      <c r="D3634">
        <v>34499</v>
      </c>
      <c r="E3634">
        <v>1.3023405058512647</v>
      </c>
      <c r="F3634">
        <f>VLOOKUP(Importacao[[#This Row],[País]],Tabela4[],4,FALSE)</f>
        <v>0</v>
      </c>
      <c r="G3634" t="str">
        <f>IFERROR(VLOOKUP(Importacao[[#This Row],[País Corrigido]],'Conversor de países_Geral_UTF8_'!$A$2:$B$223,2,FALSE),"Não Informado")</f>
        <v>Não Informado</v>
      </c>
      <c r="H363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5" spans="1:8" hidden="1">
      <c r="A3635" s="3" t="s">
        <v>268</v>
      </c>
      <c r="B3635">
        <v>1985</v>
      </c>
      <c r="C3635">
        <v>5400</v>
      </c>
      <c r="D3635">
        <v>12812</v>
      </c>
      <c r="E3635">
        <v>2.3725925925925928</v>
      </c>
      <c r="F3635">
        <f>VLOOKUP(Importacao[[#This Row],[País]],Tabela4[],4,FALSE)</f>
        <v>0</v>
      </c>
      <c r="G3635" t="str">
        <f>IFERROR(VLOOKUP(Importacao[[#This Row],[País Corrigido]],'Conversor de países_Geral_UTF8_'!$A$2:$B$223,2,FALSE),"Não Informado")</f>
        <v>Não Informado</v>
      </c>
      <c r="H363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6" spans="1:8" hidden="1">
      <c r="A3636" s="3" t="s">
        <v>268</v>
      </c>
      <c r="B3636">
        <v>1986</v>
      </c>
      <c r="C3636">
        <v>15717</v>
      </c>
      <c r="D3636">
        <v>18768</v>
      </c>
      <c r="E3636">
        <v>1.1941210154609658</v>
      </c>
      <c r="F3636">
        <f>VLOOKUP(Importacao[[#This Row],[País]],Tabela4[],4,FALSE)</f>
        <v>0</v>
      </c>
      <c r="G3636" t="str">
        <f>IFERROR(VLOOKUP(Importacao[[#This Row],[País Corrigido]],'Conversor de países_Geral_UTF8_'!$A$2:$B$223,2,FALSE),"Não Informado")</f>
        <v>Não Informado</v>
      </c>
      <c r="H363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7" spans="1:8" hidden="1">
      <c r="A3637" s="3" t="s">
        <v>268</v>
      </c>
      <c r="B3637">
        <v>1987</v>
      </c>
      <c r="C3637">
        <v>28</v>
      </c>
      <c r="D3637">
        <v>40</v>
      </c>
      <c r="E3637">
        <v>1.4285714285714286</v>
      </c>
      <c r="F3637">
        <f>VLOOKUP(Importacao[[#This Row],[País]],Tabela4[],4,FALSE)</f>
        <v>0</v>
      </c>
      <c r="G3637" t="str">
        <f>IFERROR(VLOOKUP(Importacao[[#This Row],[País Corrigido]],'Conversor de países_Geral_UTF8_'!$A$2:$B$223,2,FALSE),"Não Informado")</f>
        <v>Não Informado</v>
      </c>
      <c r="H363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8" spans="1:8" hidden="1">
      <c r="A3638" s="3" t="s">
        <v>268</v>
      </c>
      <c r="B3638">
        <v>1988</v>
      </c>
      <c r="C3638">
        <v>435</v>
      </c>
      <c r="D3638">
        <v>450</v>
      </c>
      <c r="E3638">
        <v>1.0344827586206897</v>
      </c>
      <c r="F3638">
        <f>VLOOKUP(Importacao[[#This Row],[País]],Tabela4[],4,FALSE)</f>
        <v>0</v>
      </c>
      <c r="G3638" t="str">
        <f>IFERROR(VLOOKUP(Importacao[[#This Row],[País Corrigido]],'Conversor de países_Geral_UTF8_'!$A$2:$B$223,2,FALSE),"Não Informado")</f>
        <v>Não Informado</v>
      </c>
      <c r="H363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39" spans="1:8" hidden="1">
      <c r="A3639" s="3" t="s">
        <v>268</v>
      </c>
      <c r="B3639">
        <v>1989</v>
      </c>
      <c r="C3639">
        <v>10788</v>
      </c>
      <c r="D3639">
        <v>21458</v>
      </c>
      <c r="E3639">
        <v>1.989061920652577</v>
      </c>
      <c r="F3639">
        <f>VLOOKUP(Importacao[[#This Row],[País]],Tabela4[],4,FALSE)</f>
        <v>0</v>
      </c>
      <c r="G3639" t="str">
        <f>IFERROR(VLOOKUP(Importacao[[#This Row],[País Corrigido]],'Conversor de países_Geral_UTF8_'!$A$2:$B$223,2,FALSE),"Não Informado")</f>
        <v>Não Informado</v>
      </c>
      <c r="H363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0" spans="1:8" hidden="1">
      <c r="A3640" s="3" t="s">
        <v>268</v>
      </c>
      <c r="B3640">
        <v>1990</v>
      </c>
      <c r="C3640">
        <v>65835</v>
      </c>
      <c r="D3640">
        <v>145083</v>
      </c>
      <c r="E3640">
        <v>2.20373661426293</v>
      </c>
      <c r="F3640">
        <f>VLOOKUP(Importacao[[#This Row],[País]],Tabela4[],4,FALSE)</f>
        <v>0</v>
      </c>
      <c r="G3640" t="str">
        <f>IFERROR(VLOOKUP(Importacao[[#This Row],[País Corrigido]],'Conversor de países_Geral_UTF8_'!$A$2:$B$223,2,FALSE),"Não Informado")</f>
        <v>Não Informado</v>
      </c>
      <c r="H364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1" spans="1:8" hidden="1">
      <c r="A3641" s="3" t="s">
        <v>268</v>
      </c>
      <c r="B3641">
        <v>1991</v>
      </c>
      <c r="C3641">
        <v>97662</v>
      </c>
      <c r="D3641">
        <v>161151</v>
      </c>
      <c r="E3641">
        <v>1.6500890827548074</v>
      </c>
      <c r="F3641">
        <f>VLOOKUP(Importacao[[#This Row],[País]],Tabela4[],4,FALSE)</f>
        <v>0</v>
      </c>
      <c r="G3641" t="str">
        <f>IFERROR(VLOOKUP(Importacao[[#This Row],[País Corrigido]],'Conversor de países_Geral_UTF8_'!$A$2:$B$223,2,FALSE),"Não Informado")</f>
        <v>Não Informado</v>
      </c>
      <c r="H364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2" spans="1:8" hidden="1">
      <c r="A3642" s="3" t="s">
        <v>268</v>
      </c>
      <c r="B3642">
        <v>1992</v>
      </c>
      <c r="C3642">
        <v>24465</v>
      </c>
      <c r="D3642">
        <v>59352</v>
      </c>
      <c r="E3642">
        <v>2.4259963212752913</v>
      </c>
      <c r="F3642">
        <f>VLOOKUP(Importacao[[#This Row],[País]],Tabela4[],4,FALSE)</f>
        <v>0</v>
      </c>
      <c r="G3642" t="str">
        <f>IFERROR(VLOOKUP(Importacao[[#This Row],[País Corrigido]],'Conversor de países_Geral_UTF8_'!$A$2:$B$223,2,FALSE),"Não Informado")</f>
        <v>Não Informado</v>
      </c>
      <c r="H364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3" spans="1:8" hidden="1">
      <c r="A3643" s="3" t="s">
        <v>268</v>
      </c>
      <c r="B3643">
        <v>1993</v>
      </c>
      <c r="C3643">
        <v>146730</v>
      </c>
      <c r="D3643">
        <v>412893</v>
      </c>
      <c r="E3643">
        <v>2.813964424453077</v>
      </c>
      <c r="F3643">
        <f>VLOOKUP(Importacao[[#This Row],[País]],Tabela4[],4,FALSE)</f>
        <v>0</v>
      </c>
      <c r="G3643" t="str">
        <f>IFERROR(VLOOKUP(Importacao[[#This Row],[País Corrigido]],'Conversor de países_Geral_UTF8_'!$A$2:$B$223,2,FALSE),"Não Informado")</f>
        <v>Não Informado</v>
      </c>
      <c r="H364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4" spans="1:8" hidden="1">
      <c r="A3644" s="3" t="s">
        <v>268</v>
      </c>
      <c r="B3644">
        <v>1994</v>
      </c>
      <c r="C3644">
        <v>174758</v>
      </c>
      <c r="D3644">
        <v>289230</v>
      </c>
      <c r="E3644">
        <v>1.6550315293148239</v>
      </c>
      <c r="F3644">
        <f>VLOOKUP(Importacao[[#This Row],[País]],Tabela4[],4,FALSE)</f>
        <v>0</v>
      </c>
      <c r="G3644" t="str">
        <f>IFERROR(VLOOKUP(Importacao[[#This Row],[País Corrigido]],'Conversor de países_Geral_UTF8_'!$A$2:$B$223,2,FALSE),"Não Informado")</f>
        <v>Não Informado</v>
      </c>
      <c r="H364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5" spans="1:8" hidden="1">
      <c r="A3645" s="3" t="s">
        <v>268</v>
      </c>
      <c r="B3645">
        <v>1995</v>
      </c>
      <c r="C3645">
        <v>200336</v>
      </c>
      <c r="D3645">
        <v>393140</v>
      </c>
      <c r="E3645">
        <v>1.9624031626866865</v>
      </c>
      <c r="F3645">
        <f>VLOOKUP(Importacao[[#This Row],[País]],Tabela4[],4,FALSE)</f>
        <v>0</v>
      </c>
      <c r="G3645" t="str">
        <f>IFERROR(VLOOKUP(Importacao[[#This Row],[País Corrigido]],'Conversor de países_Geral_UTF8_'!$A$2:$B$223,2,FALSE),"Não Informado")</f>
        <v>Não Informado</v>
      </c>
      <c r="H364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6" spans="1:8" hidden="1">
      <c r="A3646" s="3" t="s">
        <v>268</v>
      </c>
      <c r="B3646">
        <v>1996</v>
      </c>
      <c r="C3646">
        <v>127039</v>
      </c>
      <c r="D3646">
        <v>295772</v>
      </c>
      <c r="E3646">
        <v>2.3281984272546228</v>
      </c>
      <c r="F3646">
        <f>VLOOKUP(Importacao[[#This Row],[País]],Tabela4[],4,FALSE)</f>
        <v>0</v>
      </c>
      <c r="G3646" t="str">
        <f>IFERROR(VLOOKUP(Importacao[[#This Row],[País Corrigido]],'Conversor de países_Geral_UTF8_'!$A$2:$B$223,2,FALSE),"Não Informado")</f>
        <v>Não Informado</v>
      </c>
      <c r="H364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7" spans="1:8" hidden="1">
      <c r="A3647" s="3" t="s">
        <v>268</v>
      </c>
      <c r="B3647">
        <v>1997</v>
      </c>
      <c r="C3647">
        <v>186470</v>
      </c>
      <c r="D3647">
        <v>548733</v>
      </c>
      <c r="E3647">
        <v>2.9427414597522388</v>
      </c>
      <c r="F3647">
        <f>VLOOKUP(Importacao[[#This Row],[País]],Tabela4[],4,FALSE)</f>
        <v>0</v>
      </c>
      <c r="G3647" t="str">
        <f>IFERROR(VLOOKUP(Importacao[[#This Row],[País Corrigido]],'Conversor de países_Geral_UTF8_'!$A$2:$B$223,2,FALSE),"Não Informado")</f>
        <v>Não Informado</v>
      </c>
      <c r="H364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8" spans="1:8" hidden="1">
      <c r="A3648" s="3" t="s">
        <v>268</v>
      </c>
      <c r="B3648">
        <v>1998</v>
      </c>
      <c r="C3648">
        <v>187919</v>
      </c>
      <c r="D3648">
        <v>480461</v>
      </c>
      <c r="E3648">
        <v>2.556745193407798</v>
      </c>
      <c r="F3648">
        <f>VLOOKUP(Importacao[[#This Row],[País]],Tabela4[],4,FALSE)</f>
        <v>0</v>
      </c>
      <c r="G3648" t="str">
        <f>IFERROR(VLOOKUP(Importacao[[#This Row],[País Corrigido]],'Conversor de países_Geral_UTF8_'!$A$2:$B$223,2,FALSE),"Não Informado")</f>
        <v>Não Informado</v>
      </c>
      <c r="H364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49" spans="1:8" hidden="1">
      <c r="A3649" s="3" t="s">
        <v>268</v>
      </c>
      <c r="B3649">
        <v>1999</v>
      </c>
      <c r="C3649">
        <v>49646</v>
      </c>
      <c r="D3649">
        <v>230829</v>
      </c>
      <c r="E3649">
        <v>4.6494984490190552</v>
      </c>
      <c r="F3649">
        <f>VLOOKUP(Importacao[[#This Row],[País]],Tabela4[],4,FALSE)</f>
        <v>0</v>
      </c>
      <c r="G3649" t="str">
        <f>IFERROR(VLOOKUP(Importacao[[#This Row],[País Corrigido]],'Conversor de países_Geral_UTF8_'!$A$2:$B$223,2,FALSE),"Não Informado")</f>
        <v>Não Informado</v>
      </c>
      <c r="H364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50" spans="1:8" hidden="1">
      <c r="A3650" s="3" t="s">
        <v>268</v>
      </c>
      <c r="B3650">
        <v>2000</v>
      </c>
      <c r="C3650">
        <v>73451</v>
      </c>
      <c r="D3650">
        <v>295205</v>
      </c>
      <c r="E3650">
        <v>4.0190739404500961</v>
      </c>
      <c r="F3650">
        <f>VLOOKUP(Importacao[[#This Row],[País]],Tabela4[],4,FALSE)</f>
        <v>0</v>
      </c>
      <c r="G3650" t="str">
        <f>IFERROR(VLOOKUP(Importacao[[#This Row],[País Corrigido]],'Conversor de países_Geral_UTF8_'!$A$2:$B$223,2,FALSE),"Não Informado")</f>
        <v>Não Informado</v>
      </c>
      <c r="H365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51" spans="1:8" hidden="1">
      <c r="A3651" s="3" t="s">
        <v>268</v>
      </c>
      <c r="B3651">
        <v>2001</v>
      </c>
      <c r="C3651">
        <v>47256</v>
      </c>
      <c r="D3651">
        <v>201927</v>
      </c>
      <c r="E3651">
        <v>4.2730446927374306</v>
      </c>
      <c r="F3651">
        <f>VLOOKUP(Importacao[[#This Row],[País]],Tabela4[],4,FALSE)</f>
        <v>0</v>
      </c>
      <c r="G3651" t="str">
        <f>IFERROR(VLOOKUP(Importacao[[#This Row],[País Corrigido]],'Conversor de países_Geral_UTF8_'!$A$2:$B$223,2,FALSE),"Não Informado")</f>
        <v>Não Informado</v>
      </c>
      <c r="H365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52" spans="1:8" hidden="1">
      <c r="A3652" s="3" t="s">
        <v>268</v>
      </c>
      <c r="B3652">
        <v>2002</v>
      </c>
      <c r="C3652">
        <v>64069</v>
      </c>
      <c r="D3652">
        <v>256700</v>
      </c>
      <c r="E3652">
        <v>4.0066178651141735</v>
      </c>
      <c r="F3652">
        <f>VLOOKUP(Importacao[[#This Row],[País]],Tabela4[],4,FALSE)</f>
        <v>0</v>
      </c>
      <c r="G3652" t="str">
        <f>IFERROR(VLOOKUP(Importacao[[#This Row],[País Corrigido]],'Conversor de países_Geral_UTF8_'!$A$2:$B$223,2,FALSE),"Não Informado")</f>
        <v>Não Informado</v>
      </c>
      <c r="H365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53" spans="1:8" hidden="1">
      <c r="A3653" s="3" t="s">
        <v>268</v>
      </c>
      <c r="B3653">
        <v>2003</v>
      </c>
      <c r="C3653">
        <v>0</v>
      </c>
      <c r="D3653">
        <v>0</v>
      </c>
      <c r="E3653" t="e">
        <v>#NUM!</v>
      </c>
      <c r="F3653">
        <f>VLOOKUP(Importacao[[#This Row],[País]],Tabela4[],4,FALSE)</f>
        <v>0</v>
      </c>
      <c r="G3653" t="str">
        <f>IFERROR(VLOOKUP(Importacao[[#This Row],[País Corrigido]],'Conversor de países_Geral_UTF8_'!$A$2:$B$223,2,FALSE),"Não Informado")</f>
        <v>Não Informado</v>
      </c>
      <c r="H365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54" spans="1:8" hidden="1">
      <c r="A3654" s="3" t="s">
        <v>268</v>
      </c>
      <c r="B3654">
        <v>2004</v>
      </c>
      <c r="C3654">
        <v>0</v>
      </c>
      <c r="D3654">
        <v>0</v>
      </c>
      <c r="E3654" t="e">
        <v>#NUM!</v>
      </c>
      <c r="F3654">
        <f>VLOOKUP(Importacao[[#This Row],[País]],Tabela4[],4,FALSE)</f>
        <v>0</v>
      </c>
      <c r="G3654" t="str">
        <f>IFERROR(VLOOKUP(Importacao[[#This Row],[País Corrigido]],'Conversor de países_Geral_UTF8_'!$A$2:$B$223,2,FALSE),"Não Informado")</f>
        <v>Não Informado</v>
      </c>
      <c r="H365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55" spans="1:8" hidden="1">
      <c r="A3655" s="3" t="s">
        <v>268</v>
      </c>
      <c r="B3655">
        <v>2005</v>
      </c>
      <c r="C3655">
        <v>13970</v>
      </c>
      <c r="D3655">
        <v>63967</v>
      </c>
      <c r="E3655">
        <v>4.5788833214030067</v>
      </c>
      <c r="F3655">
        <f>VLOOKUP(Importacao[[#This Row],[País]],Tabela4[],4,FALSE)</f>
        <v>0</v>
      </c>
      <c r="G3655" t="str">
        <f>IFERROR(VLOOKUP(Importacao[[#This Row],[País Corrigido]],'Conversor de países_Geral_UTF8_'!$A$2:$B$223,2,FALSE),"Não Informado")</f>
        <v>Não Informado</v>
      </c>
      <c r="H365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Ok</v>
      </c>
    </row>
    <row r="3656" spans="1:8" hidden="1">
      <c r="A3656" s="3" t="s">
        <v>268</v>
      </c>
      <c r="B3656">
        <v>2006</v>
      </c>
      <c r="C3656">
        <v>0</v>
      </c>
      <c r="D3656">
        <v>0</v>
      </c>
      <c r="E3656" t="e">
        <v>#NUM!</v>
      </c>
      <c r="F3656">
        <f>VLOOKUP(Importacao[[#This Row],[País]],Tabela4[],4,FALSE)</f>
        <v>0</v>
      </c>
      <c r="G3656" t="str">
        <f>IFERROR(VLOOKUP(Importacao[[#This Row],[País Corrigido]],'Conversor de países_Geral_UTF8_'!$A$2:$B$223,2,FALSE),"Não Informado")</f>
        <v>Não Informado</v>
      </c>
      <c r="H365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57" spans="1:8" hidden="1">
      <c r="A3657" s="3" t="s">
        <v>268</v>
      </c>
      <c r="B3657">
        <v>2007</v>
      </c>
      <c r="C3657">
        <v>0</v>
      </c>
      <c r="D3657">
        <v>0</v>
      </c>
      <c r="E3657" t="e">
        <v>#NUM!</v>
      </c>
      <c r="F3657">
        <f>VLOOKUP(Importacao[[#This Row],[País]],Tabela4[],4,FALSE)</f>
        <v>0</v>
      </c>
      <c r="G3657" t="str">
        <f>IFERROR(VLOOKUP(Importacao[[#This Row],[País Corrigido]],'Conversor de países_Geral_UTF8_'!$A$2:$B$223,2,FALSE),"Não Informado")</f>
        <v>Não Informado</v>
      </c>
      <c r="H365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58" spans="1:8" hidden="1">
      <c r="A3658" s="3" t="s">
        <v>268</v>
      </c>
      <c r="B3658">
        <v>2008</v>
      </c>
      <c r="C3658">
        <v>0</v>
      </c>
      <c r="D3658">
        <v>0</v>
      </c>
      <c r="E3658" t="e">
        <v>#NUM!</v>
      </c>
      <c r="F3658">
        <f>VLOOKUP(Importacao[[#This Row],[País]],Tabela4[],4,FALSE)</f>
        <v>0</v>
      </c>
      <c r="G3658" t="str">
        <f>IFERROR(VLOOKUP(Importacao[[#This Row],[País Corrigido]],'Conversor de países_Geral_UTF8_'!$A$2:$B$223,2,FALSE),"Não Informado")</f>
        <v>Não Informado</v>
      </c>
      <c r="H365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59" spans="1:8" hidden="1">
      <c r="A3659" s="3" t="s">
        <v>268</v>
      </c>
      <c r="B3659">
        <v>2009</v>
      </c>
      <c r="C3659">
        <v>0</v>
      </c>
      <c r="D3659">
        <v>0</v>
      </c>
      <c r="E3659" t="e">
        <v>#NUM!</v>
      </c>
      <c r="F3659">
        <f>VLOOKUP(Importacao[[#This Row],[País]],Tabela4[],4,FALSE)</f>
        <v>0</v>
      </c>
      <c r="G3659" t="str">
        <f>IFERROR(VLOOKUP(Importacao[[#This Row],[País Corrigido]],'Conversor de países_Geral_UTF8_'!$A$2:$B$223,2,FALSE),"Não Informado")</f>
        <v>Não Informado</v>
      </c>
      <c r="H365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0" spans="1:8" hidden="1">
      <c r="A3660" s="3" t="s">
        <v>268</v>
      </c>
      <c r="B3660">
        <v>2010</v>
      </c>
      <c r="C3660">
        <v>0</v>
      </c>
      <c r="D3660">
        <v>0</v>
      </c>
      <c r="E3660" t="e">
        <v>#NUM!</v>
      </c>
      <c r="F3660">
        <f>VLOOKUP(Importacao[[#This Row],[País]],Tabela4[],4,FALSE)</f>
        <v>0</v>
      </c>
      <c r="G3660" t="str">
        <f>IFERROR(VLOOKUP(Importacao[[#This Row],[País Corrigido]],'Conversor de países_Geral_UTF8_'!$A$2:$B$223,2,FALSE),"Não Informado")</f>
        <v>Não Informado</v>
      </c>
      <c r="H366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1" spans="1:8" hidden="1">
      <c r="A3661" s="3" t="s">
        <v>268</v>
      </c>
      <c r="B3661">
        <v>2011</v>
      </c>
      <c r="C3661">
        <v>0</v>
      </c>
      <c r="D3661">
        <v>0</v>
      </c>
      <c r="E3661" t="e">
        <v>#NUM!</v>
      </c>
      <c r="F3661">
        <f>VLOOKUP(Importacao[[#This Row],[País]],Tabela4[],4,FALSE)</f>
        <v>0</v>
      </c>
      <c r="G3661" t="str">
        <f>IFERROR(VLOOKUP(Importacao[[#This Row],[País Corrigido]],'Conversor de países_Geral_UTF8_'!$A$2:$B$223,2,FALSE),"Não Informado")</f>
        <v>Não Informado</v>
      </c>
      <c r="H366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2" spans="1:8" hidden="1">
      <c r="A3662" s="3" t="s">
        <v>268</v>
      </c>
      <c r="B3662">
        <v>2012</v>
      </c>
      <c r="C3662">
        <v>0</v>
      </c>
      <c r="D3662">
        <v>0</v>
      </c>
      <c r="E3662" t="e">
        <v>#NUM!</v>
      </c>
      <c r="F3662">
        <f>VLOOKUP(Importacao[[#This Row],[País]],Tabela4[],4,FALSE)</f>
        <v>0</v>
      </c>
      <c r="G3662" t="str">
        <f>IFERROR(VLOOKUP(Importacao[[#This Row],[País Corrigido]],'Conversor de países_Geral_UTF8_'!$A$2:$B$223,2,FALSE),"Não Informado")</f>
        <v>Não Informado</v>
      </c>
      <c r="H366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3" spans="1:8" hidden="1">
      <c r="A3663" s="3" t="s">
        <v>268</v>
      </c>
      <c r="B3663">
        <v>2013</v>
      </c>
      <c r="C3663">
        <v>0</v>
      </c>
      <c r="D3663">
        <v>0</v>
      </c>
      <c r="E3663" t="e">
        <v>#NUM!</v>
      </c>
      <c r="F3663">
        <f>VLOOKUP(Importacao[[#This Row],[País]],Tabela4[],4,FALSE)</f>
        <v>0</v>
      </c>
      <c r="G3663" t="str">
        <f>IFERROR(VLOOKUP(Importacao[[#This Row],[País Corrigido]],'Conversor de países_Geral_UTF8_'!$A$2:$B$223,2,FALSE),"Não Informado")</f>
        <v>Não Informado</v>
      </c>
      <c r="H366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4" spans="1:8" hidden="1">
      <c r="A3664" s="3" t="s">
        <v>268</v>
      </c>
      <c r="B3664">
        <v>2014</v>
      </c>
      <c r="C3664">
        <v>0</v>
      </c>
      <c r="D3664">
        <v>0</v>
      </c>
      <c r="E3664" t="e">
        <v>#NUM!</v>
      </c>
      <c r="F3664">
        <f>VLOOKUP(Importacao[[#This Row],[País]],Tabela4[],4,FALSE)</f>
        <v>0</v>
      </c>
      <c r="G3664" t="str">
        <f>IFERROR(VLOOKUP(Importacao[[#This Row],[País Corrigido]],'Conversor de países_Geral_UTF8_'!$A$2:$B$223,2,FALSE),"Não Informado")</f>
        <v>Não Informado</v>
      </c>
      <c r="H3664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5" spans="1:8" hidden="1">
      <c r="A3665" s="3" t="s">
        <v>268</v>
      </c>
      <c r="B3665">
        <v>2015</v>
      </c>
      <c r="C3665">
        <v>0</v>
      </c>
      <c r="D3665">
        <v>0</v>
      </c>
      <c r="E3665" t="e">
        <v>#NUM!</v>
      </c>
      <c r="F3665">
        <f>VLOOKUP(Importacao[[#This Row],[País]],Tabela4[],4,FALSE)</f>
        <v>0</v>
      </c>
      <c r="G3665" t="str">
        <f>IFERROR(VLOOKUP(Importacao[[#This Row],[País Corrigido]],'Conversor de países_Geral_UTF8_'!$A$2:$B$223,2,FALSE),"Não Informado")</f>
        <v>Não Informado</v>
      </c>
      <c r="H3665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6" spans="1:8" hidden="1">
      <c r="A3666" s="3" t="s">
        <v>268</v>
      </c>
      <c r="B3666">
        <v>2016</v>
      </c>
      <c r="C3666">
        <v>0</v>
      </c>
      <c r="D3666">
        <v>0</v>
      </c>
      <c r="E3666" t="e">
        <v>#NUM!</v>
      </c>
      <c r="F3666">
        <f>VLOOKUP(Importacao[[#This Row],[País]],Tabela4[],4,FALSE)</f>
        <v>0</v>
      </c>
      <c r="G3666" t="str">
        <f>IFERROR(VLOOKUP(Importacao[[#This Row],[País Corrigido]],'Conversor de países_Geral_UTF8_'!$A$2:$B$223,2,FALSE),"Não Informado")</f>
        <v>Não Informado</v>
      </c>
      <c r="H3666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7" spans="1:8" hidden="1">
      <c r="A3667" s="3" t="s">
        <v>268</v>
      </c>
      <c r="B3667">
        <v>2017</v>
      </c>
      <c r="C3667">
        <v>0</v>
      </c>
      <c r="D3667">
        <v>0</v>
      </c>
      <c r="E3667" t="e">
        <v>#NUM!</v>
      </c>
      <c r="F3667">
        <f>VLOOKUP(Importacao[[#This Row],[País]],Tabela4[],4,FALSE)</f>
        <v>0</v>
      </c>
      <c r="G3667" t="str">
        <f>IFERROR(VLOOKUP(Importacao[[#This Row],[País Corrigido]],'Conversor de países_Geral_UTF8_'!$A$2:$B$223,2,FALSE),"Não Informado")</f>
        <v>Não Informado</v>
      </c>
      <c r="H3667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8" spans="1:8" hidden="1">
      <c r="A3668" s="3" t="s">
        <v>268</v>
      </c>
      <c r="B3668">
        <v>2018</v>
      </c>
      <c r="C3668">
        <v>0</v>
      </c>
      <c r="D3668">
        <v>0</v>
      </c>
      <c r="E3668" t="e">
        <v>#NUM!</v>
      </c>
      <c r="F3668">
        <f>VLOOKUP(Importacao[[#This Row],[País]],Tabela4[],4,FALSE)</f>
        <v>0</v>
      </c>
      <c r="G3668" t="str">
        <f>IFERROR(VLOOKUP(Importacao[[#This Row],[País Corrigido]],'Conversor de países_Geral_UTF8_'!$A$2:$B$223,2,FALSE),"Não Informado")</f>
        <v>Não Informado</v>
      </c>
      <c r="H3668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69" spans="1:8" hidden="1">
      <c r="A3669" s="3" t="s">
        <v>268</v>
      </c>
      <c r="B3669">
        <v>2019</v>
      </c>
      <c r="C3669">
        <v>0</v>
      </c>
      <c r="D3669">
        <v>0</v>
      </c>
      <c r="E3669" t="e">
        <v>#NUM!</v>
      </c>
      <c r="F3669">
        <f>VLOOKUP(Importacao[[#This Row],[País]],Tabela4[],4,FALSE)</f>
        <v>0</v>
      </c>
      <c r="G3669" t="str">
        <f>IFERROR(VLOOKUP(Importacao[[#This Row],[País Corrigido]],'Conversor de países_Geral_UTF8_'!$A$2:$B$223,2,FALSE),"Não Informado")</f>
        <v>Não Informado</v>
      </c>
      <c r="H3669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70" spans="1:8" hidden="1">
      <c r="A3670" s="3" t="s">
        <v>268</v>
      </c>
      <c r="B3670">
        <v>2020</v>
      </c>
      <c r="C3670">
        <v>0</v>
      </c>
      <c r="D3670">
        <v>0</v>
      </c>
      <c r="E3670" t="e">
        <v>#NUM!</v>
      </c>
      <c r="F3670">
        <f>VLOOKUP(Importacao[[#This Row],[País]],Tabela4[],4,FALSE)</f>
        <v>0</v>
      </c>
      <c r="G3670" t="str">
        <f>IFERROR(VLOOKUP(Importacao[[#This Row],[País Corrigido]],'Conversor de países_Geral_UTF8_'!$A$2:$B$223,2,FALSE),"Não Informado")</f>
        <v>Não Informado</v>
      </c>
      <c r="H3670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71" spans="1:8" hidden="1">
      <c r="A3671" s="3" t="s">
        <v>268</v>
      </c>
      <c r="B3671">
        <v>2021</v>
      </c>
      <c r="C3671">
        <v>0</v>
      </c>
      <c r="D3671">
        <v>0</v>
      </c>
      <c r="E3671" t="e">
        <v>#NUM!</v>
      </c>
      <c r="F3671">
        <f>VLOOKUP(Importacao[[#This Row],[País]],Tabela4[],4,FALSE)</f>
        <v>0</v>
      </c>
      <c r="G3671" t="str">
        <f>IFERROR(VLOOKUP(Importacao[[#This Row],[País Corrigido]],'Conversor de países_Geral_UTF8_'!$A$2:$B$223,2,FALSE),"Não Informado")</f>
        <v>Não Informado</v>
      </c>
      <c r="H3671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72" spans="1:8" hidden="1">
      <c r="A3672" s="3" t="s">
        <v>268</v>
      </c>
      <c r="B3672">
        <v>2022</v>
      </c>
      <c r="C3672">
        <v>0</v>
      </c>
      <c r="D3672">
        <v>0</v>
      </c>
      <c r="E3672" t="e">
        <v>#NUM!</v>
      </c>
      <c r="F3672">
        <f>VLOOKUP(Importacao[[#This Row],[País]],Tabela4[],4,FALSE)</f>
        <v>0</v>
      </c>
      <c r="G3672" t="str">
        <f>IFERROR(VLOOKUP(Importacao[[#This Row],[País Corrigido]],'Conversor de países_Geral_UTF8_'!$A$2:$B$223,2,FALSE),"Não Informado")</f>
        <v>Não Informado</v>
      </c>
      <c r="H3672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  <row r="3673" spans="1:8" hidden="1">
      <c r="A3673" s="3" t="s">
        <v>268</v>
      </c>
      <c r="B3673">
        <v>2023</v>
      </c>
      <c r="C3673">
        <v>0</v>
      </c>
      <c r="D3673">
        <v>0</v>
      </c>
      <c r="E3673" t="e">
        <v>#NUM!</v>
      </c>
      <c r="F3673">
        <f>VLOOKUP(Importacao[[#This Row],[País]],Tabela4[],4,FALSE)</f>
        <v>0</v>
      </c>
      <c r="G3673" t="str">
        <f>IFERROR(VLOOKUP(Importacao[[#This Row],[País Corrigido]],'Conversor de países_Geral_UTF8_'!$A$2:$B$223,2,FALSE),"Não Informado")</f>
        <v>Não Informado</v>
      </c>
      <c r="H3673" t="str">
        <f>IF(AND(Importacao[[#This Row],[TotalQuantidade]]=0,Importacao[[#This Row],[TotalUSD]]=0),"Excluir", IF(AND(Importacao[[#This Row],[TotalQuantidade]]=0,Importacao[[#This Row],[TotalUSD]]&lt;&gt;0),"Interpolar 1",IF(AND(Importacao[[#This Row],[TotalUSD]]=0,Importacao[[#This Row],[TotalQuantidade]]&lt;&gt;0),"Interpolar 2","Ok")))</f>
        <v>Excluir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684F-E4A6-4678-B9C8-FAE066285B65}">
  <dimension ref="A12:AD53"/>
  <sheetViews>
    <sheetView topLeftCell="A7" zoomScale="75" zoomScaleNormal="75" workbookViewId="0">
      <selection activeCell="C5" sqref="C5"/>
    </sheetView>
  </sheetViews>
  <sheetFormatPr defaultRowHeight="15"/>
  <cols>
    <col min="3" max="3" width="18" customWidth="1"/>
    <col min="4" max="4" width="11.42578125" customWidth="1"/>
    <col min="5" max="5" width="12.85546875" bestFit="1" customWidth="1"/>
    <col min="6" max="6" width="12" bestFit="1" customWidth="1"/>
    <col min="7" max="7" width="12" customWidth="1"/>
    <col min="9" max="9" width="14.42578125" bestFit="1" customWidth="1"/>
    <col min="22" max="22" width="25.7109375" bestFit="1" customWidth="1"/>
    <col min="23" max="23" width="14.42578125" bestFit="1" customWidth="1"/>
    <col min="24" max="24" width="13.85546875" bestFit="1" customWidth="1"/>
  </cols>
  <sheetData>
    <row r="12" spans="1:23">
      <c r="A12" s="6" t="s">
        <v>0</v>
      </c>
      <c r="B12" s="6" t="s">
        <v>285</v>
      </c>
      <c r="C12" s="6" t="s">
        <v>286</v>
      </c>
      <c r="D12" s="6" t="s">
        <v>232</v>
      </c>
      <c r="E12" s="6" t="s">
        <v>287</v>
      </c>
      <c r="F12" s="6" t="s">
        <v>245</v>
      </c>
      <c r="G12" s="6" t="s">
        <v>288</v>
      </c>
      <c r="H12" s="6" t="s">
        <v>289</v>
      </c>
      <c r="I12" s="6" t="s">
        <v>290</v>
      </c>
    </row>
    <row r="13" spans="1:23">
      <c r="A13" t="s">
        <v>23</v>
      </c>
      <c r="B13">
        <v>1970</v>
      </c>
      <c r="C13">
        <v>1328</v>
      </c>
      <c r="D13">
        <v>707</v>
      </c>
      <c r="E13">
        <v>0.53237951807228912</v>
      </c>
      <c r="F13" t="s">
        <v>291</v>
      </c>
      <c r="G13">
        <f>Tabela6[[#This Row],[Ano]]</f>
        <v>1970</v>
      </c>
      <c r="H13">
        <f>LN(Tabela6[[#This Row],[TotalQuantidade]])</f>
        <v>7.191429330036379</v>
      </c>
      <c r="I13">
        <f>Tabela6[[#This Row],[USD/L]]</f>
        <v>0.53237951807228912</v>
      </c>
      <c r="V13" t="s">
        <v>292</v>
      </c>
    </row>
    <row r="14" spans="1:23" ht="15.75" thickBot="1">
      <c r="A14" t="s">
        <v>23</v>
      </c>
      <c r="B14">
        <v>1972</v>
      </c>
      <c r="C14">
        <v>353</v>
      </c>
      <c r="D14">
        <v>520</v>
      </c>
      <c r="E14">
        <v>1.4730878186968839</v>
      </c>
      <c r="F14" t="s">
        <v>291</v>
      </c>
      <c r="G14">
        <f>Tabela6[[#This Row],[Ano]]</f>
        <v>1972</v>
      </c>
      <c r="H14">
        <f>LN(Tabela6[[#This Row],[TotalQuantidade]])</f>
        <v>5.8664680569332965</v>
      </c>
      <c r="I14">
        <f>Tabela6[[#This Row],[USD/L]]</f>
        <v>1.4730878186968839</v>
      </c>
    </row>
    <row r="15" spans="1:23">
      <c r="A15" t="s">
        <v>23</v>
      </c>
      <c r="B15">
        <v>1973</v>
      </c>
      <c r="C15">
        <v>2310</v>
      </c>
      <c r="D15">
        <v>2081</v>
      </c>
      <c r="E15">
        <v>0.90086580086580081</v>
      </c>
      <c r="F15" t="s">
        <v>291</v>
      </c>
      <c r="G15">
        <f>Tabela6[[#This Row],[Ano]]</f>
        <v>1973</v>
      </c>
      <c r="H15">
        <f>LN(Tabela6[[#This Row],[TotalQuantidade]])</f>
        <v>7.7450028035158391</v>
      </c>
      <c r="I15">
        <f>Tabela6[[#This Row],[USD/L]]</f>
        <v>0.90086580086580081</v>
      </c>
      <c r="V15" s="10" t="s">
        <v>293</v>
      </c>
      <c r="W15" s="10"/>
    </row>
    <row r="16" spans="1:23">
      <c r="A16" t="s">
        <v>23</v>
      </c>
      <c r="B16">
        <v>1974</v>
      </c>
      <c r="C16">
        <v>5301</v>
      </c>
      <c r="D16">
        <v>7394</v>
      </c>
      <c r="E16">
        <v>1.3948311639313338</v>
      </c>
      <c r="F16" t="s">
        <v>291</v>
      </c>
      <c r="G16">
        <f>Tabela6[[#This Row],[Ano]]</f>
        <v>1974</v>
      </c>
      <c r="H16">
        <f>LN(Tabela6[[#This Row],[TotalQuantidade]])</f>
        <v>8.5756507609878057</v>
      </c>
      <c r="I16">
        <f>Tabela6[[#This Row],[USD/L]]</f>
        <v>1.3948311639313338</v>
      </c>
      <c r="V16" s="7" t="s">
        <v>294</v>
      </c>
      <c r="W16" s="7">
        <v>0.67221830111855341</v>
      </c>
    </row>
    <row r="17" spans="1:30">
      <c r="A17" t="s">
        <v>23</v>
      </c>
      <c r="B17">
        <v>1975</v>
      </c>
      <c r="C17">
        <v>8835</v>
      </c>
      <c r="D17">
        <v>5560</v>
      </c>
      <c r="E17">
        <v>0.62931522354272784</v>
      </c>
      <c r="F17" t="s">
        <v>291</v>
      </c>
      <c r="G17">
        <f>Tabela6[[#This Row],[Ano]]</f>
        <v>1975</v>
      </c>
      <c r="H17">
        <f>LN(Tabela6[[#This Row],[TotalQuantidade]])</f>
        <v>9.0864763847537962</v>
      </c>
      <c r="I17">
        <f>Tabela6[[#This Row],[USD/L]]</f>
        <v>0.62931522354272784</v>
      </c>
      <c r="V17" s="7" t="s">
        <v>295</v>
      </c>
      <c r="W17" s="7">
        <v>0.45187744435871413</v>
      </c>
    </row>
    <row r="18" spans="1:30">
      <c r="A18" t="s">
        <v>23</v>
      </c>
      <c r="B18">
        <v>1978</v>
      </c>
      <c r="C18">
        <v>600</v>
      </c>
      <c r="D18">
        <v>386</v>
      </c>
      <c r="E18">
        <v>0.64333333333333331</v>
      </c>
      <c r="F18" t="s">
        <v>291</v>
      </c>
      <c r="G18">
        <f>Tabela6[[#This Row],[Ano]]</f>
        <v>1978</v>
      </c>
      <c r="H18">
        <f>LN(Tabela6[[#This Row],[TotalQuantidade]])</f>
        <v>6.3969296552161463</v>
      </c>
      <c r="I18">
        <f>Tabela6[[#This Row],[USD/L]]</f>
        <v>0.64333333333333331</v>
      </c>
      <c r="V18" s="7" t="s">
        <v>296</v>
      </c>
      <c r="W18" s="7">
        <v>0.42302888879864642</v>
      </c>
    </row>
    <row r="19" spans="1:30">
      <c r="A19" t="s">
        <v>23</v>
      </c>
      <c r="B19">
        <v>1979</v>
      </c>
      <c r="C19">
        <v>4250</v>
      </c>
      <c r="D19">
        <v>3756</v>
      </c>
      <c r="E19">
        <v>0.8837647058823529</v>
      </c>
      <c r="F19" t="s">
        <v>291</v>
      </c>
      <c r="G19">
        <f>Tabela6[[#This Row],[Ano]]</f>
        <v>1979</v>
      </c>
      <c r="H19">
        <f>LN(Tabela6[[#This Row],[TotalQuantidade]])</f>
        <v>8.3546742619184631</v>
      </c>
      <c r="I19">
        <f>Tabela6[[#This Row],[USD/L]]</f>
        <v>0.8837647058823529</v>
      </c>
      <c r="V19" s="7" t="s">
        <v>297</v>
      </c>
      <c r="W19" s="7">
        <v>3.8823377954126101</v>
      </c>
    </row>
    <row r="20" spans="1:30" ht="15.75" thickBot="1">
      <c r="A20" t="s">
        <v>23</v>
      </c>
      <c r="B20">
        <v>1980</v>
      </c>
      <c r="C20">
        <v>2385</v>
      </c>
      <c r="D20">
        <v>5878</v>
      </c>
      <c r="E20">
        <v>2.4645702306079666</v>
      </c>
      <c r="F20" t="s">
        <v>291</v>
      </c>
      <c r="G20">
        <f>Tabela6[[#This Row],[Ano]]</f>
        <v>1980</v>
      </c>
      <c r="H20">
        <f>LN(Tabela6[[#This Row],[TotalQuantidade]])</f>
        <v>7.776954403322442</v>
      </c>
      <c r="I20">
        <f>Tabela6[[#This Row],[USD/L]]</f>
        <v>2.4645702306079666</v>
      </c>
      <c r="V20" s="8" t="s">
        <v>298</v>
      </c>
      <c r="W20" s="8">
        <v>41</v>
      </c>
    </row>
    <row r="21" spans="1:30">
      <c r="A21" t="s">
        <v>23</v>
      </c>
      <c r="B21">
        <v>1983</v>
      </c>
      <c r="C21">
        <v>8400</v>
      </c>
      <c r="D21">
        <v>7581</v>
      </c>
      <c r="E21">
        <v>0.90249999999999997</v>
      </c>
      <c r="F21" t="s">
        <v>291</v>
      </c>
      <c r="G21">
        <f>Tabela6[[#This Row],[Ano]]</f>
        <v>1983</v>
      </c>
      <c r="H21">
        <f>LN(Tabela6[[#This Row],[TotalQuantidade]])</f>
        <v>9.0359869848314052</v>
      </c>
      <c r="I21">
        <f>Tabela6[[#This Row],[USD/L]]</f>
        <v>0.90249999999999997</v>
      </c>
    </row>
    <row r="22" spans="1:30" ht="15.75" thickBot="1">
      <c r="A22" t="s">
        <v>23</v>
      </c>
      <c r="B22">
        <v>1985</v>
      </c>
      <c r="C22">
        <v>11830</v>
      </c>
      <c r="D22">
        <v>5016</v>
      </c>
      <c r="E22">
        <v>0.42400676246830094</v>
      </c>
      <c r="F22" t="s">
        <v>291</v>
      </c>
      <c r="G22">
        <f>Tabela6[[#This Row],[Ano]]</f>
        <v>1985</v>
      </c>
      <c r="H22">
        <f>LN(Tabela6[[#This Row],[TotalQuantidade]])</f>
        <v>9.3783939569724328</v>
      </c>
      <c r="I22">
        <f>Tabela6[[#This Row],[USD/L]]</f>
        <v>0.42400676246830094</v>
      </c>
      <c r="V22" t="s">
        <v>299</v>
      </c>
    </row>
    <row r="23" spans="1:30">
      <c r="A23" t="s">
        <v>23</v>
      </c>
      <c r="B23">
        <v>1986</v>
      </c>
      <c r="C23">
        <v>1740</v>
      </c>
      <c r="D23">
        <v>3508</v>
      </c>
      <c r="E23">
        <v>2.0160919540229885</v>
      </c>
      <c r="F23" t="s">
        <v>291</v>
      </c>
      <c r="G23">
        <f>Tabela6[[#This Row],[Ano]]</f>
        <v>1986</v>
      </c>
      <c r="H23">
        <f>LN(Tabela6[[#This Row],[TotalQuantidade]])</f>
        <v>7.461640392208575</v>
      </c>
      <c r="I23">
        <f>Tabela6[[#This Row],[USD/L]]</f>
        <v>2.0160919540229885</v>
      </c>
      <c r="V23" s="9"/>
      <c r="W23" s="9" t="s">
        <v>300</v>
      </c>
      <c r="X23" s="9" t="s">
        <v>301</v>
      </c>
      <c r="Y23" s="9" t="s">
        <v>302</v>
      </c>
      <c r="Z23" s="9" t="s">
        <v>303</v>
      </c>
      <c r="AA23" s="9" t="s">
        <v>304</v>
      </c>
    </row>
    <row r="24" spans="1:30">
      <c r="A24" t="s">
        <v>23</v>
      </c>
      <c r="B24">
        <v>1987</v>
      </c>
      <c r="C24">
        <v>2520</v>
      </c>
      <c r="D24">
        <v>7650</v>
      </c>
      <c r="E24">
        <v>3.0357142857142856</v>
      </c>
      <c r="F24" t="s">
        <v>291</v>
      </c>
      <c r="G24">
        <f>Tabela6[[#This Row],[Ano]]</f>
        <v>1987</v>
      </c>
      <c r="H24">
        <f>LN(Tabela6[[#This Row],[TotalQuantidade]])</f>
        <v>7.8320141805054693</v>
      </c>
      <c r="I24">
        <f>Tabela6[[#This Row],[USD/L]]</f>
        <v>3.0357142857142856</v>
      </c>
      <c r="V24" s="7" t="s">
        <v>305</v>
      </c>
      <c r="W24" s="7">
        <v>2</v>
      </c>
      <c r="X24" s="7">
        <v>472.18613040505807</v>
      </c>
      <c r="Y24" s="7">
        <v>236.09306520252903</v>
      </c>
      <c r="Z24" s="7">
        <v>15.663780580550288</v>
      </c>
      <c r="AA24" s="7">
        <v>1.0931400484954257E-5</v>
      </c>
    </row>
    <row r="25" spans="1:30">
      <c r="A25" t="s">
        <v>23</v>
      </c>
      <c r="B25">
        <v>1988</v>
      </c>
      <c r="C25">
        <v>1800</v>
      </c>
      <c r="D25">
        <v>7045</v>
      </c>
      <c r="E25">
        <v>3.9138888888888888</v>
      </c>
      <c r="F25" t="s">
        <v>291</v>
      </c>
      <c r="G25">
        <f>Tabela6[[#This Row],[Ano]]</f>
        <v>1988</v>
      </c>
      <c r="H25">
        <f>LN(Tabela6[[#This Row],[TotalQuantidade]])</f>
        <v>7.4955419438842563</v>
      </c>
      <c r="I25">
        <f>Tabela6[[#This Row],[USD/L]]</f>
        <v>3.9138888888888888</v>
      </c>
      <c r="V25" s="7" t="s">
        <v>306</v>
      </c>
      <c r="W25" s="7">
        <v>38</v>
      </c>
      <c r="X25" s="7">
        <v>572.75677679219143</v>
      </c>
      <c r="Y25" s="7">
        <v>15.072546757689247</v>
      </c>
      <c r="Z25" s="7"/>
      <c r="AA25" s="7"/>
    </row>
    <row r="26" spans="1:30" ht="15.75" thickBot="1">
      <c r="A26" t="s">
        <v>23</v>
      </c>
      <c r="B26">
        <v>1991</v>
      </c>
      <c r="C26">
        <v>6180</v>
      </c>
      <c r="D26">
        <v>21658</v>
      </c>
      <c r="E26">
        <v>3.5045307443365696</v>
      </c>
      <c r="F26" t="s">
        <v>291</v>
      </c>
      <c r="G26">
        <f>Tabela6[[#This Row],[Ano]]</f>
        <v>1991</v>
      </c>
      <c r="H26">
        <f>LN(Tabela6[[#This Row],[TotalQuantidade]])</f>
        <v>8.7290735504517372</v>
      </c>
      <c r="I26">
        <f>Tabela6[[#This Row],[USD/L]]</f>
        <v>3.5045307443365696</v>
      </c>
      <c r="V26" s="8" t="s">
        <v>239</v>
      </c>
      <c r="W26" s="8">
        <v>40</v>
      </c>
      <c r="X26" s="8">
        <v>1044.9429071972495</v>
      </c>
      <c r="Y26" s="8"/>
      <c r="Z26" s="8"/>
      <c r="AA26" s="8"/>
    </row>
    <row r="27" spans="1:30" ht="15.75" thickBot="1">
      <c r="A27" t="s">
        <v>23</v>
      </c>
      <c r="B27">
        <v>1993</v>
      </c>
      <c r="C27">
        <v>3580</v>
      </c>
      <c r="D27">
        <v>5128</v>
      </c>
      <c r="E27">
        <v>1.4324022346368714</v>
      </c>
      <c r="F27" t="s">
        <v>291</v>
      </c>
      <c r="G27">
        <f>Tabela6[[#This Row],[Ano]]</f>
        <v>1993</v>
      </c>
      <c r="H27">
        <f>LN(Tabela6[[#This Row],[TotalQuantidade]])</f>
        <v>8.1831180793947453</v>
      </c>
      <c r="I27">
        <f>Tabela6[[#This Row],[USD/L]]</f>
        <v>1.4324022346368714</v>
      </c>
    </row>
    <row r="28" spans="1:30">
      <c r="A28" t="s">
        <v>23</v>
      </c>
      <c r="B28">
        <v>1994</v>
      </c>
      <c r="C28">
        <v>910</v>
      </c>
      <c r="D28">
        <v>5612</v>
      </c>
      <c r="E28">
        <v>6.1670329670329673</v>
      </c>
      <c r="F28" t="s">
        <v>291</v>
      </c>
      <c r="G28">
        <f>Tabela6[[#This Row],[Ano]]</f>
        <v>1994</v>
      </c>
      <c r="H28">
        <f>LN(Tabela6[[#This Row],[TotalQuantidade]])</f>
        <v>6.8134445995108956</v>
      </c>
      <c r="I28">
        <f>Tabela6[[#This Row],[USD/L]]</f>
        <v>6.1670329670329673</v>
      </c>
      <c r="V28" s="9"/>
      <c r="W28" s="9" t="s">
        <v>307</v>
      </c>
      <c r="X28" s="9" t="s">
        <v>297</v>
      </c>
      <c r="Y28" s="9" t="s">
        <v>308</v>
      </c>
      <c r="Z28" s="9" t="s">
        <v>309</v>
      </c>
      <c r="AA28" s="9" t="s">
        <v>310</v>
      </c>
      <c r="AB28" s="9" t="s">
        <v>311</v>
      </c>
      <c r="AC28" s="9" t="s">
        <v>312</v>
      </c>
      <c r="AD28" s="9" t="s">
        <v>313</v>
      </c>
    </row>
    <row r="29" spans="1:30">
      <c r="A29" t="s">
        <v>23</v>
      </c>
      <c r="B29">
        <v>1995</v>
      </c>
      <c r="C29">
        <v>1080</v>
      </c>
      <c r="D29">
        <v>6205</v>
      </c>
      <c r="E29">
        <v>5.7453703703703702</v>
      </c>
      <c r="F29" t="s">
        <v>291</v>
      </c>
      <c r="G29">
        <f>Tabela6[[#This Row],[Ano]]</f>
        <v>1995</v>
      </c>
      <c r="H29">
        <f>LN(Tabela6[[#This Row],[TotalQuantidade]])</f>
        <v>6.9847163201182658</v>
      </c>
      <c r="I29">
        <f>Tabela6[[#This Row],[USD/L]]</f>
        <v>5.7453703703703702</v>
      </c>
      <c r="V29" s="7" t="s">
        <v>314</v>
      </c>
      <c r="W29" s="7">
        <v>-425.97163808541529</v>
      </c>
      <c r="X29" s="7">
        <v>79.456949430430726</v>
      </c>
      <c r="Y29" s="7">
        <v>-5.361036902862458</v>
      </c>
      <c r="Z29" s="7">
        <v>4.2778537499940939E-6</v>
      </c>
      <c r="AA29" s="7">
        <v>-586.82382279462786</v>
      </c>
      <c r="AB29" s="7">
        <v>-265.11945337620278</v>
      </c>
      <c r="AC29" s="7">
        <v>-586.82382279462786</v>
      </c>
      <c r="AD29" s="7">
        <v>-265.11945337620278</v>
      </c>
    </row>
    <row r="30" spans="1:30">
      <c r="A30" t="s">
        <v>23</v>
      </c>
      <c r="B30">
        <v>1997</v>
      </c>
      <c r="C30">
        <v>4404</v>
      </c>
      <c r="D30">
        <v>10594</v>
      </c>
      <c r="E30">
        <v>2.4055404178019981</v>
      </c>
      <c r="F30" t="s">
        <v>291</v>
      </c>
      <c r="G30">
        <f>Tabela6[[#This Row],[Ano]]</f>
        <v>1997</v>
      </c>
      <c r="H30">
        <f>LN(Tabela6[[#This Row],[TotalQuantidade]])</f>
        <v>8.3902684978425714</v>
      </c>
      <c r="I30">
        <f>Tabela6[[#This Row],[USD/L]]</f>
        <v>2.4055404178019981</v>
      </c>
      <c r="V30" s="7" t="s">
        <v>315</v>
      </c>
      <c r="W30" s="7">
        <v>0.22104921752721562</v>
      </c>
      <c r="X30" s="7">
        <v>4.0310752729764122E-2</v>
      </c>
      <c r="Y30" s="7">
        <v>5.483629120227274</v>
      </c>
      <c r="Z30" s="7">
        <v>2.9072915308844355E-6</v>
      </c>
      <c r="AA30" s="7">
        <v>0.13944436495818263</v>
      </c>
      <c r="AB30" s="7">
        <v>0.30265407009624862</v>
      </c>
      <c r="AC30" s="7">
        <v>0.13944436495818263</v>
      </c>
      <c r="AD30" s="7">
        <v>0.30265407009624862</v>
      </c>
    </row>
    <row r="31" spans="1:30" ht="15.75" thickBot="1">
      <c r="A31" t="s">
        <v>23</v>
      </c>
      <c r="B31">
        <v>1998</v>
      </c>
      <c r="C31">
        <v>8926</v>
      </c>
      <c r="D31">
        <v>59378</v>
      </c>
      <c r="E31">
        <v>6.6522518485323774</v>
      </c>
      <c r="F31" t="s">
        <v>291</v>
      </c>
      <c r="G31">
        <f>Tabela6[[#This Row],[Ano]]</f>
        <v>1998</v>
      </c>
      <c r="H31">
        <f>LN(Tabela6[[#This Row],[TotalQuantidade]])</f>
        <v>9.0967236451892148</v>
      </c>
      <c r="I31">
        <f>Tabela6[[#This Row],[USD/L]]</f>
        <v>6.6522518485323774</v>
      </c>
      <c r="V31" s="8" t="s">
        <v>316</v>
      </c>
      <c r="W31" s="8">
        <v>-1.2224767766923881</v>
      </c>
      <c r="X31" s="8">
        <v>0.41312558933574228</v>
      </c>
      <c r="Y31" s="8">
        <v>-2.9590923637966555</v>
      </c>
      <c r="Z31" s="8">
        <v>5.2870817701397357E-3</v>
      </c>
      <c r="AA31" s="8">
        <v>-2.0588058087063583</v>
      </c>
      <c r="AB31" s="8">
        <v>-0.38614774467841806</v>
      </c>
      <c r="AC31" s="8">
        <v>-2.0588058087063583</v>
      </c>
      <c r="AD31" s="8">
        <v>-0.38614774467841806</v>
      </c>
    </row>
    <row r="32" spans="1:30">
      <c r="A32" t="s">
        <v>23</v>
      </c>
      <c r="B32">
        <v>1999</v>
      </c>
      <c r="C32">
        <v>83930</v>
      </c>
      <c r="D32">
        <v>661104</v>
      </c>
      <c r="E32">
        <v>7.8768497557488386</v>
      </c>
      <c r="F32" t="s">
        <v>291</v>
      </c>
      <c r="G32">
        <f>Tabela6[[#This Row],[Ano]]</f>
        <v>1999</v>
      </c>
      <c r="H32">
        <f>LN(Tabela6[[#This Row],[TotalQuantidade]])</f>
        <v>11.337738397076873</v>
      </c>
      <c r="I32">
        <f>Tabela6[[#This Row],[USD/L]]</f>
        <v>7.8768497557488386</v>
      </c>
    </row>
    <row r="33" spans="1:9">
      <c r="A33" s="5" t="s">
        <v>23</v>
      </c>
      <c r="B33" s="5">
        <v>2001</v>
      </c>
      <c r="C33" s="5">
        <v>770</v>
      </c>
      <c r="D33" s="5">
        <f>Tabela6[[#This Row],[TotalQuantidade]]*Tabela6[[#This Row],[Preço/Litro]]</f>
        <v>6331.5468626512038</v>
      </c>
      <c r="E33" s="5">
        <v>0</v>
      </c>
      <c r="F33" s="5" t="s">
        <v>317</v>
      </c>
      <c r="G33" s="5">
        <f>Tabela6[[#This Row],[Ano]]</f>
        <v>2001</v>
      </c>
      <c r="H33" s="5">
        <f>LN(Tabela6[[#This Row],[TotalQuantidade]])</f>
        <v>6.6463905148477291</v>
      </c>
      <c r="I33" s="5">
        <f>W29+W30*B33+W31*H33</f>
        <v>8.2227881333132515</v>
      </c>
    </row>
    <row r="34" spans="1:9">
      <c r="A34" t="s">
        <v>23</v>
      </c>
      <c r="B34">
        <v>2004</v>
      </c>
      <c r="C34">
        <v>1170</v>
      </c>
      <c r="D34">
        <v>24677</v>
      </c>
      <c r="E34">
        <v>21.091452991452993</v>
      </c>
      <c r="F34" t="s">
        <v>291</v>
      </c>
      <c r="G34">
        <f>Tabela6[[#This Row],[Ano]]</f>
        <v>2004</v>
      </c>
      <c r="H34">
        <f>LN(Tabela6[[#This Row],[TotalQuantidade]])</f>
        <v>7.0647590277918022</v>
      </c>
      <c r="I34">
        <f>Tabela6[[#This Row],[USD/L]]</f>
        <v>21.091452991452993</v>
      </c>
    </row>
    <row r="35" spans="1:9">
      <c r="A35" t="s">
        <v>23</v>
      </c>
      <c r="B35">
        <v>2005</v>
      </c>
      <c r="C35">
        <v>1688</v>
      </c>
      <c r="D35">
        <v>17321</v>
      </c>
      <c r="E35">
        <v>10.261255924170616</v>
      </c>
      <c r="F35" t="s">
        <v>291</v>
      </c>
      <c r="G35">
        <f>Tabela6[[#This Row],[Ano]]</f>
        <v>2005</v>
      </c>
      <c r="H35">
        <f>LN(Tabela6[[#This Row],[TotalQuantidade]])</f>
        <v>7.4312996751559028</v>
      </c>
      <c r="I35">
        <f>Tabela6[[#This Row],[USD/L]]</f>
        <v>10.261255924170616</v>
      </c>
    </row>
    <row r="36" spans="1:9">
      <c r="A36" t="s">
        <v>23</v>
      </c>
      <c r="B36">
        <v>2006</v>
      </c>
      <c r="C36">
        <v>1351</v>
      </c>
      <c r="D36">
        <v>8359</v>
      </c>
      <c r="E36">
        <v>6.1872686898593638</v>
      </c>
      <c r="F36" t="s">
        <v>291</v>
      </c>
      <c r="G36">
        <f>Tabela6[[#This Row],[Ano]]</f>
        <v>2006</v>
      </c>
      <c r="H36">
        <f>LN(Tabela6[[#This Row],[TotalQuantidade]])</f>
        <v>7.2086003379601991</v>
      </c>
      <c r="I36">
        <f>Tabela6[[#This Row],[USD/L]]</f>
        <v>6.1872686898593638</v>
      </c>
    </row>
    <row r="37" spans="1:9">
      <c r="A37" t="s">
        <v>23</v>
      </c>
      <c r="B37">
        <v>2007</v>
      </c>
      <c r="C37">
        <v>1688</v>
      </c>
      <c r="D37">
        <v>35247</v>
      </c>
      <c r="E37">
        <v>20.880924170616115</v>
      </c>
      <c r="F37" t="s">
        <v>291</v>
      </c>
      <c r="G37">
        <f>Tabela6[[#This Row],[Ano]]</f>
        <v>2007</v>
      </c>
      <c r="H37">
        <f>LN(Tabela6[[#This Row],[TotalQuantidade]])</f>
        <v>7.4312996751559028</v>
      </c>
      <c r="I37">
        <f>Tabela6[[#This Row],[USD/L]]</f>
        <v>20.880924170616115</v>
      </c>
    </row>
    <row r="38" spans="1:9">
      <c r="A38" t="s">
        <v>23</v>
      </c>
      <c r="B38">
        <v>2008</v>
      </c>
      <c r="C38">
        <v>11388</v>
      </c>
      <c r="D38">
        <v>73348</v>
      </c>
      <c r="E38">
        <v>6.4408148928696871</v>
      </c>
      <c r="F38" t="s">
        <v>291</v>
      </c>
      <c r="G38">
        <f>Tabela6[[#This Row],[Ano]]</f>
        <v>2008</v>
      </c>
      <c r="H38">
        <f>LN(Tabela6[[#This Row],[TotalQuantidade]])</f>
        <v>9.3403154483979289</v>
      </c>
      <c r="I38">
        <f>Tabela6[[#This Row],[USD/L]]</f>
        <v>6.4408148928696871</v>
      </c>
    </row>
    <row r="39" spans="1:9">
      <c r="A39" t="s">
        <v>23</v>
      </c>
      <c r="B39">
        <v>2009</v>
      </c>
      <c r="C39">
        <v>1895</v>
      </c>
      <c r="D39">
        <v>12073</v>
      </c>
      <c r="E39">
        <v>6.3709762532981529</v>
      </c>
      <c r="F39" t="s">
        <v>291</v>
      </c>
      <c r="G39">
        <f>Tabela6[[#This Row],[Ano]]</f>
        <v>2009</v>
      </c>
      <c r="H39">
        <f>LN(Tabela6[[#This Row],[TotalQuantidade]])</f>
        <v>7.5469741175165268</v>
      </c>
      <c r="I39">
        <f>Tabela6[[#This Row],[USD/L]]</f>
        <v>6.3709762532981529</v>
      </c>
    </row>
    <row r="40" spans="1:9">
      <c r="A40" t="s">
        <v>23</v>
      </c>
      <c r="B40">
        <v>2010</v>
      </c>
      <c r="C40">
        <v>2329</v>
      </c>
      <c r="D40">
        <v>30075</v>
      </c>
      <c r="E40">
        <v>12.913267496779733</v>
      </c>
      <c r="F40" t="s">
        <v>291</v>
      </c>
      <c r="G40">
        <f>Tabela6[[#This Row],[Ano]]</f>
        <v>2010</v>
      </c>
      <c r="H40">
        <f>LN(Tabela6[[#This Row],[TotalQuantidade]])</f>
        <v>7.7531942698843412</v>
      </c>
      <c r="I40">
        <f>Tabela6[[#This Row],[USD/L]]</f>
        <v>12.913267496779733</v>
      </c>
    </row>
    <row r="41" spans="1:9">
      <c r="A41" t="s">
        <v>23</v>
      </c>
      <c r="B41">
        <v>2011</v>
      </c>
      <c r="C41">
        <v>6357</v>
      </c>
      <c r="D41">
        <v>56227</v>
      </c>
      <c r="E41">
        <v>8.8448953909076611</v>
      </c>
      <c r="F41" t="s">
        <v>291</v>
      </c>
      <c r="G41">
        <f>Tabela6[[#This Row],[Ano]]</f>
        <v>2011</v>
      </c>
      <c r="H41">
        <f>LN(Tabela6[[#This Row],[TotalQuantidade]])</f>
        <v>8.7573118469364086</v>
      </c>
      <c r="I41">
        <f>Tabela6[[#This Row],[USD/L]]</f>
        <v>8.8448953909076611</v>
      </c>
    </row>
    <row r="42" spans="1:9">
      <c r="A42" t="s">
        <v>23</v>
      </c>
      <c r="B42">
        <v>2012</v>
      </c>
      <c r="C42">
        <v>8098</v>
      </c>
      <c r="D42">
        <v>85116</v>
      </c>
      <c r="E42">
        <v>10.510743393430477</v>
      </c>
      <c r="F42" t="s">
        <v>291</v>
      </c>
      <c r="G42">
        <f>Tabela6[[#This Row],[Ano]]</f>
        <v>2012</v>
      </c>
      <c r="H42">
        <f>LN(Tabela6[[#This Row],[TotalQuantidade]])</f>
        <v>8.999372396592106</v>
      </c>
      <c r="I42">
        <f>Tabela6[[#This Row],[USD/L]]</f>
        <v>10.510743393430477</v>
      </c>
    </row>
    <row r="43" spans="1:9">
      <c r="A43" t="s">
        <v>23</v>
      </c>
      <c r="B43">
        <v>2013</v>
      </c>
      <c r="C43">
        <v>56849</v>
      </c>
      <c r="D43">
        <v>227204</v>
      </c>
      <c r="E43">
        <v>3.996622631884466</v>
      </c>
      <c r="F43" t="s">
        <v>291</v>
      </c>
      <c r="G43">
        <f>Tabela6[[#This Row],[Ano]]</f>
        <v>2013</v>
      </c>
      <c r="H43">
        <f>LN(Tabela6[[#This Row],[TotalQuantidade]])</f>
        <v>10.948153908874458</v>
      </c>
      <c r="I43">
        <f>Tabela6[[#This Row],[USD/L]]</f>
        <v>3.996622631884466</v>
      </c>
    </row>
    <row r="44" spans="1:9">
      <c r="A44" t="s">
        <v>23</v>
      </c>
      <c r="B44">
        <v>2014</v>
      </c>
      <c r="C44">
        <v>2770</v>
      </c>
      <c r="D44">
        <v>32116</v>
      </c>
      <c r="E44">
        <v>11.594223826714801</v>
      </c>
      <c r="F44" t="s">
        <v>291</v>
      </c>
      <c r="G44">
        <f>Tabela6[[#This Row],[Ano]]</f>
        <v>2014</v>
      </c>
      <c r="H44">
        <f>LN(Tabela6[[#This Row],[TotalQuantidade]])</f>
        <v>7.9266025991813844</v>
      </c>
      <c r="I44">
        <f>Tabela6[[#This Row],[USD/L]]</f>
        <v>11.594223826714801</v>
      </c>
    </row>
    <row r="45" spans="1:9">
      <c r="A45" t="s">
        <v>23</v>
      </c>
      <c r="B45">
        <v>2015</v>
      </c>
      <c r="C45">
        <v>360</v>
      </c>
      <c r="D45">
        <v>3891</v>
      </c>
      <c r="E45">
        <v>10.808333333333334</v>
      </c>
      <c r="F45" t="s">
        <v>291</v>
      </c>
      <c r="G45">
        <f>Tabela6[[#This Row],[Ano]]</f>
        <v>2015</v>
      </c>
      <c r="H45">
        <f>LN(Tabela6[[#This Row],[TotalQuantidade]])</f>
        <v>5.8861040314501558</v>
      </c>
      <c r="I45">
        <f>Tabela6[[#This Row],[USD/L]]</f>
        <v>10.808333333333334</v>
      </c>
    </row>
    <row r="46" spans="1:9">
      <c r="A46" t="s">
        <v>23</v>
      </c>
      <c r="B46">
        <v>2016</v>
      </c>
      <c r="C46">
        <v>1485</v>
      </c>
      <c r="D46">
        <v>7551</v>
      </c>
      <c r="E46">
        <v>5.084848484848485</v>
      </c>
      <c r="F46" t="s">
        <v>291</v>
      </c>
      <c r="G46">
        <f>Tabela6[[#This Row],[Ano]]</f>
        <v>2016</v>
      </c>
      <c r="H46">
        <f>LN(Tabela6[[#This Row],[TotalQuantidade]])</f>
        <v>7.3031700512368003</v>
      </c>
      <c r="I46">
        <f>Tabela6[[#This Row],[USD/L]]</f>
        <v>5.084848484848485</v>
      </c>
    </row>
    <row r="47" spans="1:9">
      <c r="A47" t="s">
        <v>23</v>
      </c>
      <c r="B47">
        <v>2017</v>
      </c>
      <c r="C47">
        <v>2655</v>
      </c>
      <c r="D47">
        <v>24629</v>
      </c>
      <c r="E47">
        <v>9.2764595103578156</v>
      </c>
      <c r="F47" t="s">
        <v>291</v>
      </c>
      <c r="G47">
        <f>Tabela6[[#This Row],[Ano]]</f>
        <v>2017</v>
      </c>
      <c r="H47">
        <f>LN(Tabela6[[#This Row],[TotalQuantidade]])</f>
        <v>7.8841999336760393</v>
      </c>
      <c r="I47">
        <f>Tabela6[[#This Row],[USD/L]]</f>
        <v>9.2764595103578156</v>
      </c>
    </row>
    <row r="48" spans="1:9">
      <c r="A48" t="s">
        <v>23</v>
      </c>
      <c r="B48">
        <v>2018</v>
      </c>
      <c r="C48">
        <v>513995</v>
      </c>
      <c r="D48">
        <v>1567866</v>
      </c>
      <c r="E48">
        <v>3.0503526298893959</v>
      </c>
      <c r="F48" t="s">
        <v>291</v>
      </c>
      <c r="G48">
        <f>Tabela6[[#This Row],[Ano]]</f>
        <v>2018</v>
      </c>
      <c r="H48">
        <f>LN(Tabela6[[#This Row],[TotalQuantidade]])</f>
        <v>13.149968816763529</v>
      </c>
      <c r="I48">
        <f>Tabela6[[#This Row],[USD/L]]</f>
        <v>3.0503526298893959</v>
      </c>
    </row>
    <row r="49" spans="1:9">
      <c r="A49" t="s">
        <v>23</v>
      </c>
      <c r="B49">
        <v>2019</v>
      </c>
      <c r="C49">
        <v>348289</v>
      </c>
      <c r="D49">
        <v>128379</v>
      </c>
      <c r="E49">
        <v>0.368599065718412</v>
      </c>
      <c r="F49" t="s">
        <v>291</v>
      </c>
      <c r="G49">
        <f>Tabela6[[#This Row],[Ano]]</f>
        <v>2019</v>
      </c>
      <c r="H49">
        <f>LN(Tabela6[[#This Row],[TotalQuantidade]])</f>
        <v>12.760787873885805</v>
      </c>
      <c r="I49">
        <f>Tabela6[[#This Row],[USD/L]]</f>
        <v>0.368599065718412</v>
      </c>
    </row>
    <row r="50" spans="1:9">
      <c r="A50" t="s">
        <v>23</v>
      </c>
      <c r="B50">
        <v>2020</v>
      </c>
      <c r="C50">
        <v>6540</v>
      </c>
      <c r="D50">
        <v>52348</v>
      </c>
      <c r="E50">
        <v>8.0042813455657491</v>
      </c>
      <c r="F50" t="s">
        <v>291</v>
      </c>
      <c r="G50">
        <f>Tabela6[[#This Row],[Ano]]</f>
        <v>2020</v>
      </c>
      <c r="H50">
        <f>LN(Tabela6[[#This Row],[TotalQuantidade]])</f>
        <v>8.7856924444512448</v>
      </c>
      <c r="I50">
        <f>Tabela6[[#This Row],[USD/L]]</f>
        <v>8.0042813455657491</v>
      </c>
    </row>
    <row r="51" spans="1:9">
      <c r="A51" t="s">
        <v>23</v>
      </c>
      <c r="B51">
        <v>2021</v>
      </c>
      <c r="C51">
        <v>13427</v>
      </c>
      <c r="D51">
        <v>141822</v>
      </c>
      <c r="E51">
        <v>10.562448797199671</v>
      </c>
      <c r="F51" t="s">
        <v>291</v>
      </c>
      <c r="G51">
        <f>Tabela6[[#This Row],[Ano]]</f>
        <v>2021</v>
      </c>
      <c r="H51">
        <f>LN(Tabela6[[#This Row],[TotalQuantidade]])</f>
        <v>9.5050228840727087</v>
      </c>
      <c r="I51">
        <f>Tabela6[[#This Row],[USD/L]]</f>
        <v>10.562448797199671</v>
      </c>
    </row>
    <row r="52" spans="1:9">
      <c r="A52" t="s">
        <v>23</v>
      </c>
      <c r="B52">
        <v>2022</v>
      </c>
      <c r="C52">
        <v>7403</v>
      </c>
      <c r="D52">
        <v>53974</v>
      </c>
      <c r="E52">
        <v>7.2908280426853977</v>
      </c>
      <c r="F52" t="s">
        <v>291</v>
      </c>
      <c r="G52">
        <f>Tabela6[[#This Row],[Ano]]</f>
        <v>2022</v>
      </c>
      <c r="H52">
        <f>LN(Tabela6[[#This Row],[TotalQuantidade]])</f>
        <v>8.9096406024430976</v>
      </c>
      <c r="I52">
        <f>Tabela6[[#This Row],[USD/L]]</f>
        <v>7.2908280426853977</v>
      </c>
    </row>
    <row r="53" spans="1:9">
      <c r="A53" t="s">
        <v>23</v>
      </c>
      <c r="B53">
        <v>2023</v>
      </c>
      <c r="C53">
        <v>16832</v>
      </c>
      <c r="D53">
        <v>145475</v>
      </c>
      <c r="E53">
        <v>8.6427637832699613</v>
      </c>
      <c r="F53" t="s">
        <v>291</v>
      </c>
      <c r="G53">
        <f>Tabela6[[#This Row],[Ano]]</f>
        <v>2023</v>
      </c>
      <c r="H53">
        <f>LN(Tabela6[[#This Row],[TotalQuantidade]])</f>
        <v>9.7310371155374362</v>
      </c>
      <c r="I53">
        <f>Tabela6[[#This Row],[USD/L]]</f>
        <v>8.6427637832699613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8 e c 6 b 6 - 5 f c c - 4 7 9 1 - b e 6 3 - e c 8 8 1 2 b 0 8 0 6 7 "   x m l n s = " h t t p : / / s c h e m a s . m i c r o s o f t . c o m / D a t a M a s h u p " > A A A A A N o I A A B Q S w M E F A A C A A g A 1 4 l a W 4 e G c l a m A A A A 9 g A A A B I A H A B D b 2 5 m a W c v U G F j a 2 F n Z S 5 4 b W w g o h g A K K A U A A A A A A A A A A A A A A A A A A A A A A A A A A A A h Y 9 B D o I w F E S v Q r q n L a D R k E 9 J d C u J 0 c S 4 b U q F R i i E F s v d X H g k r y B G U X c u Z + Z N M n O / 3 i A d 6 s q 7 y M 6 o R i c o w B R 5 U o s m V 7 p I U G 9 P / h K l D L Z c n H k h v R H W J h 6 M S l B p b R s T 4 p z D L s J N V 5 C Q 0 o A c s 8 1 e l L L m v t L G c i 0 k + r T y / y 3 E 4 P A a w 0 I c z B Z 4 T i N M g U w m Z E p / g X D c + 0 x / T F j 3 l e 0 7 y V r r r 3 Z A J g n k / Y E 9 A F B L A w Q U A A I A C A D X i V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4 l a W 4 C F k O P S B Q A A 4 D g A A B M A H A B G b 3 J t d W x h c y 9 T Z W N 0 a W 9 u M S 5 t I K I Y A C i g F A A A A A A A A A A A A A A A A A A A A A A A A A A A A O 2 Z 3 U 7 j V h S F 7 5 F 4 h 6 P 0 J k h R x n Z + 3 V E u 0 j D T I t E p M 4 T e B L R 1 i M 8 M l p x z k O 3 Q m S J e p r 2 Y q z 4 F L 9 b t / B C T 7 A W o a q W q N T e E t Y i 9 z + c T Z y / v z E z z 2 F l 1 u v z t v 9 7 f 2 9 / L r n R q I v X m 8 7 V L c z 3 V T g 1 U Y v L 9 P c U / b 5 3 N D Q u j 7 K Z 5 6 K b z m b F 5 / W 2 c m O a o c G y e 1 W u j b 8 / P M p N m 5 z / q d O p s f H 7 o f r G J 0 1 F 2 v j l o c 5 r d 1 A 4 a k 0 O T x L M 4 N + m g 9 r r W U C O X z G c 2 G / i + 1 1 B v 7 N R F s f 0 0 6 H Y 8 z 2 + o 9 3 O X m 9 P 8 S 2 I G m 5 f N d 8 6 a i 4 P G s r 5 v a u P 4 2 q l h w k f U k a t x q W N 9 y f 8 1 T r X N P r p 0 t j z D + M u 1 y e q L 1 T R u b 2 t L 0 e c C c j Z U b j 7 n d w 2 1 1 g O g t 1 g / s n m 3 3 S w O V z L a y O g g o 4 u M H j L 6 y A i R 4 X v Q 8 a E T Q A e u 3 o f L 9 + H 6 f Q j A h w R 8 i M C H D A L I I I A M A s g g g A w C y C C A D A L I I I A M A s g g g A x a k E E L M m h B B i 3 I o A U Z t C C D F m T Q g g x a k E E L M m h D B m 3 I o A 0 Z t P G d A D J o Q w Z t y K A N G b Q h g z Z k 0 I E M O p B B B z L o Q A Y d f D u E D D q Q Q Q c y 6 E A G H c i g C x l 0 I Y M u Z N C F D L q Q Q R d / J 0 A G X c i g C x l 0 I Y M e Z N C D D H q Q Q Q 8 y 6 E E G P c i g h 7 8 Y I Y M e Z N C D D P q Q Q R 8 y 6 E M G f c i g D x n 0 I Y M + Z N D H 3 Q F k 0 I c M Q s g g h A x C y C C E D E L I I I Q M Q s g g h A x C 3 C I 9 0 S P h J s n D X Z K H 2 y Q P 9 0 k e b p Q 8 3 C l 5 u F X y c K / k 4 W b J w z S 2 W 8 a 7 T Z 8 9 0 p f m / q t O r l y m T l I 3 c z d x 5 L J N w 7 3 Q c v O D 0 R F n g f p 2 Y 9 5 Q k 9 V / D J P k d K o T n W a D P J 3 D V t 5 / p p e H F R X 9 / V G 0 u 8 Q T f f 9 H t t P Z + 6 F 0 O y x U E i 4 / 6 0 A l Y U e w D l Q S N g n r Q C V h 3 7 A O V B K 2 E u t A J W F 3 s Q 5 U E j Y c 6 0 A l Y Q + y D l Q S t i X r Q C U p 3 f i h d F 8 v V J I i D x t A J S k H s Q F U k s I R G 0 A l K T G x A V S S Y h Q b Q C U p W 7 E B V J I C F x t A J S m F s Q F U k q I Z G 0 A l K a / 5 o f R N V a g k h T g 2 g E p S s m M D q C T F P T a A S l I G Z A O o J A V D N o B K U l p k A 6 g k R U g 2 g E p S r m Q D q C S F T T a A S l I C D T z p q 7 d Q S Y q l b A C V p K z K B l B J C r B s A J W k V M s G U E m K u m w A l a T 8 y w Z Q S Q r F b A C V p K T M B l B J i s 9 s A J W k T B 1 4 0 n 2 5 U E k K 2 m w A l a T 0 z Q Z Q S Y r k b A C V p J z O B l B J C u 9 s A J W k R M 8 G U E m K + W w A l a T s z w Z Q S X o g w A Z Q S X p K E H j S f b l Q S X p 0 w A Z Q S X q e w A Z Q S X r I w A Z Q a f v J Q 7 l 9 5 d b R 6 k y 9 u / / d q c P Y 3 v 8 2 i 6 e 6 1 L + e 2 e v 4 x u U / 5 V c m X T 2 V 3 m 5 i i 0 W t e s t V N 8 m n r g 3 z N L 6 c 5 0 W L W / t Z J y 6 t b Z 9 V j Z y N 4 m n s r E 7 U c P U q 0 p t z D 6 N o e c o 6 L p S P P n a 5 T t 7 P t c 3 j i L t s l o y e X q n 4 o 7 I u V 2 N u a R d P 5 X X M p U / W Z V 3 w G 6 l 2 o H h d V k 0 W B V 4 o k 2 R G 2 X m S v L B U / 6 l a 0 f L W P M 5 O D 0 u l / i 1 l Z u q D s W 7 G W a N 8 C V n T M 7 O 5 e M 8 s q Q g K u 0 h r m 7 + O 4 z z l Q F H e R i e c b Y o D x b / q + 6 / F F X r p 5 S z V W + w Z 6 9 Z I F j y + M x x v z M N s Z A e L t P 5 F 3 n m 8 f J Z K y 3 + q 1 s a t s G + F j 8 s H 4 9 L I 2 G 3 O h Z h u g y 4 X 1 X j 8 O X l Y 8 i 7 d 8 i 4 p F X A c 2 y s + 4 v B T O r 9 + f P b v U z e / r s s l l n P e 4 o z F v U G 6 y g v 0 x 3 G W N 0 / n s / p k u y o O p c u c W G y + 4 q z 8 Y n Z p 0 s W t Z n G 0 0 q b e H G a 9 E P j 2 l + 0 k 8 G n b Q c J r 5 J O 9 O l 4 X M l l X d v F q s r V k l L K D Z 1 P 2 k 3 U W H 6 H l h d 2 6 H e 8 S X / G Q K G 5 b 6 0 W V 9 b u D / b 3 Y g j W U 5 5 h H s 3 9 g j r k 5 a D X H f G R U c 0 z o V H P M a o 5 Z z T F d N c d c O d U c s 5 p j V n N M V 8 0 x V 0 4 1 x 6 z m m N U c s 5 p j V n N M W a 3 m m N U c s 5 p j V n P M a o 5 Z z T G r O e Z / a Y 7 5 P x 9 h / s U Z I p 5 j V v P E 9 e z 2 3 z R J r G a I D w n 3 2 R m i N P E r M O 3 M F p 8 e A / 4 J U E s B A i 0 A F A A C A A g A 1 4 l a W 4 e G c l a m A A A A 9 g A A A B I A A A A A A A A A A A A A A A A A A A A A A E N v b m Z p Z y 9 Q Y W N r Y W d l L n h t b F B L A Q I t A B Q A A g A I A N e J W l s P y u m r p A A A A O k A A A A T A A A A A A A A A A A A A A A A A P I A A A B b Q 2 9 u d G V u d F 9 U e X B l c 1 0 u e G 1 s U E s B A i 0 A F A A C A A g A 1 4 l a W 4 C F k O P S B Q A A 4 D g A A B M A A A A A A A A A A A A A A A A A 4 w E A A E Z v c m 1 1 b G F z L 1 N l Y 3 R p b 2 4 x L m 1 Q S w U G A A A A A A M A A w D C A A A A A g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E A A A A A A A C j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Y W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W Y w O T A z M i 1 l O T A x L T R m Y 2 U t Y T Z l Z i 0 z M j E z M m Q 2 O T M z M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e H B v c n R h Y 2 F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H D r X M m c X V v d D s s J n F 1 b 3 Q 7 Q W 5 v J n F 1 b 3 Q 7 L C Z x d W 9 0 O 1 R v d G F s U X V h b n R p Z G F k Z S Z x d W 9 0 O y w m c X V v d D t U b 3 R h b F V T R C Z x d W 9 0 O y w m c X V v d D t V U 0 Q v T C Z x d W 9 0 O 1 0 i I C 8 + P E V u d H J 5 I F R 5 c G U 9 I k Z p b G x D b 2 x 1 b W 5 U e X B l c y I g V m F s d W U 9 I n N C Z 0 1 G Q l F V P S I g L z 4 8 R W 5 0 c n k g V H l w Z T 0 i R m l s b E x h c 3 R V c G R h d G V k I i B W Y W x 1 Z T 0 i Z D I w M j U t M T A t M j Z U M j A 6 M T Q 6 N D Y u O T A 1 M z E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z O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Y W N h b y 9 B d X R v U m V t b 3 Z l Z E N v b H V t b n M x L n t Q Y c O t c y w w f S Z x d W 9 0 O y w m c X V v d D t T Z W N 0 a W 9 u M S 9 F e H B v c n R h Y 2 F v L 0 F 1 d G 9 S Z W 1 v d m V k Q 2 9 s d W 1 u c z E u e 0 F u b y w x f S Z x d W 9 0 O y w m c X V v d D t T Z W N 0 a W 9 u M S 9 F e H B v c n R h Y 2 F v L 0 F 1 d G 9 S Z W 1 v d m V k Q 2 9 s d W 1 u c z E u e 1 R v d G F s U X V h b n R p Z G F k Z S w y f S Z x d W 9 0 O y w m c X V v d D t T Z W N 0 a W 9 u M S 9 F e H B v c n R h Y 2 F v L 0 F 1 d G 9 S Z W 1 v d m V k Q 2 9 s d W 1 u c z E u e 1 R v d G F s V V N E L D N 9 J n F 1 b 3 Q 7 L C Z x d W 9 0 O 1 N l Y 3 R p b 2 4 x L 0 V 4 c G 9 y d G F j Y W 8 v Q X V 0 b 1 J l b W 9 2 Z W R D b 2 x 1 b W 5 z M S 5 7 V V N E L 0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w b 3 J 0 Y W N h b y 9 B d X R v U m V t b 3 Z l Z E N v b H V t b n M x L n t Q Y c O t c y w w f S Z x d W 9 0 O y w m c X V v d D t T Z W N 0 a W 9 u M S 9 F e H B v c n R h Y 2 F v L 0 F 1 d G 9 S Z W 1 v d m V k Q 2 9 s d W 1 u c z E u e 0 F u b y w x f S Z x d W 9 0 O y w m c X V v d D t T Z W N 0 a W 9 u M S 9 F e H B v c n R h Y 2 F v L 0 F 1 d G 9 S Z W 1 v d m V k Q 2 9 s d W 1 u c z E u e 1 R v d G F s U X V h b n R p Z G F k Z S w y f S Z x d W 9 0 O y w m c X V v d D t T Z W N 0 a W 9 u M S 9 F e H B v c n R h Y 2 F v L 0 F 1 d G 9 S Z W 1 v d m V k Q 2 9 s d W 1 u c z E u e 1 R v d G F s V V N E L D N 9 J n F 1 b 3 Q 7 L C Z x d W 9 0 O 1 N l Y 3 R p b 2 4 x L 0 V 4 c G 9 y d G F j Y W 8 v Q X V 0 b 1 J l b W 9 2 Z W R D b 2 x 1 b W 5 z M S 5 7 V V N E L 0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9 y d G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F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Y W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Y W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Y W 8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F v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Y W 8 v Q 2 9 s d W 5 h J T I w Q 2 9 u Z G l j a W 9 u Y W w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Y W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F v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F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F v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Y W 8 v T G l u a G F z J T I w Q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h b y 9 Q Z X J z b 2 5 h b G l 6 Y S V D M y V B N y V D M y V B M 2 8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Y W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B i M D k y Y y 1 l Z T N k L T Q z N D c t O W E 1 N i 0 4 Y z E 5 Y 2 I x N W M 2 Z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b X B v c n R h Y 2 F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Z U M j A 6 M T Q 6 N D Y u O T I x O D Q 0 M l o i I C 8 + P E V u d H J 5 I F R 5 c G U 9 I k Z p b G x D b 2 x 1 b W 5 U e X B l c y I g V m F s d W U 9 I n N C Z 0 1 G Q l F V P S I g L z 4 8 R W 5 0 c n k g V H l w Z T 0 i R m l s b E N v b H V t b k 5 h b W V z I i B W Y W x 1 Z T 0 i c 1 s m c X V v d D t Q Y c O t c y Z x d W 9 0 O y w m c X V v d D t B b m 8 m c X V v d D s s J n F 1 b 3 Q 7 V G 9 0 Y W x R d W F u d G l k Y W R l J n F 1 b 3 Q 7 L C Z x d W 9 0 O 1 R v d G F s V V N E J n F 1 b 3 Q 7 L C Z x d W 9 0 O 1 V T R C 9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Y W N h b y 9 B d X R v U m V t b 3 Z l Z E N v b H V t b n M x L n t Q Y c O t c y w w f S Z x d W 9 0 O y w m c X V v d D t T Z W N 0 a W 9 u M S 9 J b X B v c n R h Y 2 F v L 0 F 1 d G 9 S Z W 1 v d m V k Q 2 9 s d W 1 u c z E u e 0 F u b y w x f S Z x d W 9 0 O y w m c X V v d D t T Z W N 0 a W 9 u M S 9 J b X B v c n R h Y 2 F v L 0 F 1 d G 9 S Z W 1 v d m V k Q 2 9 s d W 1 u c z E u e 1 R v d G F s U X V h b n R p Z G F k Z S w y f S Z x d W 9 0 O y w m c X V v d D t T Z W N 0 a W 9 u M S 9 J b X B v c n R h Y 2 F v L 0 F 1 d G 9 S Z W 1 v d m V k Q 2 9 s d W 1 u c z E u e 1 R v d G F s V V N E L D N 9 J n F 1 b 3 Q 7 L C Z x d W 9 0 O 1 N l Y 3 R p b 2 4 x L 0 l t c G 9 y d G F j Y W 8 v Q X V 0 b 1 J l b W 9 2 Z W R D b 2 x 1 b W 5 z M S 5 7 V V N E L 0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1 w b 3 J 0 Y W N h b y 9 B d X R v U m V t b 3 Z l Z E N v b H V t b n M x L n t Q Y c O t c y w w f S Z x d W 9 0 O y w m c X V v d D t T Z W N 0 a W 9 u M S 9 J b X B v c n R h Y 2 F v L 0 F 1 d G 9 S Z W 1 v d m V k Q 2 9 s d W 1 u c z E u e 0 F u b y w x f S Z x d W 9 0 O y w m c X V v d D t T Z W N 0 a W 9 u M S 9 J b X B v c n R h Y 2 F v L 0 F 1 d G 9 S Z W 1 v d m V k Q 2 9 s d W 1 u c z E u e 1 R v d G F s U X V h b n R p Z G F k Z S w y f S Z x d W 9 0 O y w m c X V v d D t T Z W N 0 a W 9 u M S 9 J b X B v c n R h Y 2 F v L 0 F 1 d G 9 S Z W 1 v d m V k Q 2 9 s d W 1 u c z E u e 1 R v d G F s V V N E L D N 9 J n F 1 b 3 Q 7 L C Z x d W 9 0 O 1 N l Y 3 R p b 2 4 x L 0 l t c G 9 y d G F j Y W 8 v Q X V 0 b 1 J l b W 9 2 Z W R D b 2 x 1 b W 5 z M S 5 7 V V N E L 0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G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F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Y W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Y W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Y W 8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Y W 8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F v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Y W 8 v Q 2 9 s d W 5 h J T I w Q 2 9 u Z G l j a W 9 u Y W w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Y W 8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Y W 8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Y W 8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h b y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F v L 1 B l c n N v b m F s a X p h J U M z J U E 3 J U M z J U E z b y U y M E F k a W N p b 2 5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h b y 9 U a X B v J T I w Q W x 0 Z X J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e r u 7 2 K M b l I o g s r E A u H A 9 A A A A A A A g A A A A A A E G Y A A A A B A A A g A A A A E e z A 3 Z r 8 y E Q g h 6 y 3 S v u s l 7 t S R S b Y x X M A C g o Z V i O t G 1 A A A A A A D o A A A A A C A A A g A A A A v 9 4 k S n M 0 N Z 5 P G e a T 8 E j S p l k z T q V Q H p L F x B B t / C r 3 o t 1 Q A A A A q 6 q X 6 7 c q n a 3 5 D T 5 n r r n 6 g H y I 5 / P D F 7 m j z O 3 O u y V E 3 m A T d x T 1 E h S l T r g M y / 2 Y F 0 k N p G U A C j O D u s K M M L T e n + 8 i J 0 + D W 4 l C 6 q o M m + k C 1 n / k 9 9 d A A A A A s x u p J g 2 5 5 K J e l k 9 I D d D b f U 5 P C I f / B S r m U 9 E Q 0 t R q n 5 A M c z Q A o d 2 N f V Y c W o C 6 q 6 q v P g I S D f z L U k 1 7 3 L q b I H U 1 L A = = < / D a t a M a s h u p > 
</file>

<file path=customXml/itemProps1.xml><?xml version="1.0" encoding="utf-8"?>
<ds:datastoreItem xmlns:ds="http://schemas.openxmlformats.org/officeDocument/2006/customXml" ds:itemID="{CEA34204-52BE-4C0D-9A1A-BC32837436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Marconi Abou Dehn Da Silva Filho</dc:creator>
  <cp:keywords/>
  <dc:description/>
  <cp:lastModifiedBy/>
  <cp:revision/>
  <dcterms:created xsi:type="dcterms:W3CDTF">2025-10-26T13:01:36Z</dcterms:created>
  <dcterms:modified xsi:type="dcterms:W3CDTF">2025-10-27T04:44:53Z</dcterms:modified>
  <cp:category/>
  <cp:contentStatus/>
</cp:coreProperties>
</file>