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 material\"/>
    </mc:Choice>
  </mc:AlternateContent>
  <xr:revisionPtr revIDLastSave="0" documentId="8_{E8940389-6CF7-45B2-99FE-7194E8446AE6}" xr6:coauthVersionLast="47" xr6:coauthVersionMax="47" xr10:uidLastSave="{00000000-0000-0000-0000-000000000000}"/>
  <bookViews>
    <workbookView xWindow="-120" yWindow="-120" windowWidth="20730" windowHeight="11160" xr2:uid="{95EA902A-9C18-4B9A-A982-6CD49A08485B}"/>
  </bookViews>
  <sheets>
    <sheet name="Sheet3" sheetId="4" r:id="rId1"/>
    <sheet name="MBA" sheetId="1" r:id="rId2"/>
  </sheets>
  <definedNames>
    <definedName name="_xlnm._FilterDatabase" localSheetId="1" hidden="1">MBA!$A$4:$P$29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8" i="1"/>
  <c r="P14" i="1"/>
  <c r="P16" i="1"/>
  <c r="P22" i="1"/>
  <c r="P24" i="1"/>
  <c r="P5" i="1"/>
  <c r="M6" i="1"/>
  <c r="M7" i="1"/>
  <c r="R9" i="1" s="1"/>
  <c r="M8" i="1"/>
  <c r="M9" i="1"/>
  <c r="P9" i="1" s="1"/>
  <c r="M10" i="1"/>
  <c r="P10" i="1" s="1"/>
  <c r="M11" i="1"/>
  <c r="P11" i="1" s="1"/>
  <c r="M12" i="1"/>
  <c r="P12" i="1" s="1"/>
  <c r="M13" i="1"/>
  <c r="P13" i="1" s="1"/>
  <c r="M14" i="1"/>
  <c r="M15" i="1"/>
  <c r="P15" i="1" s="1"/>
  <c r="M16" i="1"/>
  <c r="M17" i="1"/>
  <c r="P17" i="1" s="1"/>
  <c r="M18" i="1"/>
  <c r="P18" i="1" s="1"/>
  <c r="M19" i="1"/>
  <c r="P19" i="1" s="1"/>
  <c r="M20" i="1"/>
  <c r="P20" i="1" s="1"/>
  <c r="M21" i="1"/>
  <c r="P21" i="1" s="1"/>
  <c r="M22" i="1"/>
  <c r="M23" i="1"/>
  <c r="P23" i="1" s="1"/>
  <c r="M24" i="1"/>
  <c r="M25" i="1"/>
  <c r="P25" i="1" s="1"/>
  <c r="M26" i="1"/>
  <c r="P26" i="1" s="1"/>
  <c r="M27" i="1"/>
  <c r="P27" i="1" s="1"/>
  <c r="M28" i="1"/>
  <c r="P28" i="1" s="1"/>
  <c r="M29" i="1"/>
  <c r="P29" i="1" s="1"/>
  <c r="H5" i="1"/>
  <c r="K5" i="1"/>
  <c r="L5" i="1"/>
  <c r="M5" i="1"/>
  <c r="N5" i="1"/>
  <c r="H6" i="1"/>
  <c r="K6" i="1"/>
  <c r="L6" i="1"/>
  <c r="N6" i="1"/>
  <c r="H7" i="1"/>
  <c r="K7" i="1"/>
  <c r="L7" i="1"/>
  <c r="N7" i="1"/>
  <c r="H8" i="1"/>
  <c r="K8" i="1"/>
  <c r="L8" i="1"/>
  <c r="N8" i="1"/>
  <c r="H9" i="1"/>
  <c r="K9" i="1"/>
  <c r="L9" i="1"/>
  <c r="N9" i="1"/>
  <c r="H10" i="1"/>
  <c r="K10" i="1"/>
  <c r="L10" i="1"/>
  <c r="N10" i="1"/>
  <c r="H11" i="1"/>
  <c r="K11" i="1"/>
  <c r="L11" i="1"/>
  <c r="N11" i="1"/>
  <c r="H12" i="1"/>
  <c r="K12" i="1"/>
  <c r="L12" i="1"/>
  <c r="N12" i="1"/>
  <c r="H13" i="1"/>
  <c r="K13" i="1"/>
  <c r="L13" i="1"/>
  <c r="N13" i="1"/>
  <c r="H14" i="1"/>
  <c r="K14" i="1"/>
  <c r="L14" i="1"/>
  <c r="N14" i="1"/>
  <c r="H15" i="1"/>
  <c r="K15" i="1"/>
  <c r="L15" i="1"/>
  <c r="N15" i="1"/>
  <c r="H16" i="1"/>
  <c r="K16" i="1"/>
  <c r="L16" i="1"/>
  <c r="N16" i="1"/>
  <c r="H17" i="1"/>
  <c r="K17" i="1"/>
  <c r="L17" i="1"/>
  <c r="N17" i="1"/>
  <c r="H18" i="1"/>
  <c r="K18" i="1"/>
  <c r="L18" i="1"/>
  <c r="N18" i="1"/>
  <c r="H19" i="1"/>
  <c r="K19" i="1"/>
  <c r="L19" i="1"/>
  <c r="N19" i="1"/>
  <c r="H20" i="1"/>
  <c r="K20" i="1"/>
  <c r="L20" i="1"/>
  <c r="N20" i="1"/>
  <c r="H21" i="1"/>
  <c r="K21" i="1"/>
  <c r="L21" i="1"/>
  <c r="N21" i="1"/>
  <c r="H22" i="1"/>
  <c r="K22" i="1"/>
  <c r="L22" i="1"/>
  <c r="N22" i="1"/>
  <c r="H23" i="1"/>
  <c r="K23" i="1"/>
  <c r="L23" i="1"/>
  <c r="N23" i="1"/>
  <c r="H24" i="1"/>
  <c r="K24" i="1"/>
  <c r="L24" i="1"/>
  <c r="N24" i="1"/>
  <c r="H25" i="1"/>
  <c r="K25" i="1"/>
  <c r="L25" i="1"/>
  <c r="N25" i="1"/>
  <c r="H26" i="1"/>
  <c r="K26" i="1"/>
  <c r="L26" i="1"/>
  <c r="N26" i="1"/>
  <c r="H27" i="1"/>
  <c r="K27" i="1"/>
  <c r="L27" i="1"/>
  <c r="N27" i="1"/>
  <c r="H28" i="1"/>
  <c r="K28" i="1"/>
  <c r="L28" i="1"/>
  <c r="N28" i="1"/>
  <c r="H29" i="1"/>
  <c r="K29" i="1"/>
  <c r="L29" i="1"/>
  <c r="N29" i="1"/>
  <c r="R7" i="1"/>
  <c r="R6" i="1"/>
  <c r="P7" i="1" l="1"/>
  <c r="R10" i="1"/>
</calcChain>
</file>

<file path=xl/sharedStrings.xml><?xml version="1.0" encoding="utf-8"?>
<sst xmlns="http://schemas.openxmlformats.org/spreadsheetml/2006/main" count="150" uniqueCount="113">
  <si>
    <t>S NO.</t>
  </si>
  <si>
    <t>First Name</t>
  </si>
  <si>
    <t>Last Name</t>
  </si>
  <si>
    <t>Roll NO.</t>
  </si>
  <si>
    <t>Arti</t>
  </si>
  <si>
    <t>Narula</t>
  </si>
  <si>
    <t>Arjun</t>
  </si>
  <si>
    <t>Singh</t>
  </si>
  <si>
    <t>Parsad</t>
  </si>
  <si>
    <t>Gurdeep</t>
  </si>
  <si>
    <t>Kartik</t>
  </si>
  <si>
    <t>R</t>
  </si>
  <si>
    <t>Komal</t>
  </si>
  <si>
    <t>Kumari</t>
  </si>
  <si>
    <t>Manan</t>
  </si>
  <si>
    <t>Jain</t>
  </si>
  <si>
    <t>Payal</t>
  </si>
  <si>
    <t>Ritik</t>
  </si>
  <si>
    <t>Madiwal</t>
  </si>
  <si>
    <t>Rohan</t>
  </si>
  <si>
    <t>Sagar</t>
  </si>
  <si>
    <t>Sakshi</t>
  </si>
  <si>
    <t>Saloni</t>
  </si>
  <si>
    <t>Verma</t>
  </si>
  <si>
    <t>Sara</t>
  </si>
  <si>
    <t>Shivansha</t>
  </si>
  <si>
    <t>Shivanshu</t>
  </si>
  <si>
    <t>Bhardwaj</t>
  </si>
  <si>
    <t>Shubham</t>
  </si>
  <si>
    <t>Sweta</t>
  </si>
  <si>
    <t>Khanduri</t>
  </si>
  <si>
    <t>Upashana</t>
  </si>
  <si>
    <t>Vani</t>
  </si>
  <si>
    <t>Yash</t>
  </si>
  <si>
    <t>Gupta</t>
  </si>
  <si>
    <t>Tushar</t>
  </si>
  <si>
    <t>Yatender</t>
  </si>
  <si>
    <t>2107910700001</t>
  </si>
  <si>
    <t>2107910700002</t>
  </si>
  <si>
    <t>2107910700003</t>
  </si>
  <si>
    <t>2107910700004</t>
  </si>
  <si>
    <t>2107910700005</t>
  </si>
  <si>
    <t>2107910700006</t>
  </si>
  <si>
    <t>2107910700007</t>
  </si>
  <si>
    <t>2107910700008</t>
  </si>
  <si>
    <t>2107910700009</t>
  </si>
  <si>
    <t>2107910700011</t>
  </si>
  <si>
    <t>2107910700012</t>
  </si>
  <si>
    <t>2107910700013</t>
  </si>
  <si>
    <t>2107910700014</t>
  </si>
  <si>
    <t>2107910700015</t>
  </si>
  <si>
    <t>2107910700016</t>
  </si>
  <si>
    <t>2107910700017</t>
  </si>
  <si>
    <t>2107910700018</t>
  </si>
  <si>
    <t>2107910700019</t>
  </si>
  <si>
    <t>2107910700020</t>
  </si>
  <si>
    <t>2107910700021</t>
  </si>
  <si>
    <t>2107910700022</t>
  </si>
  <si>
    <t>2107910700023</t>
  </si>
  <si>
    <t>2107910700024</t>
  </si>
  <si>
    <t>Diksha</t>
  </si>
  <si>
    <t>Kashyap</t>
  </si>
  <si>
    <t>2107910700025</t>
  </si>
  <si>
    <t>2107910700026</t>
  </si>
  <si>
    <t>Result Status</t>
  </si>
  <si>
    <t>Overall Rank</t>
  </si>
  <si>
    <t>Max Marks</t>
  </si>
  <si>
    <t>Average Marks</t>
  </si>
  <si>
    <t>MBA Result 2022</t>
  </si>
  <si>
    <t>SEMESTER 1</t>
  </si>
  <si>
    <t xml:space="preserve">Min Marks </t>
  </si>
  <si>
    <t>SEMESTER 2</t>
  </si>
  <si>
    <t>Durga</t>
  </si>
  <si>
    <t>Mansi</t>
  </si>
  <si>
    <t>Fulll Name</t>
  </si>
  <si>
    <t>Arti Narula</t>
  </si>
  <si>
    <t>Arjun Singh</t>
  </si>
  <si>
    <t>Durga Parsad</t>
  </si>
  <si>
    <t>Gurdeep Singh</t>
  </si>
  <si>
    <t>Kartik R</t>
  </si>
  <si>
    <t>Diksha Kashyap</t>
  </si>
  <si>
    <t>Komal Kumari</t>
  </si>
  <si>
    <t>Manan Jain</t>
  </si>
  <si>
    <t>Mansi Payal</t>
  </si>
  <si>
    <t>Ritik Madiwal</t>
  </si>
  <si>
    <t>Rohan Singh</t>
  </si>
  <si>
    <t>Sagar Singh</t>
  </si>
  <si>
    <t>Sakshi Kumari</t>
  </si>
  <si>
    <t>Saloni Verma</t>
  </si>
  <si>
    <t>Sara Kumari</t>
  </si>
  <si>
    <t>Shivansha Singh</t>
  </si>
  <si>
    <t>Shivanshu Bhardwaj</t>
  </si>
  <si>
    <t>Shubham Singh</t>
  </si>
  <si>
    <t>Sweta Khanduri</t>
  </si>
  <si>
    <t>Tarun Singh</t>
  </si>
  <si>
    <t>Tushar Singh</t>
  </si>
  <si>
    <t>Upashana Narula</t>
  </si>
  <si>
    <t>Vani Verma</t>
  </si>
  <si>
    <t>Yash Gupta</t>
  </si>
  <si>
    <t>Yatender Singh</t>
  </si>
  <si>
    <t>Tarun</t>
  </si>
  <si>
    <t>Percentage</t>
  </si>
  <si>
    <t>Total Mark</t>
  </si>
  <si>
    <t>Obtain Marks</t>
  </si>
  <si>
    <t>1st year</t>
  </si>
  <si>
    <t>Komal Kumari 2107910700007 1631</t>
  </si>
  <si>
    <t>Max Marks2</t>
  </si>
  <si>
    <t>Min Marks 3</t>
  </si>
  <si>
    <t>Percentage4</t>
  </si>
  <si>
    <t>Row Labels</t>
  </si>
  <si>
    <t>Sum of Min Marks 3</t>
  </si>
  <si>
    <t xml:space="preserve">Sum of Min Marks </t>
  </si>
  <si>
    <t>Sum of Obtain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</si>
</sst>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2"/>
      <name val="Times New Roman"/>
      <family val="1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4" tint="0.39997558519241921"/>
      </top>
      <bottom/>
      <diagonal/>
    </border>
    <border>
      <left style="thin">
        <color theme="1"/>
      </left>
      <right style="thin">
        <color theme="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1" fontId="0" fillId="0" borderId="0" xfId="0" applyNumberFormat="1"/>
    <xf numFmtId="0" fontId="0" fillId="0" borderId="0" xfId="0" applyAlignment="1">
      <alignment horizontal="left"/>
    </xf>
    <xf numFmtId="0" fontId="1" fillId="4" borderId="0" xfId="0" applyFont="1" applyFill="1"/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164" fontId="4" fillId="2" borderId="7" xfId="1" applyNumberFormat="1" applyFont="1" applyFill="1" applyBorder="1" applyAlignment="1">
      <alignment horizontal="center"/>
    </xf>
    <xf numFmtId="10" fontId="4" fillId="2" borderId="7" xfId="0" applyNumberFormat="1" applyFont="1" applyFill="1" applyBorder="1" applyAlignment="1">
      <alignment horizontal="center"/>
    </xf>
    <xf numFmtId="1" fontId="4" fillId="2" borderId="7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left"/>
    </xf>
    <xf numFmtId="165" fontId="0" fillId="6" borderId="8" xfId="1" applyNumberFormat="1" applyFont="1" applyFill="1" applyBorder="1" applyAlignment="1">
      <alignment horizontal="center"/>
    </xf>
    <xf numFmtId="0" fontId="0" fillId="6" borderId="8" xfId="1" applyNumberFormat="1" applyFont="1" applyFill="1" applyBorder="1" applyAlignment="1">
      <alignment horizontal="center"/>
    </xf>
    <xf numFmtId="1" fontId="0" fillId="6" borderId="8" xfId="0" applyNumberFormat="1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65" fontId="0" fillId="0" borderId="7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left"/>
    </xf>
    <xf numFmtId="165" fontId="0" fillId="6" borderId="7" xfId="1" applyNumberFormat="1" applyFont="1" applyFill="1" applyBorder="1" applyAlignment="1">
      <alignment horizontal="center"/>
    </xf>
    <xf numFmtId="0" fontId="0" fillId="6" borderId="7" xfId="1" applyNumberFormat="1" applyFont="1" applyFill="1" applyBorder="1" applyAlignment="1">
      <alignment horizontal="center"/>
    </xf>
    <xf numFmtId="1" fontId="0" fillId="6" borderId="7" xfId="0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left"/>
    </xf>
    <xf numFmtId="165" fontId="0" fillId="6" borderId="3" xfId="1" applyNumberFormat="1" applyFont="1" applyFill="1" applyBorder="1" applyAlignment="1">
      <alignment horizontal="center"/>
    </xf>
    <xf numFmtId="0" fontId="0" fillId="6" borderId="3" xfId="1" applyNumberFormat="1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2">
    <cellStyle name="Normal" xfId="0" builtinId="0"/>
    <cellStyle name="Percent" xfId="1" builtinId="5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[MBA 2022 Result Pivot Chart.xlsx]Sheet3!PivotTable3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Sum of Min Marks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5"/>
                <c:pt idx="0">
                  <c:v>Arjun</c:v>
                </c:pt>
                <c:pt idx="1">
                  <c:v>Arti</c:v>
                </c:pt>
                <c:pt idx="2">
                  <c:v>Diksha</c:v>
                </c:pt>
                <c:pt idx="3">
                  <c:v>Durga</c:v>
                </c:pt>
                <c:pt idx="4">
                  <c:v>Gurdeep</c:v>
                </c:pt>
                <c:pt idx="5">
                  <c:v>Kartik</c:v>
                </c:pt>
                <c:pt idx="6">
                  <c:v>Komal</c:v>
                </c:pt>
                <c:pt idx="7">
                  <c:v>Manan</c:v>
                </c:pt>
                <c:pt idx="8">
                  <c:v>Mansi</c:v>
                </c:pt>
                <c:pt idx="9">
                  <c:v>Ritik</c:v>
                </c:pt>
                <c:pt idx="10">
                  <c:v>Rohan</c:v>
                </c:pt>
                <c:pt idx="11">
                  <c:v>Sagar</c:v>
                </c:pt>
                <c:pt idx="12">
                  <c:v>Sakshi</c:v>
                </c:pt>
                <c:pt idx="13">
                  <c:v>Saloni</c:v>
                </c:pt>
                <c:pt idx="14">
                  <c:v>Sara</c:v>
                </c:pt>
                <c:pt idx="15">
                  <c:v>Shivansha</c:v>
                </c:pt>
                <c:pt idx="16">
                  <c:v>Shivanshu</c:v>
                </c:pt>
                <c:pt idx="17">
                  <c:v>Shubham</c:v>
                </c:pt>
                <c:pt idx="18">
                  <c:v>Sweta</c:v>
                </c:pt>
                <c:pt idx="19">
                  <c:v>Tarun</c:v>
                </c:pt>
                <c:pt idx="20">
                  <c:v>Tushar</c:v>
                </c:pt>
                <c:pt idx="21">
                  <c:v>Upashana</c:v>
                </c:pt>
                <c:pt idx="22">
                  <c:v>Vani</c:v>
                </c:pt>
                <c:pt idx="23">
                  <c:v>Yash</c:v>
                </c:pt>
                <c:pt idx="24">
                  <c:v>Yatender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5"/>
                <c:pt idx="0">
                  <c:v>629</c:v>
                </c:pt>
                <c:pt idx="1">
                  <c:v>955</c:v>
                </c:pt>
                <c:pt idx="2">
                  <c:v>648</c:v>
                </c:pt>
                <c:pt idx="3">
                  <c:v>777</c:v>
                </c:pt>
                <c:pt idx="4">
                  <c:v>370</c:v>
                </c:pt>
                <c:pt idx="5">
                  <c:v>666</c:v>
                </c:pt>
                <c:pt idx="6">
                  <c:v>831</c:v>
                </c:pt>
                <c:pt idx="7">
                  <c:v>801</c:v>
                </c:pt>
                <c:pt idx="8">
                  <c:v>781</c:v>
                </c:pt>
                <c:pt idx="9">
                  <c:v>670</c:v>
                </c:pt>
                <c:pt idx="10">
                  <c:v>824</c:v>
                </c:pt>
                <c:pt idx="11">
                  <c:v>790</c:v>
                </c:pt>
                <c:pt idx="12">
                  <c:v>764</c:v>
                </c:pt>
                <c:pt idx="13">
                  <c:v>863</c:v>
                </c:pt>
                <c:pt idx="14">
                  <c:v>802</c:v>
                </c:pt>
                <c:pt idx="15">
                  <c:v>839</c:v>
                </c:pt>
                <c:pt idx="16">
                  <c:v>745</c:v>
                </c:pt>
                <c:pt idx="17">
                  <c:v>726</c:v>
                </c:pt>
                <c:pt idx="18">
                  <c:v>715</c:v>
                </c:pt>
                <c:pt idx="19">
                  <c:v>658</c:v>
                </c:pt>
                <c:pt idx="20">
                  <c:v>673</c:v>
                </c:pt>
                <c:pt idx="21">
                  <c:v>916</c:v>
                </c:pt>
                <c:pt idx="22">
                  <c:v>820</c:v>
                </c:pt>
                <c:pt idx="23">
                  <c:v>901</c:v>
                </c:pt>
                <c:pt idx="24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D-4D10-8BC3-EC35AD923929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Min Marks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5"/>
                <c:pt idx="0">
                  <c:v>Arjun</c:v>
                </c:pt>
                <c:pt idx="1">
                  <c:v>Arti</c:v>
                </c:pt>
                <c:pt idx="2">
                  <c:v>Diksha</c:v>
                </c:pt>
                <c:pt idx="3">
                  <c:v>Durga</c:v>
                </c:pt>
                <c:pt idx="4">
                  <c:v>Gurdeep</c:v>
                </c:pt>
                <c:pt idx="5">
                  <c:v>Kartik</c:v>
                </c:pt>
                <c:pt idx="6">
                  <c:v>Komal</c:v>
                </c:pt>
                <c:pt idx="7">
                  <c:v>Manan</c:v>
                </c:pt>
                <c:pt idx="8">
                  <c:v>Mansi</c:v>
                </c:pt>
                <c:pt idx="9">
                  <c:v>Ritik</c:v>
                </c:pt>
                <c:pt idx="10">
                  <c:v>Rohan</c:v>
                </c:pt>
                <c:pt idx="11">
                  <c:v>Sagar</c:v>
                </c:pt>
                <c:pt idx="12">
                  <c:v>Sakshi</c:v>
                </c:pt>
                <c:pt idx="13">
                  <c:v>Saloni</c:v>
                </c:pt>
                <c:pt idx="14">
                  <c:v>Sara</c:v>
                </c:pt>
                <c:pt idx="15">
                  <c:v>Shivansha</c:v>
                </c:pt>
                <c:pt idx="16">
                  <c:v>Shivanshu</c:v>
                </c:pt>
                <c:pt idx="17">
                  <c:v>Shubham</c:v>
                </c:pt>
                <c:pt idx="18">
                  <c:v>Sweta</c:v>
                </c:pt>
                <c:pt idx="19">
                  <c:v>Tarun</c:v>
                </c:pt>
                <c:pt idx="20">
                  <c:v>Tushar</c:v>
                </c:pt>
                <c:pt idx="21">
                  <c:v>Upashana</c:v>
                </c:pt>
                <c:pt idx="22">
                  <c:v>Vani</c:v>
                </c:pt>
                <c:pt idx="23">
                  <c:v>Yash</c:v>
                </c:pt>
                <c:pt idx="24">
                  <c:v>Yatender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5"/>
                <c:pt idx="0">
                  <c:v>711</c:v>
                </c:pt>
                <c:pt idx="1">
                  <c:v>892</c:v>
                </c:pt>
                <c:pt idx="2">
                  <c:v>695</c:v>
                </c:pt>
                <c:pt idx="3">
                  <c:v>743</c:v>
                </c:pt>
                <c:pt idx="5">
                  <c:v>668</c:v>
                </c:pt>
                <c:pt idx="6">
                  <c:v>800</c:v>
                </c:pt>
                <c:pt idx="7">
                  <c:v>693</c:v>
                </c:pt>
                <c:pt idx="8">
                  <c:v>847</c:v>
                </c:pt>
                <c:pt idx="9">
                  <c:v>697</c:v>
                </c:pt>
                <c:pt idx="10">
                  <c:v>753</c:v>
                </c:pt>
                <c:pt idx="11">
                  <c:v>725</c:v>
                </c:pt>
                <c:pt idx="12">
                  <c:v>751</c:v>
                </c:pt>
                <c:pt idx="13">
                  <c:v>809</c:v>
                </c:pt>
                <c:pt idx="14">
                  <c:v>708</c:v>
                </c:pt>
                <c:pt idx="15">
                  <c:v>762</c:v>
                </c:pt>
                <c:pt idx="16">
                  <c:v>747</c:v>
                </c:pt>
                <c:pt idx="17">
                  <c:v>698</c:v>
                </c:pt>
                <c:pt idx="18">
                  <c:v>649</c:v>
                </c:pt>
                <c:pt idx="19">
                  <c:v>755</c:v>
                </c:pt>
                <c:pt idx="20">
                  <c:v>736</c:v>
                </c:pt>
                <c:pt idx="21">
                  <c:v>878</c:v>
                </c:pt>
                <c:pt idx="22">
                  <c:v>804</c:v>
                </c:pt>
                <c:pt idx="23">
                  <c:v>870</c:v>
                </c:pt>
                <c:pt idx="24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C1D-4D10-8BC3-EC35AD923929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Sum of Obtain Marks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5"/>
                <c:pt idx="0">
                  <c:v>Arjun</c:v>
                </c:pt>
                <c:pt idx="1">
                  <c:v>Arti</c:v>
                </c:pt>
                <c:pt idx="2">
                  <c:v>Diksha</c:v>
                </c:pt>
                <c:pt idx="3">
                  <c:v>Durga</c:v>
                </c:pt>
                <c:pt idx="4">
                  <c:v>Gurdeep</c:v>
                </c:pt>
                <c:pt idx="5">
                  <c:v>Kartik</c:v>
                </c:pt>
                <c:pt idx="6">
                  <c:v>Komal</c:v>
                </c:pt>
                <c:pt idx="7">
                  <c:v>Manan</c:v>
                </c:pt>
                <c:pt idx="8">
                  <c:v>Mansi</c:v>
                </c:pt>
                <c:pt idx="9">
                  <c:v>Ritik</c:v>
                </c:pt>
                <c:pt idx="10">
                  <c:v>Rohan</c:v>
                </c:pt>
                <c:pt idx="11">
                  <c:v>Sagar</c:v>
                </c:pt>
                <c:pt idx="12">
                  <c:v>Sakshi</c:v>
                </c:pt>
                <c:pt idx="13">
                  <c:v>Saloni</c:v>
                </c:pt>
                <c:pt idx="14">
                  <c:v>Sara</c:v>
                </c:pt>
                <c:pt idx="15">
                  <c:v>Shivansha</c:v>
                </c:pt>
                <c:pt idx="16">
                  <c:v>Shivanshu</c:v>
                </c:pt>
                <c:pt idx="17">
                  <c:v>Shubham</c:v>
                </c:pt>
                <c:pt idx="18">
                  <c:v>Sweta</c:v>
                </c:pt>
                <c:pt idx="19">
                  <c:v>Tarun</c:v>
                </c:pt>
                <c:pt idx="20">
                  <c:v>Tushar</c:v>
                </c:pt>
                <c:pt idx="21">
                  <c:v>Upashana</c:v>
                </c:pt>
                <c:pt idx="22">
                  <c:v>Vani</c:v>
                </c:pt>
                <c:pt idx="23">
                  <c:v>Yash</c:v>
                </c:pt>
                <c:pt idx="24">
                  <c:v>Yatender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5"/>
                <c:pt idx="0">
                  <c:v>1340</c:v>
                </c:pt>
                <c:pt idx="1">
                  <c:v>1847</c:v>
                </c:pt>
                <c:pt idx="2">
                  <c:v>1343</c:v>
                </c:pt>
                <c:pt idx="3">
                  <c:v>1520</c:v>
                </c:pt>
                <c:pt idx="4">
                  <c:v>370</c:v>
                </c:pt>
                <c:pt idx="5">
                  <c:v>1334</c:v>
                </c:pt>
                <c:pt idx="6">
                  <c:v>1631</c:v>
                </c:pt>
                <c:pt idx="7">
                  <c:v>1494</c:v>
                </c:pt>
                <c:pt idx="8">
                  <c:v>1628</c:v>
                </c:pt>
                <c:pt idx="9">
                  <c:v>1367</c:v>
                </c:pt>
                <c:pt idx="10">
                  <c:v>1577</c:v>
                </c:pt>
                <c:pt idx="11">
                  <c:v>1515</c:v>
                </c:pt>
                <c:pt idx="12">
                  <c:v>1515</c:v>
                </c:pt>
                <c:pt idx="13">
                  <c:v>1672</c:v>
                </c:pt>
                <c:pt idx="14">
                  <c:v>1510</c:v>
                </c:pt>
                <c:pt idx="15">
                  <c:v>1601</c:v>
                </c:pt>
                <c:pt idx="16">
                  <c:v>1492</c:v>
                </c:pt>
                <c:pt idx="17">
                  <c:v>1424</c:v>
                </c:pt>
                <c:pt idx="18">
                  <c:v>1364</c:v>
                </c:pt>
                <c:pt idx="19">
                  <c:v>1413</c:v>
                </c:pt>
                <c:pt idx="20">
                  <c:v>1409</c:v>
                </c:pt>
                <c:pt idx="21">
                  <c:v>1794</c:v>
                </c:pt>
                <c:pt idx="22">
                  <c:v>1624</c:v>
                </c:pt>
                <c:pt idx="23">
                  <c:v>1771</c:v>
                </c:pt>
                <c:pt idx="24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C1D-4D10-8BC3-EC35AD923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939120"/>
        <c:axId val="869876800"/>
      </c:barChart>
      <c:catAx>
        <c:axId val="7689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98000"/>
              </a:srgbClr>
            </a:outerShdw>
          </a:effectLst>
        </c:spPr>
        <c:txPr>
          <a:bodyPr rot="-54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76800"/>
        <c:crosses val="autoZero"/>
        <c:auto val="1"/>
        <c:lblAlgn val="ctr"/>
        <c:lblOffset val="100"/>
        <c:noMultiLvlLbl val="0"/>
      </c:catAx>
      <c:valAx>
        <c:axId val="8698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3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95250</xdr:rowOff>
    </xdr:from>
    <xdr:to>
      <xdr:col>17</xdr:col>
      <xdr:colOff>291193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A06C5-00A6-7B5D-8702-8329DBD7A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96.507777314815" createdVersion="8" refreshedVersion="8" minRefreshableVersion="3" recordCount="25" xr:uid="{38401481-682C-41C6-96D9-ADB4E5D6304C}">
  <cacheSource type="worksheet">
    <worksheetSource ref="A4:P29" sheet="MBA"/>
  </cacheSource>
  <cacheFields count="16">
    <cacheField name="S NO." numFmtId="0">
      <sharedItems containsSemiMixedTypes="0" containsString="0" containsNumber="1" containsInteger="1" minValue="1" maxValue="25"/>
    </cacheField>
    <cacheField name="Fulll Name" numFmtId="0">
      <sharedItems/>
    </cacheField>
    <cacheField name="First Name" numFmtId="0">
      <sharedItems count="25">
        <s v="Arti"/>
        <s v="Arjun"/>
        <s v="Durga"/>
        <s v="Gurdeep"/>
        <s v="Kartik"/>
        <s v="Diksha"/>
        <s v="Komal"/>
        <s v="Manan"/>
        <s v="Mansi"/>
        <s v="Ritik"/>
        <s v="Rohan"/>
        <s v="Sagar"/>
        <s v="Sakshi"/>
        <s v="Saloni"/>
        <s v="Sara"/>
        <s v="Shivansha"/>
        <s v="Shivanshu"/>
        <s v="Shubham"/>
        <s v="Sweta"/>
        <s v="Tarun"/>
        <s v="Tushar"/>
        <s v="Upashana"/>
        <s v="Vani"/>
        <s v="Yash"/>
        <s v="Yatender"/>
      </sharedItems>
    </cacheField>
    <cacheField name="Last Name" numFmtId="0">
      <sharedItems/>
    </cacheField>
    <cacheField name="Roll NO." numFmtId="0">
      <sharedItems/>
    </cacheField>
    <cacheField name="Max Marks" numFmtId="0">
      <sharedItems containsSemiMixedTypes="0" containsString="0" containsNumber="1" containsInteger="1" minValue="1200" maxValue="1200"/>
    </cacheField>
    <cacheField name="Min Marks " numFmtId="0">
      <sharedItems containsSemiMixedTypes="0" containsString="0" containsNumber="1" containsInteger="1" minValue="370" maxValue="955"/>
    </cacheField>
    <cacheField name="Percentage" numFmtId="165">
      <sharedItems containsSemiMixedTypes="0" containsString="0" containsNumber="1" minValue="0.30833333333333335" maxValue="0.79583333333333328"/>
    </cacheField>
    <cacheField name="Max Marks2" numFmtId="0">
      <sharedItems containsSemiMixedTypes="0" containsString="0" containsNumber="1" containsInteger="1" minValue="1200" maxValue="1200"/>
    </cacheField>
    <cacheField name="Min Marks 3" numFmtId="0">
      <sharedItems containsString="0" containsBlank="1" containsNumber="1" containsInteger="1" minValue="649" maxValue="892"/>
    </cacheField>
    <cacheField name="Percentage4" numFmtId="165">
      <sharedItems containsSemiMixedTypes="0" containsString="0" containsNumber="1" minValue="0" maxValue="0.74333333333333329"/>
    </cacheField>
    <cacheField name="Total Mark" numFmtId="0">
      <sharedItems containsSemiMixedTypes="0" containsString="0" containsNumber="1" containsInteger="1" minValue="2400" maxValue="2400"/>
    </cacheField>
    <cacheField name="Obtain Marks" numFmtId="0">
      <sharedItems containsSemiMixedTypes="0" containsString="0" containsNumber="1" containsInteger="1" minValue="370" maxValue="1847"/>
    </cacheField>
    <cacheField name="Average Marks" numFmtId="1">
      <sharedItems containsSemiMixedTypes="0" containsString="0" containsNumber="1" minValue="370" maxValue="923.5"/>
    </cacheField>
    <cacheField name="Overall Rank" numFmtId="0">
      <sharedItems containsSemiMixedTypes="0" containsString="0" containsNumber="1" containsInteger="1" minValue="1" maxValue="25" count="25">
        <n v="1"/>
        <n v="23"/>
        <n v="10"/>
        <n v="25"/>
        <n v="24"/>
        <n v="22"/>
        <n v="5"/>
        <n v="14"/>
        <n v="6"/>
        <n v="20"/>
        <n v="9"/>
        <n v="11"/>
        <n v="12"/>
        <n v="4"/>
        <n v="13"/>
        <n v="8"/>
        <n v="15"/>
        <n v="16"/>
        <n v="21"/>
        <n v="17"/>
        <n v="18"/>
        <n v="2"/>
        <n v="7"/>
        <n v="3"/>
        <n v="19"/>
      </sharedItems>
    </cacheField>
    <cacheField name="Result Status" numFmtId="0">
      <sharedItems count="3">
        <s v="Pass"/>
        <s v="Back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Arti Narula"/>
    <x v="0"/>
    <s v="Narula"/>
    <s v="2107910700001"/>
    <n v="1200"/>
    <n v="955"/>
    <n v="0.79583333333333328"/>
    <n v="1200"/>
    <n v="892"/>
    <n v="0.74333333333333329"/>
    <n v="2400"/>
    <n v="1847"/>
    <n v="923.5"/>
    <x v="0"/>
    <x v="0"/>
  </r>
  <r>
    <n v="2"/>
    <s v="Arjun Singh"/>
    <x v="1"/>
    <s v="Singh"/>
    <s v="2107910700002"/>
    <n v="1200"/>
    <n v="629"/>
    <n v="0.52416666666666667"/>
    <n v="1200"/>
    <n v="711"/>
    <n v="0.59250000000000003"/>
    <n v="2400"/>
    <n v="1340"/>
    <n v="670"/>
    <x v="1"/>
    <x v="1"/>
  </r>
  <r>
    <n v="3"/>
    <s v="Durga Parsad"/>
    <x v="2"/>
    <s v="Parsad"/>
    <s v="2107910700003"/>
    <n v="1200"/>
    <n v="777"/>
    <n v="0.64749999999999996"/>
    <n v="1200"/>
    <n v="743"/>
    <n v="0.61916666666666664"/>
    <n v="2400"/>
    <n v="1520"/>
    <n v="760"/>
    <x v="2"/>
    <x v="0"/>
  </r>
  <r>
    <n v="4"/>
    <s v="Gurdeep Singh"/>
    <x v="3"/>
    <s v="Singh"/>
    <s v="2107910700004"/>
    <n v="1200"/>
    <n v="370"/>
    <n v="0.30833333333333335"/>
    <n v="1200"/>
    <m/>
    <n v="0"/>
    <n v="2400"/>
    <n v="370"/>
    <n v="370"/>
    <x v="3"/>
    <x v="2"/>
  </r>
  <r>
    <n v="5"/>
    <s v="Kartik R"/>
    <x v="4"/>
    <s v="R"/>
    <s v="2107910700005"/>
    <n v="1200"/>
    <n v="666"/>
    <n v="0.55500000000000005"/>
    <n v="1200"/>
    <n v="668"/>
    <n v="0.55666666666666664"/>
    <n v="2400"/>
    <n v="1334"/>
    <n v="667"/>
    <x v="4"/>
    <x v="1"/>
  </r>
  <r>
    <n v="6"/>
    <s v="Diksha Kashyap"/>
    <x v="5"/>
    <s v="Kashyap"/>
    <s v="2107910700006"/>
    <n v="1200"/>
    <n v="648"/>
    <n v="0.54"/>
    <n v="1200"/>
    <n v="695"/>
    <n v="0.57916666666666672"/>
    <n v="2400"/>
    <n v="1343"/>
    <n v="671.5"/>
    <x v="5"/>
    <x v="1"/>
  </r>
  <r>
    <n v="7"/>
    <s v="Komal Kumari"/>
    <x v="6"/>
    <s v="Kumari"/>
    <s v="2107910700007"/>
    <n v="1200"/>
    <n v="831"/>
    <n v="0.6925"/>
    <n v="1200"/>
    <n v="800"/>
    <n v="0.66666666666666663"/>
    <n v="2400"/>
    <n v="1631"/>
    <n v="815.5"/>
    <x v="6"/>
    <x v="0"/>
  </r>
  <r>
    <n v="8"/>
    <s v="Manan Jain"/>
    <x v="7"/>
    <s v="Jain"/>
    <s v="2107910700008"/>
    <n v="1200"/>
    <n v="801"/>
    <n v="0.66749999999999998"/>
    <n v="1200"/>
    <n v="693"/>
    <n v="0.57750000000000001"/>
    <n v="2400"/>
    <n v="1494"/>
    <n v="747"/>
    <x v="7"/>
    <x v="1"/>
  </r>
  <r>
    <n v="9"/>
    <s v="Mansi Payal"/>
    <x v="8"/>
    <s v="Payal"/>
    <s v="2107910700009"/>
    <n v="1200"/>
    <n v="781"/>
    <n v="0.65083333333333337"/>
    <n v="1200"/>
    <n v="847"/>
    <n v="0.70583333333333331"/>
    <n v="2400"/>
    <n v="1628"/>
    <n v="814"/>
    <x v="8"/>
    <x v="0"/>
  </r>
  <r>
    <n v="10"/>
    <s v="Ritik Madiwal"/>
    <x v="9"/>
    <s v="Madiwal"/>
    <s v="2107910700011"/>
    <n v="1200"/>
    <n v="670"/>
    <n v="0.55833333333333335"/>
    <n v="1200"/>
    <n v="697"/>
    <n v="0.58083333333333331"/>
    <n v="2400"/>
    <n v="1367"/>
    <n v="683.5"/>
    <x v="9"/>
    <x v="1"/>
  </r>
  <r>
    <n v="11"/>
    <s v="Rohan Singh"/>
    <x v="10"/>
    <s v="Singh"/>
    <s v="2107910700012"/>
    <n v="1200"/>
    <n v="824"/>
    <n v="0.68666666666666665"/>
    <n v="1200"/>
    <n v="753"/>
    <n v="0.62749999999999995"/>
    <n v="2400"/>
    <n v="1577"/>
    <n v="788.5"/>
    <x v="10"/>
    <x v="0"/>
  </r>
  <r>
    <n v="12"/>
    <s v="Sagar Singh"/>
    <x v="11"/>
    <s v="Singh"/>
    <s v="2107910700013"/>
    <n v="1200"/>
    <n v="790"/>
    <n v="0.65833333333333333"/>
    <n v="1200"/>
    <n v="725"/>
    <n v="0.60416666666666663"/>
    <n v="2400"/>
    <n v="1515"/>
    <n v="757.5"/>
    <x v="11"/>
    <x v="0"/>
  </r>
  <r>
    <n v="13"/>
    <s v="Sakshi Kumari"/>
    <x v="12"/>
    <s v="Kumari"/>
    <s v="2107910700014"/>
    <n v="1200"/>
    <n v="764"/>
    <n v="0.63666666666666671"/>
    <n v="1200"/>
    <n v="751"/>
    <n v="0.62583333333333335"/>
    <n v="2400"/>
    <n v="1515"/>
    <n v="757.5"/>
    <x v="12"/>
    <x v="0"/>
  </r>
  <r>
    <n v="14"/>
    <s v="Saloni Verma"/>
    <x v="13"/>
    <s v="Verma"/>
    <s v="2107910700015"/>
    <n v="1200"/>
    <n v="863"/>
    <n v="0.71916666666666662"/>
    <n v="1200"/>
    <n v="809"/>
    <n v="0.67416666666666669"/>
    <n v="2400"/>
    <n v="1672"/>
    <n v="836"/>
    <x v="13"/>
    <x v="0"/>
  </r>
  <r>
    <n v="15"/>
    <s v="Sara Kumari"/>
    <x v="14"/>
    <s v="Kumari"/>
    <s v="2107910700016"/>
    <n v="1200"/>
    <n v="802"/>
    <n v="0.66833333333333333"/>
    <n v="1200"/>
    <n v="708"/>
    <n v="0.59"/>
    <n v="2400"/>
    <n v="1510"/>
    <n v="755"/>
    <x v="14"/>
    <x v="0"/>
  </r>
  <r>
    <n v="16"/>
    <s v="Shivansha Singh"/>
    <x v="15"/>
    <s v="Singh"/>
    <s v="2107910700017"/>
    <n v="1200"/>
    <n v="839"/>
    <n v="0.69916666666666671"/>
    <n v="1200"/>
    <n v="762"/>
    <n v="0.63500000000000001"/>
    <n v="2400"/>
    <n v="1601"/>
    <n v="800.5"/>
    <x v="15"/>
    <x v="0"/>
  </r>
  <r>
    <n v="17"/>
    <s v="Shivanshu Bhardwaj"/>
    <x v="16"/>
    <s v="Bhardwaj"/>
    <s v="2107910700018"/>
    <n v="1200"/>
    <n v="745"/>
    <n v="0.62083333333333335"/>
    <n v="1200"/>
    <n v="747"/>
    <n v="0.62250000000000005"/>
    <n v="2400"/>
    <n v="1492"/>
    <n v="746"/>
    <x v="16"/>
    <x v="1"/>
  </r>
  <r>
    <n v="18"/>
    <s v="Shubham Singh"/>
    <x v="17"/>
    <s v="Singh"/>
    <s v="2107910700019"/>
    <n v="1200"/>
    <n v="726"/>
    <n v="0.60499999999999998"/>
    <n v="1200"/>
    <n v="698"/>
    <n v="0.58166666666666667"/>
    <n v="2400"/>
    <n v="1424"/>
    <n v="712"/>
    <x v="17"/>
    <x v="1"/>
  </r>
  <r>
    <n v="19"/>
    <s v="Sweta Khanduri"/>
    <x v="18"/>
    <s v="Khanduri"/>
    <s v="2107910700020"/>
    <n v="1200"/>
    <n v="715"/>
    <n v="0.59583333333333333"/>
    <n v="1200"/>
    <n v="649"/>
    <n v="0.54083333333333339"/>
    <n v="2400"/>
    <n v="1364"/>
    <n v="682"/>
    <x v="18"/>
    <x v="1"/>
  </r>
  <r>
    <n v="20"/>
    <s v="Tarun Singh"/>
    <x v="19"/>
    <s v="Singh"/>
    <s v="2107910700021"/>
    <n v="1200"/>
    <n v="658"/>
    <n v="0.54833333333333334"/>
    <n v="1200"/>
    <n v="755"/>
    <n v="0.62916666666666665"/>
    <n v="2400"/>
    <n v="1413"/>
    <n v="706.5"/>
    <x v="19"/>
    <x v="1"/>
  </r>
  <r>
    <n v="21"/>
    <s v="Tushar Singh"/>
    <x v="20"/>
    <s v="Singh"/>
    <s v="2107910700022"/>
    <n v="1200"/>
    <n v="673"/>
    <n v="0.56083333333333329"/>
    <n v="1200"/>
    <n v="736"/>
    <n v="0.61333333333333329"/>
    <n v="2400"/>
    <n v="1409"/>
    <n v="704.5"/>
    <x v="20"/>
    <x v="1"/>
  </r>
  <r>
    <n v="22"/>
    <s v="Upashana Narula"/>
    <x v="21"/>
    <s v="Narula"/>
    <s v="2107910700023"/>
    <n v="1200"/>
    <n v="916"/>
    <n v="0.76333333333333331"/>
    <n v="1200"/>
    <n v="878"/>
    <n v="0.73166666666666669"/>
    <n v="2400"/>
    <n v="1794"/>
    <n v="897"/>
    <x v="21"/>
    <x v="0"/>
  </r>
  <r>
    <n v="23"/>
    <s v="Vani Verma"/>
    <x v="22"/>
    <s v="Verma"/>
    <s v="2107910700024"/>
    <n v="1200"/>
    <n v="820"/>
    <n v="0.68333333333333335"/>
    <n v="1200"/>
    <n v="804"/>
    <n v="0.67"/>
    <n v="2400"/>
    <n v="1624"/>
    <n v="812"/>
    <x v="22"/>
    <x v="0"/>
  </r>
  <r>
    <n v="24"/>
    <s v="Yash Gupta"/>
    <x v="23"/>
    <s v="Gupta"/>
    <s v="2107910700025"/>
    <n v="1200"/>
    <n v="901"/>
    <n v="0.75083333333333335"/>
    <n v="1200"/>
    <n v="870"/>
    <n v="0.72499999999999998"/>
    <n v="2400"/>
    <n v="1771"/>
    <n v="885.5"/>
    <x v="23"/>
    <x v="0"/>
  </r>
  <r>
    <n v="25"/>
    <s v="Yatender Singh"/>
    <x v="24"/>
    <s v="Singh"/>
    <s v="2107910700026"/>
    <n v="1200"/>
    <n v="715"/>
    <n v="0.59583333333333333"/>
    <n v="1200"/>
    <n v="678"/>
    <n v="0.56499999999999995"/>
    <n v="2400"/>
    <n v="1393"/>
    <n v="696.5"/>
    <x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A6D25-97C4-40C0-8B9F-21F442E6761D}" name="PivotTable3" cacheId="11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4:D29" firstHeaderRow="0" firstDataRow="1" firstDataCol="1"/>
  <pivotFields count="16">
    <pivotField showAll="0"/>
    <pivotField showAll="0"/>
    <pivotField axis="axisRow" showAll="0">
      <items count="26">
        <item x="1"/>
        <item x="0"/>
        <item x="5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dataField="1" showAll="0"/>
    <pivotField numFmtId="165" showAll="0"/>
    <pivotField showAll="0"/>
    <pivotField dataField="1" showAll="0"/>
    <pivotField numFmtId="165" showAll="0"/>
    <pivotField showAll="0"/>
    <pivotField dataField="1" showAll="0"/>
    <pivotField numFmtId="1" showAll="0"/>
    <pivotField multipleItemSelectionAllowed="1" showAll="0">
      <items count="26">
        <item x="0"/>
        <item x="21"/>
        <item x="23"/>
        <item x="13"/>
        <item x="6"/>
        <item x="8"/>
        <item x="22"/>
        <item x="15"/>
        <item x="10"/>
        <item x="2"/>
        <item h="1" x="11"/>
        <item h="1" x="12"/>
        <item h="1" x="14"/>
        <item h="1" x="7"/>
        <item h="1" x="16"/>
        <item h="1" x="17"/>
        <item h="1" x="19"/>
        <item h="1" x="20"/>
        <item h="1" x="24"/>
        <item h="1" x="9"/>
        <item h="1" x="18"/>
        <item h="1" x="5"/>
        <item h="1" x="1"/>
        <item h="1" x="4"/>
        <item h="1" x="3"/>
        <item t="default"/>
      </items>
    </pivotField>
    <pivotField multipleItemSelectionAllowed="1" showAll="0">
      <items count="4">
        <item x="1"/>
        <item x="2"/>
        <item x="0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in Marks " fld="6" baseField="2" baseItem="0"/>
    <dataField name="Sum of Min Marks 3" fld="9" baseField="0" baseItem="0"/>
    <dataField name="Sum of Obtain Marks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2E78-6934-44F4-91D4-A17FF9DFD12F}">
  <dimension ref="A4:D29"/>
  <sheetViews>
    <sheetView tabSelected="1" zoomScaleNormal="100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8.42578125" bestFit="1" customWidth="1"/>
    <col min="4" max="4" width="19.5703125" bestFit="1" customWidth="1"/>
    <col min="5" max="5" width="9.140625" bestFit="1" customWidth="1"/>
    <col min="6" max="6" width="8.7109375" bestFit="1" customWidth="1"/>
    <col min="7" max="7" width="11.7109375" bestFit="1" customWidth="1"/>
    <col min="8" max="8" width="8" bestFit="1" customWidth="1"/>
    <col min="9" max="9" width="11" bestFit="1" customWidth="1"/>
    <col min="10" max="10" width="10.7109375" bestFit="1" customWidth="1"/>
    <col min="11" max="11" width="13.85546875" bestFit="1" customWidth="1"/>
    <col min="12" max="12" width="8" bestFit="1" customWidth="1"/>
    <col min="13" max="13" width="11" bestFit="1" customWidth="1"/>
    <col min="14" max="14" width="8.42578125" bestFit="1" customWidth="1"/>
    <col min="15" max="15" width="11.42578125" bestFit="1" customWidth="1"/>
    <col min="16" max="16" width="9" bestFit="1" customWidth="1"/>
    <col min="17" max="17" width="12" bestFit="1" customWidth="1"/>
    <col min="18" max="18" width="8.28515625" bestFit="1" customWidth="1"/>
    <col min="19" max="19" width="11.28515625" bestFit="1" customWidth="1"/>
    <col min="20" max="20" width="6.85546875" bestFit="1" customWidth="1"/>
    <col min="21" max="21" width="9.85546875" bestFit="1" customWidth="1"/>
    <col min="22" max="22" width="8.42578125" bestFit="1" customWidth="1"/>
    <col min="23" max="23" width="11.42578125" bestFit="1" customWidth="1"/>
    <col min="24" max="24" width="7.5703125" bestFit="1" customWidth="1"/>
    <col min="25" max="25" width="10.5703125" bestFit="1" customWidth="1"/>
    <col min="26" max="26" width="8.42578125" bestFit="1" customWidth="1"/>
    <col min="27" max="27" width="11.42578125" bestFit="1" customWidth="1"/>
    <col min="28" max="28" width="8.28515625" bestFit="1" customWidth="1"/>
    <col min="29" max="29" width="11.28515625" bestFit="1" customWidth="1"/>
    <col min="30" max="30" width="6.5703125" bestFit="1" customWidth="1"/>
    <col min="31" max="31" width="9.5703125" bestFit="1" customWidth="1"/>
    <col min="32" max="32" width="11.7109375" bestFit="1" customWidth="1"/>
    <col min="33" max="33" width="14.85546875" bestFit="1" customWidth="1"/>
    <col min="34" max="34" width="11.85546875" bestFit="1" customWidth="1"/>
    <col min="35" max="35" width="15" bestFit="1" customWidth="1"/>
    <col min="36" max="36" width="11.140625" bestFit="1" customWidth="1"/>
    <col min="37" max="37" width="14.28515625" bestFit="1" customWidth="1"/>
    <col min="38" max="38" width="8.28515625" bestFit="1" customWidth="1"/>
    <col min="39" max="39" width="11.28515625" bestFit="1" customWidth="1"/>
    <col min="40" max="40" width="7.85546875" bestFit="1" customWidth="1"/>
    <col min="41" max="41" width="10.85546875" bestFit="1" customWidth="1"/>
    <col min="42" max="42" width="8.7109375" bestFit="1" customWidth="1"/>
    <col min="43" max="43" width="11.7109375" bestFit="1" customWidth="1"/>
    <col min="44" max="44" width="11.5703125" bestFit="1" customWidth="1"/>
    <col min="45" max="45" width="14.7109375" bestFit="1" customWidth="1"/>
    <col min="46" max="46" width="6.85546875" bestFit="1" customWidth="1"/>
    <col min="47" max="47" width="9.85546875" bestFit="1" customWidth="1"/>
    <col min="48" max="48" width="7" bestFit="1" customWidth="1"/>
    <col min="49" max="49" width="10" bestFit="1" customWidth="1"/>
    <col min="50" max="50" width="11" bestFit="1" customWidth="1"/>
    <col min="51" max="51" width="14.140625" bestFit="1" customWidth="1"/>
    <col min="52" max="52" width="11.28515625" bestFit="1" customWidth="1"/>
    <col min="53" max="75" width="19.7109375" bestFit="1" customWidth="1"/>
    <col min="76" max="76" width="22.7109375" bestFit="1" customWidth="1"/>
    <col min="77" max="77" width="23.7109375" bestFit="1" customWidth="1"/>
    <col min="78" max="78" width="24.7109375" bestFit="1" customWidth="1"/>
  </cols>
  <sheetData>
    <row r="4" spans="1:4" x14ac:dyDescent="0.25">
      <c r="A4" s="48" t="s">
        <v>109</v>
      </c>
      <c r="B4" t="s">
        <v>111</v>
      </c>
      <c r="C4" t="s">
        <v>110</v>
      </c>
      <c r="D4" t="s">
        <v>112</v>
      </c>
    </row>
    <row r="5" spans="1:4" x14ac:dyDescent="0.25">
      <c r="A5" s="5" t="s">
        <v>6</v>
      </c>
      <c r="B5" s="47">
        <v>629</v>
      </c>
      <c r="C5" s="47">
        <v>711</v>
      </c>
      <c r="D5" s="47">
        <v>1340</v>
      </c>
    </row>
    <row r="6" spans="1:4" x14ac:dyDescent="0.25">
      <c r="A6" s="5" t="s">
        <v>4</v>
      </c>
      <c r="B6" s="47">
        <v>955</v>
      </c>
      <c r="C6" s="47">
        <v>892</v>
      </c>
      <c r="D6" s="47">
        <v>1847</v>
      </c>
    </row>
    <row r="7" spans="1:4" x14ac:dyDescent="0.25">
      <c r="A7" s="5" t="s">
        <v>60</v>
      </c>
      <c r="B7" s="47">
        <v>648</v>
      </c>
      <c r="C7" s="47">
        <v>695</v>
      </c>
      <c r="D7" s="47">
        <v>1343</v>
      </c>
    </row>
    <row r="8" spans="1:4" x14ac:dyDescent="0.25">
      <c r="A8" s="5" t="s">
        <v>72</v>
      </c>
      <c r="B8" s="47">
        <v>777</v>
      </c>
      <c r="C8" s="47">
        <v>743</v>
      </c>
      <c r="D8" s="47">
        <v>1520</v>
      </c>
    </row>
    <row r="9" spans="1:4" x14ac:dyDescent="0.25">
      <c r="A9" s="5" t="s">
        <v>9</v>
      </c>
      <c r="B9" s="47">
        <v>370</v>
      </c>
      <c r="C9" s="47"/>
      <c r="D9" s="47">
        <v>370</v>
      </c>
    </row>
    <row r="10" spans="1:4" x14ac:dyDescent="0.25">
      <c r="A10" s="5" t="s">
        <v>10</v>
      </c>
      <c r="B10" s="47">
        <v>666</v>
      </c>
      <c r="C10" s="47">
        <v>668</v>
      </c>
      <c r="D10" s="47">
        <v>1334</v>
      </c>
    </row>
    <row r="11" spans="1:4" x14ac:dyDescent="0.25">
      <c r="A11" s="5" t="s">
        <v>12</v>
      </c>
      <c r="B11" s="47">
        <v>831</v>
      </c>
      <c r="C11" s="47">
        <v>800</v>
      </c>
      <c r="D11" s="47">
        <v>1631</v>
      </c>
    </row>
    <row r="12" spans="1:4" x14ac:dyDescent="0.25">
      <c r="A12" s="5" t="s">
        <v>14</v>
      </c>
      <c r="B12" s="47">
        <v>801</v>
      </c>
      <c r="C12" s="47">
        <v>693</v>
      </c>
      <c r="D12" s="47">
        <v>1494</v>
      </c>
    </row>
    <row r="13" spans="1:4" x14ac:dyDescent="0.25">
      <c r="A13" s="5" t="s">
        <v>73</v>
      </c>
      <c r="B13" s="47">
        <v>781</v>
      </c>
      <c r="C13" s="47">
        <v>847</v>
      </c>
      <c r="D13" s="47">
        <v>1628</v>
      </c>
    </row>
    <row r="14" spans="1:4" x14ac:dyDescent="0.25">
      <c r="A14" s="5" t="s">
        <v>17</v>
      </c>
      <c r="B14" s="47">
        <v>670</v>
      </c>
      <c r="C14" s="47">
        <v>697</v>
      </c>
      <c r="D14" s="47">
        <v>1367</v>
      </c>
    </row>
    <row r="15" spans="1:4" x14ac:dyDescent="0.25">
      <c r="A15" s="5" t="s">
        <v>19</v>
      </c>
      <c r="B15" s="47">
        <v>824</v>
      </c>
      <c r="C15" s="47">
        <v>753</v>
      </c>
      <c r="D15" s="47">
        <v>1577</v>
      </c>
    </row>
    <row r="16" spans="1:4" x14ac:dyDescent="0.25">
      <c r="A16" s="5" t="s">
        <v>20</v>
      </c>
      <c r="B16" s="47">
        <v>790</v>
      </c>
      <c r="C16" s="47">
        <v>725</v>
      </c>
      <c r="D16" s="47">
        <v>1515</v>
      </c>
    </row>
    <row r="17" spans="1:4" x14ac:dyDescent="0.25">
      <c r="A17" s="5" t="s">
        <v>21</v>
      </c>
      <c r="B17" s="47">
        <v>764</v>
      </c>
      <c r="C17" s="47">
        <v>751</v>
      </c>
      <c r="D17" s="47">
        <v>1515</v>
      </c>
    </row>
    <row r="18" spans="1:4" x14ac:dyDescent="0.25">
      <c r="A18" s="5" t="s">
        <v>22</v>
      </c>
      <c r="B18" s="47">
        <v>863</v>
      </c>
      <c r="C18" s="47">
        <v>809</v>
      </c>
      <c r="D18" s="47">
        <v>1672</v>
      </c>
    </row>
    <row r="19" spans="1:4" x14ac:dyDescent="0.25">
      <c r="A19" s="5" t="s">
        <v>24</v>
      </c>
      <c r="B19" s="47">
        <v>802</v>
      </c>
      <c r="C19" s="47">
        <v>708</v>
      </c>
      <c r="D19" s="47">
        <v>1510</v>
      </c>
    </row>
    <row r="20" spans="1:4" x14ac:dyDescent="0.25">
      <c r="A20" s="5" t="s">
        <v>25</v>
      </c>
      <c r="B20" s="47">
        <v>839</v>
      </c>
      <c r="C20" s="47">
        <v>762</v>
      </c>
      <c r="D20" s="47">
        <v>1601</v>
      </c>
    </row>
    <row r="21" spans="1:4" x14ac:dyDescent="0.25">
      <c r="A21" s="5" t="s">
        <v>26</v>
      </c>
      <c r="B21" s="47">
        <v>745</v>
      </c>
      <c r="C21" s="47">
        <v>747</v>
      </c>
      <c r="D21" s="47">
        <v>1492</v>
      </c>
    </row>
    <row r="22" spans="1:4" x14ac:dyDescent="0.25">
      <c r="A22" s="5" t="s">
        <v>28</v>
      </c>
      <c r="B22" s="47">
        <v>726</v>
      </c>
      <c r="C22" s="47">
        <v>698</v>
      </c>
      <c r="D22" s="47">
        <v>1424</v>
      </c>
    </row>
    <row r="23" spans="1:4" x14ac:dyDescent="0.25">
      <c r="A23" s="5" t="s">
        <v>29</v>
      </c>
      <c r="B23" s="47">
        <v>715</v>
      </c>
      <c r="C23" s="47">
        <v>649</v>
      </c>
      <c r="D23" s="47">
        <v>1364</v>
      </c>
    </row>
    <row r="24" spans="1:4" x14ac:dyDescent="0.25">
      <c r="A24" s="5" t="s">
        <v>100</v>
      </c>
      <c r="B24" s="47">
        <v>658</v>
      </c>
      <c r="C24" s="47">
        <v>755</v>
      </c>
      <c r="D24" s="47">
        <v>1413</v>
      </c>
    </row>
    <row r="25" spans="1:4" x14ac:dyDescent="0.25">
      <c r="A25" s="5" t="s">
        <v>35</v>
      </c>
      <c r="B25" s="47">
        <v>673</v>
      </c>
      <c r="C25" s="47">
        <v>736</v>
      </c>
      <c r="D25" s="47">
        <v>1409</v>
      </c>
    </row>
    <row r="26" spans="1:4" x14ac:dyDescent="0.25">
      <c r="A26" s="5" t="s">
        <v>31</v>
      </c>
      <c r="B26" s="47">
        <v>916</v>
      </c>
      <c r="C26" s="47">
        <v>878</v>
      </c>
      <c r="D26" s="47">
        <v>1794</v>
      </c>
    </row>
    <row r="27" spans="1:4" x14ac:dyDescent="0.25">
      <c r="A27" s="5" t="s">
        <v>32</v>
      </c>
      <c r="B27" s="47">
        <v>820</v>
      </c>
      <c r="C27" s="47">
        <v>804</v>
      </c>
      <c r="D27" s="47">
        <v>1624</v>
      </c>
    </row>
    <row r="28" spans="1:4" x14ac:dyDescent="0.25">
      <c r="A28" s="5" t="s">
        <v>33</v>
      </c>
      <c r="B28" s="47">
        <v>901</v>
      </c>
      <c r="C28" s="47">
        <v>870</v>
      </c>
      <c r="D28" s="47">
        <v>1771</v>
      </c>
    </row>
    <row r="29" spans="1:4" x14ac:dyDescent="0.25">
      <c r="A29" s="5" t="s">
        <v>36</v>
      </c>
      <c r="B29" s="47">
        <v>715</v>
      </c>
      <c r="C29" s="47">
        <v>678</v>
      </c>
      <c r="D29" s="47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9206-F83B-41F4-9DFB-D87A1ACB1493}">
  <sheetPr>
    <tabColor theme="4"/>
  </sheetPr>
  <dimension ref="A1:R29"/>
  <sheetViews>
    <sheetView topLeftCell="A4" zoomScaleNormal="100" workbookViewId="0">
      <selection activeCell="A4" sqref="A4:P29"/>
    </sheetView>
  </sheetViews>
  <sheetFormatPr defaultRowHeight="15" x14ac:dyDescent="0.25"/>
  <cols>
    <col min="1" max="1" width="8" style="2" customWidth="1"/>
    <col min="2" max="2" width="19" style="5" bestFit="1" customWidth="1"/>
    <col min="3" max="3" width="12.7109375" style="5" customWidth="1"/>
    <col min="4" max="4" width="12.28515625" style="5" customWidth="1"/>
    <col min="5" max="5" width="15.140625" style="1" bestFit="1" customWidth="1"/>
    <col min="6" max="6" width="16.5703125" bestFit="1" customWidth="1"/>
    <col min="7" max="7" width="13" customWidth="1"/>
    <col min="8" max="8" width="13.140625" style="7" customWidth="1"/>
    <col min="9" max="9" width="13.85546875" style="2" customWidth="1"/>
    <col min="10" max="10" width="14" style="2" customWidth="1"/>
    <col min="11" max="11" width="14.140625" style="8" customWidth="1"/>
    <col min="12" max="12" width="12.5703125" style="8" customWidth="1"/>
    <col min="13" max="13" width="15" customWidth="1"/>
    <col min="14" max="14" width="16.28515625" style="4" customWidth="1"/>
    <col min="15" max="15" width="14.28515625" customWidth="1"/>
    <col min="16" max="16" width="14.5703125" customWidth="1"/>
  </cols>
  <sheetData>
    <row r="1" spans="1:18" ht="15" customHeight="1" x14ac:dyDescent="0.25">
      <c r="A1" s="15" t="s">
        <v>68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8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8" s="3" customFormat="1" ht="14.25" customHeight="1" x14ac:dyDescent="0.25">
      <c r="A3" s="12"/>
      <c r="B3" s="13"/>
      <c r="C3" s="13"/>
      <c r="D3" s="13"/>
      <c r="E3" s="14"/>
      <c r="F3" s="9" t="s">
        <v>69</v>
      </c>
      <c r="G3" s="10"/>
      <c r="H3" s="11"/>
      <c r="I3" s="9" t="s">
        <v>71</v>
      </c>
      <c r="J3" s="10"/>
      <c r="K3" s="11"/>
      <c r="L3" s="9" t="s">
        <v>104</v>
      </c>
      <c r="M3" s="11"/>
    </row>
    <row r="4" spans="1:18" s="6" customFormat="1" x14ac:dyDescent="0.25">
      <c r="A4" s="17" t="s">
        <v>0</v>
      </c>
      <c r="B4" s="18" t="s">
        <v>74</v>
      </c>
      <c r="C4" s="18" t="s">
        <v>1</v>
      </c>
      <c r="D4" s="18" t="s">
        <v>2</v>
      </c>
      <c r="E4" s="17" t="s">
        <v>3</v>
      </c>
      <c r="F4" s="17" t="s">
        <v>66</v>
      </c>
      <c r="G4" s="17" t="s">
        <v>70</v>
      </c>
      <c r="H4" s="19" t="s">
        <v>101</v>
      </c>
      <c r="I4" s="17" t="s">
        <v>106</v>
      </c>
      <c r="J4" s="17" t="s">
        <v>107</v>
      </c>
      <c r="K4" s="20" t="s">
        <v>108</v>
      </c>
      <c r="L4" s="20" t="s">
        <v>102</v>
      </c>
      <c r="M4" s="17" t="s">
        <v>103</v>
      </c>
      <c r="N4" s="21" t="s">
        <v>67</v>
      </c>
      <c r="O4" s="17" t="s">
        <v>65</v>
      </c>
      <c r="P4" s="22" t="s">
        <v>64</v>
      </c>
    </row>
    <row r="5" spans="1:18" x14ac:dyDescent="0.25">
      <c r="A5" s="23">
        <v>1</v>
      </c>
      <c r="B5" s="24" t="s">
        <v>75</v>
      </c>
      <c r="C5" s="24" t="s">
        <v>4</v>
      </c>
      <c r="D5" s="24" t="s">
        <v>5</v>
      </c>
      <c r="E5" s="23" t="s">
        <v>37</v>
      </c>
      <c r="F5" s="23">
        <v>1200</v>
      </c>
      <c r="G5" s="23">
        <v>955</v>
      </c>
      <c r="H5" s="25">
        <f>(G5/F5)</f>
        <v>0.79583333333333328</v>
      </c>
      <c r="I5" s="23">
        <v>1200</v>
      </c>
      <c r="J5" s="23">
        <v>892</v>
      </c>
      <c r="K5" s="25">
        <f>(J5/I5)</f>
        <v>0.74333333333333329</v>
      </c>
      <c r="L5" s="26">
        <f>F5+I5</f>
        <v>2400</v>
      </c>
      <c r="M5" s="23">
        <f t="shared" ref="M5:M29" si="0">SUM(G5,J5)</f>
        <v>1847</v>
      </c>
      <c r="N5" s="27">
        <f t="shared" ref="N5:N29" si="1">AVERAGE(G5,J5)</f>
        <v>923.5</v>
      </c>
      <c r="O5" s="23">
        <v>1</v>
      </c>
      <c r="P5" s="28" t="str">
        <f>IF(M5&gt;1500,"Pass",IF(M5&lt;1000,"Fail","Back"))</f>
        <v>Pass</v>
      </c>
    </row>
    <row r="6" spans="1:18" x14ac:dyDescent="0.25">
      <c r="A6" s="29">
        <v>2</v>
      </c>
      <c r="B6" s="30" t="s">
        <v>76</v>
      </c>
      <c r="C6" s="30" t="s">
        <v>6</v>
      </c>
      <c r="D6" s="30" t="s">
        <v>7</v>
      </c>
      <c r="E6" s="29" t="s">
        <v>38</v>
      </c>
      <c r="F6" s="29">
        <v>1200</v>
      </c>
      <c r="G6" s="29">
        <v>629</v>
      </c>
      <c r="H6" s="31">
        <f t="shared" ref="H6:H29" si="2">(G6/F6)</f>
        <v>0.52416666666666667</v>
      </c>
      <c r="I6" s="29">
        <v>1200</v>
      </c>
      <c r="J6" s="29">
        <v>711</v>
      </c>
      <c r="K6" s="31">
        <f t="shared" ref="K6:K29" si="3">(J6/I6)</f>
        <v>0.59250000000000003</v>
      </c>
      <c r="L6" s="32">
        <f t="shared" ref="L6:L29" si="4">F6+I6</f>
        <v>2400</v>
      </c>
      <c r="M6" s="29">
        <f t="shared" si="0"/>
        <v>1340</v>
      </c>
      <c r="N6" s="33">
        <f t="shared" si="1"/>
        <v>670</v>
      </c>
      <c r="O6" s="29">
        <v>23</v>
      </c>
      <c r="P6" s="34" t="str">
        <f t="shared" ref="P6:P29" si="5">IF(M6&gt;1500,"Pass",IF(M6&lt;1000,"Fail","Back"))</f>
        <v>Back</v>
      </c>
      <c r="R6">
        <f>COUNTA(B5:B29)</f>
        <v>25</v>
      </c>
    </row>
    <row r="7" spans="1:18" x14ac:dyDescent="0.25">
      <c r="A7" s="35">
        <v>3</v>
      </c>
      <c r="B7" s="36" t="s">
        <v>77</v>
      </c>
      <c r="C7" s="36" t="s">
        <v>72</v>
      </c>
      <c r="D7" s="36" t="s">
        <v>8</v>
      </c>
      <c r="E7" s="35" t="s">
        <v>39</v>
      </c>
      <c r="F7" s="35">
        <v>1200</v>
      </c>
      <c r="G7" s="35">
        <v>777</v>
      </c>
      <c r="H7" s="37">
        <f t="shared" si="2"/>
        <v>0.64749999999999996</v>
      </c>
      <c r="I7" s="35">
        <v>1200</v>
      </c>
      <c r="J7" s="35">
        <v>743</v>
      </c>
      <c r="K7" s="37">
        <f t="shared" si="3"/>
        <v>0.61916666666666664</v>
      </c>
      <c r="L7" s="38">
        <f t="shared" si="4"/>
        <v>2400</v>
      </c>
      <c r="M7" s="35">
        <f t="shared" si="0"/>
        <v>1520</v>
      </c>
      <c r="N7" s="39">
        <f t="shared" si="1"/>
        <v>760</v>
      </c>
      <c r="O7" s="35">
        <v>10</v>
      </c>
      <c r="P7" s="40" t="str">
        <f t="shared" si="5"/>
        <v>Pass</v>
      </c>
      <c r="R7">
        <f>COUNTBLANK(J4:J29)</f>
        <v>1</v>
      </c>
    </row>
    <row r="8" spans="1:18" x14ac:dyDescent="0.25">
      <c r="A8" s="29">
        <v>4</v>
      </c>
      <c r="B8" s="30" t="s">
        <v>78</v>
      </c>
      <c r="C8" s="30" t="s">
        <v>9</v>
      </c>
      <c r="D8" s="30" t="s">
        <v>7</v>
      </c>
      <c r="E8" s="29" t="s">
        <v>40</v>
      </c>
      <c r="F8" s="29">
        <v>1200</v>
      </c>
      <c r="G8" s="29">
        <v>370</v>
      </c>
      <c r="H8" s="31">
        <f t="shared" si="2"/>
        <v>0.30833333333333335</v>
      </c>
      <c r="I8" s="29">
        <v>1200</v>
      </c>
      <c r="J8" s="29"/>
      <c r="K8" s="31">
        <f t="shared" si="3"/>
        <v>0</v>
      </c>
      <c r="L8" s="32">
        <f t="shared" si="4"/>
        <v>2400</v>
      </c>
      <c r="M8" s="29">
        <f t="shared" si="0"/>
        <v>370</v>
      </c>
      <c r="N8" s="33">
        <f t="shared" si="1"/>
        <v>370</v>
      </c>
      <c r="O8" s="29">
        <v>25</v>
      </c>
      <c r="P8" s="34" t="str">
        <f t="shared" si="5"/>
        <v>Fail</v>
      </c>
    </row>
    <row r="9" spans="1:18" x14ac:dyDescent="0.25">
      <c r="A9" s="35">
        <v>5</v>
      </c>
      <c r="B9" s="36" t="s">
        <v>79</v>
      </c>
      <c r="C9" s="36" t="s">
        <v>10</v>
      </c>
      <c r="D9" s="36" t="s">
        <v>11</v>
      </c>
      <c r="E9" s="35" t="s">
        <v>41</v>
      </c>
      <c r="F9" s="35">
        <v>1200</v>
      </c>
      <c r="G9" s="35">
        <v>666</v>
      </c>
      <c r="H9" s="37">
        <f t="shared" si="2"/>
        <v>0.55500000000000005</v>
      </c>
      <c r="I9" s="35">
        <v>1200</v>
      </c>
      <c r="J9" s="35">
        <v>668</v>
      </c>
      <c r="K9" s="37">
        <f t="shared" si="3"/>
        <v>0.55666666666666664</v>
      </c>
      <c r="L9" s="38">
        <f t="shared" si="4"/>
        <v>2400</v>
      </c>
      <c r="M9" s="35">
        <f t="shared" si="0"/>
        <v>1334</v>
      </c>
      <c r="N9" s="39">
        <f t="shared" si="1"/>
        <v>667</v>
      </c>
      <c r="O9" s="35">
        <v>24</v>
      </c>
      <c r="P9" s="40" t="str">
        <f t="shared" si="5"/>
        <v>Back</v>
      </c>
      <c r="R9">
        <f>MAX(M4:M29)</f>
        <v>1847</v>
      </c>
    </row>
    <row r="10" spans="1:18" x14ac:dyDescent="0.25">
      <c r="A10" s="29">
        <v>6</v>
      </c>
      <c r="B10" s="30" t="s">
        <v>80</v>
      </c>
      <c r="C10" s="30" t="s">
        <v>60</v>
      </c>
      <c r="D10" s="30" t="s">
        <v>61</v>
      </c>
      <c r="E10" s="29" t="s">
        <v>42</v>
      </c>
      <c r="F10" s="29">
        <v>1200</v>
      </c>
      <c r="G10" s="29">
        <v>648</v>
      </c>
      <c r="H10" s="31">
        <f t="shared" si="2"/>
        <v>0.54</v>
      </c>
      <c r="I10" s="29">
        <v>1200</v>
      </c>
      <c r="J10" s="29">
        <v>695</v>
      </c>
      <c r="K10" s="31">
        <f t="shared" si="3"/>
        <v>0.57916666666666672</v>
      </c>
      <c r="L10" s="32">
        <f t="shared" si="4"/>
        <v>2400</v>
      </c>
      <c r="M10" s="29">
        <f t="shared" si="0"/>
        <v>1343</v>
      </c>
      <c r="N10" s="33">
        <f t="shared" si="1"/>
        <v>671.5</v>
      </c>
      <c r="O10" s="29">
        <v>22</v>
      </c>
      <c r="P10" s="34" t="str">
        <f t="shared" si="5"/>
        <v>Back</v>
      </c>
      <c r="R10">
        <f>MIN(M4:M29)</f>
        <v>370</v>
      </c>
    </row>
    <row r="11" spans="1:18" x14ac:dyDescent="0.25">
      <c r="A11" s="35">
        <v>7</v>
      </c>
      <c r="B11" s="36" t="s">
        <v>81</v>
      </c>
      <c r="C11" s="36" t="s">
        <v>12</v>
      </c>
      <c r="D11" s="36" t="s">
        <v>13</v>
      </c>
      <c r="E11" s="35" t="s">
        <v>43</v>
      </c>
      <c r="F11" s="35">
        <v>1200</v>
      </c>
      <c r="G11" s="35">
        <v>831</v>
      </c>
      <c r="H11" s="37">
        <f t="shared" si="2"/>
        <v>0.6925</v>
      </c>
      <c r="I11" s="35">
        <v>1200</v>
      </c>
      <c r="J11" s="35">
        <v>800</v>
      </c>
      <c r="K11" s="37">
        <f t="shared" si="3"/>
        <v>0.66666666666666663</v>
      </c>
      <c r="L11" s="38">
        <f t="shared" si="4"/>
        <v>2400</v>
      </c>
      <c r="M11" s="35">
        <f t="shared" si="0"/>
        <v>1631</v>
      </c>
      <c r="N11" s="39">
        <f t="shared" si="1"/>
        <v>815.5</v>
      </c>
      <c r="O11" s="35">
        <v>5</v>
      </c>
      <c r="P11" s="40" t="str">
        <f t="shared" si="5"/>
        <v>Pass</v>
      </c>
      <c r="R11" t="s">
        <v>105</v>
      </c>
    </row>
    <row r="12" spans="1:18" x14ac:dyDescent="0.25">
      <c r="A12" s="29">
        <v>8</v>
      </c>
      <c r="B12" s="30" t="s">
        <v>82</v>
      </c>
      <c r="C12" s="30" t="s">
        <v>14</v>
      </c>
      <c r="D12" s="30" t="s">
        <v>15</v>
      </c>
      <c r="E12" s="29" t="s">
        <v>44</v>
      </c>
      <c r="F12" s="29">
        <v>1200</v>
      </c>
      <c r="G12" s="29">
        <v>801</v>
      </c>
      <c r="H12" s="31">
        <f t="shared" si="2"/>
        <v>0.66749999999999998</v>
      </c>
      <c r="I12" s="29">
        <v>1200</v>
      </c>
      <c r="J12" s="29">
        <v>693</v>
      </c>
      <c r="K12" s="31">
        <f t="shared" si="3"/>
        <v>0.57750000000000001</v>
      </c>
      <c r="L12" s="32">
        <f t="shared" si="4"/>
        <v>2400</v>
      </c>
      <c r="M12" s="29">
        <f t="shared" si="0"/>
        <v>1494</v>
      </c>
      <c r="N12" s="33">
        <f t="shared" si="1"/>
        <v>747</v>
      </c>
      <c r="O12" s="29">
        <v>14</v>
      </c>
      <c r="P12" s="34" t="str">
        <f t="shared" si="5"/>
        <v>Back</v>
      </c>
    </row>
    <row r="13" spans="1:18" x14ac:dyDescent="0.25">
      <c r="A13" s="35">
        <v>9</v>
      </c>
      <c r="B13" s="36" t="s">
        <v>83</v>
      </c>
      <c r="C13" s="36" t="s">
        <v>73</v>
      </c>
      <c r="D13" s="36" t="s">
        <v>16</v>
      </c>
      <c r="E13" s="35" t="s">
        <v>45</v>
      </c>
      <c r="F13" s="35">
        <v>1200</v>
      </c>
      <c r="G13" s="35">
        <v>781</v>
      </c>
      <c r="H13" s="37">
        <f t="shared" si="2"/>
        <v>0.65083333333333337</v>
      </c>
      <c r="I13" s="35">
        <v>1200</v>
      </c>
      <c r="J13" s="35">
        <v>847</v>
      </c>
      <c r="K13" s="37">
        <f t="shared" si="3"/>
        <v>0.70583333333333331</v>
      </c>
      <c r="L13" s="38">
        <f t="shared" si="4"/>
        <v>2400</v>
      </c>
      <c r="M13" s="35">
        <f t="shared" si="0"/>
        <v>1628</v>
      </c>
      <c r="N13" s="39">
        <f t="shared" si="1"/>
        <v>814</v>
      </c>
      <c r="O13" s="35">
        <v>6</v>
      </c>
      <c r="P13" s="40" t="str">
        <f t="shared" si="5"/>
        <v>Pass</v>
      </c>
    </row>
    <row r="14" spans="1:18" x14ac:dyDescent="0.25">
      <c r="A14" s="29">
        <v>10</v>
      </c>
      <c r="B14" s="30" t="s">
        <v>84</v>
      </c>
      <c r="C14" s="30" t="s">
        <v>17</v>
      </c>
      <c r="D14" s="30" t="s">
        <v>18</v>
      </c>
      <c r="E14" s="29" t="s">
        <v>46</v>
      </c>
      <c r="F14" s="29">
        <v>1200</v>
      </c>
      <c r="G14" s="29">
        <v>670</v>
      </c>
      <c r="H14" s="31">
        <f t="shared" si="2"/>
        <v>0.55833333333333335</v>
      </c>
      <c r="I14" s="29">
        <v>1200</v>
      </c>
      <c r="J14" s="29">
        <v>697</v>
      </c>
      <c r="K14" s="31">
        <f t="shared" si="3"/>
        <v>0.58083333333333331</v>
      </c>
      <c r="L14" s="32">
        <f t="shared" si="4"/>
        <v>2400</v>
      </c>
      <c r="M14" s="29">
        <f t="shared" si="0"/>
        <v>1367</v>
      </c>
      <c r="N14" s="33">
        <f t="shared" si="1"/>
        <v>683.5</v>
      </c>
      <c r="O14" s="29">
        <v>20</v>
      </c>
      <c r="P14" s="34" t="str">
        <f t="shared" si="5"/>
        <v>Back</v>
      </c>
    </row>
    <row r="15" spans="1:18" x14ac:dyDescent="0.25">
      <c r="A15" s="35">
        <v>11</v>
      </c>
      <c r="B15" s="36" t="s">
        <v>85</v>
      </c>
      <c r="C15" s="36" t="s">
        <v>19</v>
      </c>
      <c r="D15" s="36" t="s">
        <v>7</v>
      </c>
      <c r="E15" s="35" t="s">
        <v>47</v>
      </c>
      <c r="F15" s="35">
        <v>1200</v>
      </c>
      <c r="G15" s="35">
        <v>824</v>
      </c>
      <c r="H15" s="37">
        <f t="shared" si="2"/>
        <v>0.68666666666666665</v>
      </c>
      <c r="I15" s="35">
        <v>1200</v>
      </c>
      <c r="J15" s="35">
        <v>753</v>
      </c>
      <c r="K15" s="37">
        <f t="shared" si="3"/>
        <v>0.62749999999999995</v>
      </c>
      <c r="L15" s="38">
        <f t="shared" si="4"/>
        <v>2400</v>
      </c>
      <c r="M15" s="35">
        <f t="shared" si="0"/>
        <v>1577</v>
      </c>
      <c r="N15" s="39">
        <f t="shared" si="1"/>
        <v>788.5</v>
      </c>
      <c r="O15" s="35">
        <v>9</v>
      </c>
      <c r="P15" s="40" t="str">
        <f t="shared" si="5"/>
        <v>Pass</v>
      </c>
    </row>
    <row r="16" spans="1:18" x14ac:dyDescent="0.25">
      <c r="A16" s="29">
        <v>12</v>
      </c>
      <c r="B16" s="30" t="s">
        <v>86</v>
      </c>
      <c r="C16" s="30" t="s">
        <v>20</v>
      </c>
      <c r="D16" s="30" t="s">
        <v>7</v>
      </c>
      <c r="E16" s="29" t="s">
        <v>48</v>
      </c>
      <c r="F16" s="29">
        <v>1200</v>
      </c>
      <c r="G16" s="29">
        <v>790</v>
      </c>
      <c r="H16" s="31">
        <f t="shared" si="2"/>
        <v>0.65833333333333333</v>
      </c>
      <c r="I16" s="29">
        <v>1200</v>
      </c>
      <c r="J16" s="29">
        <v>725</v>
      </c>
      <c r="K16" s="31">
        <f t="shared" si="3"/>
        <v>0.60416666666666663</v>
      </c>
      <c r="L16" s="32">
        <f t="shared" si="4"/>
        <v>2400</v>
      </c>
      <c r="M16" s="29">
        <f t="shared" si="0"/>
        <v>1515</v>
      </c>
      <c r="N16" s="33">
        <f t="shared" si="1"/>
        <v>757.5</v>
      </c>
      <c r="O16" s="29">
        <v>11</v>
      </c>
      <c r="P16" s="34" t="str">
        <f t="shared" si="5"/>
        <v>Pass</v>
      </c>
    </row>
    <row r="17" spans="1:16" x14ac:dyDescent="0.25">
      <c r="A17" s="35">
        <v>13</v>
      </c>
      <c r="B17" s="36" t="s">
        <v>87</v>
      </c>
      <c r="C17" s="36" t="s">
        <v>21</v>
      </c>
      <c r="D17" s="36" t="s">
        <v>13</v>
      </c>
      <c r="E17" s="35" t="s">
        <v>49</v>
      </c>
      <c r="F17" s="35">
        <v>1200</v>
      </c>
      <c r="G17" s="35">
        <v>764</v>
      </c>
      <c r="H17" s="37">
        <f t="shared" si="2"/>
        <v>0.63666666666666671</v>
      </c>
      <c r="I17" s="35">
        <v>1200</v>
      </c>
      <c r="J17" s="35">
        <v>751</v>
      </c>
      <c r="K17" s="37">
        <f t="shared" si="3"/>
        <v>0.62583333333333335</v>
      </c>
      <c r="L17" s="38">
        <f t="shared" si="4"/>
        <v>2400</v>
      </c>
      <c r="M17" s="35">
        <f t="shared" si="0"/>
        <v>1515</v>
      </c>
      <c r="N17" s="39">
        <f t="shared" si="1"/>
        <v>757.5</v>
      </c>
      <c r="O17" s="35">
        <v>12</v>
      </c>
      <c r="P17" s="40" t="str">
        <f t="shared" si="5"/>
        <v>Pass</v>
      </c>
    </row>
    <row r="18" spans="1:16" x14ac:dyDescent="0.25">
      <c r="A18" s="29">
        <v>14</v>
      </c>
      <c r="B18" s="30" t="s">
        <v>88</v>
      </c>
      <c r="C18" s="30" t="s">
        <v>22</v>
      </c>
      <c r="D18" s="30" t="s">
        <v>23</v>
      </c>
      <c r="E18" s="29" t="s">
        <v>50</v>
      </c>
      <c r="F18" s="29">
        <v>1200</v>
      </c>
      <c r="G18" s="29">
        <v>863</v>
      </c>
      <c r="H18" s="31">
        <f t="shared" si="2"/>
        <v>0.71916666666666662</v>
      </c>
      <c r="I18" s="29">
        <v>1200</v>
      </c>
      <c r="J18" s="29">
        <v>809</v>
      </c>
      <c r="K18" s="31">
        <f t="shared" si="3"/>
        <v>0.67416666666666669</v>
      </c>
      <c r="L18" s="32">
        <f t="shared" si="4"/>
        <v>2400</v>
      </c>
      <c r="M18" s="29">
        <f t="shared" si="0"/>
        <v>1672</v>
      </c>
      <c r="N18" s="33">
        <f t="shared" si="1"/>
        <v>836</v>
      </c>
      <c r="O18" s="29">
        <v>4</v>
      </c>
      <c r="P18" s="34" t="str">
        <f t="shared" si="5"/>
        <v>Pass</v>
      </c>
    </row>
    <row r="19" spans="1:16" x14ac:dyDescent="0.25">
      <c r="A19" s="35">
        <v>15</v>
      </c>
      <c r="B19" s="36" t="s">
        <v>89</v>
      </c>
      <c r="C19" s="36" t="s">
        <v>24</v>
      </c>
      <c r="D19" s="36" t="s">
        <v>13</v>
      </c>
      <c r="E19" s="35" t="s">
        <v>51</v>
      </c>
      <c r="F19" s="35">
        <v>1200</v>
      </c>
      <c r="G19" s="35">
        <v>802</v>
      </c>
      <c r="H19" s="37">
        <f t="shared" si="2"/>
        <v>0.66833333333333333</v>
      </c>
      <c r="I19" s="35">
        <v>1200</v>
      </c>
      <c r="J19" s="35">
        <v>708</v>
      </c>
      <c r="K19" s="37">
        <f t="shared" si="3"/>
        <v>0.59</v>
      </c>
      <c r="L19" s="38">
        <f t="shared" si="4"/>
        <v>2400</v>
      </c>
      <c r="M19" s="35">
        <f t="shared" si="0"/>
        <v>1510</v>
      </c>
      <c r="N19" s="39">
        <f t="shared" si="1"/>
        <v>755</v>
      </c>
      <c r="O19" s="35">
        <v>13</v>
      </c>
      <c r="P19" s="40" t="str">
        <f t="shared" si="5"/>
        <v>Pass</v>
      </c>
    </row>
    <row r="20" spans="1:16" x14ac:dyDescent="0.25">
      <c r="A20" s="29">
        <v>16</v>
      </c>
      <c r="B20" s="30" t="s">
        <v>90</v>
      </c>
      <c r="C20" s="30" t="s">
        <v>25</v>
      </c>
      <c r="D20" s="30" t="s">
        <v>7</v>
      </c>
      <c r="E20" s="29" t="s">
        <v>52</v>
      </c>
      <c r="F20" s="29">
        <v>1200</v>
      </c>
      <c r="G20" s="29">
        <v>839</v>
      </c>
      <c r="H20" s="31">
        <f t="shared" si="2"/>
        <v>0.69916666666666671</v>
      </c>
      <c r="I20" s="29">
        <v>1200</v>
      </c>
      <c r="J20" s="29">
        <v>762</v>
      </c>
      <c r="K20" s="31">
        <f t="shared" si="3"/>
        <v>0.63500000000000001</v>
      </c>
      <c r="L20" s="32">
        <f t="shared" si="4"/>
        <v>2400</v>
      </c>
      <c r="M20" s="29">
        <f t="shared" si="0"/>
        <v>1601</v>
      </c>
      <c r="N20" s="33">
        <f t="shared" si="1"/>
        <v>800.5</v>
      </c>
      <c r="O20" s="29">
        <v>8</v>
      </c>
      <c r="P20" s="34" t="str">
        <f t="shared" si="5"/>
        <v>Pass</v>
      </c>
    </row>
    <row r="21" spans="1:16" x14ac:dyDescent="0.25">
      <c r="A21" s="35">
        <v>17</v>
      </c>
      <c r="B21" s="36" t="s">
        <v>91</v>
      </c>
      <c r="C21" s="36" t="s">
        <v>26</v>
      </c>
      <c r="D21" s="36" t="s">
        <v>27</v>
      </c>
      <c r="E21" s="35" t="s">
        <v>53</v>
      </c>
      <c r="F21" s="35">
        <v>1200</v>
      </c>
      <c r="G21" s="35">
        <v>745</v>
      </c>
      <c r="H21" s="37">
        <f t="shared" si="2"/>
        <v>0.62083333333333335</v>
      </c>
      <c r="I21" s="35">
        <v>1200</v>
      </c>
      <c r="J21" s="35">
        <v>747</v>
      </c>
      <c r="K21" s="37">
        <f t="shared" si="3"/>
        <v>0.62250000000000005</v>
      </c>
      <c r="L21" s="38">
        <f t="shared" si="4"/>
        <v>2400</v>
      </c>
      <c r="M21" s="35">
        <f t="shared" si="0"/>
        <v>1492</v>
      </c>
      <c r="N21" s="39">
        <f t="shared" si="1"/>
        <v>746</v>
      </c>
      <c r="O21" s="35">
        <v>15</v>
      </c>
      <c r="P21" s="40" t="str">
        <f t="shared" si="5"/>
        <v>Back</v>
      </c>
    </row>
    <row r="22" spans="1:16" x14ac:dyDescent="0.25">
      <c r="A22" s="29">
        <v>18</v>
      </c>
      <c r="B22" s="30" t="s">
        <v>92</v>
      </c>
      <c r="C22" s="30" t="s">
        <v>28</v>
      </c>
      <c r="D22" s="30" t="s">
        <v>7</v>
      </c>
      <c r="E22" s="29" t="s">
        <v>54</v>
      </c>
      <c r="F22" s="29">
        <v>1200</v>
      </c>
      <c r="G22" s="29">
        <v>726</v>
      </c>
      <c r="H22" s="31">
        <f t="shared" si="2"/>
        <v>0.60499999999999998</v>
      </c>
      <c r="I22" s="29">
        <v>1200</v>
      </c>
      <c r="J22" s="29">
        <v>698</v>
      </c>
      <c r="K22" s="31">
        <f t="shared" si="3"/>
        <v>0.58166666666666667</v>
      </c>
      <c r="L22" s="32">
        <f t="shared" si="4"/>
        <v>2400</v>
      </c>
      <c r="M22" s="29">
        <f t="shared" si="0"/>
        <v>1424</v>
      </c>
      <c r="N22" s="33">
        <f t="shared" si="1"/>
        <v>712</v>
      </c>
      <c r="O22" s="29">
        <v>16</v>
      </c>
      <c r="P22" s="34" t="str">
        <f t="shared" si="5"/>
        <v>Back</v>
      </c>
    </row>
    <row r="23" spans="1:16" x14ac:dyDescent="0.25">
      <c r="A23" s="35">
        <v>19</v>
      </c>
      <c r="B23" s="36" t="s">
        <v>93</v>
      </c>
      <c r="C23" s="36" t="s">
        <v>29</v>
      </c>
      <c r="D23" s="36" t="s">
        <v>30</v>
      </c>
      <c r="E23" s="35" t="s">
        <v>55</v>
      </c>
      <c r="F23" s="35">
        <v>1200</v>
      </c>
      <c r="G23" s="35">
        <v>715</v>
      </c>
      <c r="H23" s="37">
        <f t="shared" si="2"/>
        <v>0.59583333333333333</v>
      </c>
      <c r="I23" s="35">
        <v>1200</v>
      </c>
      <c r="J23" s="35">
        <v>649</v>
      </c>
      <c r="K23" s="37">
        <f t="shared" si="3"/>
        <v>0.54083333333333339</v>
      </c>
      <c r="L23" s="38">
        <f t="shared" si="4"/>
        <v>2400</v>
      </c>
      <c r="M23" s="35">
        <f t="shared" si="0"/>
        <v>1364</v>
      </c>
      <c r="N23" s="39">
        <f t="shared" si="1"/>
        <v>682</v>
      </c>
      <c r="O23" s="35">
        <v>21</v>
      </c>
      <c r="P23" s="40" t="str">
        <f t="shared" si="5"/>
        <v>Back</v>
      </c>
    </row>
    <row r="24" spans="1:16" x14ac:dyDescent="0.25">
      <c r="A24" s="29">
        <v>20</v>
      </c>
      <c r="B24" s="30" t="s">
        <v>94</v>
      </c>
      <c r="C24" s="30" t="s">
        <v>100</v>
      </c>
      <c r="D24" s="30" t="s">
        <v>7</v>
      </c>
      <c r="E24" s="29" t="s">
        <v>56</v>
      </c>
      <c r="F24" s="29">
        <v>1200</v>
      </c>
      <c r="G24" s="29">
        <v>658</v>
      </c>
      <c r="H24" s="31">
        <f t="shared" si="2"/>
        <v>0.54833333333333334</v>
      </c>
      <c r="I24" s="29">
        <v>1200</v>
      </c>
      <c r="J24" s="29">
        <v>755</v>
      </c>
      <c r="K24" s="31">
        <f t="shared" si="3"/>
        <v>0.62916666666666665</v>
      </c>
      <c r="L24" s="32">
        <f t="shared" si="4"/>
        <v>2400</v>
      </c>
      <c r="M24" s="29">
        <f t="shared" si="0"/>
        <v>1413</v>
      </c>
      <c r="N24" s="33">
        <f t="shared" si="1"/>
        <v>706.5</v>
      </c>
      <c r="O24" s="29">
        <v>17</v>
      </c>
      <c r="P24" s="34" t="str">
        <f t="shared" si="5"/>
        <v>Back</v>
      </c>
    </row>
    <row r="25" spans="1:16" x14ac:dyDescent="0.25">
      <c r="A25" s="35">
        <v>21</v>
      </c>
      <c r="B25" s="36" t="s">
        <v>95</v>
      </c>
      <c r="C25" s="36" t="s">
        <v>35</v>
      </c>
      <c r="D25" s="36" t="s">
        <v>7</v>
      </c>
      <c r="E25" s="35" t="s">
        <v>57</v>
      </c>
      <c r="F25" s="35">
        <v>1200</v>
      </c>
      <c r="G25" s="35">
        <v>673</v>
      </c>
      <c r="H25" s="37">
        <f t="shared" si="2"/>
        <v>0.56083333333333329</v>
      </c>
      <c r="I25" s="35">
        <v>1200</v>
      </c>
      <c r="J25" s="35">
        <v>736</v>
      </c>
      <c r="K25" s="37">
        <f t="shared" si="3"/>
        <v>0.61333333333333329</v>
      </c>
      <c r="L25" s="38">
        <f t="shared" si="4"/>
        <v>2400</v>
      </c>
      <c r="M25" s="35">
        <f t="shared" si="0"/>
        <v>1409</v>
      </c>
      <c r="N25" s="39">
        <f t="shared" si="1"/>
        <v>704.5</v>
      </c>
      <c r="O25" s="35">
        <v>18</v>
      </c>
      <c r="P25" s="40" t="str">
        <f t="shared" si="5"/>
        <v>Back</v>
      </c>
    </row>
    <row r="26" spans="1:16" x14ac:dyDescent="0.25">
      <c r="A26" s="29">
        <v>22</v>
      </c>
      <c r="B26" s="30" t="s">
        <v>96</v>
      </c>
      <c r="C26" s="30" t="s">
        <v>31</v>
      </c>
      <c r="D26" s="30" t="s">
        <v>5</v>
      </c>
      <c r="E26" s="29" t="s">
        <v>58</v>
      </c>
      <c r="F26" s="29">
        <v>1200</v>
      </c>
      <c r="G26" s="29">
        <v>916</v>
      </c>
      <c r="H26" s="31">
        <f t="shared" si="2"/>
        <v>0.76333333333333331</v>
      </c>
      <c r="I26" s="29">
        <v>1200</v>
      </c>
      <c r="J26" s="29">
        <v>878</v>
      </c>
      <c r="K26" s="31">
        <f t="shared" si="3"/>
        <v>0.73166666666666669</v>
      </c>
      <c r="L26" s="32">
        <f t="shared" si="4"/>
        <v>2400</v>
      </c>
      <c r="M26" s="29">
        <f t="shared" si="0"/>
        <v>1794</v>
      </c>
      <c r="N26" s="33">
        <f t="shared" si="1"/>
        <v>897</v>
      </c>
      <c r="O26" s="29">
        <v>2</v>
      </c>
      <c r="P26" s="34" t="str">
        <f t="shared" si="5"/>
        <v>Pass</v>
      </c>
    </row>
    <row r="27" spans="1:16" x14ac:dyDescent="0.25">
      <c r="A27" s="35">
        <v>23</v>
      </c>
      <c r="B27" s="36" t="s">
        <v>97</v>
      </c>
      <c r="C27" s="36" t="s">
        <v>32</v>
      </c>
      <c r="D27" s="36" t="s">
        <v>23</v>
      </c>
      <c r="E27" s="35" t="s">
        <v>59</v>
      </c>
      <c r="F27" s="35">
        <v>1200</v>
      </c>
      <c r="G27" s="35">
        <v>820</v>
      </c>
      <c r="H27" s="37">
        <f t="shared" si="2"/>
        <v>0.68333333333333335</v>
      </c>
      <c r="I27" s="35">
        <v>1200</v>
      </c>
      <c r="J27" s="35">
        <v>804</v>
      </c>
      <c r="K27" s="37">
        <f t="shared" si="3"/>
        <v>0.67</v>
      </c>
      <c r="L27" s="38">
        <f t="shared" si="4"/>
        <v>2400</v>
      </c>
      <c r="M27" s="35">
        <f t="shared" si="0"/>
        <v>1624</v>
      </c>
      <c r="N27" s="39">
        <f t="shared" si="1"/>
        <v>812</v>
      </c>
      <c r="O27" s="35">
        <v>7</v>
      </c>
      <c r="P27" s="40" t="str">
        <f t="shared" si="5"/>
        <v>Pass</v>
      </c>
    </row>
    <row r="28" spans="1:16" x14ac:dyDescent="0.25">
      <c r="A28" s="29">
        <v>24</v>
      </c>
      <c r="B28" s="30" t="s">
        <v>98</v>
      </c>
      <c r="C28" s="30" t="s">
        <v>33</v>
      </c>
      <c r="D28" s="30" t="s">
        <v>34</v>
      </c>
      <c r="E28" s="29" t="s">
        <v>62</v>
      </c>
      <c r="F28" s="29">
        <v>1200</v>
      </c>
      <c r="G28" s="29">
        <v>901</v>
      </c>
      <c r="H28" s="31">
        <f t="shared" si="2"/>
        <v>0.75083333333333335</v>
      </c>
      <c r="I28" s="29">
        <v>1200</v>
      </c>
      <c r="J28" s="29">
        <v>870</v>
      </c>
      <c r="K28" s="31">
        <f t="shared" si="3"/>
        <v>0.72499999999999998</v>
      </c>
      <c r="L28" s="32">
        <f t="shared" si="4"/>
        <v>2400</v>
      </c>
      <c r="M28" s="29">
        <f t="shared" si="0"/>
        <v>1771</v>
      </c>
      <c r="N28" s="33">
        <f t="shared" si="1"/>
        <v>885.5</v>
      </c>
      <c r="O28" s="29">
        <v>3</v>
      </c>
      <c r="P28" s="34" t="str">
        <f t="shared" si="5"/>
        <v>Pass</v>
      </c>
    </row>
    <row r="29" spans="1:16" x14ac:dyDescent="0.25">
      <c r="A29" s="41">
        <v>25</v>
      </c>
      <c r="B29" s="42" t="s">
        <v>99</v>
      </c>
      <c r="C29" s="42" t="s">
        <v>36</v>
      </c>
      <c r="D29" s="42" t="s">
        <v>7</v>
      </c>
      <c r="E29" s="41" t="s">
        <v>63</v>
      </c>
      <c r="F29" s="41">
        <v>1200</v>
      </c>
      <c r="G29" s="41">
        <v>715</v>
      </c>
      <c r="H29" s="43">
        <f t="shared" si="2"/>
        <v>0.59583333333333333</v>
      </c>
      <c r="I29" s="41">
        <v>1200</v>
      </c>
      <c r="J29" s="41">
        <v>678</v>
      </c>
      <c r="K29" s="43">
        <f t="shared" si="3"/>
        <v>0.56499999999999995</v>
      </c>
      <c r="L29" s="44">
        <f t="shared" si="4"/>
        <v>2400</v>
      </c>
      <c r="M29" s="41">
        <f t="shared" si="0"/>
        <v>1393</v>
      </c>
      <c r="N29" s="45">
        <f t="shared" si="1"/>
        <v>696.5</v>
      </c>
      <c r="O29" s="41">
        <v>19</v>
      </c>
      <c r="P29" s="46" t="str">
        <f t="shared" si="5"/>
        <v>Back</v>
      </c>
    </row>
  </sheetData>
  <mergeCells count="5">
    <mergeCell ref="I3:K3"/>
    <mergeCell ref="A3:E3"/>
    <mergeCell ref="L3:M3"/>
    <mergeCell ref="A1:P2"/>
    <mergeCell ref="F3:H3"/>
  </mergeCells>
  <conditionalFormatting sqref="O30:O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29">
    <cfRule type="cellIs" dxfId="8" priority="13" operator="greaterThan">
      <formula>1500</formula>
    </cfRule>
  </conditionalFormatting>
  <conditionalFormatting sqref="M5:M29">
    <cfRule type="cellIs" dxfId="7" priority="12" operator="greaterThan">
      <formula>1500</formula>
    </cfRule>
  </conditionalFormatting>
  <conditionalFormatting sqref="M6:M29">
    <cfRule type="cellIs" dxfId="6" priority="11" operator="between">
      <formula>1000</formula>
      <formula>1500</formula>
    </cfRule>
  </conditionalFormatting>
  <conditionalFormatting sqref="M5">
    <cfRule type="cellIs" dxfId="5" priority="10" operator="lessThan">
      <formula>1000</formula>
    </cfRule>
  </conditionalFormatting>
  <conditionalFormatting sqref="M8">
    <cfRule type="cellIs" dxfId="4" priority="9" operator="lessThan">
      <formula>1000</formula>
    </cfRule>
  </conditionalFormatting>
  <conditionalFormatting sqref="P5:P29">
    <cfRule type="containsText" dxfId="3" priority="4" operator="containsText" text="p5">
      <formula>NOT(ISERROR(SEARCH("p5",P5)))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6DCE2D5-E5DD-40EE-B2A5-C526885FE984}">
            <xm:f>NOT(ISERROR(SEARCH($P$5,P5)))</xm:f>
            <xm:f>$P$5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P5:P29</xm:sqref>
        </x14:conditionalFormatting>
        <x14:conditionalFormatting xmlns:xm="http://schemas.microsoft.com/office/excel/2006/main">
          <x14:cfRule type="containsText" priority="2" operator="containsText" id="{B5F45FB0-5DA7-4873-B9DC-48FD62B823EC}">
            <xm:f>NOT(ISERROR(SEARCH($P$8,P5)))</xm:f>
            <xm:f>$P$8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P5:P29</xm:sqref>
        </x14:conditionalFormatting>
        <x14:conditionalFormatting xmlns:xm="http://schemas.microsoft.com/office/excel/2006/main">
          <x14:cfRule type="containsText" priority="1" operator="containsText" id="{CEE5EB1B-15FC-4B67-B8A2-32C0C3090240}">
            <xm:f>NOT(ISERROR(SEARCH($P$6,P5)))</xm:f>
            <xm:f>$P$6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P5:P29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Bijalwan</dc:creator>
  <cp:lastModifiedBy>Ashish Bijalwan</cp:lastModifiedBy>
  <dcterms:created xsi:type="dcterms:W3CDTF">2023-09-21T16:36:18Z</dcterms:created>
  <dcterms:modified xsi:type="dcterms:W3CDTF">2023-09-27T07:19:27Z</dcterms:modified>
</cp:coreProperties>
</file>