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l\Documents\R\wd\a_MPT\EU\data\"/>
    </mc:Choice>
  </mc:AlternateContent>
  <bookViews>
    <workbookView xWindow="0" yWindow="0" windowWidth="38400" windowHeight="12330"/>
  </bookViews>
  <sheets>
    <sheet name="IEA" sheetId="1" r:id="rId1"/>
    <sheet name="a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E20" i="1" l="1"/>
  <c r="E19" i="1"/>
  <c r="E16" i="1"/>
  <c r="F16" i="1"/>
  <c r="G16" i="1"/>
  <c r="F17" i="1"/>
  <c r="G17" i="1"/>
  <c r="F18" i="1"/>
  <c r="G18" i="1"/>
  <c r="C16" i="1"/>
  <c r="D16" i="1"/>
  <c r="C17" i="1"/>
  <c r="D17" i="1"/>
  <c r="C18" i="1"/>
  <c r="D18" i="1"/>
  <c r="B18" i="1"/>
  <c r="B16" i="1"/>
  <c r="D11" i="1"/>
  <c r="R5" i="1"/>
  <c r="S5" i="1"/>
  <c r="R6" i="1"/>
  <c r="S6" i="1"/>
  <c r="R7" i="1"/>
  <c r="S7" i="1"/>
  <c r="Q6" i="1"/>
  <c r="Q7" i="1"/>
  <c r="Q5" i="1"/>
  <c r="P5" i="1"/>
  <c r="P6" i="1"/>
  <c r="P7" i="1"/>
  <c r="O5" i="1"/>
  <c r="O6" i="1"/>
  <c r="O7" i="1"/>
  <c r="N6" i="1"/>
  <c r="N7" i="1"/>
  <c r="N5" i="1"/>
  <c r="J17" i="1" l="1"/>
  <c r="H18" i="1"/>
  <c r="I17" i="1" l="1"/>
  <c r="I18" i="1"/>
  <c r="E17" i="1"/>
  <c r="E18" i="1"/>
  <c r="J18" i="1"/>
  <c r="H17" i="1"/>
</calcChain>
</file>

<file path=xl/comments1.xml><?xml version="1.0" encoding="utf-8"?>
<comments xmlns="http://schemas.openxmlformats.org/spreadsheetml/2006/main">
  <authors>
    <author>Prol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Prol:</t>
        </r>
        <r>
          <rPr>
            <sz val="9"/>
            <color indexed="81"/>
            <rFont val="Tahoma"/>
            <family val="2"/>
          </rPr>
          <t xml:space="preserve">
IEA Net Zero Report
https://iea.blob.core.windows.net/assets/4719e321-6d3d-41a2-bd6b-461ad2f850a8/NetZeroby2050-ARoadmapfortheGlobalEnergySector.pdf
Table B.1. p. 201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Prol:</t>
        </r>
        <r>
          <rPr>
            <sz val="9"/>
            <color indexed="81"/>
            <rFont val="Tahoma"/>
            <family val="2"/>
          </rPr>
          <t xml:space="preserve">
IEA Net Zero Report
https://iea.blob.core.windows.net/assets/4719e321-6d3d-41a2-bd6b-461ad2f850a8/NetZeroby2050-ARoadmapfortheGlobalEnergySector.pdf
Table B.1. p. 201</t>
        </r>
      </text>
    </comment>
  </commentList>
</comments>
</file>

<file path=xl/sharedStrings.xml><?xml version="1.0" encoding="utf-8"?>
<sst xmlns="http://schemas.openxmlformats.org/spreadsheetml/2006/main" count="33" uniqueCount="21">
  <si>
    <t>PV</t>
  </si>
  <si>
    <t>Onshore</t>
  </si>
  <si>
    <t>Offshore</t>
  </si>
  <si>
    <t>Capital costs ($/kW)</t>
  </si>
  <si>
    <t>Capacity factor (%)</t>
  </si>
  <si>
    <t>Fuel and O&amp;M ($/MWh)</t>
  </si>
  <si>
    <t>LCOE ($/MWh)</t>
  </si>
  <si>
    <t>n</t>
  </si>
  <si>
    <t>d</t>
  </si>
  <si>
    <t>Assumptions</t>
  </si>
  <si>
    <t>Relative cost wrt solar</t>
  </si>
  <si>
    <t>IEA, 2021</t>
  </si>
  <si>
    <t>LCOE</t>
  </si>
  <si>
    <t>CRF</t>
  </si>
  <si>
    <t>Fuel and O&amp;M (% of C)</t>
  </si>
  <si>
    <t>Annualized cost ($/MW y)</t>
  </si>
  <si>
    <t>Fuel and O&amp;M ($/kW y)</t>
  </si>
  <si>
    <t>tech</t>
  </si>
  <si>
    <t>year</t>
  </si>
  <si>
    <t>ac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</si>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</sst>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1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4" fillId="0" borderId="0" xfId="0" applyFont="1" applyFill="1"/>
    <xf numFmtId="1" fontId="5" fillId="0" borderId="0" xfId="0" applyNumberFormat="1" applyFont="1" applyFill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6" fillId="0" borderId="0" xfId="0" applyFont="1" applyFill="1"/>
    <xf numFmtId="164" fontId="7" fillId="0" borderId="0" xfId="0" applyNumberFormat="1" applyFont="1" applyFill="1"/>
    <xf numFmtId="0" fontId="7" fillId="0" borderId="0" xfId="0" applyFont="1" applyFill="1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0" fillId="2" borderId="0" xfId="0" applyNumberFormat="1" applyFill="1"/>
    <xf numFmtId="0" fontId="0" fillId="2" borderId="1" xfId="0" applyFill="1" applyBorder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3"/>
  <sheetViews>
    <sheetView tabSelected="1" zoomScale="115" zoomScaleNormal="115" workbookViewId="0">
      <selection activeCell="N5" sqref="N5:N6"/>
    </sheetView>
  </sheetViews>
  <sheetFormatPr baseColWidth="10" defaultRowHeight="15" x14ac:dyDescent="0.25"/>
  <cols>
    <col min="5" max="5" width="13.140625" bestFit="1" customWidth="1"/>
  </cols>
  <sheetData>
    <row r="1" spans="1:19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9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9" ht="15" customHeight="1" x14ac:dyDescent="0.25">
      <c r="A3" s="6"/>
      <c r="B3" s="22" t="s">
        <v>3</v>
      </c>
      <c r="C3" s="22"/>
      <c r="D3" s="3"/>
      <c r="E3" s="22" t="s">
        <v>4</v>
      </c>
      <c r="F3" s="22"/>
      <c r="G3" s="3"/>
      <c r="H3" s="21" t="s">
        <v>5</v>
      </c>
      <c r="I3" s="22"/>
      <c r="J3" s="3"/>
      <c r="K3" s="22" t="s">
        <v>6</v>
      </c>
      <c r="L3" s="22"/>
      <c r="M3" s="3"/>
      <c r="N3" s="21" t="s">
        <v>16</v>
      </c>
      <c r="O3" s="21"/>
      <c r="P3" s="21"/>
      <c r="Q3" s="21" t="s">
        <v>14</v>
      </c>
      <c r="R3" s="21"/>
      <c r="S3" s="21"/>
    </row>
    <row r="4" spans="1:19" s="1" customFormat="1" x14ac:dyDescent="0.25">
      <c r="A4" s="15" t="s">
        <v>11</v>
      </c>
      <c r="B4" s="15">
        <v>2020</v>
      </c>
      <c r="C4" s="16">
        <v>2030</v>
      </c>
      <c r="D4" s="16">
        <v>2050</v>
      </c>
      <c r="E4" s="16">
        <v>2020</v>
      </c>
      <c r="F4" s="16">
        <v>2030</v>
      </c>
      <c r="G4" s="16">
        <v>2050</v>
      </c>
      <c r="H4" s="16">
        <v>2020</v>
      </c>
      <c r="I4" s="16">
        <v>2030</v>
      </c>
      <c r="J4" s="16">
        <v>2050</v>
      </c>
      <c r="K4" s="16">
        <v>2020</v>
      </c>
      <c r="L4" s="16">
        <v>2030</v>
      </c>
      <c r="M4" s="17">
        <v>2050</v>
      </c>
      <c r="N4" s="4">
        <v>2020</v>
      </c>
      <c r="O4" s="4">
        <v>2030</v>
      </c>
      <c r="P4" s="1">
        <v>2050</v>
      </c>
      <c r="Q4" s="4">
        <v>2020</v>
      </c>
      <c r="R4" s="4">
        <v>2030</v>
      </c>
      <c r="S4" s="1">
        <v>2050</v>
      </c>
    </row>
    <row r="5" spans="1:19" x14ac:dyDescent="0.25">
      <c r="A5" s="4" t="s">
        <v>0</v>
      </c>
      <c r="B5" s="26">
        <v>790</v>
      </c>
      <c r="C5" s="10">
        <v>460</v>
      </c>
      <c r="D5" s="10">
        <v>340</v>
      </c>
      <c r="E5" s="10">
        <v>13</v>
      </c>
      <c r="F5" s="10">
        <v>14</v>
      </c>
      <c r="G5" s="10">
        <v>14</v>
      </c>
      <c r="H5" s="10">
        <v>10</v>
      </c>
      <c r="I5" s="10">
        <v>10</v>
      </c>
      <c r="J5" s="10">
        <v>10</v>
      </c>
      <c r="K5" s="10">
        <v>55</v>
      </c>
      <c r="L5" s="10">
        <v>35</v>
      </c>
      <c r="M5" s="11">
        <v>25</v>
      </c>
      <c r="N5" s="27">
        <f>H5*E5*0.0876</f>
        <v>11.388</v>
      </c>
      <c r="O5" s="7">
        <f>I5*F5*0.0876</f>
        <v>12.263999999999999</v>
      </c>
      <c r="P5" s="7">
        <f>J5*G5*0.0876</f>
        <v>12.263999999999999</v>
      </c>
      <c r="Q5" s="2">
        <f>100*N5/B5</f>
        <v>1.4415189873417722</v>
      </c>
      <c r="R5" s="2">
        <f t="shared" ref="R5:S7" si="0">100*O5/C5</f>
        <v>2.6660869565217387</v>
      </c>
      <c r="S5" s="2">
        <f t="shared" si="0"/>
        <v>3.6070588235294112</v>
      </c>
    </row>
    <row r="6" spans="1:19" x14ac:dyDescent="0.25">
      <c r="A6" s="4" t="s">
        <v>1</v>
      </c>
      <c r="B6" s="26">
        <v>1540</v>
      </c>
      <c r="C6" s="10">
        <v>1420</v>
      </c>
      <c r="D6" s="10">
        <v>1300</v>
      </c>
      <c r="E6" s="10">
        <v>29</v>
      </c>
      <c r="F6" s="10">
        <v>30</v>
      </c>
      <c r="G6" s="10">
        <v>31</v>
      </c>
      <c r="H6" s="10">
        <v>15</v>
      </c>
      <c r="I6" s="10">
        <v>15</v>
      </c>
      <c r="J6" s="10">
        <v>15</v>
      </c>
      <c r="K6" s="10">
        <v>55</v>
      </c>
      <c r="L6" s="10">
        <v>45</v>
      </c>
      <c r="M6" s="11">
        <v>40</v>
      </c>
      <c r="N6" s="27">
        <f t="shared" ref="N6:P7" si="1">H6*E6*0.0876</f>
        <v>38.106000000000002</v>
      </c>
      <c r="O6" s="7">
        <f t="shared" si="1"/>
        <v>39.42</v>
      </c>
      <c r="P6" s="7">
        <f t="shared" si="1"/>
        <v>40.734000000000002</v>
      </c>
      <c r="Q6" s="2">
        <f t="shared" ref="Q6:Q7" si="2">100*N6/B6</f>
        <v>2.4744155844155848</v>
      </c>
      <c r="R6" s="2">
        <f t="shared" si="0"/>
        <v>2.7760563380281691</v>
      </c>
      <c r="S6" s="2">
        <f t="shared" si="0"/>
        <v>3.1333846153846157</v>
      </c>
    </row>
    <row r="7" spans="1:19" x14ac:dyDescent="0.25">
      <c r="A7" s="4" t="s">
        <v>2</v>
      </c>
      <c r="B7" s="12">
        <v>3600</v>
      </c>
      <c r="C7" s="13">
        <v>2020</v>
      </c>
      <c r="D7" s="13">
        <v>1420</v>
      </c>
      <c r="E7" s="13">
        <v>51</v>
      </c>
      <c r="F7" s="13">
        <v>56</v>
      </c>
      <c r="G7" s="13">
        <v>59</v>
      </c>
      <c r="H7" s="13">
        <v>15</v>
      </c>
      <c r="I7" s="13">
        <v>10</v>
      </c>
      <c r="J7" s="13">
        <v>5</v>
      </c>
      <c r="K7" s="13">
        <v>75</v>
      </c>
      <c r="L7" s="13">
        <v>40</v>
      </c>
      <c r="M7" s="14">
        <v>25</v>
      </c>
      <c r="N7" s="7">
        <f t="shared" si="1"/>
        <v>67.013999999999996</v>
      </c>
      <c r="O7" s="7">
        <f t="shared" si="1"/>
        <v>49.055999999999997</v>
      </c>
      <c r="P7" s="7">
        <f t="shared" si="1"/>
        <v>25.841999999999999</v>
      </c>
      <c r="Q7" s="2">
        <f t="shared" si="2"/>
        <v>1.8614999999999999</v>
      </c>
      <c r="R7" s="2">
        <f t="shared" si="0"/>
        <v>2.4285148514851485</v>
      </c>
      <c r="S7" s="2">
        <f t="shared" si="0"/>
        <v>1.8198591549295773</v>
      </c>
    </row>
    <row r="8" spans="1:19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9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9" x14ac:dyDescent="0.25">
      <c r="A11" s="4" t="s">
        <v>9</v>
      </c>
      <c r="B11" s="6"/>
      <c r="C11" s="4" t="s">
        <v>13</v>
      </c>
      <c r="D11" s="4">
        <f>(B12*(1+B12)^B13)/((1+B12)^B13-1)</f>
        <v>7.0952457299229624E-2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9" x14ac:dyDescent="0.25">
      <c r="A12" s="4" t="s">
        <v>8</v>
      </c>
      <c r="B12" s="4">
        <v>0.05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9" x14ac:dyDescent="0.25">
      <c r="A13" s="4" t="s">
        <v>7</v>
      </c>
      <c r="B13" s="4">
        <v>25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9" x14ac:dyDescent="0.25">
      <c r="A14" s="4"/>
      <c r="B14" s="22" t="s">
        <v>15</v>
      </c>
      <c r="C14" s="22"/>
      <c r="D14" s="22"/>
      <c r="E14" s="23" t="s">
        <v>12</v>
      </c>
      <c r="F14" s="23"/>
      <c r="G14" s="23"/>
      <c r="H14" s="23" t="s">
        <v>10</v>
      </c>
      <c r="I14" s="23"/>
      <c r="J14" s="23"/>
      <c r="K14" s="24"/>
      <c r="L14" s="24"/>
      <c r="M14" s="24"/>
      <c r="N14" s="6"/>
      <c r="O14" s="6"/>
    </row>
    <row r="15" spans="1:19" x14ac:dyDescent="0.25">
      <c r="A15" s="4" t="s">
        <v>11</v>
      </c>
      <c r="B15" s="4">
        <v>2020</v>
      </c>
      <c r="C15" s="4">
        <v>2030</v>
      </c>
      <c r="D15" s="4">
        <v>2050</v>
      </c>
      <c r="E15" s="18">
        <v>2020</v>
      </c>
      <c r="F15" s="18">
        <v>2030</v>
      </c>
      <c r="G15" s="18">
        <v>2050</v>
      </c>
      <c r="H15" s="18">
        <v>2020</v>
      </c>
      <c r="I15" s="18">
        <v>2030</v>
      </c>
      <c r="J15" s="18">
        <v>2050</v>
      </c>
      <c r="K15" s="8"/>
      <c r="L15" s="8"/>
      <c r="M15" s="8"/>
      <c r="N15" s="6"/>
      <c r="O15" s="6"/>
    </row>
    <row r="16" spans="1:19" x14ac:dyDescent="0.25">
      <c r="A16" s="4" t="s">
        <v>0</v>
      </c>
      <c r="B16" s="25">
        <f>(B5*$D$11+N5)*1000</f>
        <v>67440.441266391397</v>
      </c>
      <c r="C16" s="5">
        <f t="shared" ref="C16:D18" si="3">(C5*$D$11+O5)*1000</f>
        <v>44902.130357645634</v>
      </c>
      <c r="D16" s="5">
        <f t="shared" si="3"/>
        <v>36387.835481738075</v>
      </c>
      <c r="E16" s="19">
        <f>B16/(E5*87.6)</f>
        <v>59.220619306631015</v>
      </c>
      <c r="F16" s="19">
        <f t="shared" ref="F16:G16" si="4">C16/(F5*87.6)</f>
        <v>36.612956912626906</v>
      </c>
      <c r="G16" s="19">
        <f t="shared" si="4"/>
        <v>29.670446413680757</v>
      </c>
      <c r="H16" s="20">
        <v>1</v>
      </c>
      <c r="I16" s="20">
        <v>1</v>
      </c>
      <c r="J16" s="20">
        <v>1</v>
      </c>
      <c r="K16" s="9"/>
      <c r="L16" s="9"/>
      <c r="M16" s="9"/>
      <c r="N16" s="6"/>
      <c r="O16" s="6"/>
    </row>
    <row r="17" spans="1:15" x14ac:dyDescent="0.25">
      <c r="A17" s="4" t="s">
        <v>1</v>
      </c>
      <c r="B17" s="25">
        <f>(B6*$D$11+N6)*1000</f>
        <v>147372.78424081361</v>
      </c>
      <c r="C17" s="5">
        <f t="shared" si="3"/>
        <v>140172.4893649061</v>
      </c>
      <c r="D17" s="5">
        <f t="shared" si="3"/>
        <v>132972.19448899853</v>
      </c>
      <c r="E17" s="19">
        <f>B17/(E6*87.6)</f>
        <v>58.011645504965216</v>
      </c>
      <c r="F17" s="19">
        <f t="shared" ref="F17:G17" si="5">C17/(F6*87.6)</f>
        <v>53.338085755291516</v>
      </c>
      <c r="G17" s="19">
        <f t="shared" si="5"/>
        <v>48.966045989467716</v>
      </c>
      <c r="H17" s="19">
        <f>B17/B$16</f>
        <v>2.1852286472843128</v>
      </c>
      <c r="I17" s="19">
        <f t="shared" ref="I17:J18" si="6">C17/C$16</f>
        <v>3.1217336070344928</v>
      </c>
      <c r="J17" s="19">
        <f t="shared" si="6"/>
        <v>3.654303498094388</v>
      </c>
      <c r="K17" s="9"/>
      <c r="L17" s="9"/>
      <c r="M17" s="9"/>
      <c r="N17" s="6"/>
      <c r="O17" s="6"/>
    </row>
    <row r="18" spans="1:15" x14ac:dyDescent="0.25">
      <c r="A18" s="4" t="s">
        <v>2</v>
      </c>
      <c r="B18" s="5">
        <f t="shared" ref="B17:B18" si="7">(B7*$D$11+N7)*1000</f>
        <v>322442.84627722664</v>
      </c>
      <c r="C18" s="5">
        <f t="shared" si="3"/>
        <v>192379.96374444384</v>
      </c>
      <c r="D18" s="5">
        <f t="shared" si="3"/>
        <v>126594.48936490607</v>
      </c>
      <c r="E18" s="19">
        <f>B18/(E7*87.6)</f>
        <v>72.173615873674166</v>
      </c>
      <c r="F18" s="19">
        <f t="shared" ref="F18:G18" si="8">C18/(F7*87.6)</f>
        <v>39.216398349731705</v>
      </c>
      <c r="G18" s="19">
        <f t="shared" si="8"/>
        <v>24.493941909470259</v>
      </c>
      <c r="H18" s="19">
        <f>B18/B$16</f>
        <v>4.7811497110994496</v>
      </c>
      <c r="I18" s="19">
        <f t="shared" si="6"/>
        <v>4.2844284271622906</v>
      </c>
      <c r="J18" s="19">
        <f t="shared" si="6"/>
        <v>3.4790332452844006</v>
      </c>
      <c r="K18" s="9"/>
      <c r="L18" s="9"/>
      <c r="M18" s="9"/>
      <c r="N18" s="6"/>
      <c r="O18" s="6"/>
    </row>
    <row r="19" spans="1:15" x14ac:dyDescent="0.25">
      <c r="A19" s="6"/>
      <c r="B19" s="6"/>
      <c r="C19" s="6"/>
      <c r="D19" s="6"/>
      <c r="E19" s="6">
        <f>1/E16</f>
        <v>1.6886010509654169E-2</v>
      </c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6"/>
      <c r="B20" s="6"/>
      <c r="C20" s="6"/>
      <c r="D20" s="6"/>
      <c r="E20" s="6">
        <f>1/E19</f>
        <v>59.220619306631022</v>
      </c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</sheetData>
  <mergeCells count="10">
    <mergeCell ref="N3:P3"/>
    <mergeCell ref="Q3:S3"/>
    <mergeCell ref="K3:L3"/>
    <mergeCell ref="B14:D14"/>
    <mergeCell ref="E14:G14"/>
    <mergeCell ref="H14:J14"/>
    <mergeCell ref="K14:M14"/>
    <mergeCell ref="B3:C3"/>
    <mergeCell ref="E3:F3"/>
    <mergeCell ref="H3:I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7" sqref="E7"/>
    </sheetView>
  </sheetViews>
  <sheetFormatPr baseColWidth="10" defaultRowHeight="15" x14ac:dyDescent="0.25"/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">
        <v>20</v>
      </c>
      <c r="B2">
        <v>2020</v>
      </c>
      <c r="C2">
        <v>67440.441266391397</v>
      </c>
    </row>
    <row r="3" spans="1:3" x14ac:dyDescent="0.25">
      <c r="A3" t="s">
        <v>20</v>
      </c>
      <c r="B3">
        <v>2030</v>
      </c>
      <c r="C3">
        <v>44902.130357645634</v>
      </c>
    </row>
    <row r="4" spans="1:3" x14ac:dyDescent="0.25">
      <c r="A4" t="s">
        <v>20</v>
      </c>
      <c r="B4">
        <v>2050</v>
      </c>
      <c r="C4">
        <v>36387.835481738075</v>
      </c>
    </row>
    <row r="5" spans="1:3" x14ac:dyDescent="0.25">
      <c r="A5" t="s">
        <v>1</v>
      </c>
      <c r="B5">
        <v>2020</v>
      </c>
      <c r="C5">
        <v>147372.78424081361</v>
      </c>
    </row>
    <row r="6" spans="1:3" x14ac:dyDescent="0.25">
      <c r="A6" t="s">
        <v>1</v>
      </c>
      <c r="B6">
        <v>2030</v>
      </c>
      <c r="C6">
        <v>140172.4893649061</v>
      </c>
    </row>
    <row r="7" spans="1:3" x14ac:dyDescent="0.25">
      <c r="A7" t="s">
        <v>1</v>
      </c>
      <c r="B7">
        <v>2050</v>
      </c>
      <c r="C7">
        <v>132972.19448899853</v>
      </c>
    </row>
    <row r="8" spans="1:3" x14ac:dyDescent="0.25">
      <c r="A8" t="s">
        <v>2</v>
      </c>
      <c r="B8">
        <v>2020</v>
      </c>
      <c r="C8">
        <v>322442.84627722664</v>
      </c>
    </row>
    <row r="9" spans="1:3" x14ac:dyDescent="0.25">
      <c r="A9" t="s">
        <v>2</v>
      </c>
      <c r="B9">
        <v>2030</v>
      </c>
      <c r="C9">
        <v>192379.96374444384</v>
      </c>
    </row>
    <row r="10" spans="1:3" x14ac:dyDescent="0.25">
      <c r="A10" t="s">
        <v>2</v>
      </c>
      <c r="B10">
        <v>2050</v>
      </c>
      <c r="C10">
        <v>126594.48936490607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IEA</vt:lpstr>
      <vt:lpstr>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Prol</dc:creator>
  <cp:lastModifiedBy>Prol</cp:lastModifiedBy>
  <dcterms:created xsi:type="dcterms:W3CDTF">2021-10-06T16:45:08Z</dcterms:created>
  <dcterms:modified xsi:type="dcterms:W3CDTF">2022-04-27T13:52:47Z</dcterms:modified>
</cp:coreProperties>
</file>