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ogi\Desktop\"/>
    </mc:Choice>
  </mc:AlternateContent>
  <bookViews>
    <workbookView xWindow="0" yWindow="0" windowWidth="28800" windowHeight="12210" xr2:uid="{5DFE5B29-EC38-4EC8-A887-19ABB6214F96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189" i="1" l="1"/>
  <c r="P189" i="1"/>
  <c r="O189" i="1"/>
  <c r="Y188" i="1"/>
  <c r="V188" i="1" s="1"/>
  <c r="W188" i="1"/>
  <c r="R188" i="1" s="1"/>
  <c r="Y187" i="1"/>
  <c r="V187" i="1" s="1"/>
  <c r="W187" i="1"/>
  <c r="R187" i="1" s="1"/>
  <c r="Y186" i="1"/>
  <c r="V186" i="1" s="1"/>
  <c r="W186" i="1"/>
  <c r="Y185" i="1"/>
  <c r="V185" i="1" s="1"/>
  <c r="W185" i="1"/>
  <c r="R185" i="1"/>
  <c r="Z185" i="1" s="1"/>
  <c r="Y184" i="1"/>
  <c r="R184" i="1" s="1"/>
  <c r="W184" i="1"/>
  <c r="Y183" i="1"/>
  <c r="V183" i="1" s="1"/>
  <c r="W183" i="1"/>
  <c r="U183" i="1"/>
  <c r="T183" i="1"/>
  <c r="R183" i="1"/>
  <c r="S183" i="1" s="1"/>
  <c r="Y182" i="1"/>
  <c r="W182" i="1"/>
  <c r="V182" i="1"/>
  <c r="U182" i="1"/>
  <c r="R182" i="1"/>
  <c r="T182" i="1" s="1"/>
  <c r="Y181" i="1"/>
  <c r="W181" i="1"/>
  <c r="U181" i="1" s="1"/>
  <c r="V181" i="1"/>
  <c r="Y180" i="1"/>
  <c r="V180" i="1" s="1"/>
  <c r="W180" i="1"/>
  <c r="R180" i="1" s="1"/>
  <c r="Y179" i="1"/>
  <c r="V179" i="1" s="1"/>
  <c r="W179" i="1"/>
  <c r="R179" i="1" s="1"/>
  <c r="Z178" i="1"/>
  <c r="Y178" i="1"/>
  <c r="V178" i="1" s="1"/>
  <c r="W178" i="1"/>
  <c r="R178" i="1"/>
  <c r="T178" i="1" s="1"/>
  <c r="Y177" i="1"/>
  <c r="V177" i="1" s="1"/>
  <c r="W177" i="1"/>
  <c r="R177" i="1"/>
  <c r="Z177" i="1" s="1"/>
  <c r="Y176" i="1"/>
  <c r="R176" i="1" s="1"/>
  <c r="W176" i="1"/>
  <c r="Y175" i="1"/>
  <c r="V175" i="1" s="1"/>
  <c r="W175" i="1"/>
  <c r="U175" i="1"/>
  <c r="T175" i="1"/>
  <c r="R175" i="1"/>
  <c r="S175" i="1" s="1"/>
  <c r="Y174" i="1"/>
  <c r="W174" i="1"/>
  <c r="V174" i="1"/>
  <c r="U174" i="1"/>
  <c r="R174" i="1"/>
  <c r="T174" i="1" s="1"/>
  <c r="Y173" i="1"/>
  <c r="W173" i="1"/>
  <c r="U173" i="1" s="1"/>
  <c r="V173" i="1"/>
  <c r="Y172" i="1"/>
  <c r="V172" i="1" s="1"/>
  <c r="W172" i="1"/>
  <c r="R172" i="1" s="1"/>
  <c r="Y171" i="1"/>
  <c r="V171" i="1" s="1"/>
  <c r="W171" i="1"/>
  <c r="R171" i="1" s="1"/>
  <c r="Z170" i="1"/>
  <c r="Y170" i="1"/>
  <c r="V170" i="1" s="1"/>
  <c r="W170" i="1"/>
  <c r="R170" i="1"/>
  <c r="T170" i="1" s="1"/>
  <c r="Y169" i="1"/>
  <c r="V169" i="1" s="1"/>
  <c r="W169" i="1"/>
  <c r="R169" i="1"/>
  <c r="Z169" i="1" s="1"/>
  <c r="Y168" i="1"/>
  <c r="R168" i="1" s="1"/>
  <c r="W168" i="1"/>
  <c r="Y167" i="1"/>
  <c r="V167" i="1" s="1"/>
  <c r="W167" i="1"/>
  <c r="U167" i="1"/>
  <c r="T167" i="1"/>
  <c r="R167" i="1"/>
  <c r="S167" i="1" s="1"/>
  <c r="Y166" i="1"/>
  <c r="W166" i="1"/>
  <c r="V166" i="1"/>
  <c r="U166" i="1"/>
  <c r="R166" i="1"/>
  <c r="T166" i="1" s="1"/>
  <c r="Y165" i="1"/>
  <c r="W165" i="1"/>
  <c r="U165" i="1" s="1"/>
  <c r="V165" i="1"/>
  <c r="Y164" i="1"/>
  <c r="V164" i="1" s="1"/>
  <c r="W164" i="1"/>
  <c r="R164" i="1" s="1"/>
  <c r="Y163" i="1"/>
  <c r="V163" i="1" s="1"/>
  <c r="W163" i="1"/>
  <c r="R163" i="1" s="1"/>
  <c r="Z162" i="1"/>
  <c r="Y162" i="1"/>
  <c r="U162" i="1" s="1"/>
  <c r="W162" i="1"/>
  <c r="V162" i="1" s="1"/>
  <c r="R162" i="1"/>
  <c r="T162" i="1" s="1"/>
  <c r="Y161" i="1"/>
  <c r="V161" i="1" s="1"/>
  <c r="W161" i="1"/>
  <c r="R161" i="1"/>
  <c r="Z161" i="1" s="1"/>
  <c r="Y160" i="1"/>
  <c r="R160" i="1" s="1"/>
  <c r="W160" i="1"/>
  <c r="Y159" i="1"/>
  <c r="V159" i="1" s="1"/>
  <c r="W159" i="1"/>
  <c r="U159" i="1"/>
  <c r="T159" i="1"/>
  <c r="R159" i="1"/>
  <c r="S159" i="1" s="1"/>
  <c r="Y158" i="1"/>
  <c r="W158" i="1"/>
  <c r="V158" i="1"/>
  <c r="U158" i="1"/>
  <c r="R158" i="1"/>
  <c r="T158" i="1" s="1"/>
  <c r="Y157" i="1"/>
  <c r="U157" i="1" s="1"/>
  <c r="W157" i="1"/>
  <c r="R157" i="1" s="1"/>
  <c r="V157" i="1"/>
  <c r="Y156" i="1"/>
  <c r="V156" i="1" s="1"/>
  <c r="W156" i="1"/>
  <c r="R156" i="1" s="1"/>
  <c r="Y155" i="1"/>
  <c r="V155" i="1" s="1"/>
  <c r="W155" i="1"/>
  <c r="R155" i="1" s="1"/>
  <c r="Z154" i="1"/>
  <c r="Y154" i="1"/>
  <c r="U154" i="1" s="1"/>
  <c r="W154" i="1"/>
  <c r="V154" i="1"/>
  <c r="R154" i="1"/>
  <c r="T154" i="1" s="1"/>
  <c r="Y153" i="1"/>
  <c r="V153" i="1" s="1"/>
  <c r="W153" i="1"/>
  <c r="R153" i="1"/>
  <c r="Z153" i="1" s="1"/>
  <c r="Y152" i="1"/>
  <c r="R152" i="1" s="1"/>
  <c r="W152" i="1"/>
  <c r="Z151" i="1"/>
  <c r="Y151" i="1"/>
  <c r="V151" i="1" s="1"/>
  <c r="W151" i="1"/>
  <c r="U151" i="1"/>
  <c r="T151" i="1"/>
  <c r="R151" i="1"/>
  <c r="S151" i="1" s="1"/>
  <c r="Y150" i="1"/>
  <c r="V150" i="1" s="1"/>
  <c r="W150" i="1"/>
  <c r="R150" i="1" s="1"/>
  <c r="Y149" i="1"/>
  <c r="U149" i="1" s="1"/>
  <c r="W149" i="1"/>
  <c r="Y148" i="1"/>
  <c r="V148" i="1" s="1"/>
  <c r="W148" i="1"/>
  <c r="R148" i="1" s="1"/>
  <c r="Y147" i="1"/>
  <c r="W147" i="1"/>
  <c r="Y146" i="1"/>
  <c r="V146" i="1" s="1"/>
  <c r="W146" i="1"/>
  <c r="R146" i="1" s="1"/>
  <c r="Y145" i="1"/>
  <c r="V145" i="1" s="1"/>
  <c r="W145" i="1"/>
  <c r="R145" i="1" s="1"/>
  <c r="Z145" i="1" s="1"/>
  <c r="Y144" i="1"/>
  <c r="R144" i="1" s="1"/>
  <c r="W144" i="1"/>
  <c r="Y143" i="1"/>
  <c r="V143" i="1" s="1"/>
  <c r="W143" i="1"/>
  <c r="R143" i="1" s="1"/>
  <c r="Y142" i="1"/>
  <c r="V142" i="1" s="1"/>
  <c r="W142" i="1"/>
  <c r="R142" i="1" s="1"/>
  <c r="T142" i="1" s="1"/>
  <c r="U142" i="1"/>
  <c r="Y141" i="1"/>
  <c r="U141" i="1" s="1"/>
  <c r="W141" i="1"/>
  <c r="R141" i="1" s="1"/>
  <c r="Y140" i="1"/>
  <c r="V140" i="1" s="1"/>
  <c r="W140" i="1"/>
  <c r="R140" i="1" s="1"/>
  <c r="Y139" i="1"/>
  <c r="V139" i="1" s="1"/>
  <c r="W139" i="1"/>
  <c r="Y138" i="1"/>
  <c r="U138" i="1" s="1"/>
  <c r="W138" i="1"/>
  <c r="R138" i="1" s="1"/>
  <c r="Y137" i="1"/>
  <c r="V137" i="1" s="1"/>
  <c r="W137" i="1"/>
  <c r="R137" i="1"/>
  <c r="Z137" i="1" s="1"/>
  <c r="Y136" i="1"/>
  <c r="R136" i="1" s="1"/>
  <c r="S136" i="1" s="1"/>
  <c r="W136" i="1"/>
  <c r="Y135" i="1"/>
  <c r="V135" i="1" s="1"/>
  <c r="W135" i="1"/>
  <c r="R135" i="1" s="1"/>
  <c r="Y134" i="1"/>
  <c r="V134" i="1" s="1"/>
  <c r="W134" i="1"/>
  <c r="R134" i="1" s="1"/>
  <c r="T134" i="1" s="1"/>
  <c r="Y133" i="1"/>
  <c r="U133" i="1" s="1"/>
  <c r="W133" i="1"/>
  <c r="R133" i="1" s="1"/>
  <c r="Y132" i="1"/>
  <c r="W132" i="1"/>
  <c r="R132" i="1" s="1"/>
  <c r="Y131" i="1"/>
  <c r="W131" i="1"/>
  <c r="Y130" i="1"/>
  <c r="U130" i="1" s="1"/>
  <c r="W130" i="1"/>
  <c r="R130" i="1" s="1"/>
  <c r="V130" i="1"/>
  <c r="Y129" i="1"/>
  <c r="V129" i="1" s="1"/>
  <c r="W129" i="1"/>
  <c r="R129" i="1" s="1"/>
  <c r="Y128" i="1"/>
  <c r="R128" i="1" s="1"/>
  <c r="W128" i="1"/>
  <c r="S128" i="1"/>
  <c r="Y127" i="1"/>
  <c r="V127" i="1" s="1"/>
  <c r="W127" i="1"/>
  <c r="R127" i="1" s="1"/>
  <c r="Y126" i="1"/>
  <c r="V126" i="1" s="1"/>
  <c r="W126" i="1"/>
  <c r="R126" i="1" s="1"/>
  <c r="T126" i="1" s="1"/>
  <c r="Y125" i="1"/>
  <c r="U125" i="1" s="1"/>
  <c r="W125" i="1"/>
  <c r="R125" i="1" s="1"/>
  <c r="Y124" i="1"/>
  <c r="V124" i="1" s="1"/>
  <c r="W124" i="1"/>
  <c r="Y123" i="1"/>
  <c r="W123" i="1"/>
  <c r="Y122" i="1"/>
  <c r="U122" i="1" s="1"/>
  <c r="W122" i="1"/>
  <c r="R122" i="1" s="1"/>
  <c r="AA122" i="1" s="1"/>
  <c r="Y121" i="1"/>
  <c r="V121" i="1" s="1"/>
  <c r="W121" i="1"/>
  <c r="R121" i="1" s="1"/>
  <c r="AA121" i="1" s="1"/>
  <c r="Y120" i="1"/>
  <c r="V120" i="1" s="1"/>
  <c r="W120" i="1"/>
  <c r="R120" i="1" s="1"/>
  <c r="T120" i="1" s="1"/>
  <c r="Y119" i="1"/>
  <c r="V119" i="1" s="1"/>
  <c r="W119" i="1"/>
  <c r="R119" i="1" s="1"/>
  <c r="Y118" i="1"/>
  <c r="V118" i="1" s="1"/>
  <c r="W118" i="1"/>
  <c r="Y117" i="1"/>
  <c r="V117" i="1" s="1"/>
  <c r="W117" i="1"/>
  <c r="R117" i="1" s="1"/>
  <c r="S117" i="1" s="1"/>
  <c r="Y116" i="1"/>
  <c r="W116" i="1"/>
  <c r="R116" i="1" s="1"/>
  <c r="Y115" i="1"/>
  <c r="U115" i="1" s="1"/>
  <c r="W115" i="1"/>
  <c r="Y114" i="1"/>
  <c r="W114" i="1"/>
  <c r="U114" i="1" s="1"/>
  <c r="V114" i="1"/>
  <c r="Y113" i="1"/>
  <c r="V113" i="1" s="1"/>
  <c r="W113" i="1"/>
  <c r="R113" i="1"/>
  <c r="Y112" i="1"/>
  <c r="W112" i="1"/>
  <c r="Y111" i="1"/>
  <c r="V111" i="1" s="1"/>
  <c r="W111" i="1"/>
  <c r="R111" i="1" s="1"/>
  <c r="U111" i="1"/>
  <c r="Y110" i="1"/>
  <c r="V110" i="1" s="1"/>
  <c r="W110" i="1"/>
  <c r="R110" i="1" s="1"/>
  <c r="AA110" i="1" s="1"/>
  <c r="Y109" i="1"/>
  <c r="W109" i="1"/>
  <c r="Y108" i="1"/>
  <c r="W108" i="1"/>
  <c r="R108" i="1" s="1"/>
  <c r="T108" i="1" s="1"/>
  <c r="Y107" i="1"/>
  <c r="U107" i="1" s="1"/>
  <c r="W107" i="1"/>
  <c r="Y106" i="1"/>
  <c r="W106" i="1"/>
  <c r="U106" i="1" s="1"/>
  <c r="V106" i="1"/>
  <c r="Y105" i="1"/>
  <c r="V105" i="1" s="1"/>
  <c r="W105" i="1"/>
  <c r="R105" i="1" s="1"/>
  <c r="Y104" i="1"/>
  <c r="V104" i="1" s="1"/>
  <c r="W104" i="1"/>
  <c r="R104" i="1" s="1"/>
  <c r="T104" i="1" s="1"/>
  <c r="Y103" i="1"/>
  <c r="V103" i="1" s="1"/>
  <c r="W103" i="1"/>
  <c r="R103" i="1" s="1"/>
  <c r="Y102" i="1"/>
  <c r="W102" i="1"/>
  <c r="Y101" i="1"/>
  <c r="U101" i="1" s="1"/>
  <c r="W101" i="1"/>
  <c r="Y100" i="1"/>
  <c r="V100" i="1" s="1"/>
  <c r="W100" i="1"/>
  <c r="Y99" i="1"/>
  <c r="U99" i="1" s="1"/>
  <c r="W99" i="1"/>
  <c r="R99" i="1" s="1"/>
  <c r="Y98" i="1"/>
  <c r="U98" i="1" s="1"/>
  <c r="W98" i="1"/>
  <c r="V98" i="1" s="1"/>
  <c r="Y97" i="1"/>
  <c r="W97" i="1"/>
  <c r="R97" i="1" s="1"/>
  <c r="T97" i="1" s="1"/>
  <c r="Y96" i="1"/>
  <c r="V96" i="1" s="1"/>
  <c r="W96" i="1"/>
  <c r="Y95" i="1"/>
  <c r="V95" i="1" s="1"/>
  <c r="W95" i="1"/>
  <c r="R95" i="1" s="1"/>
  <c r="Y94" i="1"/>
  <c r="R94" i="1" s="1"/>
  <c r="S94" i="1" s="1"/>
  <c r="W94" i="1"/>
  <c r="Y93" i="1"/>
  <c r="W93" i="1"/>
  <c r="R93" i="1" s="1"/>
  <c r="T93" i="1" s="1"/>
  <c r="Y92" i="1"/>
  <c r="V92" i="1" s="1"/>
  <c r="W92" i="1"/>
  <c r="R92" i="1" s="1"/>
  <c r="T92" i="1" s="1"/>
  <c r="Y91" i="1"/>
  <c r="V91" i="1" s="1"/>
  <c r="W91" i="1"/>
  <c r="R91" i="1" s="1"/>
  <c r="Y90" i="1"/>
  <c r="U90" i="1" s="1"/>
  <c r="W90" i="1"/>
  <c r="Y89" i="1"/>
  <c r="W89" i="1"/>
  <c r="Y88" i="1"/>
  <c r="U88" i="1" s="1"/>
  <c r="W88" i="1"/>
  <c r="Y87" i="1"/>
  <c r="W87" i="1"/>
  <c r="U87" i="1" s="1"/>
  <c r="Y86" i="1"/>
  <c r="R86" i="1" s="1"/>
  <c r="S86" i="1" s="1"/>
  <c r="W86" i="1"/>
  <c r="Y85" i="1"/>
  <c r="W85" i="1"/>
  <c r="R85" i="1" s="1"/>
  <c r="T85" i="1" s="1"/>
  <c r="Y84" i="1"/>
  <c r="V84" i="1" s="1"/>
  <c r="W84" i="1"/>
  <c r="R84" i="1"/>
  <c r="T84" i="1" s="1"/>
  <c r="Y83" i="1"/>
  <c r="V83" i="1" s="1"/>
  <c r="W83" i="1"/>
  <c r="R83" i="1" s="1"/>
  <c r="Y82" i="1"/>
  <c r="U82" i="1" s="1"/>
  <c r="W82" i="1"/>
  <c r="Y81" i="1"/>
  <c r="W81" i="1"/>
  <c r="Y80" i="1"/>
  <c r="U80" i="1" s="1"/>
  <c r="W80" i="1"/>
  <c r="Y79" i="1"/>
  <c r="V79" i="1" s="1"/>
  <c r="W79" i="1"/>
  <c r="U79" i="1" s="1"/>
  <c r="Y78" i="1"/>
  <c r="W78" i="1"/>
  <c r="Y77" i="1"/>
  <c r="W77" i="1"/>
  <c r="R77" i="1" s="1"/>
  <c r="T77" i="1" s="1"/>
  <c r="Y76" i="1"/>
  <c r="U76" i="1" s="1"/>
  <c r="W76" i="1"/>
  <c r="R76" i="1" s="1"/>
  <c r="T76" i="1" s="1"/>
  <c r="Y75" i="1"/>
  <c r="V75" i="1" s="1"/>
  <c r="W75" i="1"/>
  <c r="Y74" i="1"/>
  <c r="U74" i="1" s="1"/>
  <c r="W74" i="1"/>
  <c r="Y73" i="1"/>
  <c r="V73" i="1" s="1"/>
  <c r="W73" i="1"/>
  <c r="Y72" i="1"/>
  <c r="W72" i="1"/>
  <c r="Y71" i="1"/>
  <c r="V71" i="1" s="1"/>
  <c r="W71" i="1"/>
  <c r="U71" i="1" s="1"/>
  <c r="Y70" i="1"/>
  <c r="W70" i="1"/>
  <c r="Z69" i="1"/>
  <c r="Y69" i="1"/>
  <c r="W69" i="1"/>
  <c r="R69" i="1" s="1"/>
  <c r="T69" i="1" s="1"/>
  <c r="Y68" i="1"/>
  <c r="V68" i="1" s="1"/>
  <c r="W68" i="1"/>
  <c r="R68" i="1" s="1"/>
  <c r="AA68" i="1" s="1"/>
  <c r="Y67" i="1"/>
  <c r="V67" i="1" s="1"/>
  <c r="W67" i="1"/>
  <c r="R67" i="1" s="1"/>
  <c r="S67" i="1" s="1"/>
  <c r="Y66" i="1"/>
  <c r="W66" i="1"/>
  <c r="Y65" i="1"/>
  <c r="V65" i="1" s="1"/>
  <c r="W65" i="1"/>
  <c r="R65" i="1" s="1"/>
  <c r="U65" i="1"/>
  <c r="Y64" i="1"/>
  <c r="U64" i="1" s="1"/>
  <c r="W64" i="1"/>
  <c r="Y63" i="1"/>
  <c r="W63" i="1"/>
  <c r="Y62" i="1"/>
  <c r="W62" i="1"/>
  <c r="Y61" i="1"/>
  <c r="W61" i="1"/>
  <c r="R61" i="1" s="1"/>
  <c r="T61" i="1" s="1"/>
  <c r="Y60" i="1"/>
  <c r="V60" i="1" s="1"/>
  <c r="W60" i="1"/>
  <c r="R60" i="1" s="1"/>
  <c r="Y59" i="1"/>
  <c r="V59" i="1" s="1"/>
  <c r="W59" i="1"/>
  <c r="R59" i="1" s="1"/>
  <c r="S59" i="1" s="1"/>
  <c r="U59" i="1"/>
  <c r="Y58" i="1"/>
  <c r="W58" i="1"/>
  <c r="Y57" i="1"/>
  <c r="W57" i="1"/>
  <c r="Y56" i="1"/>
  <c r="W56" i="1"/>
  <c r="Y55" i="1"/>
  <c r="V55" i="1" s="1"/>
  <c r="W55" i="1"/>
  <c r="U55" i="1" s="1"/>
  <c r="Y54" i="1"/>
  <c r="W54" i="1"/>
  <c r="Y53" i="1"/>
  <c r="W53" i="1"/>
  <c r="R53" i="1" s="1"/>
  <c r="T53" i="1" s="1"/>
  <c r="Y52" i="1"/>
  <c r="U52" i="1" s="1"/>
  <c r="W52" i="1"/>
  <c r="R52" i="1" s="1"/>
  <c r="AA52" i="1" s="1"/>
  <c r="Y51" i="1"/>
  <c r="V51" i="1" s="1"/>
  <c r="W51" i="1"/>
  <c r="R51" i="1" s="1"/>
  <c r="S51" i="1" s="1"/>
  <c r="Y50" i="1"/>
  <c r="U50" i="1" s="1"/>
  <c r="W50" i="1"/>
  <c r="Y49" i="1"/>
  <c r="V49" i="1" s="1"/>
  <c r="W49" i="1"/>
  <c r="Y48" i="1"/>
  <c r="U48" i="1" s="1"/>
  <c r="W48" i="1"/>
  <c r="Y47" i="1"/>
  <c r="V47" i="1" s="1"/>
  <c r="W47" i="1"/>
  <c r="U47" i="1" s="1"/>
  <c r="Y46" i="1"/>
  <c r="W46" i="1"/>
  <c r="Y45" i="1"/>
  <c r="W45" i="1"/>
  <c r="R45" i="1" s="1"/>
  <c r="Y44" i="1"/>
  <c r="U44" i="1" s="1"/>
  <c r="W44" i="1"/>
  <c r="R44" i="1" s="1"/>
  <c r="AA44" i="1" s="1"/>
  <c r="Y43" i="1"/>
  <c r="U43" i="1" s="1"/>
  <c r="W43" i="1"/>
  <c r="R43" i="1" s="1"/>
  <c r="Y42" i="1"/>
  <c r="W42" i="1"/>
  <c r="Y41" i="1"/>
  <c r="V41" i="1" s="1"/>
  <c r="W41" i="1"/>
  <c r="R41" i="1" s="1"/>
  <c r="Y40" i="1"/>
  <c r="U40" i="1" s="1"/>
  <c r="W40" i="1"/>
  <c r="Y39" i="1"/>
  <c r="W39" i="1"/>
  <c r="U39" i="1" s="1"/>
  <c r="Y38" i="1"/>
  <c r="W38" i="1"/>
  <c r="Y37" i="1"/>
  <c r="W37" i="1"/>
  <c r="R37" i="1" s="1"/>
  <c r="T37" i="1" s="1"/>
  <c r="Y36" i="1"/>
  <c r="V36" i="1" s="1"/>
  <c r="W36" i="1"/>
  <c r="R36" i="1" s="1"/>
  <c r="AA36" i="1" s="1"/>
  <c r="Y35" i="1"/>
  <c r="V35" i="1" s="1"/>
  <c r="W35" i="1"/>
  <c r="Y34" i="1"/>
  <c r="V34" i="1" s="1"/>
  <c r="W34" i="1"/>
  <c r="R34" i="1" s="1"/>
  <c r="Y33" i="1"/>
  <c r="U33" i="1" s="1"/>
  <c r="W33" i="1"/>
  <c r="R33" i="1" s="1"/>
  <c r="S33" i="1" s="1"/>
  <c r="Y32" i="1"/>
  <c r="U32" i="1" s="1"/>
  <c r="W32" i="1"/>
  <c r="Y31" i="1"/>
  <c r="W31" i="1"/>
  <c r="U31" i="1" s="1"/>
  <c r="Y30" i="1"/>
  <c r="U30" i="1" s="1"/>
  <c r="W30" i="1"/>
  <c r="Y29" i="1"/>
  <c r="W29" i="1"/>
  <c r="U29" i="1" s="1"/>
  <c r="Y28" i="1"/>
  <c r="V28" i="1" s="1"/>
  <c r="W28" i="1"/>
  <c r="Y27" i="1"/>
  <c r="V27" i="1" s="1"/>
  <c r="W27" i="1"/>
  <c r="R27" i="1" s="1"/>
  <c r="Z27" i="1" s="1"/>
  <c r="Y26" i="1"/>
  <c r="W26" i="1"/>
  <c r="V26" i="1" s="1"/>
  <c r="Y25" i="1"/>
  <c r="V25" i="1" s="1"/>
  <c r="W25" i="1"/>
  <c r="Y24" i="1"/>
  <c r="U24" i="1" s="1"/>
  <c r="W24" i="1"/>
  <c r="Y23" i="1"/>
  <c r="W23" i="1"/>
  <c r="U23" i="1" s="1"/>
  <c r="Y22" i="1"/>
  <c r="U22" i="1" s="1"/>
  <c r="W22" i="1"/>
  <c r="Y21" i="1"/>
  <c r="W21" i="1"/>
  <c r="Y20" i="1"/>
  <c r="R20" i="1" s="1"/>
  <c r="W20" i="1"/>
  <c r="Y19" i="1"/>
  <c r="W19" i="1"/>
  <c r="R19" i="1" s="1"/>
  <c r="S19" i="1" s="1"/>
  <c r="Y18" i="1"/>
  <c r="V18" i="1" s="1"/>
  <c r="W18" i="1"/>
  <c r="R18" i="1" s="1"/>
  <c r="Y17" i="1"/>
  <c r="V17" i="1" s="1"/>
  <c r="W17" i="1"/>
  <c r="Y16" i="1"/>
  <c r="W16" i="1"/>
  <c r="Y15" i="1"/>
  <c r="W15" i="1"/>
  <c r="U15" i="1" s="1"/>
  <c r="Y14" i="1"/>
  <c r="W14" i="1"/>
  <c r="Y13" i="1"/>
  <c r="W13" i="1"/>
  <c r="Y12" i="1"/>
  <c r="W12" i="1"/>
  <c r="Y11" i="1"/>
  <c r="W11" i="1"/>
  <c r="R11" i="1" s="1"/>
  <c r="Y10" i="1"/>
  <c r="W10" i="1"/>
  <c r="Y9" i="1"/>
  <c r="W9" i="1"/>
  <c r="Y8" i="1"/>
  <c r="W8" i="1"/>
  <c r="Y7" i="1"/>
  <c r="W7" i="1"/>
  <c r="Y6" i="1"/>
  <c r="W6" i="1"/>
  <c r="Y5" i="1"/>
  <c r="W5" i="1"/>
  <c r="Y4" i="1"/>
  <c r="W4" i="1"/>
  <c r="R4" i="1" s="1"/>
  <c r="Y3" i="1"/>
  <c r="W3" i="1"/>
  <c r="R3" i="1" l="1"/>
  <c r="T3" i="1" s="1"/>
  <c r="R12" i="1"/>
  <c r="T12" i="1" s="1"/>
  <c r="R13" i="1"/>
  <c r="AA13" i="1" s="1"/>
  <c r="R14" i="1"/>
  <c r="Z14" i="1" s="1"/>
  <c r="R16" i="1"/>
  <c r="S16" i="1" s="1"/>
  <c r="R9" i="1"/>
  <c r="AA9" i="1" s="1"/>
  <c r="R8" i="1"/>
  <c r="AA8" i="1" s="1"/>
  <c r="R7" i="1"/>
  <c r="Z7" i="1" s="1"/>
  <c r="R6" i="1"/>
  <c r="S6" i="1" s="1"/>
  <c r="U6" i="1"/>
  <c r="V7" i="1"/>
  <c r="V9" i="1"/>
  <c r="V10" i="1"/>
  <c r="V11" i="1"/>
  <c r="V12" i="1"/>
  <c r="V15" i="1"/>
  <c r="V16" i="1"/>
  <c r="V14" i="1"/>
  <c r="R10" i="1"/>
  <c r="AA10" i="1" s="1"/>
  <c r="V8" i="1"/>
  <c r="V149" i="1"/>
  <c r="R149" i="1"/>
  <c r="V147" i="1"/>
  <c r="T146" i="1"/>
  <c r="Z146" i="1"/>
  <c r="U143" i="1"/>
  <c r="V141" i="1"/>
  <c r="T138" i="1"/>
  <c r="Z138" i="1"/>
  <c r="V138" i="1"/>
  <c r="S135" i="1"/>
  <c r="Z135" i="1"/>
  <c r="T135" i="1"/>
  <c r="U135" i="1"/>
  <c r="U134" i="1"/>
  <c r="V133" i="1"/>
  <c r="T130" i="1"/>
  <c r="Z130" i="1"/>
  <c r="S127" i="1"/>
  <c r="Z127" i="1"/>
  <c r="T127" i="1"/>
  <c r="U127" i="1"/>
  <c r="U126" i="1"/>
  <c r="V125" i="1"/>
  <c r="R124" i="1"/>
  <c r="V122" i="1"/>
  <c r="S120" i="1"/>
  <c r="S119" i="1"/>
  <c r="T119" i="1"/>
  <c r="Z119" i="1"/>
  <c r="U119" i="1"/>
  <c r="R118" i="1"/>
  <c r="T118" i="1" s="1"/>
  <c r="U118" i="1"/>
  <c r="U117" i="1"/>
  <c r="R114" i="1"/>
  <c r="AA114" i="1" s="1"/>
  <c r="S111" i="1"/>
  <c r="T111" i="1"/>
  <c r="Z111" i="1"/>
  <c r="U110" i="1"/>
  <c r="R109" i="1"/>
  <c r="S109" i="1" s="1"/>
  <c r="R106" i="1"/>
  <c r="T106" i="1" s="1"/>
  <c r="Z105" i="1"/>
  <c r="S105" i="1"/>
  <c r="S103" i="1"/>
  <c r="Z103" i="1"/>
  <c r="T103" i="1"/>
  <c r="U103" i="1"/>
  <c r="AA99" i="1"/>
  <c r="Z99" i="1"/>
  <c r="V99" i="1"/>
  <c r="U96" i="1"/>
  <c r="R96" i="1"/>
  <c r="U92" i="1"/>
  <c r="U91" i="1"/>
  <c r="V88" i="1"/>
  <c r="V87" i="1"/>
  <c r="R87" i="1"/>
  <c r="AA87" i="1" s="1"/>
  <c r="U84" i="1"/>
  <c r="U83" i="1"/>
  <c r="R81" i="1"/>
  <c r="T81" i="1" s="1"/>
  <c r="V80" i="1"/>
  <c r="R79" i="1"/>
  <c r="R78" i="1"/>
  <c r="S78" i="1" s="1"/>
  <c r="V76" i="1"/>
  <c r="R75" i="1"/>
  <c r="S75" i="1" s="1"/>
  <c r="U75" i="1"/>
  <c r="U72" i="1"/>
  <c r="V72" i="1"/>
  <c r="R71" i="1"/>
  <c r="Z71" i="1" s="1"/>
  <c r="U68" i="1"/>
  <c r="U67" i="1"/>
  <c r="V64" i="1"/>
  <c r="U63" i="1"/>
  <c r="Z61" i="1"/>
  <c r="U60" i="1"/>
  <c r="V57" i="1"/>
  <c r="U56" i="1"/>
  <c r="V56" i="1"/>
  <c r="R55" i="1"/>
  <c r="AA55" i="1" s="1"/>
  <c r="V52" i="1"/>
  <c r="U51" i="1"/>
  <c r="V48" i="1"/>
  <c r="V44" i="1"/>
  <c r="V43" i="1"/>
  <c r="U41" i="1"/>
  <c r="V40" i="1"/>
  <c r="Z37" i="1"/>
  <c r="U36" i="1"/>
  <c r="U35" i="1"/>
  <c r="Z33" i="1"/>
  <c r="U28" i="1"/>
  <c r="S27" i="1"/>
  <c r="U20" i="1"/>
  <c r="Z19" i="1"/>
  <c r="R15" i="1"/>
  <c r="AA15" i="1" s="1"/>
  <c r="Z13" i="1"/>
  <c r="T8" i="1"/>
  <c r="S8" i="1"/>
  <c r="U7" i="1"/>
  <c r="V6" i="1"/>
  <c r="U150" i="1"/>
  <c r="V4" i="1"/>
  <c r="Y189" i="1"/>
  <c r="S18" i="1"/>
  <c r="Z18" i="1"/>
  <c r="AA18" i="1"/>
  <c r="T18" i="1"/>
  <c r="S20" i="1"/>
  <c r="Z20" i="1"/>
  <c r="T20" i="1"/>
  <c r="AA20" i="1"/>
  <c r="T11" i="1"/>
  <c r="Z11" i="1"/>
  <c r="S11" i="1"/>
  <c r="AA11" i="1"/>
  <c r="T4" i="1"/>
  <c r="S4" i="1"/>
  <c r="AA4" i="1"/>
  <c r="Z4" i="1"/>
  <c r="Z12" i="1"/>
  <c r="AA12" i="1"/>
  <c r="S34" i="1"/>
  <c r="Z34" i="1"/>
  <c r="T41" i="1"/>
  <c r="S41" i="1"/>
  <c r="AA41" i="1"/>
  <c r="Z41" i="1"/>
  <c r="S45" i="1"/>
  <c r="AA45" i="1"/>
  <c r="V66" i="1"/>
  <c r="R66" i="1"/>
  <c r="Z79" i="1"/>
  <c r="T79" i="1"/>
  <c r="S79" i="1"/>
  <c r="T157" i="1"/>
  <c r="S157" i="1"/>
  <c r="AA157" i="1"/>
  <c r="Z157" i="1"/>
  <c r="U8" i="1"/>
  <c r="U19" i="1"/>
  <c r="V20" i="1"/>
  <c r="R24" i="1"/>
  <c r="U25" i="1"/>
  <c r="U26" i="1"/>
  <c r="R28" i="1"/>
  <c r="V30" i="1"/>
  <c r="V31" i="1"/>
  <c r="T34" i="1"/>
  <c r="S37" i="1"/>
  <c r="AA37" i="1"/>
  <c r="V39" i="1"/>
  <c r="T52" i="1"/>
  <c r="S52" i="1"/>
  <c r="Z52" i="1"/>
  <c r="Z53" i="1"/>
  <c r="V58" i="1"/>
  <c r="R58" i="1"/>
  <c r="U66" i="1"/>
  <c r="V81" i="1"/>
  <c r="U81" i="1"/>
  <c r="AA86" i="1"/>
  <c r="Z86" i="1"/>
  <c r="T86" i="1"/>
  <c r="R21" i="1"/>
  <c r="V21" i="1"/>
  <c r="S81" i="1"/>
  <c r="AA81" i="1"/>
  <c r="T91" i="1"/>
  <c r="S91" i="1"/>
  <c r="AA91" i="1"/>
  <c r="Z91" i="1"/>
  <c r="AA144" i="1"/>
  <c r="Z144" i="1"/>
  <c r="T144" i="1"/>
  <c r="S144" i="1"/>
  <c r="U9" i="1"/>
  <c r="U16" i="1"/>
  <c r="V19" i="1"/>
  <c r="R23" i="1"/>
  <c r="R25" i="1"/>
  <c r="T44" i="1"/>
  <c r="S44" i="1"/>
  <c r="Z44" i="1"/>
  <c r="Z45" i="1"/>
  <c r="V50" i="1"/>
  <c r="R50" i="1"/>
  <c r="U58" i="1"/>
  <c r="R70" i="1"/>
  <c r="V70" i="1"/>
  <c r="U70" i="1"/>
  <c r="V82" i="1"/>
  <c r="R82" i="1"/>
  <c r="T87" i="1"/>
  <c r="S87" i="1"/>
  <c r="R89" i="1"/>
  <c r="Z129" i="1"/>
  <c r="T129" i="1"/>
  <c r="S129" i="1"/>
  <c r="AA129" i="1"/>
  <c r="T43" i="1"/>
  <c r="AA43" i="1"/>
  <c r="Z43" i="1"/>
  <c r="T60" i="1"/>
  <c r="S60" i="1"/>
  <c r="Z60" i="1"/>
  <c r="U13" i="1"/>
  <c r="T19" i="1"/>
  <c r="AA19" i="1"/>
  <c r="R22" i="1"/>
  <c r="V24" i="1"/>
  <c r="R29" i="1"/>
  <c r="V29" i="1"/>
  <c r="T36" i="1"/>
  <c r="S36" i="1"/>
  <c r="Z36" i="1"/>
  <c r="V42" i="1"/>
  <c r="R42" i="1"/>
  <c r="R62" i="1"/>
  <c r="V62" i="1"/>
  <c r="U62" i="1"/>
  <c r="S71" i="1"/>
  <c r="U73" i="1"/>
  <c r="S77" i="1"/>
  <c r="AA77" i="1"/>
  <c r="Z77" i="1"/>
  <c r="AA79" i="1"/>
  <c r="V89" i="1"/>
  <c r="U89" i="1"/>
  <c r="AA94" i="1"/>
  <c r="Z94" i="1"/>
  <c r="T94" i="1"/>
  <c r="V102" i="1"/>
  <c r="U102" i="1"/>
  <c r="R102" i="1"/>
  <c r="Z113" i="1"/>
  <c r="T113" i="1"/>
  <c r="AA113" i="1"/>
  <c r="S113" i="1"/>
  <c r="R5" i="1"/>
  <c r="U10" i="1"/>
  <c r="U3" i="1"/>
  <c r="U11" i="1"/>
  <c r="U12" i="1"/>
  <c r="V13" i="1"/>
  <c r="AA16" i="1"/>
  <c r="U27" i="1"/>
  <c r="R32" i="1"/>
  <c r="U34" i="1"/>
  <c r="U42" i="1"/>
  <c r="R54" i="1"/>
  <c r="V54" i="1"/>
  <c r="U54" i="1"/>
  <c r="AA60" i="1"/>
  <c r="R63" i="1"/>
  <c r="R73" i="1"/>
  <c r="Z75" i="1"/>
  <c r="V90" i="1"/>
  <c r="R90" i="1"/>
  <c r="S95" i="1"/>
  <c r="AA95" i="1"/>
  <c r="Z95" i="1"/>
  <c r="T95" i="1"/>
  <c r="U4" i="1"/>
  <c r="U14" i="1"/>
  <c r="R26" i="1"/>
  <c r="R31" i="1"/>
  <c r="T33" i="1"/>
  <c r="AA33" i="1"/>
  <c r="AA34" i="1"/>
  <c r="S43" i="1"/>
  <c r="R46" i="1"/>
  <c r="V46" i="1"/>
  <c r="U46" i="1"/>
  <c r="Z55" i="1"/>
  <c r="S55" i="1"/>
  <c r="U57" i="1"/>
  <c r="T65" i="1"/>
  <c r="S65" i="1"/>
  <c r="AA65" i="1"/>
  <c r="Z65" i="1"/>
  <c r="T67" i="1"/>
  <c r="AA67" i="1"/>
  <c r="Z67" i="1"/>
  <c r="S69" i="1"/>
  <c r="AA69" i="1"/>
  <c r="S85" i="1"/>
  <c r="AA85" i="1"/>
  <c r="Z85" i="1"/>
  <c r="Z97" i="1"/>
  <c r="S97" i="1"/>
  <c r="AA97" i="1"/>
  <c r="S116" i="1"/>
  <c r="AA116" i="1"/>
  <c r="Z116" i="1"/>
  <c r="T116" i="1"/>
  <c r="W189" i="1"/>
  <c r="U17" i="1"/>
  <c r="U18" i="1"/>
  <c r="V22" i="1"/>
  <c r="V23" i="1"/>
  <c r="T27" i="1"/>
  <c r="AA27" i="1"/>
  <c r="R30" i="1"/>
  <c r="V32" i="1"/>
  <c r="V33" i="1"/>
  <c r="R38" i="1"/>
  <c r="V38" i="1"/>
  <c r="U38" i="1"/>
  <c r="R47" i="1"/>
  <c r="U49" i="1"/>
  <c r="R57" i="1"/>
  <c r="T59" i="1"/>
  <c r="AA59" i="1"/>
  <c r="Z59" i="1"/>
  <c r="S61" i="1"/>
  <c r="AA61" i="1"/>
  <c r="V63" i="1"/>
  <c r="AA71" i="1"/>
  <c r="T83" i="1"/>
  <c r="S83" i="1"/>
  <c r="AA83" i="1"/>
  <c r="Z83" i="1"/>
  <c r="R17" i="1"/>
  <c r="U21" i="1"/>
  <c r="R39" i="1"/>
  <c r="T45" i="1"/>
  <c r="R49" i="1"/>
  <c r="T51" i="1"/>
  <c r="AA51" i="1"/>
  <c r="Z51" i="1"/>
  <c r="S53" i="1"/>
  <c r="AA53" i="1"/>
  <c r="T68" i="1"/>
  <c r="S68" i="1"/>
  <c r="Z68" i="1"/>
  <c r="V74" i="1"/>
  <c r="R74" i="1"/>
  <c r="S93" i="1"/>
  <c r="AA93" i="1"/>
  <c r="Z93" i="1"/>
  <c r="U37" i="1"/>
  <c r="R40" i="1"/>
  <c r="U45" i="1"/>
  <c r="R48" i="1"/>
  <c r="U53" i="1"/>
  <c r="R56" i="1"/>
  <c r="U61" i="1"/>
  <c r="R64" i="1"/>
  <c r="U69" i="1"/>
  <c r="R72" i="1"/>
  <c r="U77" i="1"/>
  <c r="R80" i="1"/>
  <c r="U85" i="1"/>
  <c r="R88" i="1"/>
  <c r="U93" i="1"/>
  <c r="T96" i="1"/>
  <c r="V101" i="1"/>
  <c r="T105" i="1"/>
  <c r="S108" i="1"/>
  <c r="AA108" i="1"/>
  <c r="Z108" i="1"/>
  <c r="V116" i="1"/>
  <c r="U116" i="1"/>
  <c r="T140" i="1"/>
  <c r="S140" i="1"/>
  <c r="AA140" i="1"/>
  <c r="Z140" i="1"/>
  <c r="T150" i="1"/>
  <c r="S150" i="1"/>
  <c r="AA150" i="1"/>
  <c r="Z150" i="1"/>
  <c r="T172" i="1"/>
  <c r="S172" i="1"/>
  <c r="AA172" i="1"/>
  <c r="Z172" i="1"/>
  <c r="AA176" i="1"/>
  <c r="Z176" i="1"/>
  <c r="T176" i="1"/>
  <c r="S176" i="1"/>
  <c r="T179" i="1"/>
  <c r="S179" i="1"/>
  <c r="AA179" i="1"/>
  <c r="Z179" i="1"/>
  <c r="T187" i="1"/>
  <c r="S187" i="1"/>
  <c r="AA187" i="1"/>
  <c r="Z187" i="1"/>
  <c r="V37" i="1"/>
  <c r="V45" i="1"/>
  <c r="V53" i="1"/>
  <c r="V61" i="1"/>
  <c r="V69" i="1"/>
  <c r="V77" i="1"/>
  <c r="U78" i="1"/>
  <c r="V85" i="1"/>
  <c r="U86" i="1"/>
  <c r="V93" i="1"/>
  <c r="U94" i="1"/>
  <c r="U95" i="1"/>
  <c r="V97" i="1"/>
  <c r="U97" i="1"/>
  <c r="R101" i="1"/>
  <c r="S104" i="1"/>
  <c r="Z106" i="1"/>
  <c r="V108" i="1"/>
  <c r="U108" i="1"/>
  <c r="V123" i="1"/>
  <c r="U123" i="1"/>
  <c r="R123" i="1"/>
  <c r="V131" i="1"/>
  <c r="U131" i="1"/>
  <c r="R131" i="1"/>
  <c r="T148" i="1"/>
  <c r="S148" i="1"/>
  <c r="AA148" i="1"/>
  <c r="Z148" i="1"/>
  <c r="AA152" i="1"/>
  <c r="Z152" i="1"/>
  <c r="T152" i="1"/>
  <c r="S152" i="1"/>
  <c r="V78" i="1"/>
  <c r="V86" i="1"/>
  <c r="V94" i="1"/>
  <c r="T99" i="1"/>
  <c r="S99" i="1"/>
  <c r="U100" i="1"/>
  <c r="AA106" i="1"/>
  <c r="T122" i="1"/>
  <c r="S122" i="1"/>
  <c r="T132" i="1"/>
  <c r="S132" i="1"/>
  <c r="AA132" i="1"/>
  <c r="Z132" i="1"/>
  <c r="T155" i="1"/>
  <c r="S155" i="1"/>
  <c r="AA155" i="1"/>
  <c r="Z155" i="1"/>
  <c r="T180" i="1"/>
  <c r="S180" i="1"/>
  <c r="AA180" i="1"/>
  <c r="Z180" i="1"/>
  <c r="AA184" i="1"/>
  <c r="Z184" i="1"/>
  <c r="T184" i="1"/>
  <c r="S184" i="1"/>
  <c r="T188" i="1"/>
  <c r="S188" i="1"/>
  <c r="AA188" i="1"/>
  <c r="Z188" i="1"/>
  <c r="R35" i="1"/>
  <c r="Z76" i="1"/>
  <c r="Z84" i="1"/>
  <c r="Z92" i="1"/>
  <c r="R98" i="1"/>
  <c r="R100" i="1"/>
  <c r="U104" i="1"/>
  <c r="AA105" i="1"/>
  <c r="V109" i="1"/>
  <c r="T117" i="1"/>
  <c r="AA117" i="1"/>
  <c r="Z117" i="1"/>
  <c r="AA120" i="1"/>
  <c r="Z120" i="1"/>
  <c r="T124" i="1"/>
  <c r="S124" i="1"/>
  <c r="AA124" i="1"/>
  <c r="Z124" i="1"/>
  <c r="V132" i="1"/>
  <c r="T141" i="1"/>
  <c r="S141" i="1"/>
  <c r="AA141" i="1"/>
  <c r="Z141" i="1"/>
  <c r="AA76" i="1"/>
  <c r="AA84" i="1"/>
  <c r="AA92" i="1"/>
  <c r="AA104" i="1"/>
  <c r="Z104" i="1"/>
  <c r="T109" i="1"/>
  <c r="AA109" i="1"/>
  <c r="Z109" i="1"/>
  <c r="S114" i="1"/>
  <c r="V115" i="1"/>
  <c r="R115" i="1"/>
  <c r="S143" i="1"/>
  <c r="AA143" i="1"/>
  <c r="Z143" i="1"/>
  <c r="T143" i="1"/>
  <c r="T149" i="1"/>
  <c r="S149" i="1"/>
  <c r="AA149" i="1"/>
  <c r="Z149" i="1"/>
  <c r="T156" i="1"/>
  <c r="S156" i="1"/>
  <c r="AA156" i="1"/>
  <c r="Z156" i="1"/>
  <c r="AA160" i="1"/>
  <c r="Z160" i="1"/>
  <c r="T160" i="1"/>
  <c r="S160" i="1"/>
  <c r="T163" i="1"/>
  <c r="S163" i="1"/>
  <c r="AA163" i="1"/>
  <c r="Z163" i="1"/>
  <c r="S76" i="1"/>
  <c r="S84" i="1"/>
  <c r="S92" i="1"/>
  <c r="S106" i="1"/>
  <c r="V107" i="1"/>
  <c r="R107" i="1"/>
  <c r="U109" i="1"/>
  <c r="R112" i="1"/>
  <c r="Z121" i="1"/>
  <c r="T121" i="1"/>
  <c r="T133" i="1"/>
  <c r="S133" i="1"/>
  <c r="AA133" i="1"/>
  <c r="Z133" i="1"/>
  <c r="AA136" i="1"/>
  <c r="Z136" i="1"/>
  <c r="T136" i="1"/>
  <c r="T110" i="1"/>
  <c r="S110" i="1"/>
  <c r="Z110" i="1"/>
  <c r="V112" i="1"/>
  <c r="U112" i="1"/>
  <c r="S121" i="1"/>
  <c r="Z122" i="1"/>
  <c r="T125" i="1"/>
  <c r="S125" i="1"/>
  <c r="AA125" i="1"/>
  <c r="Z125" i="1"/>
  <c r="AA128" i="1"/>
  <c r="Z128" i="1"/>
  <c r="T128" i="1"/>
  <c r="T164" i="1"/>
  <c r="S164" i="1"/>
  <c r="AA164" i="1"/>
  <c r="Z164" i="1"/>
  <c r="AA168" i="1"/>
  <c r="Z168" i="1"/>
  <c r="T168" i="1"/>
  <c r="S168" i="1"/>
  <c r="T171" i="1"/>
  <c r="S171" i="1"/>
  <c r="AA171" i="1"/>
  <c r="Z171" i="1"/>
  <c r="AA137" i="1"/>
  <c r="AA145" i="1"/>
  <c r="AA153" i="1"/>
  <c r="AA161" i="1"/>
  <c r="AA169" i="1"/>
  <c r="AA177" i="1"/>
  <c r="AA185" i="1"/>
  <c r="AA130" i="1"/>
  <c r="S137" i="1"/>
  <c r="AA138" i="1"/>
  <c r="S145" i="1"/>
  <c r="AA146" i="1"/>
  <c r="S153" i="1"/>
  <c r="AA154" i="1"/>
  <c r="S161" i="1"/>
  <c r="AA162" i="1"/>
  <c r="S169" i="1"/>
  <c r="AA170" i="1"/>
  <c r="S177" i="1"/>
  <c r="AA178" i="1"/>
  <c r="S185" i="1"/>
  <c r="R186" i="1"/>
  <c r="U120" i="1"/>
  <c r="U128" i="1"/>
  <c r="S130" i="1"/>
  <c r="U136" i="1"/>
  <c r="T137" i="1"/>
  <c r="S138" i="1"/>
  <c r="R139" i="1"/>
  <c r="U144" i="1"/>
  <c r="T145" i="1"/>
  <c r="S146" i="1"/>
  <c r="R147" i="1"/>
  <c r="U152" i="1"/>
  <c r="T153" i="1"/>
  <c r="S154" i="1"/>
  <c r="U160" i="1"/>
  <c r="T161" i="1"/>
  <c r="S162" i="1"/>
  <c r="U168" i="1"/>
  <c r="T169" i="1"/>
  <c r="S170" i="1"/>
  <c r="U176" i="1"/>
  <c r="T177" i="1"/>
  <c r="S178" i="1"/>
  <c r="U184" i="1"/>
  <c r="T185" i="1"/>
  <c r="U105" i="1"/>
  <c r="U113" i="1"/>
  <c r="U121" i="1"/>
  <c r="V128" i="1"/>
  <c r="U129" i="1"/>
  <c r="V136" i="1"/>
  <c r="U137" i="1"/>
  <c r="V144" i="1"/>
  <c r="U145" i="1"/>
  <c r="V152" i="1"/>
  <c r="U153" i="1"/>
  <c r="V160" i="1"/>
  <c r="U161" i="1"/>
  <c r="V168" i="1"/>
  <c r="U169" i="1"/>
  <c r="V176" i="1"/>
  <c r="U177" i="1"/>
  <c r="V184" i="1"/>
  <c r="U185" i="1"/>
  <c r="Z126" i="1"/>
  <c r="Z134" i="1"/>
  <c r="Z142" i="1"/>
  <c r="U146" i="1"/>
  <c r="Z158" i="1"/>
  <c r="R165" i="1"/>
  <c r="Z166" i="1"/>
  <c r="U170" i="1"/>
  <c r="R173" i="1"/>
  <c r="Z174" i="1"/>
  <c r="U178" i="1"/>
  <c r="R181" i="1"/>
  <c r="Z182" i="1"/>
  <c r="U186" i="1"/>
  <c r="AA118" i="1"/>
  <c r="AA126" i="1"/>
  <c r="AA134" i="1"/>
  <c r="U139" i="1"/>
  <c r="AA142" i="1"/>
  <c r="U147" i="1"/>
  <c r="U155" i="1"/>
  <c r="AA158" i="1"/>
  <c r="Z159" i="1"/>
  <c r="U163" i="1"/>
  <c r="AA166" i="1"/>
  <c r="Z167" i="1"/>
  <c r="U171" i="1"/>
  <c r="AA174" i="1"/>
  <c r="Z175" i="1"/>
  <c r="U179" i="1"/>
  <c r="AA182" i="1"/>
  <c r="Z183" i="1"/>
  <c r="U187" i="1"/>
  <c r="AA103" i="1"/>
  <c r="AA111" i="1"/>
  <c r="S118" i="1"/>
  <c r="AA119" i="1"/>
  <c r="U124" i="1"/>
  <c r="S126" i="1"/>
  <c r="AA127" i="1"/>
  <c r="U132" i="1"/>
  <c r="S134" i="1"/>
  <c r="AA135" i="1"/>
  <c r="U140" i="1"/>
  <c r="S142" i="1"/>
  <c r="U148" i="1"/>
  <c r="AA151" i="1"/>
  <c r="U156" i="1"/>
  <c r="S158" i="1"/>
  <c r="AA159" i="1"/>
  <c r="U164" i="1"/>
  <c r="S166" i="1"/>
  <c r="AA167" i="1"/>
  <c r="U172" i="1"/>
  <c r="S174" i="1"/>
  <c r="AA175" i="1"/>
  <c r="U180" i="1"/>
  <c r="S182" i="1"/>
  <c r="AA183" i="1"/>
  <c r="U188" i="1"/>
  <c r="V3" i="1" l="1"/>
  <c r="Z3" i="1"/>
  <c r="AA3" i="1"/>
  <c r="S3" i="1"/>
  <c r="Z6" i="1"/>
  <c r="S12" i="1"/>
  <c r="S13" i="1"/>
  <c r="T13" i="1"/>
  <c r="AA14" i="1"/>
  <c r="S14" i="1"/>
  <c r="T14" i="1"/>
  <c r="T16" i="1"/>
  <c r="Z16" i="1"/>
  <c r="T9" i="1"/>
  <c r="S9" i="1"/>
  <c r="Z9" i="1"/>
  <c r="Z8" i="1"/>
  <c r="T7" i="1"/>
  <c r="S7" i="1"/>
  <c r="AA7" i="1"/>
  <c r="T6" i="1"/>
  <c r="AA6" i="1"/>
  <c r="T10" i="1"/>
  <c r="S10" i="1"/>
  <c r="Z10" i="1"/>
  <c r="Z118" i="1"/>
  <c r="T114" i="1"/>
  <c r="Z114" i="1"/>
  <c r="AA96" i="1"/>
  <c r="Z96" i="1"/>
  <c r="S96" i="1"/>
  <c r="Z87" i="1"/>
  <c r="Z81" i="1"/>
  <c r="Z78" i="1"/>
  <c r="T78" i="1"/>
  <c r="AA78" i="1"/>
  <c r="AA75" i="1"/>
  <c r="T75" i="1"/>
  <c r="T71" i="1"/>
  <c r="T55" i="1"/>
  <c r="Z15" i="1"/>
  <c r="T15" i="1"/>
  <c r="S15" i="1"/>
  <c r="T72" i="1"/>
  <c r="S72" i="1"/>
  <c r="AA72" i="1"/>
  <c r="Z72" i="1"/>
  <c r="T40" i="1"/>
  <c r="S40" i="1"/>
  <c r="AA40" i="1"/>
  <c r="Z40" i="1"/>
  <c r="S74" i="1"/>
  <c r="AA74" i="1"/>
  <c r="Z74" i="1"/>
  <c r="T74" i="1"/>
  <c r="AA21" i="1"/>
  <c r="T21" i="1"/>
  <c r="S21" i="1"/>
  <c r="Z21" i="1"/>
  <c r="T181" i="1"/>
  <c r="S181" i="1"/>
  <c r="AA181" i="1"/>
  <c r="Z181" i="1"/>
  <c r="T115" i="1"/>
  <c r="S115" i="1"/>
  <c r="AA115" i="1"/>
  <c r="Z115" i="1"/>
  <c r="T131" i="1"/>
  <c r="S131" i="1"/>
  <c r="AA131" i="1"/>
  <c r="Z131" i="1"/>
  <c r="T186" i="1"/>
  <c r="S186" i="1"/>
  <c r="AA186" i="1"/>
  <c r="Z186" i="1"/>
  <c r="T64" i="1"/>
  <c r="S64" i="1"/>
  <c r="AA64" i="1"/>
  <c r="Z64" i="1"/>
  <c r="T49" i="1"/>
  <c r="S49" i="1"/>
  <c r="AA49" i="1"/>
  <c r="Z49" i="1"/>
  <c r="T57" i="1"/>
  <c r="S57" i="1"/>
  <c r="AA57" i="1"/>
  <c r="Z57" i="1"/>
  <c r="Z30" i="1"/>
  <c r="S30" i="1"/>
  <c r="AA30" i="1"/>
  <c r="T30" i="1"/>
  <c r="T73" i="1"/>
  <c r="S73" i="1"/>
  <c r="AA73" i="1"/>
  <c r="Z73" i="1"/>
  <c r="S32" i="1"/>
  <c r="T32" i="1"/>
  <c r="AA32" i="1"/>
  <c r="Z32" i="1"/>
  <c r="T102" i="1"/>
  <c r="Z102" i="1"/>
  <c r="S102" i="1"/>
  <c r="AA102" i="1"/>
  <c r="T139" i="1"/>
  <c r="S139" i="1"/>
  <c r="AA139" i="1"/>
  <c r="Z139" i="1"/>
  <c r="T35" i="1"/>
  <c r="AA35" i="1"/>
  <c r="S35" i="1"/>
  <c r="Z35" i="1"/>
  <c r="AA101" i="1"/>
  <c r="Z101" i="1"/>
  <c r="S101" i="1"/>
  <c r="T101" i="1"/>
  <c r="Z63" i="1"/>
  <c r="T63" i="1"/>
  <c r="S63" i="1"/>
  <c r="AA63" i="1"/>
  <c r="AA29" i="1"/>
  <c r="Z29" i="1"/>
  <c r="S29" i="1"/>
  <c r="T29" i="1"/>
  <c r="T89" i="1"/>
  <c r="S89" i="1"/>
  <c r="AA89" i="1"/>
  <c r="Z89" i="1"/>
  <c r="AA70" i="1"/>
  <c r="Z70" i="1"/>
  <c r="T70" i="1"/>
  <c r="S70" i="1"/>
  <c r="T25" i="1"/>
  <c r="AA25" i="1"/>
  <c r="Z25" i="1"/>
  <c r="S25" i="1"/>
  <c r="S28" i="1"/>
  <c r="Z28" i="1"/>
  <c r="AA28" i="1"/>
  <c r="T28" i="1"/>
  <c r="T173" i="1"/>
  <c r="S173" i="1"/>
  <c r="AA173" i="1"/>
  <c r="Z173" i="1"/>
  <c r="AA112" i="1"/>
  <c r="Z112" i="1"/>
  <c r="T112" i="1"/>
  <c r="S112" i="1"/>
  <c r="T123" i="1"/>
  <c r="S123" i="1"/>
  <c r="AA123" i="1"/>
  <c r="Z123" i="1"/>
  <c r="T88" i="1"/>
  <c r="S88" i="1"/>
  <c r="AA88" i="1"/>
  <c r="Z88" i="1"/>
  <c r="T56" i="1"/>
  <c r="S56" i="1"/>
  <c r="AA56" i="1"/>
  <c r="Z56" i="1"/>
  <c r="Z39" i="1"/>
  <c r="T39" i="1"/>
  <c r="S39" i="1"/>
  <c r="AA39" i="1"/>
  <c r="Z47" i="1"/>
  <c r="T47" i="1"/>
  <c r="S47" i="1"/>
  <c r="AA47" i="1"/>
  <c r="T31" i="1"/>
  <c r="S31" i="1"/>
  <c r="AA31" i="1"/>
  <c r="Z31" i="1"/>
  <c r="T5" i="1"/>
  <c r="S5" i="1"/>
  <c r="AA5" i="1"/>
  <c r="V5" i="1"/>
  <c r="Z5" i="1"/>
  <c r="AA62" i="1"/>
  <c r="Z62" i="1"/>
  <c r="T62" i="1"/>
  <c r="S62" i="1"/>
  <c r="T23" i="1"/>
  <c r="Z23" i="1"/>
  <c r="AA23" i="1"/>
  <c r="S23" i="1"/>
  <c r="S26" i="1"/>
  <c r="Z26" i="1"/>
  <c r="T26" i="1"/>
  <c r="AA26" i="1"/>
  <c r="T90" i="1"/>
  <c r="S90" i="1"/>
  <c r="AA90" i="1"/>
  <c r="Z90" i="1"/>
  <c r="S42" i="1"/>
  <c r="AA42" i="1"/>
  <c r="Z42" i="1"/>
  <c r="T42" i="1"/>
  <c r="Z22" i="1"/>
  <c r="T22" i="1"/>
  <c r="S22" i="1"/>
  <c r="AA22" i="1"/>
  <c r="S50" i="1"/>
  <c r="AA50" i="1"/>
  <c r="Z50" i="1"/>
  <c r="T50" i="1"/>
  <c r="S66" i="1"/>
  <c r="AA66" i="1"/>
  <c r="Z66" i="1"/>
  <c r="T66" i="1"/>
  <c r="T107" i="1"/>
  <c r="S107" i="1"/>
  <c r="AA107" i="1"/>
  <c r="Z107" i="1"/>
  <c r="S100" i="1"/>
  <c r="AA100" i="1"/>
  <c r="Z100" i="1"/>
  <c r="T100" i="1"/>
  <c r="T80" i="1"/>
  <c r="S80" i="1"/>
  <c r="AA80" i="1"/>
  <c r="Z80" i="1"/>
  <c r="T48" i="1"/>
  <c r="S48" i="1"/>
  <c r="AA48" i="1"/>
  <c r="Z48" i="1"/>
  <c r="T17" i="1"/>
  <c r="AA17" i="1"/>
  <c r="S17" i="1"/>
  <c r="Z17" i="1"/>
  <c r="S24" i="1"/>
  <c r="AA24" i="1"/>
  <c r="Z24" i="1"/>
  <c r="T24" i="1"/>
  <c r="T165" i="1"/>
  <c r="S165" i="1"/>
  <c r="AA165" i="1"/>
  <c r="Z165" i="1"/>
  <c r="T147" i="1"/>
  <c r="S147" i="1"/>
  <c r="AA147" i="1"/>
  <c r="Z147" i="1"/>
  <c r="T98" i="1"/>
  <c r="S98" i="1"/>
  <c r="AA98" i="1"/>
  <c r="Z98" i="1"/>
  <c r="AA38" i="1"/>
  <c r="Z38" i="1"/>
  <c r="T38" i="1"/>
  <c r="S38" i="1"/>
  <c r="AA46" i="1"/>
  <c r="Z46" i="1"/>
  <c r="T46" i="1"/>
  <c r="S46" i="1"/>
  <c r="AA54" i="1"/>
  <c r="Z54" i="1"/>
  <c r="T54" i="1"/>
  <c r="S54" i="1"/>
  <c r="T82" i="1"/>
  <c r="S82" i="1"/>
  <c r="AA82" i="1"/>
  <c r="Z82" i="1"/>
  <c r="S58" i="1"/>
  <c r="AA58" i="1"/>
  <c r="Z58" i="1"/>
  <c r="T58" i="1"/>
  <c r="U5" i="1"/>
  <c r="U189" i="1" s="1"/>
  <c r="V189" i="1" l="1"/>
  <c r="Z189" i="1"/>
  <c r="AA189" i="1"/>
  <c r="U190" i="1" s="1"/>
  <c r="S189" i="1"/>
  <c r="T189" i="1"/>
  <c r="V190" i="1" l="1"/>
  <c r="T190" i="1"/>
  <c r="S190" i="1"/>
  <c r="Z190" i="1"/>
  <c r="AA190" i="1" s="1"/>
  <c r="W190" i="1" l="1"/>
  <c r="P190" i="1"/>
  <c r="O190" i="1"/>
</calcChain>
</file>

<file path=xl/sharedStrings.xml><?xml version="1.0" encoding="utf-8"?>
<sst xmlns="http://schemas.openxmlformats.org/spreadsheetml/2006/main" count="250" uniqueCount="53">
  <si>
    <t>Date</t>
  </si>
  <si>
    <t>Entry</t>
  </si>
  <si>
    <t>Gap</t>
  </si>
  <si>
    <t>Surging</t>
  </si>
  <si>
    <t xml:space="preserve">1st </t>
  </si>
  <si>
    <t>2nd</t>
  </si>
  <si>
    <t>3rd</t>
  </si>
  <si>
    <t>News</t>
  </si>
  <si>
    <t>Top</t>
  </si>
  <si>
    <t>Bot</t>
  </si>
  <si>
    <t xml:space="preserve">Bad </t>
  </si>
  <si>
    <t>Stock</t>
  </si>
  <si>
    <t>#</t>
  </si>
  <si>
    <t>Buy</t>
  </si>
  <si>
    <t>Sale</t>
  </si>
  <si>
    <t>Net $</t>
  </si>
  <si>
    <t>Return</t>
  </si>
  <si>
    <t>Total</t>
  </si>
  <si>
    <t>Gross</t>
  </si>
  <si>
    <t>Loss</t>
  </si>
  <si>
    <t>Win</t>
  </si>
  <si>
    <t>Time</t>
  </si>
  <si>
    <t>Source</t>
  </si>
  <si>
    <t>&amp; GO!</t>
  </si>
  <si>
    <t>Momo</t>
  </si>
  <si>
    <t>Flag</t>
  </si>
  <si>
    <t>Trade</t>
  </si>
  <si>
    <t>Rev</t>
  </si>
  <si>
    <t>Risk</t>
  </si>
  <si>
    <t>Symbol</t>
  </si>
  <si>
    <t>Options</t>
  </si>
  <si>
    <t>Bought</t>
  </si>
  <si>
    <t>$ Per</t>
  </si>
  <si>
    <t>Gain/Loss</t>
  </si>
  <si>
    <t>Rate % +</t>
  </si>
  <si>
    <t>Rate % -</t>
  </si>
  <si>
    <t>Investment</t>
  </si>
  <si>
    <t>Comissions</t>
  </si>
  <si>
    <t>Notes</t>
  </si>
  <si>
    <t>Loss Lessons</t>
  </si>
  <si>
    <t>Additional info</t>
  </si>
  <si>
    <t>Extra</t>
  </si>
  <si>
    <t>Robinhood</t>
  </si>
  <si>
    <t>AMD</t>
  </si>
  <si>
    <t>Long</t>
  </si>
  <si>
    <t>CHFS</t>
  </si>
  <si>
    <t>Ustocktrade</t>
  </si>
  <si>
    <t>-</t>
  </si>
  <si>
    <t>Totals</t>
  </si>
  <si>
    <t>Averages</t>
  </si>
  <si>
    <t>Total Trades:</t>
  </si>
  <si>
    <t>12:12PM</t>
  </si>
  <si>
    <t>99/99/9999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</si>
</sst>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8" formatCode="&quot;$&quot;#,##0.00_);[Red]\(&quot;$&quot;#,##0.00\)"/>
    <numFmt numFmtId="164" formatCode="m/d/yy;@"/>
    <numFmt numFmtId="165" formatCode="h:mm;@"/>
    <numFmt numFmtId="166" formatCode="#,##0.0000"/>
    <numFmt numFmtId="167" formatCode="#,##0.000_);[Red]\(#,##0.000\)"/>
    <numFmt numFmtId="168" formatCode="#,##0.000"/>
    <numFmt numFmtId="169" formatCode="#,##0.00;[Red]#,##0.00"/>
    <numFmt numFmtId="170" formatCode="&quot;$&quot;#,##0.00"/>
  </numFmts>
  <fonts count="9" x14ac:knownFonts="1"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rgb="FFC0000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5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14"/>
      <color rgb="FF7030A0"/>
      <name val="Calibri"/>
      <family val="2"/>
      <scheme val="minor"/>
    </font>
    <font>
      <sz val="5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2">
    <xf numFmtId="0" fontId="0" fillId="0" borderId="0" xfId="0"/>
    <xf numFmtId="164" fontId="1" fillId="0" borderId="0" xfId="0" applyNumberFormat="1" applyFont="1" applyFill="1" applyAlignment="1" applyProtection="1">
      <alignment horizontal="center"/>
    </xf>
    <xf numFmtId="165" fontId="1" fillId="0" borderId="0" xfId="0" applyNumberFormat="1" applyFont="1" applyFill="1" applyBorder="1" applyAlignment="1" applyProtection="1">
      <alignment horizontal="center"/>
    </xf>
    <xf numFmtId="0" fontId="1" fillId="0" borderId="0" xfId="0" applyFont="1" applyFill="1" applyBorder="1" applyAlignment="1" applyProtection="1">
      <alignment horizontal="center"/>
    </xf>
    <xf numFmtId="0" fontId="2" fillId="0" borderId="0" xfId="0" applyFont="1" applyFill="1" applyBorder="1" applyAlignment="1" applyProtection="1">
      <alignment horizontal="center"/>
    </xf>
    <xf numFmtId="3" fontId="1" fillId="0" borderId="0" xfId="0" applyNumberFormat="1" applyFont="1" applyFill="1" applyBorder="1" applyAlignment="1" applyProtection="1">
      <alignment horizontal="center"/>
    </xf>
    <xf numFmtId="166" fontId="1" fillId="0" borderId="0" xfId="0" applyNumberFormat="1" applyFont="1" applyFill="1" applyBorder="1" applyAlignment="1" applyProtection="1">
      <alignment horizontal="center"/>
    </xf>
    <xf numFmtId="166" fontId="1" fillId="0" borderId="0" xfId="0" applyNumberFormat="1" applyFont="1" applyFill="1" applyBorder="1" applyAlignment="1" applyProtection="1">
      <alignment horizontal="center" wrapText="1"/>
    </xf>
    <xf numFmtId="167" fontId="1" fillId="0" borderId="0" xfId="0" applyNumberFormat="1" applyFont="1" applyFill="1" applyBorder="1" applyAlignment="1" applyProtection="1">
      <alignment horizontal="center"/>
    </xf>
    <xf numFmtId="10" fontId="1" fillId="0" borderId="0" xfId="0" applyNumberFormat="1" applyFont="1" applyFill="1" applyBorder="1" applyAlignment="1" applyProtection="1">
      <alignment horizontal="center"/>
    </xf>
    <xf numFmtId="168" fontId="1" fillId="0" borderId="0" xfId="0" applyNumberFormat="1" applyFont="1" applyFill="1" applyBorder="1" applyAlignment="1" applyProtection="1">
      <alignment horizontal="center"/>
    </xf>
    <xf numFmtId="0" fontId="1" fillId="0" borderId="0" xfId="0" applyFont="1" applyFill="1" applyBorder="1" applyAlignment="1" applyProtection="1">
      <alignment horizontal="left"/>
    </xf>
    <xf numFmtId="49" fontId="1" fillId="0" borderId="0" xfId="0" applyNumberFormat="1" applyFont="1" applyFill="1" applyAlignment="1" applyProtection="1">
      <alignment horizontal="left" wrapText="1"/>
    </xf>
    <xf numFmtId="0" fontId="3" fillId="0" borderId="0" xfId="0" applyFont="1" applyFill="1" applyAlignment="1" applyProtection="1">
      <alignment horizontal="center" wrapText="1"/>
    </xf>
    <xf numFmtId="0" fontId="3" fillId="0" borderId="0" xfId="0" applyFont="1" applyFill="1" applyAlignment="1" applyProtection="1">
      <alignment horizontal="center"/>
    </xf>
    <xf numFmtId="164" fontId="4" fillId="0" borderId="0" xfId="0" applyNumberFormat="1" applyFont="1" applyFill="1" applyAlignment="1" applyProtection="1">
      <alignment horizontal="center"/>
    </xf>
    <xf numFmtId="165" fontId="1" fillId="0" borderId="0" xfId="0" applyNumberFormat="1" applyFont="1" applyFill="1" applyBorder="1" applyAlignment="1" applyProtection="1">
      <alignment horizontal="center" wrapText="1"/>
    </xf>
    <xf numFmtId="167" fontId="1" fillId="0" borderId="0" xfId="0" applyNumberFormat="1" applyFont="1" applyFill="1" applyBorder="1" applyAlignment="1" applyProtection="1">
      <alignment horizontal="center" wrapText="1"/>
    </xf>
    <xf numFmtId="10" fontId="1" fillId="0" borderId="0" xfId="0" applyNumberFormat="1" applyFont="1" applyFill="1" applyBorder="1" applyAlignment="1" applyProtection="1">
      <alignment horizontal="center" wrapText="1"/>
    </xf>
    <xf numFmtId="14" fontId="5" fillId="0" borderId="0" xfId="0" applyNumberFormat="1" applyFont="1" applyFill="1" applyProtection="1"/>
    <xf numFmtId="165" fontId="3" fillId="0" borderId="1" xfId="0" applyNumberFormat="1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left"/>
      <protection locked="0"/>
    </xf>
    <xf numFmtId="0" fontId="2" fillId="0" borderId="1" xfId="0" applyFont="1" applyFill="1" applyBorder="1" applyAlignment="1" applyProtection="1">
      <alignment horizontal="left"/>
      <protection locked="0"/>
    </xf>
    <xf numFmtId="3" fontId="3" fillId="0" borderId="1" xfId="0" applyNumberFormat="1" applyFont="1" applyFill="1" applyBorder="1" applyProtection="1">
      <protection locked="0"/>
    </xf>
    <xf numFmtId="166" fontId="3" fillId="0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Protection="1">
      <protection locked="0"/>
    </xf>
    <xf numFmtId="4" fontId="3" fillId="2" borderId="1" xfId="0" applyNumberFormat="1" applyFont="1" applyFill="1" applyBorder="1" applyProtection="1"/>
    <xf numFmtId="4" fontId="5" fillId="2" borderId="1" xfId="0" applyNumberFormat="1" applyFont="1" applyFill="1" applyBorder="1" applyProtection="1"/>
    <xf numFmtId="4" fontId="6" fillId="2" borderId="1" xfId="0" applyNumberFormat="1" applyFont="1" applyFill="1" applyBorder="1" applyProtection="1"/>
    <xf numFmtId="10" fontId="5" fillId="2" borderId="1" xfId="0" applyNumberFormat="1" applyFont="1" applyFill="1" applyBorder="1" applyProtection="1"/>
    <xf numFmtId="10" fontId="6" fillId="2" borderId="1" xfId="0" applyNumberFormat="1" applyFont="1" applyFill="1" applyBorder="1" applyProtection="1"/>
    <xf numFmtId="169" fontId="5" fillId="2" borderId="1" xfId="0" applyNumberFormat="1" applyFont="1" applyFill="1" applyBorder="1" applyProtection="1"/>
    <xf numFmtId="40" fontId="5" fillId="2" borderId="1" xfId="0" applyNumberFormat="1" applyFont="1" applyFill="1" applyBorder="1" applyProtection="1"/>
    <xf numFmtId="0" fontId="5" fillId="0" borderId="1" xfId="0" applyFont="1" applyFill="1" applyBorder="1" applyProtection="1"/>
    <xf numFmtId="0" fontId="5" fillId="0" borderId="0" xfId="0" applyFont="1" applyFill="1" applyAlignment="1" applyProtection="1">
      <alignment wrapText="1"/>
      <protection locked="0"/>
    </xf>
    <xf numFmtId="0" fontId="5" fillId="0" borderId="0" xfId="0" applyFont="1" applyFill="1" applyAlignment="1" applyProtection="1">
      <alignment wrapText="1"/>
    </xf>
    <xf numFmtId="0" fontId="5" fillId="0" borderId="0" xfId="0" applyFont="1" applyFill="1" applyProtection="1"/>
    <xf numFmtId="0" fontId="5" fillId="0" borderId="0" xfId="0" applyFont="1" applyFill="1" applyBorder="1" applyProtection="1"/>
    <xf numFmtId="0" fontId="7" fillId="0" borderId="0" xfId="0" applyFont="1" applyFill="1" applyBorder="1" applyAlignment="1" applyProtection="1">
      <alignment horizontal="left"/>
    </xf>
    <xf numFmtId="0" fontId="2" fillId="0" borderId="0" xfId="0" applyFont="1" applyFill="1" applyBorder="1" applyAlignment="1" applyProtection="1">
      <alignment horizontal="left"/>
    </xf>
    <xf numFmtId="0" fontId="3" fillId="0" borderId="0" xfId="0" applyFont="1" applyFill="1" applyBorder="1" applyAlignment="1" applyProtection="1">
      <alignment horizontal="left"/>
    </xf>
    <xf numFmtId="3" fontId="3" fillId="0" borderId="0" xfId="0" applyNumberFormat="1" applyFont="1" applyFill="1" applyBorder="1" applyProtection="1"/>
    <xf numFmtId="4" fontId="5" fillId="0" borderId="0" xfId="0" applyNumberFormat="1" applyFont="1" applyFill="1" applyBorder="1" applyProtection="1"/>
    <xf numFmtId="170" fontId="5" fillId="0" borderId="0" xfId="0" applyNumberFormat="1" applyFont="1" applyFill="1" applyBorder="1" applyProtection="1"/>
    <xf numFmtId="166" fontId="3" fillId="0" borderId="0" xfId="0" applyNumberFormat="1" applyFont="1" applyFill="1" applyBorder="1" applyProtection="1"/>
    <xf numFmtId="8" fontId="5" fillId="0" borderId="0" xfId="0" applyNumberFormat="1" applyFont="1" applyFill="1" applyBorder="1" applyProtection="1"/>
    <xf numFmtId="10" fontId="5" fillId="0" borderId="0" xfId="0" applyNumberFormat="1" applyFont="1" applyFill="1" applyBorder="1" applyProtection="1"/>
    <xf numFmtId="165" fontId="3" fillId="0" borderId="0" xfId="0" applyNumberFormat="1" applyFont="1" applyFill="1" applyBorder="1" applyProtection="1">
      <protection locked="0"/>
    </xf>
    <xf numFmtId="167" fontId="5" fillId="0" borderId="0" xfId="0" applyNumberFormat="1" applyFont="1" applyFill="1" applyBorder="1" applyProtection="1"/>
    <xf numFmtId="167" fontId="3" fillId="0" borderId="0" xfId="0" applyNumberFormat="1" applyFont="1" applyFill="1" applyBorder="1" applyProtection="1"/>
    <xf numFmtId="168" fontId="5" fillId="0" borderId="0" xfId="0" applyNumberFormat="1" applyFont="1" applyFill="1" applyBorder="1" applyProtection="1"/>
    <xf numFmtId="10" fontId="3" fillId="0" borderId="0" xfId="0" applyNumberFormat="1" applyFont="1" applyFill="1" applyBorder="1" applyProtection="1"/>
    <xf numFmtId="0" fontId="5" fillId="0" borderId="0" xfId="0" applyFont="1" applyFill="1" applyBorder="1" applyAlignment="1" applyProtection="1">
      <alignment wrapText="1"/>
      <protection locked="0"/>
    </xf>
    <xf numFmtId="164" fontId="8" fillId="0" borderId="0" xfId="0" applyNumberFormat="1" applyFont="1" applyFill="1" applyProtection="1"/>
    <xf numFmtId="165" fontId="3" fillId="0" borderId="0" xfId="0" applyNumberFormat="1" applyFont="1" applyFill="1" applyProtection="1">
      <protection locked="0"/>
    </xf>
    <xf numFmtId="0" fontId="3" fillId="0" borderId="0" xfId="0" applyFont="1" applyFill="1" applyAlignment="1" applyProtection="1">
      <alignment horizontal="left"/>
    </xf>
    <xf numFmtId="0" fontId="2" fillId="0" borderId="0" xfId="0" applyFont="1" applyFill="1" applyAlignment="1" applyProtection="1">
      <alignment horizontal="left"/>
    </xf>
    <xf numFmtId="3" fontId="3" fillId="0" borderId="0" xfId="0" applyNumberFormat="1" applyFont="1" applyFill="1" applyProtection="1"/>
    <xf numFmtId="166" fontId="3" fillId="0" borderId="0" xfId="0" applyNumberFormat="1" applyFont="1" applyFill="1" applyProtection="1"/>
    <xf numFmtId="167" fontId="5" fillId="0" borderId="0" xfId="0" applyNumberFormat="1" applyFont="1" applyFill="1" applyProtection="1"/>
    <xf numFmtId="10" fontId="5" fillId="0" borderId="0" xfId="0" applyNumberFormat="1" applyFont="1" applyFill="1" applyProtection="1"/>
    <xf numFmtId="168" fontId="5" fillId="0" borderId="0" xfId="0" applyNumberFormat="1" applyFont="1" applyFill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21920-4ADF-4A24-8B51-10CB98CB119E}">
  <dimension ref="A1:AE190"/>
  <sheetViews>
    <sheetView tabSelected="1" workbookViewId="0">
      <selection activeCell="AB11" sqref="AB11"/>
    </sheetView>
  </sheetViews>
  <sheetFormatPr defaultColWidth="8.85546875" defaultRowHeight="12" x14ac:dyDescent="0.2"/>
  <cols>
    <col min="1" max="1" width="10.42578125" style="53" customWidth="1"/>
    <col min="2" max="2" width="8" style="54" customWidth="1"/>
    <col min="3" max="3" width="10.42578125" style="55" customWidth="1"/>
    <col min="4" max="4" width="4.5703125" style="55" customWidth="1"/>
    <col min="5" max="5" width="5.140625" style="55" customWidth="1"/>
    <col min="6" max="6" width="3.28515625" style="55" customWidth="1"/>
    <col min="7" max="7" width="3" style="55" customWidth="1"/>
    <col min="8" max="8" width="3.42578125" style="55" customWidth="1"/>
    <col min="9" max="9" width="4" style="55" customWidth="1"/>
    <col min="10" max="10" width="3.140625" style="55" customWidth="1"/>
    <col min="11" max="11" width="2.85546875" style="55" customWidth="1"/>
    <col min="12" max="12" width="3.85546875" style="56" customWidth="1"/>
    <col min="13" max="13" width="5.7109375" style="55" customWidth="1"/>
    <col min="14" max="14" width="6" style="57" customWidth="1"/>
    <col min="15" max="15" width="7.85546875" style="57" customWidth="1"/>
    <col min="16" max="16" width="9.5703125" style="58" customWidth="1"/>
    <col min="17" max="17" width="8.42578125" style="58" customWidth="1"/>
    <col min="18" max="18" width="8.85546875" style="59"/>
    <col min="19" max="19" width="6.28515625" style="59" customWidth="1"/>
    <col min="20" max="20" width="6.42578125" style="59" customWidth="1"/>
    <col min="21" max="21" width="7.7109375" style="60" customWidth="1"/>
    <col min="22" max="22" width="6.7109375" style="60" customWidth="1"/>
    <col min="23" max="23" width="9.7109375" style="61" customWidth="1"/>
    <col min="24" max="24" width="7.85546875" style="61" customWidth="1"/>
    <col min="25" max="25" width="11.5703125" style="61" customWidth="1"/>
    <col min="26" max="26" width="9.140625" style="36" customWidth="1"/>
    <col min="27" max="27" width="8.85546875" style="36"/>
    <col min="28" max="28" width="44.7109375" style="34" customWidth="1"/>
    <col min="29" max="29" width="50.5703125" style="35" customWidth="1"/>
    <col min="30" max="30" width="36.5703125" style="35" customWidth="1"/>
    <col min="31" max="16384" width="8.85546875" style="36"/>
  </cols>
  <sheetData>
    <row r="1" spans="1:31" s="14" customFormat="1" ht="19.5" customHeight="1" x14ac:dyDescent="0.2">
      <c r="A1" s="1" t="s">
        <v>0</v>
      </c>
      <c r="B1" s="2" t="s">
        <v>1</v>
      </c>
      <c r="C1" s="3"/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4" t="s">
        <v>10</v>
      </c>
      <c r="M1" s="3"/>
      <c r="N1" s="5" t="s">
        <v>11</v>
      </c>
      <c r="O1" s="5" t="s">
        <v>12</v>
      </c>
      <c r="P1" s="6" t="s">
        <v>13</v>
      </c>
      <c r="Q1" s="7" t="s">
        <v>14</v>
      </c>
      <c r="R1" s="8" t="s">
        <v>15</v>
      </c>
      <c r="S1" s="8" t="s">
        <v>16</v>
      </c>
      <c r="T1" s="8" t="s">
        <v>16</v>
      </c>
      <c r="U1" s="9" t="s">
        <v>16</v>
      </c>
      <c r="V1" s="9" t="s">
        <v>16</v>
      </c>
      <c r="W1" s="10" t="s">
        <v>17</v>
      </c>
      <c r="X1" s="10" t="s">
        <v>17</v>
      </c>
      <c r="Y1" s="10" t="s">
        <v>18</v>
      </c>
      <c r="Z1" s="3" t="s">
        <v>19</v>
      </c>
      <c r="AA1" s="11" t="s">
        <v>20</v>
      </c>
      <c r="AB1" s="12"/>
      <c r="AC1" s="13"/>
      <c r="AD1" s="13"/>
    </row>
    <row r="2" spans="1:31" s="14" customFormat="1" ht="15" customHeight="1" x14ac:dyDescent="0.2">
      <c r="A2" s="15"/>
      <c r="B2" s="16" t="s">
        <v>21</v>
      </c>
      <c r="C2" s="3" t="s">
        <v>22</v>
      </c>
      <c r="D2" s="3" t="s">
        <v>23</v>
      </c>
      <c r="E2" s="3" t="s">
        <v>24</v>
      </c>
      <c r="F2" s="3" t="s">
        <v>25</v>
      </c>
      <c r="G2" s="3" t="s">
        <v>25</v>
      </c>
      <c r="H2" s="3" t="s">
        <v>25</v>
      </c>
      <c r="I2" s="3" t="s">
        <v>26</v>
      </c>
      <c r="J2" s="3" t="s">
        <v>27</v>
      </c>
      <c r="K2" s="3" t="s">
        <v>27</v>
      </c>
      <c r="L2" s="4" t="s">
        <v>28</v>
      </c>
      <c r="M2" s="3" t="s">
        <v>29</v>
      </c>
      <c r="N2" s="5" t="s">
        <v>30</v>
      </c>
      <c r="O2" s="5" t="s">
        <v>31</v>
      </c>
      <c r="P2" s="7" t="s">
        <v>32</v>
      </c>
      <c r="Q2" s="7" t="s">
        <v>32</v>
      </c>
      <c r="R2" s="17" t="s">
        <v>33</v>
      </c>
      <c r="S2" s="17" t="s">
        <v>20</v>
      </c>
      <c r="T2" s="17" t="s">
        <v>19</v>
      </c>
      <c r="U2" s="18" t="s">
        <v>34</v>
      </c>
      <c r="V2" s="18" t="s">
        <v>35</v>
      </c>
      <c r="W2" s="10" t="s">
        <v>36</v>
      </c>
      <c r="X2" s="10" t="s">
        <v>37</v>
      </c>
      <c r="Y2" s="10" t="s">
        <v>16</v>
      </c>
      <c r="Z2" s="3"/>
      <c r="AA2" s="11"/>
      <c r="AB2" s="12" t="s">
        <v>38</v>
      </c>
      <c r="AC2" s="13" t="s">
        <v>39</v>
      </c>
      <c r="AD2" s="13" t="s">
        <v>40</v>
      </c>
      <c r="AE2" s="14" t="s">
        <v>41</v>
      </c>
    </row>
    <row r="3" spans="1:31" x14ac:dyDescent="0.2">
      <c r="A3" s="19" t="s">
        <v>52</v>
      </c>
      <c r="B3" s="20" t="s">
        <v>51</v>
      </c>
      <c r="C3" s="21" t="s">
        <v>42</v>
      </c>
      <c r="D3" s="21"/>
      <c r="E3" s="21"/>
      <c r="F3" s="21"/>
      <c r="G3" s="21"/>
      <c r="H3" s="21"/>
      <c r="I3" s="21"/>
      <c r="J3" s="21"/>
      <c r="K3" s="21"/>
      <c r="L3" s="22"/>
      <c r="M3" s="21" t="s">
        <v>43</v>
      </c>
      <c r="N3" s="23" t="s">
        <v>44</v>
      </c>
      <c r="O3" s="23">
        <v>21</v>
      </c>
      <c r="P3" s="24">
        <v>12.01</v>
      </c>
      <c r="Q3" s="25">
        <v>11.83</v>
      </c>
      <c r="R3" s="26">
        <f>IF(OR($N3="-",$W3="",$Y3=""),"",
IF($N3="Long",$Y3-$W3,
IF($N3="Short",$W3-$Y3-$X3-$X3,
IF($N3="Options",$Y3-$W3,””))))</f>
        <v>-3.7800000000000011</v>
      </c>
      <c r="S3" s="27" t="str">
        <f t="shared" ref="S3:S66" si="0">IF(OR($R3="-",$W3="",$Y3=""),"",
IF($R3&lt;=-0.01,"", IF($N3="Long",(Q3-P3),
IF($N3="Short",(P3-Q3),
IF($N3="Options",(Q3-P3))))))</f>
        <v/>
      </c>
      <c r="T3" s="28">
        <f t="shared" ref="T3:T66" si="1">IF(OR($R3="-",$W3="",$Y3=""),"",
IF($R3&gt;=0.01,"", IF($N3="Long",(Q3-P3),
IF($N3="Short",(P3-Q3),
IF($N3="Options",(Q3-P3))))))</f>
        <v>-0.17999999999999972</v>
      </c>
      <c r="U3" s="29" t="str">
        <f t="shared" ref="U3:U66" si="2">IF(OR($N3="-",$Y3="",$W3=""),"",IF($R3&lt;=-0.01,"",
IF($N3="Long",(($Y3-$W3)/$Y3),
IF($N3="Short",(($W3-$Y3)/$Y3),
IF($N3="Options",(($Y3-$W3)/$Y3))))))</f>
        <v/>
      </c>
      <c r="V3" s="30">
        <f t="shared" ref="V3:V66" si="3">IF(OR($N3="-",$Y3="",$W3=""),"",IF($R3&gt;=0.01,"",IF($N3="Long",(($Y3-$W3)/$Y3),
IF($N3="Short",(($W3-$Y3)/$Y3),
IF($N3="Options",(($Y3-$W3)/$Y3))))))</f>
        <v>-1.5215553677092142E-2</v>
      </c>
      <c r="W3" s="31">
        <f t="shared" ref="W3:W66" si="4">IF(OR($N3="-",$O3="",$P3="",$X3=""),"",
IF($N3="Long",($O3*$P3)+$X3,
IF($N3="Short",($O3*$P3)+$X3,
IF($N3="Options",($O3*$P3*100)+$X3,""))))</f>
        <v>252.21</v>
      </c>
      <c r="X3" s="31">
        <v>0</v>
      </c>
      <c r="Y3" s="32">
        <f>IF(OR($N3="-",$O3="",$Q3=""),"",
IF($N3="Long",$O3*$Q3,
IF($N3="Short",$O3*$Q3,
IF($N3="Options",$O3*$Q3*100,””))))</f>
        <v>248.43</v>
      </c>
      <c r="Z3" s="33">
        <f t="shared" ref="Z3:Z66" si="5">IF(R3="","",IF(R3&gt;0,0,1))</f>
        <v>1</v>
      </c>
      <c r="AA3" s="33">
        <f t="shared" ref="AA3:AA66" si="6">IF(R3="","",IF(R3&lt;0,0,1))</f>
        <v>0</v>
      </c>
    </row>
    <row r="4" spans="1:31" x14ac:dyDescent="0.2">
      <c r="A4" s="19" t="s">
        <v>52</v>
      </c>
      <c r="B4" s="20" t="s">
        <v>51</v>
      </c>
      <c r="C4" s="21" t="s">
        <v>46</v>
      </c>
      <c r="D4" s="21"/>
      <c r="E4" s="21"/>
      <c r="F4" s="21"/>
      <c r="G4" s="21"/>
      <c r="H4" s="21"/>
      <c r="I4" s="21"/>
      <c r="J4" s="21"/>
      <c r="K4" s="21"/>
      <c r="L4" s="22"/>
      <c r="M4" s="21" t="s">
        <v>45</v>
      </c>
      <c r="N4" s="23" t="s">
        <v>44</v>
      </c>
      <c r="O4" s="23">
        <v>25</v>
      </c>
      <c r="P4" s="24">
        <v>7.4</v>
      </c>
      <c r="Q4" s="25">
        <v>9.1999999999999993</v>
      </c>
      <c r="R4" s="26">
        <f>IF(OR($N4="-",$W4="",$Y4=""),"",
IF($N4="Long",$Y4-$W4,
IF($N4="Short",$W4-$Y4-$X4-$X4,
IF($N4="Options",$Y4-$W4,””))))</f>
        <v>42.999999999999972</v>
      </c>
      <c r="S4" s="27">
        <f t="shared" si="0"/>
        <v>1.7999999999999989</v>
      </c>
      <c r="T4" s="28" t="str">
        <f t="shared" si="1"/>
        <v/>
      </c>
      <c r="U4" s="29">
        <f t="shared" si="2"/>
        <v>0.18695652173913033</v>
      </c>
      <c r="V4" s="30" t="str">
        <f t="shared" si="3"/>
        <v/>
      </c>
      <c r="W4" s="31">
        <f t="shared" si="4"/>
        <v>187</v>
      </c>
      <c r="X4" s="31">
        <v>2</v>
      </c>
      <c r="Y4" s="32">
        <f>IF(OR($N4="-",$O4="",$Q4=""),"",
IF($N4="Long",$O4*$Q4,
IF($N4="Short",$O4*$Q4,
IF($N4="Options",$O4*$Q4*100,””))))</f>
        <v>229.99999999999997</v>
      </c>
      <c r="Z4" s="33">
        <f t="shared" si="5"/>
        <v>0</v>
      </c>
      <c r="AA4" s="33">
        <f t="shared" si="6"/>
        <v>1</v>
      </c>
    </row>
    <row r="5" spans="1:31" x14ac:dyDescent="0.2">
      <c r="A5" s="19"/>
      <c r="B5" s="20"/>
      <c r="C5" s="21"/>
      <c r="D5" s="21"/>
      <c r="E5" s="21"/>
      <c r="F5" s="21"/>
      <c r="G5" s="21"/>
      <c r="H5" s="21"/>
      <c r="I5" s="21"/>
      <c r="J5" s="21"/>
      <c r="K5" s="21"/>
      <c r="L5" s="22"/>
      <c r="M5" s="21"/>
      <c r="N5" s="23" t="s">
        <v>47</v>
      </c>
      <c r="O5" s="23"/>
      <c r="P5" s="24"/>
      <c r="Q5" s="25"/>
      <c r="R5" s="26" t="str">
        <f>IF(OR($N5="-",$W5="",$Y5=""),"",
IF($N5="Long",$Y5-$W5,
IF($N5="Short",$W5-$Y5-$X5-$X5,
IF($N5="Options",$Y5-$W5,””))))</f>
        <v/>
      </c>
      <c r="S5" s="27" t="str">
        <f t="shared" si="0"/>
        <v/>
      </c>
      <c r="T5" s="28" t="str">
        <f t="shared" si="1"/>
        <v/>
      </c>
      <c r="U5" s="29" t="str">
        <f t="shared" si="2"/>
        <v/>
      </c>
      <c r="V5" s="30" t="str">
        <f t="shared" si="3"/>
        <v/>
      </c>
      <c r="W5" s="31" t="str">
        <f t="shared" si="4"/>
        <v/>
      </c>
      <c r="X5" s="31">
        <v>0</v>
      </c>
      <c r="Y5" s="32" t="str">
        <f>IF(OR($N5="-",$O5="",$Q5=""),"",
IF($N5="Long",$O5*$Q5,
IF($N5="Short",$O5*$Q5,
IF($N5="Options",$O5*$Q5*100,””))))</f>
        <v/>
      </c>
      <c r="Z5" s="33" t="str">
        <f t="shared" si="5"/>
        <v/>
      </c>
      <c r="AA5" s="33" t="str">
        <f t="shared" si="6"/>
        <v/>
      </c>
    </row>
    <row r="6" spans="1:31" x14ac:dyDescent="0.2">
      <c r="A6" s="19"/>
      <c r="B6" s="20"/>
      <c r="C6" s="21"/>
      <c r="D6" s="21"/>
      <c r="E6" s="21"/>
      <c r="F6" s="21"/>
      <c r="G6" s="21"/>
      <c r="H6" s="21"/>
      <c r="I6" s="21"/>
      <c r="J6" s="21"/>
      <c r="K6" s="21"/>
      <c r="L6" s="22"/>
      <c r="M6" s="21"/>
      <c r="N6" s="23" t="s">
        <v>47</v>
      </c>
      <c r="O6" s="23"/>
      <c r="P6" s="24"/>
      <c r="Q6" s="25"/>
      <c r="R6" s="26" t="str">
        <f>IF(OR($N6="-",$W6="",$Y6=""),"",
IF($N6="Long",$Y6-$W6,
IF($N6="Short",$W6-$Y6-$X6-$X6,
IF($N6="Options",$Y6-$W6,””))))</f>
        <v/>
      </c>
      <c r="S6" s="27" t="str">
        <f t="shared" si="0"/>
        <v/>
      </c>
      <c r="T6" s="28" t="str">
        <f t="shared" si="1"/>
        <v/>
      </c>
      <c r="U6" s="29" t="str">
        <f t="shared" si="2"/>
        <v/>
      </c>
      <c r="V6" s="30" t="str">
        <f t="shared" si="3"/>
        <v/>
      </c>
      <c r="W6" s="31" t="str">
        <f t="shared" si="4"/>
        <v/>
      </c>
      <c r="X6" s="31">
        <v>0</v>
      </c>
      <c r="Y6" s="32" t="str">
        <f>IF(OR($N6="-",$O6="",$Q6=""),"",
IF($N6="Long",$O6*$Q6,
IF($N6="Short",$O6*$Q6,
IF($N6="Options",$O6*$Q6*100,””))))</f>
        <v/>
      </c>
      <c r="Z6" s="33" t="str">
        <f t="shared" si="5"/>
        <v/>
      </c>
      <c r="AA6" s="33" t="str">
        <f t="shared" si="6"/>
        <v/>
      </c>
    </row>
    <row r="7" spans="1:31" x14ac:dyDescent="0.2">
      <c r="A7" s="19"/>
      <c r="B7" s="20"/>
      <c r="C7" s="21"/>
      <c r="D7" s="21"/>
      <c r="E7" s="21"/>
      <c r="F7" s="21"/>
      <c r="G7" s="21"/>
      <c r="H7" s="21"/>
      <c r="I7" s="21"/>
      <c r="J7" s="21"/>
      <c r="K7" s="21"/>
      <c r="L7" s="22"/>
      <c r="M7" s="21"/>
      <c r="N7" s="23" t="s">
        <v>47</v>
      </c>
      <c r="O7" s="23"/>
      <c r="P7" s="24"/>
      <c r="Q7" s="25"/>
      <c r="R7" s="26" t="str">
        <f>IF(OR($N7="-",$W7="",$Y7=""),"",
IF($N7="Long",$Y7-$W7,
IF($N7="Short",$W7-$Y7-$X7-$X7,
IF($N7="Options",$Y7-$W7,””))))</f>
        <v/>
      </c>
      <c r="S7" s="27" t="str">
        <f t="shared" si="0"/>
        <v/>
      </c>
      <c r="T7" s="28" t="str">
        <f t="shared" si="1"/>
        <v/>
      </c>
      <c r="U7" s="29" t="str">
        <f t="shared" si="2"/>
        <v/>
      </c>
      <c r="V7" s="30" t="str">
        <f t="shared" si="3"/>
        <v/>
      </c>
      <c r="W7" s="31" t="str">
        <f t="shared" si="4"/>
        <v/>
      </c>
      <c r="X7" s="31">
        <v>0</v>
      </c>
      <c r="Y7" s="32" t="str">
        <f>IF(OR($N7="-",$O7="",$Q7=""),"",
IF($N7="Long",$O7*$Q7,
IF($N7="Short",$O7*$Q7,
IF($N7="Options",$O7*$Q7*100,””))))</f>
        <v/>
      </c>
      <c r="Z7" s="33" t="str">
        <f t="shared" si="5"/>
        <v/>
      </c>
      <c r="AA7" s="33" t="str">
        <f t="shared" si="6"/>
        <v/>
      </c>
    </row>
    <row r="8" spans="1:31" x14ac:dyDescent="0.2">
      <c r="A8" s="19"/>
      <c r="B8" s="20"/>
      <c r="C8" s="21"/>
      <c r="D8" s="21"/>
      <c r="E8" s="21"/>
      <c r="F8" s="21"/>
      <c r="G8" s="21"/>
      <c r="H8" s="21"/>
      <c r="I8" s="21"/>
      <c r="J8" s="21"/>
      <c r="K8" s="21"/>
      <c r="L8" s="22"/>
      <c r="M8" s="21"/>
      <c r="N8" s="23" t="s">
        <v>47</v>
      </c>
      <c r="O8" s="23"/>
      <c r="P8" s="24"/>
      <c r="Q8" s="25"/>
      <c r="R8" s="26" t="str">
        <f>IF(OR($N8="-",$W8="",$Y8=""),"",
IF($N8="Long",$Y8-$W8,
IF($N8="Short",$W8-$Y8-$X8-$X8,
IF($N8="Options",$Y8-$W8,””))))</f>
        <v/>
      </c>
      <c r="S8" s="27" t="str">
        <f t="shared" si="0"/>
        <v/>
      </c>
      <c r="T8" s="28" t="str">
        <f t="shared" si="1"/>
        <v/>
      </c>
      <c r="U8" s="29" t="str">
        <f t="shared" si="2"/>
        <v/>
      </c>
      <c r="V8" s="30" t="str">
        <f t="shared" si="3"/>
        <v/>
      </c>
      <c r="W8" s="31" t="str">
        <f t="shared" si="4"/>
        <v/>
      </c>
      <c r="X8" s="31">
        <v>0</v>
      </c>
      <c r="Y8" s="32" t="str">
        <f>IF(OR($N8="-",$O8="",$Q8=""),"",
IF($N8="Long",$O8*$Q8,
IF($N8="Short",$O8*$Q8,
IF($N8="Options",$O8*$Q8*100,””))))</f>
        <v/>
      </c>
      <c r="Z8" s="33" t="str">
        <f t="shared" si="5"/>
        <v/>
      </c>
      <c r="AA8" s="33" t="str">
        <f t="shared" si="6"/>
        <v/>
      </c>
    </row>
    <row r="9" spans="1:31" x14ac:dyDescent="0.2">
      <c r="A9" s="19"/>
      <c r="B9" s="20"/>
      <c r="C9" s="21"/>
      <c r="D9" s="21"/>
      <c r="E9" s="21"/>
      <c r="F9" s="21"/>
      <c r="G9" s="21"/>
      <c r="H9" s="21"/>
      <c r="I9" s="21"/>
      <c r="J9" s="21"/>
      <c r="K9" s="21"/>
      <c r="L9" s="22"/>
      <c r="M9" s="21"/>
      <c r="N9" s="23" t="s">
        <v>47</v>
      </c>
      <c r="O9" s="23"/>
      <c r="P9" s="24"/>
      <c r="Q9" s="25"/>
      <c r="R9" s="26" t="str">
        <f>IF(OR($N9="-",$W9="",$Y9=""),"",
IF($N9="Long",$Y9-$W9,
IF($N9="Short",$W9-$Y9-$X9-$X9,
IF($N9="Options",$Y9-$W9,””))))</f>
        <v/>
      </c>
      <c r="S9" s="27" t="str">
        <f t="shared" si="0"/>
        <v/>
      </c>
      <c r="T9" s="28" t="str">
        <f t="shared" si="1"/>
        <v/>
      </c>
      <c r="U9" s="29" t="str">
        <f t="shared" si="2"/>
        <v/>
      </c>
      <c r="V9" s="30" t="str">
        <f t="shared" si="3"/>
        <v/>
      </c>
      <c r="W9" s="31" t="str">
        <f t="shared" si="4"/>
        <v/>
      </c>
      <c r="X9" s="31">
        <v>0</v>
      </c>
      <c r="Y9" s="32" t="str">
        <f>IF(OR($N9="-",$O9="",$Q9=""),"",
IF($N9="Long",$O9*$Q9,
IF($N9="Short",$O9*$Q9,
IF($N9="Options",$O9*$Q9*100,””))))</f>
        <v/>
      </c>
      <c r="Z9" s="33" t="str">
        <f t="shared" si="5"/>
        <v/>
      </c>
      <c r="AA9" s="33" t="str">
        <f t="shared" si="6"/>
        <v/>
      </c>
    </row>
    <row r="10" spans="1:31" x14ac:dyDescent="0.2">
      <c r="A10" s="19"/>
      <c r="B10" s="20"/>
      <c r="C10" s="21"/>
      <c r="D10" s="21"/>
      <c r="E10" s="21"/>
      <c r="F10" s="21"/>
      <c r="G10" s="21"/>
      <c r="H10" s="21"/>
      <c r="I10" s="21"/>
      <c r="J10" s="21"/>
      <c r="K10" s="21"/>
      <c r="L10" s="22"/>
      <c r="M10" s="21"/>
      <c r="N10" s="23" t="s">
        <v>47</v>
      </c>
      <c r="O10" s="23"/>
      <c r="P10" s="24"/>
      <c r="Q10" s="25"/>
      <c r="R10" s="26" t="str">
        <f>IF(OR($N10="-",$W10="",$Y10=""),"",
IF($N10="Long",$Y10-$W10,
IF($N10="Short",$W10-$Y10-$X10-$X10,
IF($N10="Options",$Y10-$W10,””))))</f>
        <v/>
      </c>
      <c r="S10" s="27" t="str">
        <f t="shared" si="0"/>
        <v/>
      </c>
      <c r="T10" s="28" t="str">
        <f t="shared" si="1"/>
        <v/>
      </c>
      <c r="U10" s="29" t="str">
        <f t="shared" si="2"/>
        <v/>
      </c>
      <c r="V10" s="30" t="str">
        <f t="shared" si="3"/>
        <v/>
      </c>
      <c r="W10" s="31" t="str">
        <f t="shared" si="4"/>
        <v/>
      </c>
      <c r="X10" s="31">
        <v>0</v>
      </c>
      <c r="Y10" s="32" t="str">
        <f>IF(OR($N10="-",$O10="",$Q10=""),"",
IF($N10="Long",$O10*$Q10,
IF($N10="Short",$O10*$Q10,
IF($N10="Options",$O10*$Q10*100,””))))</f>
        <v/>
      </c>
      <c r="Z10" s="33" t="str">
        <f t="shared" si="5"/>
        <v/>
      </c>
      <c r="AA10" s="33" t="str">
        <f t="shared" si="6"/>
        <v/>
      </c>
    </row>
    <row r="11" spans="1:31" x14ac:dyDescent="0.2">
      <c r="A11" s="19"/>
      <c r="B11" s="20"/>
      <c r="C11" s="21"/>
      <c r="D11" s="21"/>
      <c r="E11" s="21"/>
      <c r="F11" s="21"/>
      <c r="G11" s="21"/>
      <c r="H11" s="21"/>
      <c r="I11" s="21"/>
      <c r="J11" s="21"/>
      <c r="K11" s="21"/>
      <c r="L11" s="22"/>
      <c r="M11" s="21"/>
      <c r="N11" s="23" t="s">
        <v>47</v>
      </c>
      <c r="O11" s="23"/>
      <c r="P11" s="24"/>
      <c r="Q11" s="24"/>
      <c r="R11" s="26" t="str">
        <f>IF(OR($N11="-",$W11="",$Y11=""),"",
IF($N11="Long",$Y11-$W11,
IF($N11="Short",$W11-$Y11-$X11-$X11,
IF($N11="Options",$Y11-$W11,””))))</f>
        <v/>
      </c>
      <c r="S11" s="27" t="str">
        <f t="shared" si="0"/>
        <v/>
      </c>
      <c r="T11" s="28" t="str">
        <f t="shared" si="1"/>
        <v/>
      </c>
      <c r="U11" s="29" t="str">
        <f t="shared" si="2"/>
        <v/>
      </c>
      <c r="V11" s="30" t="str">
        <f t="shared" si="3"/>
        <v/>
      </c>
      <c r="W11" s="31" t="str">
        <f t="shared" si="4"/>
        <v/>
      </c>
      <c r="X11" s="31">
        <v>0</v>
      </c>
      <c r="Y11" s="32" t="str">
        <f>IF(OR($N11="-",$O11="",$Q11=""),"",
IF($N11="Long",$O11*$Q11,
IF($N11="Short",$O11*$Q11,
IF($N11="Options",$O11*$Q11*100,””))))</f>
        <v/>
      </c>
      <c r="Z11" s="33" t="str">
        <f t="shared" si="5"/>
        <v/>
      </c>
      <c r="AA11" s="33" t="str">
        <f t="shared" si="6"/>
        <v/>
      </c>
    </row>
    <row r="12" spans="1:31" x14ac:dyDescent="0.2">
      <c r="A12" s="19"/>
      <c r="B12" s="20"/>
      <c r="C12" s="21"/>
      <c r="D12" s="21"/>
      <c r="E12" s="21"/>
      <c r="F12" s="21"/>
      <c r="G12" s="21"/>
      <c r="H12" s="21"/>
      <c r="I12" s="21"/>
      <c r="J12" s="21"/>
      <c r="K12" s="21"/>
      <c r="L12" s="22"/>
      <c r="M12" s="21"/>
      <c r="N12" s="23" t="s">
        <v>47</v>
      </c>
      <c r="O12" s="23"/>
      <c r="P12" s="24"/>
      <c r="Q12" s="25"/>
      <c r="R12" s="26" t="str">
        <f>IF(OR($N12="-",$W12="",$Y12=""),"",
IF($N12="Long",$Y12-$W12,
IF($N12="Short",$W12-$Y12-$X12-$X12,
IF($N12="Options",$Y12-$W12,””))))</f>
        <v/>
      </c>
      <c r="S12" s="27" t="str">
        <f t="shared" si="0"/>
        <v/>
      </c>
      <c r="T12" s="28" t="str">
        <f t="shared" si="1"/>
        <v/>
      </c>
      <c r="U12" s="29" t="str">
        <f t="shared" si="2"/>
        <v/>
      </c>
      <c r="V12" s="30" t="str">
        <f t="shared" si="3"/>
        <v/>
      </c>
      <c r="W12" s="31" t="str">
        <f t="shared" si="4"/>
        <v/>
      </c>
      <c r="X12" s="31">
        <v>0</v>
      </c>
      <c r="Y12" s="32" t="str">
        <f>IF(OR($N12="-",$O12="",$Q12=""),"",
IF($N12="Long",$O12*$Q12,
IF($N12="Short",$O12*$Q12,
IF($N12="Options",$O12*$Q12*100,””))))</f>
        <v/>
      </c>
      <c r="Z12" s="33" t="str">
        <f t="shared" si="5"/>
        <v/>
      </c>
      <c r="AA12" s="33" t="str">
        <f t="shared" si="6"/>
        <v/>
      </c>
    </row>
    <row r="13" spans="1:31" x14ac:dyDescent="0.2">
      <c r="A13" s="19"/>
      <c r="B13" s="20"/>
      <c r="C13" s="21"/>
      <c r="D13" s="21"/>
      <c r="E13" s="21"/>
      <c r="F13" s="21"/>
      <c r="G13" s="21"/>
      <c r="H13" s="21"/>
      <c r="I13" s="21"/>
      <c r="J13" s="21"/>
      <c r="K13" s="21"/>
      <c r="L13" s="22"/>
      <c r="M13" s="21"/>
      <c r="N13" s="23" t="s">
        <v>47</v>
      </c>
      <c r="O13" s="23"/>
      <c r="P13" s="24"/>
      <c r="Q13" s="24"/>
      <c r="R13" s="26" t="str">
        <f>IF(OR($N13="-",$W13="",$Y13=""),"",
IF($N13="Long",$Y13-$W13,
IF($N13="Short",$W13-$Y13-$X13-$X13,
IF($N13="Options",$Y13-$W13,””))))</f>
        <v/>
      </c>
      <c r="S13" s="27" t="str">
        <f t="shared" si="0"/>
        <v/>
      </c>
      <c r="T13" s="28" t="str">
        <f t="shared" si="1"/>
        <v/>
      </c>
      <c r="U13" s="29" t="str">
        <f t="shared" si="2"/>
        <v/>
      </c>
      <c r="V13" s="30" t="str">
        <f t="shared" si="3"/>
        <v/>
      </c>
      <c r="W13" s="31" t="str">
        <f t="shared" si="4"/>
        <v/>
      </c>
      <c r="X13" s="31">
        <v>0</v>
      </c>
      <c r="Y13" s="32" t="str">
        <f>IF(OR($N13="-",$O13="",$Q13=""),"",
IF($N13="Long",$O13*$Q13,
IF($N13="Short",$O13*$Q13,
IF($N13="Options",$O13*$Q13*100,””))))</f>
        <v/>
      </c>
      <c r="Z13" s="33" t="str">
        <f t="shared" si="5"/>
        <v/>
      </c>
      <c r="AA13" s="33" t="str">
        <f t="shared" si="6"/>
        <v/>
      </c>
    </row>
    <row r="14" spans="1:31" x14ac:dyDescent="0.2">
      <c r="A14" s="19"/>
      <c r="B14" s="20"/>
      <c r="C14" s="21"/>
      <c r="D14" s="21"/>
      <c r="E14" s="21"/>
      <c r="F14" s="21"/>
      <c r="G14" s="21"/>
      <c r="H14" s="21"/>
      <c r="I14" s="21"/>
      <c r="J14" s="21"/>
      <c r="K14" s="21"/>
      <c r="L14" s="22"/>
      <c r="M14" s="21"/>
      <c r="N14" s="23" t="s">
        <v>47</v>
      </c>
      <c r="O14" s="23"/>
      <c r="P14" s="24"/>
      <c r="Q14" s="25"/>
      <c r="R14" s="26" t="str">
        <f>IF(OR($N14="-",$W14="",$Y14=""),"",
IF($N14="Long",$Y14-$W14,
IF($N14="Short",$W14-$Y14-$X14-$X14,
IF($N14="Options",$Y14-$W14,””))))</f>
        <v/>
      </c>
      <c r="S14" s="27" t="str">
        <f t="shared" si="0"/>
        <v/>
      </c>
      <c r="T14" s="28" t="str">
        <f t="shared" si="1"/>
        <v/>
      </c>
      <c r="U14" s="29" t="str">
        <f t="shared" si="2"/>
        <v/>
      </c>
      <c r="V14" s="30" t="str">
        <f t="shared" si="3"/>
        <v/>
      </c>
      <c r="W14" s="31" t="str">
        <f t="shared" si="4"/>
        <v/>
      </c>
      <c r="X14" s="31">
        <v>0</v>
      </c>
      <c r="Y14" s="32" t="str">
        <f>IF(OR($N14="-",$O14="",$Q14=""),"",
IF($N14="Long",$O14*$Q14,
IF($N14="Short",$O14*$Q14,
IF($N14="Options",$O14*$Q14*100,””))))</f>
        <v/>
      </c>
      <c r="Z14" s="33" t="str">
        <f t="shared" si="5"/>
        <v/>
      </c>
      <c r="AA14" s="33" t="str">
        <f t="shared" si="6"/>
        <v/>
      </c>
    </row>
    <row r="15" spans="1:31" x14ac:dyDescent="0.2">
      <c r="A15" s="19"/>
      <c r="B15" s="20"/>
      <c r="C15" s="21"/>
      <c r="D15" s="21"/>
      <c r="E15" s="21"/>
      <c r="F15" s="21"/>
      <c r="G15" s="21"/>
      <c r="H15" s="21"/>
      <c r="I15" s="21"/>
      <c r="J15" s="21"/>
      <c r="K15" s="21"/>
      <c r="L15" s="22"/>
      <c r="M15" s="21"/>
      <c r="N15" s="23" t="s">
        <v>47</v>
      </c>
      <c r="O15" s="23"/>
      <c r="P15" s="24"/>
      <c r="Q15" s="24"/>
      <c r="R15" s="26" t="str">
        <f>IF(OR($N15="-",$W15="",$Y15=""),"",
IF($N15="Long",$Y15-$W15,
IF($N15="Short",$W15-$Y15-$X15-$X15,
IF($N15="Options",$Y15-$W15,””))))</f>
        <v/>
      </c>
      <c r="S15" s="27" t="str">
        <f t="shared" si="0"/>
        <v/>
      </c>
      <c r="T15" s="28" t="str">
        <f t="shared" si="1"/>
        <v/>
      </c>
      <c r="U15" s="29" t="str">
        <f t="shared" si="2"/>
        <v/>
      </c>
      <c r="V15" s="30" t="str">
        <f t="shared" si="3"/>
        <v/>
      </c>
      <c r="W15" s="31" t="str">
        <f t="shared" si="4"/>
        <v/>
      </c>
      <c r="X15" s="31">
        <v>0</v>
      </c>
      <c r="Y15" s="32" t="str">
        <f>IF(OR($N15="-",$O15="",$Q15=""),"",
IF($N15="Long",$O15*$Q15,
IF($N15="Short",$O15*$Q15,
IF($N15="Options",$O15*$Q15*100,””))))</f>
        <v/>
      </c>
      <c r="Z15" s="33" t="str">
        <f t="shared" si="5"/>
        <v/>
      </c>
      <c r="AA15" s="33" t="str">
        <f t="shared" si="6"/>
        <v/>
      </c>
    </row>
    <row r="16" spans="1:31" x14ac:dyDescent="0.2">
      <c r="A16" s="19"/>
      <c r="B16" s="20"/>
      <c r="C16" s="21"/>
      <c r="D16" s="21"/>
      <c r="E16" s="21"/>
      <c r="F16" s="21"/>
      <c r="G16" s="21"/>
      <c r="H16" s="21"/>
      <c r="I16" s="21"/>
      <c r="J16" s="21"/>
      <c r="K16" s="21"/>
      <c r="L16" s="22"/>
      <c r="M16" s="21"/>
      <c r="N16" s="23" t="s">
        <v>47</v>
      </c>
      <c r="O16" s="23"/>
      <c r="P16" s="24"/>
      <c r="Q16" s="24"/>
      <c r="R16" s="26" t="str">
        <f>IF(OR($N16="-",$W16="",$Y16=""),"",
IF($N16="Long",$Y16-$W16,
IF($N16="Short",$W16-$Y16-$X16-$X16,
IF($N16="Options",$Y16-$W16,””))))</f>
        <v/>
      </c>
      <c r="S16" s="27" t="str">
        <f t="shared" si="0"/>
        <v/>
      </c>
      <c r="T16" s="28" t="str">
        <f t="shared" si="1"/>
        <v/>
      </c>
      <c r="U16" s="29" t="str">
        <f t="shared" si="2"/>
        <v/>
      </c>
      <c r="V16" s="30" t="str">
        <f t="shared" si="3"/>
        <v/>
      </c>
      <c r="W16" s="31" t="str">
        <f t="shared" si="4"/>
        <v/>
      </c>
      <c r="X16" s="31">
        <v>0</v>
      </c>
      <c r="Y16" s="32" t="str">
        <f>IF(OR($N16="-",$O16="",$Q16=""),"",
IF($N16="Long",$O16*$Q16,
IF($N16="Short",$O16*$Q16,
IF($N16="Options",$O16*$Q16*100,””))))</f>
        <v/>
      </c>
      <c r="Z16" s="33" t="str">
        <f t="shared" si="5"/>
        <v/>
      </c>
      <c r="AA16" s="33" t="str">
        <f t="shared" si="6"/>
        <v/>
      </c>
    </row>
    <row r="17" spans="1:27" x14ac:dyDescent="0.2">
      <c r="A17" s="36"/>
      <c r="B17" s="20"/>
      <c r="C17" s="21"/>
      <c r="D17" s="21"/>
      <c r="E17" s="21"/>
      <c r="F17" s="21"/>
      <c r="G17" s="21"/>
      <c r="H17" s="21"/>
      <c r="I17" s="21"/>
      <c r="J17" s="21"/>
      <c r="K17" s="21"/>
      <c r="L17" s="22"/>
      <c r="M17" s="21"/>
      <c r="N17" s="23" t="s">
        <v>47</v>
      </c>
      <c r="O17" s="23"/>
      <c r="P17" s="24"/>
      <c r="Q17" s="25"/>
      <c r="R17" s="26" t="str">
        <f>IF(OR($N17="-",$W17="",$Y17=""),"",
IF($N17="Long",$Y17-$W17,
IF($N17="Short",$W17-$Y17-$X17-$X17,
IF($N17="Options",$Y17-$W17,””))))</f>
        <v/>
      </c>
      <c r="S17" s="27" t="str">
        <f t="shared" si="0"/>
        <v/>
      </c>
      <c r="T17" s="28" t="str">
        <f t="shared" si="1"/>
        <v/>
      </c>
      <c r="U17" s="29" t="str">
        <f t="shared" si="2"/>
        <v/>
      </c>
      <c r="V17" s="30" t="str">
        <f t="shared" si="3"/>
        <v/>
      </c>
      <c r="W17" s="31" t="str">
        <f t="shared" si="4"/>
        <v/>
      </c>
      <c r="X17" s="31">
        <v>0</v>
      </c>
      <c r="Y17" s="32" t="str">
        <f>IF(OR($N17="-",$O17="",$Q17=""),"",
IF($N17="Long",$O17*$Q17,
IF($N17="Short",$O17*$Q17,
IF($N17="Options",$O17*$Q17*100,””))))</f>
        <v/>
      </c>
      <c r="Z17" s="33" t="str">
        <f t="shared" si="5"/>
        <v/>
      </c>
      <c r="AA17" s="33" t="str">
        <f t="shared" si="6"/>
        <v/>
      </c>
    </row>
    <row r="18" spans="1:27" x14ac:dyDescent="0.2">
      <c r="A18" s="36"/>
      <c r="B18" s="20"/>
      <c r="C18" s="21"/>
      <c r="D18" s="21"/>
      <c r="E18" s="21"/>
      <c r="F18" s="21"/>
      <c r="G18" s="21"/>
      <c r="H18" s="21"/>
      <c r="I18" s="21"/>
      <c r="J18" s="21"/>
      <c r="K18" s="21"/>
      <c r="L18" s="22"/>
      <c r="M18" s="21"/>
      <c r="N18" s="23" t="s">
        <v>47</v>
      </c>
      <c r="O18" s="23"/>
      <c r="P18" s="24"/>
      <c r="Q18" s="25"/>
      <c r="R18" s="26" t="str">
        <f>IF(OR($N18="-",$W18="",$Y18=""),"",
IF($N18="Long",$Y18-$W18,
IF($N18="Short",$W18-$Y18-$X18-$X18,
IF($N18="Options",$Y18-$W18,””))))</f>
        <v/>
      </c>
      <c r="S18" s="27" t="str">
        <f t="shared" si="0"/>
        <v/>
      </c>
      <c r="T18" s="28" t="str">
        <f t="shared" si="1"/>
        <v/>
      </c>
      <c r="U18" s="29" t="str">
        <f t="shared" si="2"/>
        <v/>
      </c>
      <c r="V18" s="30" t="str">
        <f t="shared" si="3"/>
        <v/>
      </c>
      <c r="W18" s="31" t="str">
        <f t="shared" si="4"/>
        <v/>
      </c>
      <c r="X18" s="31">
        <v>0</v>
      </c>
      <c r="Y18" s="32" t="str">
        <f>IF(OR($N18="-",$O18="",$Q18=""),"",
IF($N18="Long",$O18*$Q18,
IF($N18="Short",$O18*$Q18,
IF($N18="Options",$O18*$Q18*100,””))))</f>
        <v/>
      </c>
      <c r="Z18" s="33" t="str">
        <f t="shared" si="5"/>
        <v/>
      </c>
      <c r="AA18" s="33" t="str">
        <f t="shared" si="6"/>
        <v/>
      </c>
    </row>
    <row r="19" spans="1:27" x14ac:dyDescent="0.2">
      <c r="A19" s="36"/>
      <c r="B19" s="20"/>
      <c r="C19" s="21"/>
      <c r="D19" s="21"/>
      <c r="E19" s="21"/>
      <c r="F19" s="21"/>
      <c r="G19" s="21"/>
      <c r="H19" s="21"/>
      <c r="I19" s="21"/>
      <c r="J19" s="21"/>
      <c r="K19" s="21"/>
      <c r="L19" s="22"/>
      <c r="M19" s="21"/>
      <c r="N19" s="23" t="s">
        <v>47</v>
      </c>
      <c r="O19" s="23"/>
      <c r="P19" s="24"/>
      <c r="Q19" s="25"/>
      <c r="R19" s="26" t="str">
        <f>IF(OR($N19="-",$W19="",$Y19=""),"",
IF($N19="Long",$Y19-$W19,
IF($N19="Short",$W19-$Y19-$X19-$X19,
IF($N19="Options",$Y19-$W19,””))))</f>
        <v/>
      </c>
      <c r="S19" s="27" t="str">
        <f t="shared" si="0"/>
        <v/>
      </c>
      <c r="T19" s="28" t="str">
        <f t="shared" si="1"/>
        <v/>
      </c>
      <c r="U19" s="29" t="str">
        <f t="shared" si="2"/>
        <v/>
      </c>
      <c r="V19" s="30" t="str">
        <f t="shared" si="3"/>
        <v/>
      </c>
      <c r="W19" s="31" t="str">
        <f t="shared" si="4"/>
        <v/>
      </c>
      <c r="X19" s="31">
        <v>0</v>
      </c>
      <c r="Y19" s="32" t="str">
        <f>IF(OR($N19="-",$O19="",$Q19=""),"",
IF($N19="Long",$O19*$Q19,
IF($N19="Short",$O19*$Q19,
IF($N19="Options",$O19*$Q19*100,””))))</f>
        <v/>
      </c>
      <c r="Z19" s="33" t="str">
        <f t="shared" si="5"/>
        <v/>
      </c>
      <c r="AA19" s="33" t="str">
        <f t="shared" si="6"/>
        <v/>
      </c>
    </row>
    <row r="20" spans="1:27" x14ac:dyDescent="0.2">
      <c r="A20" s="36"/>
      <c r="B20" s="20"/>
      <c r="C20" s="21"/>
      <c r="D20" s="21"/>
      <c r="E20" s="21"/>
      <c r="F20" s="21"/>
      <c r="G20" s="21"/>
      <c r="H20" s="21"/>
      <c r="I20" s="21"/>
      <c r="J20" s="21"/>
      <c r="K20" s="21"/>
      <c r="L20" s="22"/>
      <c r="M20" s="21"/>
      <c r="N20" s="23" t="s">
        <v>47</v>
      </c>
      <c r="O20" s="23"/>
      <c r="P20" s="24"/>
      <c r="Q20" s="25"/>
      <c r="R20" s="26" t="str">
        <f>IF(OR($N20="-",$W20="",$Y20=""),"",
IF($N20="Long",$Y20-$W20,
IF($N20="Short",$W20-$Y20-$X20-$X20,
IF($N20="Options",$Y20-$W20,””))))</f>
        <v/>
      </c>
      <c r="S20" s="27" t="str">
        <f t="shared" si="0"/>
        <v/>
      </c>
      <c r="T20" s="28" t="str">
        <f t="shared" si="1"/>
        <v/>
      </c>
      <c r="U20" s="29" t="str">
        <f t="shared" si="2"/>
        <v/>
      </c>
      <c r="V20" s="30" t="str">
        <f t="shared" si="3"/>
        <v/>
      </c>
      <c r="W20" s="31" t="str">
        <f t="shared" si="4"/>
        <v/>
      </c>
      <c r="X20" s="31">
        <v>0</v>
      </c>
      <c r="Y20" s="32" t="str">
        <f>IF(OR($N20="-",$O20="",$Q20=""),"",
IF($N20="Long",$O20*$Q20,
IF($N20="Short",$O20*$Q20,
IF($N20="Options",$O20*$Q20*100,””))))</f>
        <v/>
      </c>
      <c r="Z20" s="33" t="str">
        <f t="shared" si="5"/>
        <v/>
      </c>
      <c r="AA20" s="33" t="str">
        <f t="shared" si="6"/>
        <v/>
      </c>
    </row>
    <row r="21" spans="1:27" x14ac:dyDescent="0.2">
      <c r="A21" s="36"/>
      <c r="B21" s="20"/>
      <c r="C21" s="21"/>
      <c r="D21" s="21"/>
      <c r="E21" s="21"/>
      <c r="F21" s="21"/>
      <c r="G21" s="21"/>
      <c r="H21" s="21"/>
      <c r="I21" s="21"/>
      <c r="J21" s="21"/>
      <c r="K21" s="21"/>
      <c r="L21" s="22"/>
      <c r="M21" s="21"/>
      <c r="N21" s="23" t="s">
        <v>47</v>
      </c>
      <c r="O21" s="23"/>
      <c r="P21" s="24"/>
      <c r="Q21" s="25"/>
      <c r="R21" s="26" t="str">
        <f>IF(OR($N21="-",$W21="",$Y21=""),"",
IF($N21="Long",$Y21-$W21,
IF($N21="Short",$W21-$Y21-$X21-$X21,
IF($N21="Options",$Y21-$W21,””))))</f>
        <v/>
      </c>
      <c r="S21" s="27" t="str">
        <f t="shared" si="0"/>
        <v/>
      </c>
      <c r="T21" s="28" t="str">
        <f t="shared" si="1"/>
        <v/>
      </c>
      <c r="U21" s="29" t="str">
        <f t="shared" si="2"/>
        <v/>
      </c>
      <c r="V21" s="30" t="str">
        <f t="shared" si="3"/>
        <v/>
      </c>
      <c r="W21" s="31" t="str">
        <f t="shared" si="4"/>
        <v/>
      </c>
      <c r="X21" s="31">
        <v>0</v>
      </c>
      <c r="Y21" s="32" t="str">
        <f>IF(OR($N21="-",$O21="",$Q21=""),"",
IF($N21="Long",$O21*$Q21,
IF($N21="Short",$O21*$Q21,
IF($N21="Options",$O21*$Q21*100,””))))</f>
        <v/>
      </c>
      <c r="Z21" s="33" t="str">
        <f t="shared" si="5"/>
        <v/>
      </c>
      <c r="AA21" s="33" t="str">
        <f t="shared" si="6"/>
        <v/>
      </c>
    </row>
    <row r="22" spans="1:27" x14ac:dyDescent="0.2">
      <c r="A22" s="36"/>
      <c r="B22" s="20"/>
      <c r="C22" s="21"/>
      <c r="D22" s="21"/>
      <c r="E22" s="21"/>
      <c r="F22" s="21"/>
      <c r="G22" s="21"/>
      <c r="H22" s="21"/>
      <c r="I22" s="21"/>
      <c r="J22" s="21"/>
      <c r="K22" s="21"/>
      <c r="L22" s="22"/>
      <c r="M22" s="21"/>
      <c r="N22" s="23" t="s">
        <v>47</v>
      </c>
      <c r="O22" s="23"/>
      <c r="P22" s="24"/>
      <c r="Q22" s="25"/>
      <c r="R22" s="26" t="str">
        <f>IF(OR($N22="-",$W22="",$Y22=""),"",
IF($N22="Long",$Y22-$W22,
IF($N22="Short",$W22-$Y22-$X22-$X22,
IF($N22="Options",$Y22-$W22,””))))</f>
        <v/>
      </c>
      <c r="S22" s="27" t="str">
        <f t="shared" si="0"/>
        <v/>
      </c>
      <c r="T22" s="28" t="str">
        <f t="shared" si="1"/>
        <v/>
      </c>
      <c r="U22" s="29" t="str">
        <f t="shared" si="2"/>
        <v/>
      </c>
      <c r="V22" s="30" t="str">
        <f t="shared" si="3"/>
        <v/>
      </c>
      <c r="W22" s="31" t="str">
        <f t="shared" si="4"/>
        <v/>
      </c>
      <c r="X22" s="31">
        <v>0</v>
      </c>
      <c r="Y22" s="32" t="str">
        <f>IF(OR($N22="-",$O22="",$Q22=""),"",
IF($N22="Long",$O22*$Q22,
IF($N22="Short",$O22*$Q22,
IF($N22="Options",$O22*$Q22*100,””))))</f>
        <v/>
      </c>
      <c r="Z22" s="33" t="str">
        <f t="shared" si="5"/>
        <v/>
      </c>
      <c r="AA22" s="33" t="str">
        <f t="shared" si="6"/>
        <v/>
      </c>
    </row>
    <row r="23" spans="1:27" x14ac:dyDescent="0.2">
      <c r="A23" s="36"/>
      <c r="B23" s="20"/>
      <c r="C23" s="21"/>
      <c r="D23" s="21"/>
      <c r="E23" s="21"/>
      <c r="F23" s="21"/>
      <c r="G23" s="21"/>
      <c r="H23" s="21"/>
      <c r="I23" s="21"/>
      <c r="J23" s="21"/>
      <c r="K23" s="21"/>
      <c r="L23" s="22"/>
      <c r="M23" s="21"/>
      <c r="N23" s="23" t="s">
        <v>47</v>
      </c>
      <c r="O23" s="23"/>
      <c r="P23" s="24"/>
      <c r="Q23" s="25"/>
      <c r="R23" s="26" t="str">
        <f>IF(OR($N23="-",$W23="",$Y23=""),"",
IF($N23="Long",$Y23-$W23,
IF($N23="Short",$W23-$Y23-$X23-$X23,
IF($N23="Options",$Y23-$W23,””))))</f>
        <v/>
      </c>
      <c r="S23" s="27" t="str">
        <f t="shared" si="0"/>
        <v/>
      </c>
      <c r="T23" s="28" t="str">
        <f t="shared" si="1"/>
        <v/>
      </c>
      <c r="U23" s="29" t="str">
        <f t="shared" si="2"/>
        <v/>
      </c>
      <c r="V23" s="30" t="str">
        <f t="shared" si="3"/>
        <v/>
      </c>
      <c r="W23" s="31" t="str">
        <f t="shared" si="4"/>
        <v/>
      </c>
      <c r="X23" s="31">
        <v>0</v>
      </c>
      <c r="Y23" s="32" t="str">
        <f>IF(OR($N23="-",$O23="",$Q23=""),"",
IF($N23="Long",$O23*$Q23,
IF($N23="Short",$O23*$Q23,
IF($N23="Options",$O23*$Q23*100,””))))</f>
        <v/>
      </c>
      <c r="Z23" s="33" t="str">
        <f t="shared" si="5"/>
        <v/>
      </c>
      <c r="AA23" s="33" t="str">
        <f t="shared" si="6"/>
        <v/>
      </c>
    </row>
    <row r="24" spans="1:27" x14ac:dyDescent="0.2">
      <c r="A24" s="36"/>
      <c r="B24" s="20"/>
      <c r="C24" s="21"/>
      <c r="D24" s="21"/>
      <c r="E24" s="21"/>
      <c r="F24" s="21"/>
      <c r="G24" s="21"/>
      <c r="H24" s="21"/>
      <c r="I24" s="21"/>
      <c r="J24" s="21"/>
      <c r="K24" s="21"/>
      <c r="L24" s="22"/>
      <c r="M24" s="21"/>
      <c r="N24" s="23" t="s">
        <v>47</v>
      </c>
      <c r="O24" s="23"/>
      <c r="P24" s="24"/>
      <c r="Q24" s="25"/>
      <c r="R24" s="26" t="str">
        <f>IF(OR($N24="-",$W24="",$Y24=""),"",
IF($N24="Long",$Y24-$W24,
IF($N24="Short",$W24-$Y24-$X24-$X24,
IF($N24="Options",$Y24-$W24,””))))</f>
        <v/>
      </c>
      <c r="S24" s="27" t="str">
        <f t="shared" si="0"/>
        <v/>
      </c>
      <c r="T24" s="28" t="str">
        <f t="shared" si="1"/>
        <v/>
      </c>
      <c r="U24" s="29" t="str">
        <f t="shared" si="2"/>
        <v/>
      </c>
      <c r="V24" s="30" t="str">
        <f t="shared" si="3"/>
        <v/>
      </c>
      <c r="W24" s="31" t="str">
        <f t="shared" si="4"/>
        <v/>
      </c>
      <c r="X24" s="31">
        <v>0</v>
      </c>
      <c r="Y24" s="32" t="str">
        <f>IF(OR($N24="-",$O24="",$Q24=""),"",
IF($N24="Long",$O24*$Q24,
IF($N24="Short",$O24*$Q24,
IF($N24="Options",$O24*$Q24*100,””))))</f>
        <v/>
      </c>
      <c r="Z24" s="33" t="str">
        <f t="shared" si="5"/>
        <v/>
      </c>
      <c r="AA24" s="33" t="str">
        <f t="shared" si="6"/>
        <v/>
      </c>
    </row>
    <row r="25" spans="1:27" x14ac:dyDescent="0.2">
      <c r="A25" s="36"/>
      <c r="B25" s="20"/>
      <c r="C25" s="21"/>
      <c r="D25" s="21"/>
      <c r="E25" s="21"/>
      <c r="F25" s="21"/>
      <c r="G25" s="21"/>
      <c r="H25" s="21"/>
      <c r="I25" s="21"/>
      <c r="J25" s="21"/>
      <c r="K25" s="21"/>
      <c r="L25" s="22"/>
      <c r="M25" s="21"/>
      <c r="N25" s="23" t="s">
        <v>47</v>
      </c>
      <c r="O25" s="23"/>
      <c r="P25" s="24"/>
      <c r="Q25" s="25"/>
      <c r="R25" s="26" t="str">
        <f>IF(OR($N25="-",$W25="",$Y25=""),"",
IF($N25="Long",$Y25-$W25,
IF($N25="Short",$W25-$Y25-$X25-$X25,
IF($N25="Options",$Y25-$W25,””))))</f>
        <v/>
      </c>
      <c r="S25" s="27" t="str">
        <f t="shared" si="0"/>
        <v/>
      </c>
      <c r="T25" s="28" t="str">
        <f t="shared" si="1"/>
        <v/>
      </c>
      <c r="U25" s="29" t="str">
        <f t="shared" si="2"/>
        <v/>
      </c>
      <c r="V25" s="30" t="str">
        <f t="shared" si="3"/>
        <v/>
      </c>
      <c r="W25" s="31" t="str">
        <f t="shared" si="4"/>
        <v/>
      </c>
      <c r="X25" s="31">
        <v>0</v>
      </c>
      <c r="Y25" s="32" t="str">
        <f>IF(OR($N25="-",$O25="",$Q25=""),"",
IF($N25="Long",$O25*$Q25,
IF($N25="Short",$O25*$Q25,
IF($N25="Options",$O25*$Q25*100,””))))</f>
        <v/>
      </c>
      <c r="Z25" s="33" t="str">
        <f t="shared" si="5"/>
        <v/>
      </c>
      <c r="AA25" s="33" t="str">
        <f t="shared" si="6"/>
        <v/>
      </c>
    </row>
    <row r="26" spans="1:27" x14ac:dyDescent="0.2">
      <c r="A26" s="36"/>
      <c r="B26" s="20"/>
      <c r="C26" s="21"/>
      <c r="D26" s="21"/>
      <c r="E26" s="21"/>
      <c r="F26" s="21"/>
      <c r="G26" s="21"/>
      <c r="H26" s="21"/>
      <c r="I26" s="21"/>
      <c r="J26" s="21"/>
      <c r="K26" s="21"/>
      <c r="L26" s="22"/>
      <c r="M26" s="21"/>
      <c r="N26" s="23" t="s">
        <v>47</v>
      </c>
      <c r="O26" s="23"/>
      <c r="P26" s="24"/>
      <c r="Q26" s="25"/>
      <c r="R26" s="26" t="str">
        <f>IF(OR($N26="-",$W26="",$Y26=""),"",
IF($N26="Long",$Y26-$W26,
IF($N26="Short",$W26-$Y26-$X26-$X26,
IF($N26="Options",$Y26-$W26,””))))</f>
        <v/>
      </c>
      <c r="S26" s="27" t="str">
        <f t="shared" si="0"/>
        <v/>
      </c>
      <c r="T26" s="28" t="str">
        <f t="shared" si="1"/>
        <v/>
      </c>
      <c r="U26" s="29" t="str">
        <f t="shared" si="2"/>
        <v/>
      </c>
      <c r="V26" s="30" t="str">
        <f t="shared" si="3"/>
        <v/>
      </c>
      <c r="W26" s="31" t="str">
        <f t="shared" si="4"/>
        <v/>
      </c>
      <c r="X26" s="31">
        <v>0</v>
      </c>
      <c r="Y26" s="32" t="str">
        <f>IF(OR($N26="-",$O26="",$Q26=""),"",
IF($N26="Long",$O26*$Q26,
IF($N26="Short",$O26*$Q26,
IF($N26="Options",$O26*$Q26*100,””))))</f>
        <v/>
      </c>
      <c r="Z26" s="33" t="str">
        <f t="shared" si="5"/>
        <v/>
      </c>
      <c r="AA26" s="33" t="str">
        <f t="shared" si="6"/>
        <v/>
      </c>
    </row>
    <row r="27" spans="1:27" x14ac:dyDescent="0.2">
      <c r="A27" s="36"/>
      <c r="B27" s="20"/>
      <c r="C27" s="21"/>
      <c r="D27" s="21"/>
      <c r="E27" s="21"/>
      <c r="F27" s="21"/>
      <c r="G27" s="21"/>
      <c r="H27" s="21"/>
      <c r="I27" s="21"/>
      <c r="J27" s="21"/>
      <c r="K27" s="21"/>
      <c r="L27" s="22"/>
      <c r="M27" s="21"/>
      <c r="N27" s="23" t="s">
        <v>47</v>
      </c>
      <c r="O27" s="23"/>
      <c r="P27" s="24"/>
      <c r="Q27" s="25"/>
      <c r="R27" s="26" t="str">
        <f>IF(OR($N27="-",$W27="",$Y27=""),"",
IF($N27="Long",$Y27-$W27,
IF($N27="Short",$W27-$Y27-$X27-$X27,
IF($N27="Options",$Y27-$W27,””))))</f>
        <v/>
      </c>
      <c r="S27" s="27" t="str">
        <f t="shared" si="0"/>
        <v/>
      </c>
      <c r="T27" s="28" t="str">
        <f t="shared" si="1"/>
        <v/>
      </c>
      <c r="U27" s="29" t="str">
        <f t="shared" si="2"/>
        <v/>
      </c>
      <c r="V27" s="30" t="str">
        <f t="shared" si="3"/>
        <v/>
      </c>
      <c r="W27" s="31" t="str">
        <f t="shared" si="4"/>
        <v/>
      </c>
      <c r="X27" s="31">
        <v>0</v>
      </c>
      <c r="Y27" s="32" t="str">
        <f>IF(OR($N27="-",$O27="",$Q27=""),"",
IF($N27="Long",$O27*$Q27,
IF($N27="Short",$O27*$Q27,
IF($N27="Options",$O27*$Q27*100,””))))</f>
        <v/>
      </c>
      <c r="Z27" s="33" t="str">
        <f t="shared" si="5"/>
        <v/>
      </c>
      <c r="AA27" s="33" t="str">
        <f t="shared" si="6"/>
        <v/>
      </c>
    </row>
    <row r="28" spans="1:27" x14ac:dyDescent="0.2">
      <c r="A28" s="36"/>
      <c r="B28" s="20"/>
      <c r="C28" s="21"/>
      <c r="D28" s="21"/>
      <c r="E28" s="21"/>
      <c r="F28" s="21"/>
      <c r="G28" s="21"/>
      <c r="H28" s="21"/>
      <c r="I28" s="21"/>
      <c r="J28" s="21"/>
      <c r="K28" s="21"/>
      <c r="L28" s="22"/>
      <c r="M28" s="21"/>
      <c r="N28" s="23" t="s">
        <v>47</v>
      </c>
      <c r="O28" s="23"/>
      <c r="P28" s="24"/>
      <c r="Q28" s="25"/>
      <c r="R28" s="26" t="str">
        <f>IF(OR($N28="-",$W28="",$Y28=""),"",
IF($N28="Long",$Y28-$W28,
IF($N28="Short",$W28-$Y28-$X28-$X28,
IF($N28="Options",$Y28-$W28,””))))</f>
        <v/>
      </c>
      <c r="S28" s="27" t="str">
        <f t="shared" si="0"/>
        <v/>
      </c>
      <c r="T28" s="28" t="str">
        <f t="shared" si="1"/>
        <v/>
      </c>
      <c r="U28" s="29" t="str">
        <f t="shared" si="2"/>
        <v/>
      </c>
      <c r="V28" s="30" t="str">
        <f t="shared" si="3"/>
        <v/>
      </c>
      <c r="W28" s="31" t="str">
        <f t="shared" si="4"/>
        <v/>
      </c>
      <c r="X28" s="31">
        <v>0</v>
      </c>
      <c r="Y28" s="32" t="str">
        <f>IF(OR($N28="-",$O28="",$Q28=""),"",
IF($N28="Long",$O28*$Q28,
IF($N28="Short",$O28*$Q28,
IF($N28="Options",$O28*$Q28*100,””))))</f>
        <v/>
      </c>
      <c r="Z28" s="33" t="str">
        <f t="shared" si="5"/>
        <v/>
      </c>
      <c r="AA28" s="33" t="str">
        <f t="shared" si="6"/>
        <v/>
      </c>
    </row>
    <row r="29" spans="1:27" x14ac:dyDescent="0.2">
      <c r="A29" s="36"/>
      <c r="B29" s="20"/>
      <c r="C29" s="21"/>
      <c r="D29" s="21"/>
      <c r="E29" s="21"/>
      <c r="F29" s="21"/>
      <c r="G29" s="21"/>
      <c r="H29" s="21"/>
      <c r="I29" s="21"/>
      <c r="J29" s="21"/>
      <c r="K29" s="21"/>
      <c r="L29" s="22"/>
      <c r="M29" s="21"/>
      <c r="N29" s="23" t="s">
        <v>47</v>
      </c>
      <c r="O29" s="23"/>
      <c r="P29" s="24"/>
      <c r="Q29" s="25"/>
      <c r="R29" s="26" t="str">
        <f>IF(OR($N29="-",$W29="",$Y29=""),"",
IF($N29="Long",$Y29-$W29,
IF($N29="Short",$W29-$Y29-$X29-$X29,
IF($N29="Options",$Y29-$W29,””))))</f>
        <v/>
      </c>
      <c r="S29" s="27" t="str">
        <f t="shared" si="0"/>
        <v/>
      </c>
      <c r="T29" s="28" t="str">
        <f t="shared" si="1"/>
        <v/>
      </c>
      <c r="U29" s="29" t="str">
        <f t="shared" si="2"/>
        <v/>
      </c>
      <c r="V29" s="30" t="str">
        <f t="shared" si="3"/>
        <v/>
      </c>
      <c r="W29" s="31" t="str">
        <f t="shared" si="4"/>
        <v/>
      </c>
      <c r="X29" s="31">
        <v>0</v>
      </c>
      <c r="Y29" s="32" t="str">
        <f>IF(OR($N29="-",$O29="",$Q29=""),"",
IF($N29="Long",$O29*$Q29,
IF($N29="Short",$O29*$Q29,
IF($N29="Options",$O29*$Q29*100,””))))</f>
        <v/>
      </c>
      <c r="Z29" s="33" t="str">
        <f t="shared" si="5"/>
        <v/>
      </c>
      <c r="AA29" s="33" t="str">
        <f t="shared" si="6"/>
        <v/>
      </c>
    </row>
    <row r="30" spans="1:27" x14ac:dyDescent="0.2">
      <c r="A30" s="36"/>
      <c r="B30" s="20"/>
      <c r="C30" s="21"/>
      <c r="D30" s="21"/>
      <c r="E30" s="21"/>
      <c r="F30" s="21"/>
      <c r="G30" s="21"/>
      <c r="H30" s="21"/>
      <c r="I30" s="21"/>
      <c r="J30" s="21"/>
      <c r="K30" s="21"/>
      <c r="L30" s="22"/>
      <c r="M30" s="21"/>
      <c r="N30" s="23" t="s">
        <v>47</v>
      </c>
      <c r="O30" s="23"/>
      <c r="P30" s="24"/>
      <c r="Q30" s="25"/>
      <c r="R30" s="26" t="str">
        <f>IF(OR($N30="-",$W30="",$Y30=""),"",
IF($N30="Long",$Y30-$W30,
IF($N30="Short",$W30-$Y30-$X30-$X30,
IF($N30="Options",$Y30-$W30,””))))</f>
        <v/>
      </c>
      <c r="S30" s="27" t="str">
        <f t="shared" si="0"/>
        <v/>
      </c>
      <c r="T30" s="28" t="str">
        <f t="shared" si="1"/>
        <v/>
      </c>
      <c r="U30" s="29" t="str">
        <f t="shared" si="2"/>
        <v/>
      </c>
      <c r="V30" s="30" t="str">
        <f t="shared" si="3"/>
        <v/>
      </c>
      <c r="W30" s="31" t="str">
        <f t="shared" si="4"/>
        <v/>
      </c>
      <c r="X30" s="31">
        <v>0</v>
      </c>
      <c r="Y30" s="32" t="str">
        <f>IF(OR($N30="-",$O30="",$Q30=""),"",
IF($N30="Long",$O30*$Q30,
IF($N30="Short",$O30*$Q30,
IF($N30="Options",$O30*$Q30*100,””))))</f>
        <v/>
      </c>
      <c r="Z30" s="33" t="str">
        <f t="shared" si="5"/>
        <v/>
      </c>
      <c r="AA30" s="33" t="str">
        <f t="shared" si="6"/>
        <v/>
      </c>
    </row>
    <row r="31" spans="1:27" x14ac:dyDescent="0.2">
      <c r="A31" s="36"/>
      <c r="B31" s="20"/>
      <c r="C31" s="21"/>
      <c r="D31" s="21"/>
      <c r="E31" s="21"/>
      <c r="F31" s="21"/>
      <c r="G31" s="21"/>
      <c r="H31" s="21"/>
      <c r="I31" s="21"/>
      <c r="J31" s="21"/>
      <c r="K31" s="21"/>
      <c r="L31" s="22"/>
      <c r="M31" s="21"/>
      <c r="N31" s="23" t="s">
        <v>47</v>
      </c>
      <c r="O31" s="23"/>
      <c r="P31" s="24"/>
      <c r="Q31" s="25"/>
      <c r="R31" s="26" t="str">
        <f>IF(OR($N31="-",$W31="",$Y31=""),"",
IF($N31="Long",$Y31-$W31,
IF($N31="Short",$W31-$Y31-$X31-$X31,
IF($N31="Options",$Y31-$W31,””))))</f>
        <v/>
      </c>
      <c r="S31" s="27" t="str">
        <f t="shared" si="0"/>
        <v/>
      </c>
      <c r="T31" s="28" t="str">
        <f t="shared" si="1"/>
        <v/>
      </c>
      <c r="U31" s="29" t="str">
        <f t="shared" si="2"/>
        <v/>
      </c>
      <c r="V31" s="30" t="str">
        <f t="shared" si="3"/>
        <v/>
      </c>
      <c r="W31" s="31" t="str">
        <f t="shared" si="4"/>
        <v/>
      </c>
      <c r="X31" s="31">
        <v>0</v>
      </c>
      <c r="Y31" s="32" t="str">
        <f>IF(OR($N31="-",$O31="",$Q31=""),"",
IF($N31="Long",$O31*$Q31,
IF($N31="Short",$O31*$Q31,
IF($N31="Options",$O31*$Q31*100,””))))</f>
        <v/>
      </c>
      <c r="Z31" s="33" t="str">
        <f t="shared" si="5"/>
        <v/>
      </c>
      <c r="AA31" s="33" t="str">
        <f t="shared" si="6"/>
        <v/>
      </c>
    </row>
    <row r="32" spans="1:27" x14ac:dyDescent="0.2">
      <c r="A32" s="36"/>
      <c r="B32" s="20"/>
      <c r="C32" s="21"/>
      <c r="D32" s="21"/>
      <c r="E32" s="21"/>
      <c r="F32" s="21"/>
      <c r="G32" s="21"/>
      <c r="H32" s="21"/>
      <c r="I32" s="21"/>
      <c r="J32" s="21"/>
      <c r="K32" s="21"/>
      <c r="L32" s="22"/>
      <c r="M32" s="21"/>
      <c r="N32" s="23" t="s">
        <v>47</v>
      </c>
      <c r="O32" s="23"/>
      <c r="P32" s="24"/>
      <c r="Q32" s="25"/>
      <c r="R32" s="26" t="str">
        <f>IF(OR($N32="-",$W32="",$Y32=""),"",
IF($N32="Long",$Y32-$W32,
IF($N32="Short",$W32-$Y32-$X32-$X32,
IF($N32="Options",$Y32-$W32,””))))</f>
        <v/>
      </c>
      <c r="S32" s="27" t="str">
        <f t="shared" si="0"/>
        <v/>
      </c>
      <c r="T32" s="28" t="str">
        <f t="shared" si="1"/>
        <v/>
      </c>
      <c r="U32" s="29" t="str">
        <f t="shared" si="2"/>
        <v/>
      </c>
      <c r="V32" s="30" t="str">
        <f t="shared" si="3"/>
        <v/>
      </c>
      <c r="W32" s="31" t="str">
        <f t="shared" si="4"/>
        <v/>
      </c>
      <c r="X32" s="31">
        <v>0</v>
      </c>
      <c r="Y32" s="32" t="str">
        <f>IF(OR($N32="-",$O32="",$Q32=""),"",
IF($N32="Long",$O32*$Q32,
IF($N32="Short",$O32*$Q32,
IF($N32="Options",$O32*$Q32*100,””))))</f>
        <v/>
      </c>
      <c r="Z32" s="33" t="str">
        <f t="shared" si="5"/>
        <v/>
      </c>
      <c r="AA32" s="33" t="str">
        <f t="shared" si="6"/>
        <v/>
      </c>
    </row>
    <row r="33" spans="1:27" x14ac:dyDescent="0.2">
      <c r="A33" s="36"/>
      <c r="B33" s="20"/>
      <c r="C33" s="21"/>
      <c r="D33" s="21"/>
      <c r="E33" s="21"/>
      <c r="F33" s="21"/>
      <c r="G33" s="21"/>
      <c r="H33" s="21"/>
      <c r="I33" s="21"/>
      <c r="J33" s="21"/>
      <c r="K33" s="21"/>
      <c r="L33" s="22"/>
      <c r="M33" s="21"/>
      <c r="N33" s="23" t="s">
        <v>47</v>
      </c>
      <c r="O33" s="23"/>
      <c r="P33" s="24"/>
      <c r="Q33" s="25"/>
      <c r="R33" s="26" t="str">
        <f>IF(OR($N33="-",$W33="",$Y33=""),"",
IF($N33="Long",$Y33-$W33,
IF($N33="Short",$W33-$Y33-$X33-$X33,
IF($N33="Options",$Y33-$W33,””))))</f>
        <v/>
      </c>
      <c r="S33" s="27" t="str">
        <f t="shared" si="0"/>
        <v/>
      </c>
      <c r="T33" s="28" t="str">
        <f t="shared" si="1"/>
        <v/>
      </c>
      <c r="U33" s="29" t="str">
        <f t="shared" si="2"/>
        <v/>
      </c>
      <c r="V33" s="30" t="str">
        <f t="shared" si="3"/>
        <v/>
      </c>
      <c r="W33" s="31" t="str">
        <f t="shared" si="4"/>
        <v/>
      </c>
      <c r="X33" s="31">
        <v>0</v>
      </c>
      <c r="Y33" s="32" t="str">
        <f>IF(OR($N33="-",$O33="",$Q33=""),"",
IF($N33="Long",$O33*$Q33,
IF($N33="Short",$O33*$Q33,
IF($N33="Options",$O33*$Q33*100,””))))</f>
        <v/>
      </c>
      <c r="Z33" s="33" t="str">
        <f t="shared" si="5"/>
        <v/>
      </c>
      <c r="AA33" s="33" t="str">
        <f t="shared" si="6"/>
        <v/>
      </c>
    </row>
    <row r="34" spans="1:27" x14ac:dyDescent="0.2">
      <c r="A34" s="36"/>
      <c r="B34" s="20"/>
      <c r="C34" s="21"/>
      <c r="D34" s="21"/>
      <c r="E34" s="21"/>
      <c r="F34" s="21"/>
      <c r="G34" s="21"/>
      <c r="H34" s="21"/>
      <c r="I34" s="21"/>
      <c r="J34" s="21"/>
      <c r="K34" s="21"/>
      <c r="L34" s="22"/>
      <c r="M34" s="21"/>
      <c r="N34" s="23" t="s">
        <v>47</v>
      </c>
      <c r="O34" s="23"/>
      <c r="P34" s="24"/>
      <c r="Q34" s="25"/>
      <c r="R34" s="26" t="str">
        <f>IF(OR($N34="-",$W34="",$Y34=""),"",
IF($N34="Long",$Y34-$W34,
IF($N34="Short",$W34-$Y34-$X34-$X34,
IF($N34="Options",$Y34-$W34,””))))</f>
        <v/>
      </c>
      <c r="S34" s="27" t="str">
        <f t="shared" si="0"/>
        <v/>
      </c>
      <c r="T34" s="28" t="str">
        <f t="shared" si="1"/>
        <v/>
      </c>
      <c r="U34" s="29" t="str">
        <f t="shared" si="2"/>
        <v/>
      </c>
      <c r="V34" s="30" t="str">
        <f t="shared" si="3"/>
        <v/>
      </c>
      <c r="W34" s="31" t="str">
        <f t="shared" si="4"/>
        <v/>
      </c>
      <c r="X34" s="31">
        <v>0</v>
      </c>
      <c r="Y34" s="32" t="str">
        <f>IF(OR($N34="-",$O34="",$Q34=""),"",
IF($N34="Long",$O34*$Q34,
IF($N34="Short",$O34*$Q34,
IF($N34="Options",$O34*$Q34*100,””))))</f>
        <v/>
      </c>
      <c r="Z34" s="33" t="str">
        <f t="shared" si="5"/>
        <v/>
      </c>
      <c r="AA34" s="33" t="str">
        <f t="shared" si="6"/>
        <v/>
      </c>
    </row>
    <row r="35" spans="1:27" x14ac:dyDescent="0.2">
      <c r="A35" s="36"/>
      <c r="B35" s="20"/>
      <c r="C35" s="21"/>
      <c r="D35" s="21"/>
      <c r="E35" s="21"/>
      <c r="F35" s="21"/>
      <c r="G35" s="21"/>
      <c r="H35" s="21"/>
      <c r="I35" s="21"/>
      <c r="J35" s="21"/>
      <c r="K35" s="21"/>
      <c r="L35" s="22"/>
      <c r="M35" s="21"/>
      <c r="N35" s="23" t="s">
        <v>47</v>
      </c>
      <c r="O35" s="23"/>
      <c r="P35" s="24"/>
      <c r="Q35" s="25"/>
      <c r="R35" s="26" t="str">
        <f>IF(OR($N35="-",$W35="",$Y35=""),"",
IF($N35="Long",$Y35-$W35,
IF($N35="Short",$W35-$Y35-$X35-$X35,
IF($N35="Options",$Y35-$W35,””))))</f>
        <v/>
      </c>
      <c r="S35" s="27" t="str">
        <f t="shared" si="0"/>
        <v/>
      </c>
      <c r="T35" s="28" t="str">
        <f t="shared" si="1"/>
        <v/>
      </c>
      <c r="U35" s="29" t="str">
        <f t="shared" si="2"/>
        <v/>
      </c>
      <c r="V35" s="30" t="str">
        <f t="shared" si="3"/>
        <v/>
      </c>
      <c r="W35" s="31" t="str">
        <f t="shared" si="4"/>
        <v/>
      </c>
      <c r="X35" s="31">
        <v>0</v>
      </c>
      <c r="Y35" s="32" t="str">
        <f>IF(OR($N35="-",$O35="",$Q35=""),"",
IF($N35="Long",$O35*$Q35,
IF($N35="Short",$O35*$Q35,
IF($N35="Options",$O35*$Q35*100,””))))</f>
        <v/>
      </c>
      <c r="Z35" s="33" t="str">
        <f t="shared" si="5"/>
        <v/>
      </c>
      <c r="AA35" s="33" t="str">
        <f t="shared" si="6"/>
        <v/>
      </c>
    </row>
    <row r="36" spans="1:27" x14ac:dyDescent="0.2">
      <c r="A36" s="36"/>
      <c r="B36" s="20"/>
      <c r="C36" s="21"/>
      <c r="D36" s="21"/>
      <c r="E36" s="21"/>
      <c r="F36" s="21"/>
      <c r="G36" s="21"/>
      <c r="H36" s="21"/>
      <c r="I36" s="21"/>
      <c r="J36" s="21"/>
      <c r="K36" s="21"/>
      <c r="L36" s="22"/>
      <c r="M36" s="21"/>
      <c r="N36" s="23" t="s">
        <v>47</v>
      </c>
      <c r="O36" s="23"/>
      <c r="P36" s="24"/>
      <c r="Q36" s="25"/>
      <c r="R36" s="26" t="str">
        <f>IF(OR($N36="-",$W36="",$Y36=""),"",
IF($N36="Long",$Y36-$W36,
IF($N36="Short",$W36-$Y36-$X36-$X36,
IF($N36="Options",$Y36-$W36,””))))</f>
        <v/>
      </c>
      <c r="S36" s="27" t="str">
        <f t="shared" si="0"/>
        <v/>
      </c>
      <c r="T36" s="28" t="str">
        <f t="shared" si="1"/>
        <v/>
      </c>
      <c r="U36" s="29" t="str">
        <f t="shared" si="2"/>
        <v/>
      </c>
      <c r="V36" s="30" t="str">
        <f t="shared" si="3"/>
        <v/>
      </c>
      <c r="W36" s="31" t="str">
        <f t="shared" si="4"/>
        <v/>
      </c>
      <c r="X36" s="31">
        <v>0</v>
      </c>
      <c r="Y36" s="32" t="str">
        <f>IF(OR($N36="-",$O36="",$Q36=""),"",
IF($N36="Long",$O36*$Q36,
IF($N36="Short",$O36*$Q36,
IF($N36="Options",$O36*$Q36*100,””))))</f>
        <v/>
      </c>
      <c r="Z36" s="33" t="str">
        <f t="shared" si="5"/>
        <v/>
      </c>
      <c r="AA36" s="33" t="str">
        <f t="shared" si="6"/>
        <v/>
      </c>
    </row>
    <row r="37" spans="1:27" x14ac:dyDescent="0.2">
      <c r="A37" s="36"/>
      <c r="B37" s="20"/>
      <c r="C37" s="21"/>
      <c r="D37" s="21"/>
      <c r="E37" s="21"/>
      <c r="F37" s="21"/>
      <c r="G37" s="21"/>
      <c r="H37" s="21"/>
      <c r="I37" s="21"/>
      <c r="J37" s="21"/>
      <c r="K37" s="21"/>
      <c r="L37" s="22"/>
      <c r="M37" s="21"/>
      <c r="N37" s="23" t="s">
        <v>47</v>
      </c>
      <c r="O37" s="23"/>
      <c r="P37" s="24"/>
      <c r="Q37" s="25"/>
      <c r="R37" s="26" t="str">
        <f>IF(OR($N37="-",$W37="",$Y37=""),"",
IF($N37="Long",$Y37-$W37,
IF($N37="Short",$W37-$Y37-$X37-$X37,
IF($N37="Options",$Y37-$W37,””))))</f>
        <v/>
      </c>
      <c r="S37" s="27" t="str">
        <f t="shared" si="0"/>
        <v/>
      </c>
      <c r="T37" s="28" t="str">
        <f t="shared" si="1"/>
        <v/>
      </c>
      <c r="U37" s="29" t="str">
        <f t="shared" si="2"/>
        <v/>
      </c>
      <c r="V37" s="30" t="str">
        <f t="shared" si="3"/>
        <v/>
      </c>
      <c r="W37" s="31" t="str">
        <f t="shared" si="4"/>
        <v/>
      </c>
      <c r="X37" s="31">
        <v>0</v>
      </c>
      <c r="Y37" s="32" t="str">
        <f>IF(OR($N37="-",$O37="",$Q37=""),"",
IF($N37="Long",$O37*$Q37,
IF($N37="Short",$O37*$Q37,
IF($N37="Options",$O37*$Q37*100,””))))</f>
        <v/>
      </c>
      <c r="Z37" s="33" t="str">
        <f t="shared" si="5"/>
        <v/>
      </c>
      <c r="AA37" s="33" t="str">
        <f t="shared" si="6"/>
        <v/>
      </c>
    </row>
    <row r="38" spans="1:27" x14ac:dyDescent="0.2">
      <c r="A38" s="36"/>
      <c r="B38" s="20"/>
      <c r="C38" s="21"/>
      <c r="D38" s="21"/>
      <c r="E38" s="21"/>
      <c r="F38" s="21"/>
      <c r="G38" s="21"/>
      <c r="H38" s="21"/>
      <c r="I38" s="21"/>
      <c r="J38" s="21"/>
      <c r="K38" s="21"/>
      <c r="L38" s="22"/>
      <c r="M38" s="21"/>
      <c r="N38" s="23" t="s">
        <v>47</v>
      </c>
      <c r="O38" s="23"/>
      <c r="P38" s="24"/>
      <c r="Q38" s="25"/>
      <c r="R38" s="26" t="str">
        <f>IF(OR($N38="-",$W38="",$Y38=""),"",
IF($N38="Long",$Y38-$W38,
IF($N38="Short",$W38-$Y38-$X38-$X38,
IF($N38="Options",$Y38-$W38,””))))</f>
        <v/>
      </c>
      <c r="S38" s="27" t="str">
        <f t="shared" si="0"/>
        <v/>
      </c>
      <c r="T38" s="28" t="str">
        <f t="shared" si="1"/>
        <v/>
      </c>
      <c r="U38" s="29" t="str">
        <f t="shared" si="2"/>
        <v/>
      </c>
      <c r="V38" s="30" t="str">
        <f t="shared" si="3"/>
        <v/>
      </c>
      <c r="W38" s="31" t="str">
        <f t="shared" si="4"/>
        <v/>
      </c>
      <c r="X38" s="31">
        <v>0</v>
      </c>
      <c r="Y38" s="32" t="str">
        <f>IF(OR($N38="-",$O38="",$Q38=""),"",
IF($N38="Long",$O38*$Q38,
IF($N38="Short",$O38*$Q38,
IF($N38="Options",$O38*$Q38*100,””))))</f>
        <v/>
      </c>
      <c r="Z38" s="33" t="str">
        <f t="shared" si="5"/>
        <v/>
      </c>
      <c r="AA38" s="33" t="str">
        <f t="shared" si="6"/>
        <v/>
      </c>
    </row>
    <row r="39" spans="1:27" x14ac:dyDescent="0.2">
      <c r="A39" s="36"/>
      <c r="B39" s="20"/>
      <c r="C39" s="21"/>
      <c r="D39" s="21"/>
      <c r="E39" s="21"/>
      <c r="F39" s="21"/>
      <c r="G39" s="21"/>
      <c r="H39" s="21"/>
      <c r="I39" s="21"/>
      <c r="J39" s="21"/>
      <c r="K39" s="21"/>
      <c r="L39" s="22"/>
      <c r="M39" s="21"/>
      <c r="N39" s="23" t="s">
        <v>47</v>
      </c>
      <c r="O39" s="23"/>
      <c r="P39" s="24"/>
      <c r="Q39" s="25"/>
      <c r="R39" s="26" t="str">
        <f>IF(OR($N39="-",$W39="",$Y39=""),"",
IF($N39="Long",$Y39-$W39,
IF($N39="Short",$W39-$Y39-$X39-$X39,
IF($N39="Options",$Y39-$W39,””))))</f>
        <v/>
      </c>
      <c r="S39" s="27" t="str">
        <f t="shared" si="0"/>
        <v/>
      </c>
      <c r="T39" s="28" t="str">
        <f t="shared" si="1"/>
        <v/>
      </c>
      <c r="U39" s="29" t="str">
        <f t="shared" si="2"/>
        <v/>
      </c>
      <c r="V39" s="30" t="str">
        <f t="shared" si="3"/>
        <v/>
      </c>
      <c r="W39" s="31" t="str">
        <f t="shared" si="4"/>
        <v/>
      </c>
      <c r="X39" s="31">
        <v>0</v>
      </c>
      <c r="Y39" s="32" t="str">
        <f>IF(OR($N39="-",$O39="",$Q39=""),"",
IF($N39="Long",$O39*$Q39,
IF($N39="Short",$O39*$Q39,
IF($N39="Options",$O39*$Q39*100,””))))</f>
        <v/>
      </c>
      <c r="Z39" s="33" t="str">
        <f t="shared" si="5"/>
        <v/>
      </c>
      <c r="AA39" s="33" t="str">
        <f t="shared" si="6"/>
        <v/>
      </c>
    </row>
    <row r="40" spans="1:27" x14ac:dyDescent="0.2">
      <c r="A40" s="36"/>
      <c r="B40" s="20"/>
      <c r="C40" s="21"/>
      <c r="D40" s="21"/>
      <c r="E40" s="21"/>
      <c r="F40" s="21"/>
      <c r="G40" s="21"/>
      <c r="H40" s="21"/>
      <c r="I40" s="21"/>
      <c r="J40" s="21"/>
      <c r="K40" s="21"/>
      <c r="L40" s="22"/>
      <c r="M40" s="21"/>
      <c r="N40" s="23" t="s">
        <v>47</v>
      </c>
      <c r="O40" s="23"/>
      <c r="P40" s="24"/>
      <c r="Q40" s="25"/>
      <c r="R40" s="26" t="str">
        <f>IF(OR($N40="-",$W40="",$Y40=""),"",
IF($N40="Long",$Y40-$W40,
IF($N40="Short",$W40-$Y40-$X40-$X40,
IF($N40="Options",$Y40-$W40,””))))</f>
        <v/>
      </c>
      <c r="S40" s="27" t="str">
        <f t="shared" si="0"/>
        <v/>
      </c>
      <c r="T40" s="28" t="str">
        <f t="shared" si="1"/>
        <v/>
      </c>
      <c r="U40" s="29" t="str">
        <f t="shared" si="2"/>
        <v/>
      </c>
      <c r="V40" s="30" t="str">
        <f t="shared" si="3"/>
        <v/>
      </c>
      <c r="W40" s="31" t="str">
        <f t="shared" si="4"/>
        <v/>
      </c>
      <c r="X40" s="31">
        <v>0</v>
      </c>
      <c r="Y40" s="32" t="str">
        <f>IF(OR($N40="-",$O40="",$Q40=""),"",
IF($N40="Long",$O40*$Q40,
IF($N40="Short",$O40*$Q40,
IF($N40="Options",$O40*$Q40*100,””))))</f>
        <v/>
      </c>
      <c r="Z40" s="33" t="str">
        <f t="shared" si="5"/>
        <v/>
      </c>
      <c r="AA40" s="33" t="str">
        <f t="shared" si="6"/>
        <v/>
      </c>
    </row>
    <row r="41" spans="1:27" x14ac:dyDescent="0.2">
      <c r="A41" s="36"/>
      <c r="B41" s="20"/>
      <c r="C41" s="21"/>
      <c r="D41" s="21"/>
      <c r="E41" s="21"/>
      <c r="F41" s="21"/>
      <c r="G41" s="21"/>
      <c r="H41" s="21"/>
      <c r="I41" s="21"/>
      <c r="J41" s="21"/>
      <c r="K41" s="21"/>
      <c r="L41" s="22"/>
      <c r="M41" s="21"/>
      <c r="N41" s="23" t="s">
        <v>47</v>
      </c>
      <c r="O41" s="23"/>
      <c r="P41" s="24"/>
      <c r="Q41" s="25"/>
      <c r="R41" s="26" t="str">
        <f>IF(OR($N41="-",$W41="",$Y41=""),"",
IF($N41="Long",$Y41-$W41,
IF($N41="Short",$W41-$Y41-$X41-$X41,
IF($N41="Options",$Y41-$W41,””))))</f>
        <v/>
      </c>
      <c r="S41" s="27" t="str">
        <f t="shared" si="0"/>
        <v/>
      </c>
      <c r="T41" s="28" t="str">
        <f t="shared" si="1"/>
        <v/>
      </c>
      <c r="U41" s="29" t="str">
        <f t="shared" si="2"/>
        <v/>
      </c>
      <c r="V41" s="30" t="str">
        <f t="shared" si="3"/>
        <v/>
      </c>
      <c r="W41" s="31" t="str">
        <f t="shared" si="4"/>
        <v/>
      </c>
      <c r="X41" s="31">
        <v>0</v>
      </c>
      <c r="Y41" s="32" t="str">
        <f>IF(OR($N41="-",$O41="",$Q41=""),"",
IF($N41="Long",$O41*$Q41,
IF($N41="Short",$O41*$Q41,
IF($N41="Options",$O41*$Q41*100,””))))</f>
        <v/>
      </c>
      <c r="Z41" s="33" t="str">
        <f t="shared" si="5"/>
        <v/>
      </c>
      <c r="AA41" s="33" t="str">
        <f t="shared" si="6"/>
        <v/>
      </c>
    </row>
    <row r="42" spans="1:27" x14ac:dyDescent="0.2">
      <c r="A42" s="36"/>
      <c r="B42" s="20"/>
      <c r="C42" s="21"/>
      <c r="D42" s="21"/>
      <c r="E42" s="21"/>
      <c r="F42" s="21"/>
      <c r="G42" s="21"/>
      <c r="H42" s="21"/>
      <c r="I42" s="21"/>
      <c r="J42" s="21"/>
      <c r="K42" s="21"/>
      <c r="L42" s="22"/>
      <c r="M42" s="21"/>
      <c r="N42" s="23" t="s">
        <v>47</v>
      </c>
      <c r="O42" s="23"/>
      <c r="P42" s="24"/>
      <c r="Q42" s="25"/>
      <c r="R42" s="26" t="str">
        <f>IF(OR($N42="-",$W42="",$Y42=""),"",
IF($N42="Long",$Y42-$W42,
IF($N42="Short",$W42-$Y42-$X42-$X42,
IF($N42="Options",$Y42-$W42,””))))</f>
        <v/>
      </c>
      <c r="S42" s="27" t="str">
        <f t="shared" si="0"/>
        <v/>
      </c>
      <c r="T42" s="28" t="str">
        <f t="shared" si="1"/>
        <v/>
      </c>
      <c r="U42" s="29" t="str">
        <f t="shared" si="2"/>
        <v/>
      </c>
      <c r="V42" s="30" t="str">
        <f t="shared" si="3"/>
        <v/>
      </c>
      <c r="W42" s="31" t="str">
        <f t="shared" si="4"/>
        <v/>
      </c>
      <c r="X42" s="31">
        <v>0</v>
      </c>
      <c r="Y42" s="32" t="str">
        <f>IF(OR($N42="-",$O42="",$Q42=""),"",
IF($N42="Long",$O42*$Q42,
IF($N42="Short",$O42*$Q42,
IF($N42="Options",$O42*$Q42*100,””))))</f>
        <v/>
      </c>
      <c r="Z42" s="33" t="str">
        <f t="shared" si="5"/>
        <v/>
      </c>
      <c r="AA42" s="33" t="str">
        <f t="shared" si="6"/>
        <v/>
      </c>
    </row>
    <row r="43" spans="1:27" x14ac:dyDescent="0.2">
      <c r="A43" s="36"/>
      <c r="B43" s="20"/>
      <c r="C43" s="21"/>
      <c r="D43" s="21"/>
      <c r="E43" s="21"/>
      <c r="F43" s="21"/>
      <c r="G43" s="21"/>
      <c r="H43" s="21"/>
      <c r="I43" s="21"/>
      <c r="J43" s="21"/>
      <c r="K43" s="21"/>
      <c r="L43" s="22"/>
      <c r="M43" s="21"/>
      <c r="N43" s="23" t="s">
        <v>47</v>
      </c>
      <c r="O43" s="23"/>
      <c r="P43" s="24"/>
      <c r="Q43" s="25"/>
      <c r="R43" s="26" t="str">
        <f>IF(OR($N43="-",$W43="",$Y43=""),"",
IF($N43="Long",$Y43-$W43,
IF($N43="Short",$W43-$Y43-$X43-$X43,
IF($N43="Options",$Y43-$W43,””))))</f>
        <v/>
      </c>
      <c r="S43" s="27" t="str">
        <f t="shared" si="0"/>
        <v/>
      </c>
      <c r="T43" s="28" t="str">
        <f t="shared" si="1"/>
        <v/>
      </c>
      <c r="U43" s="29" t="str">
        <f t="shared" si="2"/>
        <v/>
      </c>
      <c r="V43" s="30" t="str">
        <f t="shared" si="3"/>
        <v/>
      </c>
      <c r="W43" s="31" t="str">
        <f t="shared" si="4"/>
        <v/>
      </c>
      <c r="X43" s="31">
        <v>0</v>
      </c>
      <c r="Y43" s="32" t="str">
        <f>IF(OR($N43="-",$O43="",$Q43=""),"",
IF($N43="Long",$O43*$Q43,
IF($N43="Short",$O43*$Q43,
IF($N43="Options",$O43*$Q43*100,””))))</f>
        <v/>
      </c>
      <c r="Z43" s="33" t="str">
        <f t="shared" si="5"/>
        <v/>
      </c>
      <c r="AA43" s="33" t="str">
        <f t="shared" si="6"/>
        <v/>
      </c>
    </row>
    <row r="44" spans="1:27" x14ac:dyDescent="0.2">
      <c r="A44" s="36"/>
      <c r="B44" s="20"/>
      <c r="C44" s="21"/>
      <c r="D44" s="21"/>
      <c r="E44" s="21"/>
      <c r="F44" s="21"/>
      <c r="G44" s="21"/>
      <c r="H44" s="21"/>
      <c r="I44" s="21"/>
      <c r="J44" s="21"/>
      <c r="K44" s="21"/>
      <c r="L44" s="22"/>
      <c r="M44" s="21"/>
      <c r="N44" s="23" t="s">
        <v>47</v>
      </c>
      <c r="O44" s="23"/>
      <c r="P44" s="24"/>
      <c r="Q44" s="25"/>
      <c r="R44" s="26" t="str">
        <f>IF(OR($N44="-",$W44="",$Y44=""),"",
IF($N44="Long",$Y44-$W44,
IF($N44="Short",$W44-$Y44-$X44-$X44,
IF($N44="Options",$Y44-$W44,””))))</f>
        <v/>
      </c>
      <c r="S44" s="27" t="str">
        <f t="shared" si="0"/>
        <v/>
      </c>
      <c r="T44" s="28" t="str">
        <f t="shared" si="1"/>
        <v/>
      </c>
      <c r="U44" s="29" t="str">
        <f t="shared" si="2"/>
        <v/>
      </c>
      <c r="V44" s="30" t="str">
        <f t="shared" si="3"/>
        <v/>
      </c>
      <c r="W44" s="31" t="str">
        <f t="shared" si="4"/>
        <v/>
      </c>
      <c r="X44" s="31">
        <v>0</v>
      </c>
      <c r="Y44" s="32" t="str">
        <f>IF(OR($N44="-",$O44="",$Q44=""),"",
IF($N44="Long",$O44*$Q44,
IF($N44="Short",$O44*$Q44,
IF($N44="Options",$O44*$Q44*100,””))))</f>
        <v/>
      </c>
      <c r="Z44" s="33" t="str">
        <f t="shared" si="5"/>
        <v/>
      </c>
      <c r="AA44" s="33" t="str">
        <f t="shared" si="6"/>
        <v/>
      </c>
    </row>
    <row r="45" spans="1:27" x14ac:dyDescent="0.2">
      <c r="A45" s="36"/>
      <c r="B45" s="20"/>
      <c r="C45" s="21"/>
      <c r="D45" s="21"/>
      <c r="E45" s="21"/>
      <c r="F45" s="21"/>
      <c r="G45" s="21"/>
      <c r="H45" s="21"/>
      <c r="I45" s="21"/>
      <c r="J45" s="21"/>
      <c r="K45" s="21"/>
      <c r="L45" s="22"/>
      <c r="M45" s="21"/>
      <c r="N45" s="23" t="s">
        <v>47</v>
      </c>
      <c r="O45" s="23"/>
      <c r="P45" s="24"/>
      <c r="Q45" s="25"/>
      <c r="R45" s="26" t="str">
        <f>IF(OR($N45="-",$W45="",$Y45=""),"",
IF($N45="Long",$Y45-$W45,
IF($N45="Short",$W45-$Y45-$X45-$X45,
IF($N45="Options",$Y45-$W45,””))))</f>
        <v/>
      </c>
      <c r="S45" s="27" t="str">
        <f t="shared" si="0"/>
        <v/>
      </c>
      <c r="T45" s="28" t="str">
        <f t="shared" si="1"/>
        <v/>
      </c>
      <c r="U45" s="29" t="str">
        <f t="shared" si="2"/>
        <v/>
      </c>
      <c r="V45" s="30" t="str">
        <f t="shared" si="3"/>
        <v/>
      </c>
      <c r="W45" s="31" t="str">
        <f t="shared" si="4"/>
        <v/>
      </c>
      <c r="X45" s="31">
        <v>0</v>
      </c>
      <c r="Y45" s="32" t="str">
        <f>IF(OR($N45="-",$O45="",$Q45=""),"",
IF($N45="Long",$O45*$Q45,
IF($N45="Short",$O45*$Q45,
IF($N45="Options",$O45*$Q45*100,””))))</f>
        <v/>
      </c>
      <c r="Z45" s="33" t="str">
        <f t="shared" si="5"/>
        <v/>
      </c>
      <c r="AA45" s="33" t="str">
        <f t="shared" si="6"/>
        <v/>
      </c>
    </row>
    <row r="46" spans="1:27" x14ac:dyDescent="0.2">
      <c r="A46" s="36"/>
      <c r="B46" s="20"/>
      <c r="C46" s="21"/>
      <c r="D46" s="21"/>
      <c r="E46" s="21"/>
      <c r="F46" s="21"/>
      <c r="G46" s="21"/>
      <c r="H46" s="21"/>
      <c r="I46" s="21"/>
      <c r="J46" s="21"/>
      <c r="K46" s="21"/>
      <c r="L46" s="22"/>
      <c r="M46" s="21"/>
      <c r="N46" s="23" t="s">
        <v>47</v>
      </c>
      <c r="O46" s="23"/>
      <c r="P46" s="24"/>
      <c r="Q46" s="25"/>
      <c r="R46" s="26" t="str">
        <f>IF(OR($N46="-",$W46="",$Y46=""),"",
IF($N46="Long",$Y46-$W46,
IF($N46="Short",$W46-$Y46-$X46-$X46,
IF($N46="Options",$Y46-$W46,””))))</f>
        <v/>
      </c>
      <c r="S46" s="27" t="str">
        <f t="shared" si="0"/>
        <v/>
      </c>
      <c r="T46" s="28" t="str">
        <f t="shared" si="1"/>
        <v/>
      </c>
      <c r="U46" s="29" t="str">
        <f t="shared" si="2"/>
        <v/>
      </c>
      <c r="V46" s="30" t="str">
        <f t="shared" si="3"/>
        <v/>
      </c>
      <c r="W46" s="31" t="str">
        <f t="shared" si="4"/>
        <v/>
      </c>
      <c r="X46" s="31">
        <v>0</v>
      </c>
      <c r="Y46" s="32" t="str">
        <f>IF(OR($N46="-",$O46="",$Q46=""),"",
IF($N46="Long",$O46*$Q46,
IF($N46="Short",$O46*$Q46,
IF($N46="Options",$O46*$Q46*100,””))))</f>
        <v/>
      </c>
      <c r="Z46" s="33" t="str">
        <f t="shared" si="5"/>
        <v/>
      </c>
      <c r="AA46" s="33" t="str">
        <f t="shared" si="6"/>
        <v/>
      </c>
    </row>
    <row r="47" spans="1:27" x14ac:dyDescent="0.2">
      <c r="A47" s="36"/>
      <c r="B47" s="20"/>
      <c r="C47" s="21"/>
      <c r="D47" s="21"/>
      <c r="E47" s="21"/>
      <c r="F47" s="21"/>
      <c r="G47" s="21"/>
      <c r="H47" s="21"/>
      <c r="I47" s="21"/>
      <c r="J47" s="21"/>
      <c r="K47" s="21"/>
      <c r="L47" s="22"/>
      <c r="M47" s="21"/>
      <c r="N47" s="23" t="s">
        <v>47</v>
      </c>
      <c r="O47" s="23"/>
      <c r="P47" s="24"/>
      <c r="Q47" s="25"/>
      <c r="R47" s="26" t="str">
        <f>IF(OR($N47="-",$W47="",$Y47=""),"",
IF($N47="Long",$Y47-$W47,
IF($N47="Short",$W47-$Y47-$X47-$X47,
IF($N47="Options",$Y47-$W47,””))))</f>
        <v/>
      </c>
      <c r="S47" s="27" t="str">
        <f t="shared" si="0"/>
        <v/>
      </c>
      <c r="T47" s="28" t="str">
        <f t="shared" si="1"/>
        <v/>
      </c>
      <c r="U47" s="29" t="str">
        <f t="shared" si="2"/>
        <v/>
      </c>
      <c r="V47" s="30" t="str">
        <f t="shared" si="3"/>
        <v/>
      </c>
      <c r="W47" s="31" t="str">
        <f t="shared" si="4"/>
        <v/>
      </c>
      <c r="X47" s="31">
        <v>0</v>
      </c>
      <c r="Y47" s="32" t="str">
        <f>IF(OR($N47="-",$O47="",$Q47=""),"",
IF($N47="Long",$O47*$Q47,
IF($N47="Short",$O47*$Q47,
IF($N47="Options",$O47*$Q47*100,””))))</f>
        <v/>
      </c>
      <c r="Z47" s="33" t="str">
        <f t="shared" si="5"/>
        <v/>
      </c>
      <c r="AA47" s="33" t="str">
        <f t="shared" si="6"/>
        <v/>
      </c>
    </row>
    <row r="48" spans="1:27" x14ac:dyDescent="0.2">
      <c r="A48" s="36"/>
      <c r="B48" s="20"/>
      <c r="C48" s="21"/>
      <c r="D48" s="21"/>
      <c r="E48" s="21"/>
      <c r="F48" s="21"/>
      <c r="G48" s="21"/>
      <c r="H48" s="21"/>
      <c r="I48" s="21"/>
      <c r="J48" s="21"/>
      <c r="K48" s="21"/>
      <c r="L48" s="22"/>
      <c r="M48" s="21"/>
      <c r="N48" s="23" t="s">
        <v>47</v>
      </c>
      <c r="O48" s="23"/>
      <c r="P48" s="24"/>
      <c r="Q48" s="25"/>
      <c r="R48" s="26" t="str">
        <f>IF(OR($N48="-",$W48="",$Y48=""),"",
IF($N48="Long",$Y48-$W48,
IF($N48="Short",$W48-$Y48-$X48-$X48,
IF($N48="Options",$Y48-$W48,””))))</f>
        <v/>
      </c>
      <c r="S48" s="27" t="str">
        <f t="shared" si="0"/>
        <v/>
      </c>
      <c r="T48" s="28" t="str">
        <f t="shared" si="1"/>
        <v/>
      </c>
      <c r="U48" s="29" t="str">
        <f t="shared" si="2"/>
        <v/>
      </c>
      <c r="V48" s="30" t="str">
        <f t="shared" si="3"/>
        <v/>
      </c>
      <c r="W48" s="31" t="str">
        <f t="shared" si="4"/>
        <v/>
      </c>
      <c r="X48" s="31">
        <v>0</v>
      </c>
      <c r="Y48" s="32" t="str">
        <f>IF(OR($N48="-",$O48="",$Q48=""),"",
IF($N48="Long",$O48*$Q48,
IF($N48="Short",$O48*$Q48,
IF($N48="Options",$O48*$Q48*100,””))))</f>
        <v/>
      </c>
      <c r="Z48" s="33" t="str">
        <f t="shared" si="5"/>
        <v/>
      </c>
      <c r="AA48" s="33" t="str">
        <f t="shared" si="6"/>
        <v/>
      </c>
    </row>
    <row r="49" spans="1:27" x14ac:dyDescent="0.2">
      <c r="A49" s="36"/>
      <c r="B49" s="20"/>
      <c r="C49" s="21"/>
      <c r="D49" s="21"/>
      <c r="E49" s="21"/>
      <c r="F49" s="21"/>
      <c r="G49" s="21"/>
      <c r="H49" s="21"/>
      <c r="I49" s="21"/>
      <c r="J49" s="21"/>
      <c r="K49" s="21"/>
      <c r="L49" s="22"/>
      <c r="M49" s="21"/>
      <c r="N49" s="23" t="s">
        <v>47</v>
      </c>
      <c r="O49" s="23"/>
      <c r="P49" s="24"/>
      <c r="Q49" s="25"/>
      <c r="R49" s="26" t="str">
        <f>IF(OR($N49="-",$W49="",$Y49=""),"",
IF($N49="Long",$Y49-$W49,
IF($N49="Short",$W49-$Y49-$X49-$X49,
IF($N49="Options",$Y49-$W49,””))))</f>
        <v/>
      </c>
      <c r="S49" s="27" t="str">
        <f t="shared" si="0"/>
        <v/>
      </c>
      <c r="T49" s="28" t="str">
        <f t="shared" si="1"/>
        <v/>
      </c>
      <c r="U49" s="29" t="str">
        <f t="shared" si="2"/>
        <v/>
      </c>
      <c r="V49" s="30" t="str">
        <f t="shared" si="3"/>
        <v/>
      </c>
      <c r="W49" s="31" t="str">
        <f t="shared" si="4"/>
        <v/>
      </c>
      <c r="X49" s="31">
        <v>0</v>
      </c>
      <c r="Y49" s="32" t="str">
        <f>IF(OR($N49="-",$O49="",$Q49=""),"",
IF($N49="Long",$O49*$Q49,
IF($N49="Short",$O49*$Q49,
IF($N49="Options",$O49*$Q49*100,””))))</f>
        <v/>
      </c>
      <c r="Z49" s="33" t="str">
        <f t="shared" si="5"/>
        <v/>
      </c>
      <c r="AA49" s="33" t="str">
        <f t="shared" si="6"/>
        <v/>
      </c>
    </row>
    <row r="50" spans="1:27" x14ac:dyDescent="0.2">
      <c r="A50" s="36"/>
      <c r="B50" s="20"/>
      <c r="C50" s="21"/>
      <c r="D50" s="21"/>
      <c r="E50" s="21"/>
      <c r="F50" s="21"/>
      <c r="G50" s="21"/>
      <c r="H50" s="21"/>
      <c r="I50" s="21"/>
      <c r="J50" s="21"/>
      <c r="K50" s="21"/>
      <c r="L50" s="22"/>
      <c r="M50" s="21"/>
      <c r="N50" s="23" t="s">
        <v>47</v>
      </c>
      <c r="O50" s="23"/>
      <c r="P50" s="24"/>
      <c r="Q50" s="25"/>
      <c r="R50" s="26" t="str">
        <f>IF(OR($N50="-",$W50="",$Y50=""),"",
IF($N50="Long",$Y50-$W50,
IF($N50="Short",$W50-$Y50-$X50-$X50,
IF($N50="Options",$Y50-$W50,””))))</f>
        <v/>
      </c>
      <c r="S50" s="27" t="str">
        <f t="shared" si="0"/>
        <v/>
      </c>
      <c r="T50" s="28" t="str">
        <f t="shared" si="1"/>
        <v/>
      </c>
      <c r="U50" s="29" t="str">
        <f t="shared" si="2"/>
        <v/>
      </c>
      <c r="V50" s="30" t="str">
        <f t="shared" si="3"/>
        <v/>
      </c>
      <c r="W50" s="31" t="str">
        <f t="shared" si="4"/>
        <v/>
      </c>
      <c r="X50" s="31">
        <v>0</v>
      </c>
      <c r="Y50" s="32" t="str">
        <f>IF(OR($N50="-",$O50="",$Q50=""),"",
IF($N50="Long",$O50*$Q50,
IF($N50="Short",$O50*$Q50,
IF($N50="Options",$O50*$Q50*100,””))))</f>
        <v/>
      </c>
      <c r="Z50" s="33" t="str">
        <f t="shared" si="5"/>
        <v/>
      </c>
      <c r="AA50" s="33" t="str">
        <f t="shared" si="6"/>
        <v/>
      </c>
    </row>
    <row r="51" spans="1:27" x14ac:dyDescent="0.2">
      <c r="A51" s="36"/>
      <c r="B51" s="20"/>
      <c r="C51" s="21"/>
      <c r="D51" s="21"/>
      <c r="E51" s="21"/>
      <c r="F51" s="21"/>
      <c r="G51" s="21"/>
      <c r="H51" s="21"/>
      <c r="I51" s="21"/>
      <c r="J51" s="21"/>
      <c r="K51" s="21"/>
      <c r="L51" s="22"/>
      <c r="M51" s="21"/>
      <c r="N51" s="23" t="s">
        <v>47</v>
      </c>
      <c r="O51" s="23"/>
      <c r="P51" s="24"/>
      <c r="Q51" s="25"/>
      <c r="R51" s="26" t="str">
        <f>IF(OR($N51="-",$W51="",$Y51=""),"",
IF($N51="Long",$Y51-$W51,
IF($N51="Short",$W51-$Y51-$X51-$X51,
IF($N51="Options",$Y51-$W51,””))))</f>
        <v/>
      </c>
      <c r="S51" s="27" t="str">
        <f t="shared" si="0"/>
        <v/>
      </c>
      <c r="T51" s="28" t="str">
        <f t="shared" si="1"/>
        <v/>
      </c>
      <c r="U51" s="29" t="str">
        <f t="shared" si="2"/>
        <v/>
      </c>
      <c r="V51" s="30" t="str">
        <f t="shared" si="3"/>
        <v/>
      </c>
      <c r="W51" s="31" t="str">
        <f t="shared" si="4"/>
        <v/>
      </c>
      <c r="X51" s="31">
        <v>0</v>
      </c>
      <c r="Y51" s="32" t="str">
        <f>IF(OR($N51="-",$O51="",$Q51=""),"",
IF($N51="Long",$O51*$Q51,
IF($N51="Short",$O51*$Q51,
IF($N51="Options",$O51*$Q51*100,””))))</f>
        <v/>
      </c>
      <c r="Z51" s="33" t="str">
        <f t="shared" si="5"/>
        <v/>
      </c>
      <c r="AA51" s="33" t="str">
        <f t="shared" si="6"/>
        <v/>
      </c>
    </row>
    <row r="52" spans="1:27" x14ac:dyDescent="0.2">
      <c r="A52" s="36"/>
      <c r="B52" s="20"/>
      <c r="C52" s="21"/>
      <c r="D52" s="21"/>
      <c r="E52" s="21"/>
      <c r="F52" s="21"/>
      <c r="G52" s="21"/>
      <c r="H52" s="21"/>
      <c r="I52" s="21"/>
      <c r="J52" s="21"/>
      <c r="K52" s="21"/>
      <c r="L52" s="22"/>
      <c r="M52" s="21"/>
      <c r="N52" s="23" t="s">
        <v>47</v>
      </c>
      <c r="O52" s="23"/>
      <c r="P52" s="24"/>
      <c r="Q52" s="25"/>
      <c r="R52" s="26" t="str">
        <f>IF(OR($N52="-",$W52="",$Y52=""),"",
IF($N52="Long",$Y52-$W52,
IF($N52="Short",$W52-$Y52-$X52-$X52,
IF($N52="Options",$Y52-$W52,””))))</f>
        <v/>
      </c>
      <c r="S52" s="27" t="str">
        <f t="shared" si="0"/>
        <v/>
      </c>
      <c r="T52" s="28" t="str">
        <f t="shared" si="1"/>
        <v/>
      </c>
      <c r="U52" s="29" t="str">
        <f t="shared" si="2"/>
        <v/>
      </c>
      <c r="V52" s="30" t="str">
        <f t="shared" si="3"/>
        <v/>
      </c>
      <c r="W52" s="31" t="str">
        <f t="shared" si="4"/>
        <v/>
      </c>
      <c r="X52" s="31">
        <v>0</v>
      </c>
      <c r="Y52" s="32" t="str">
        <f>IF(OR($N52="-",$O52="",$Q52=""),"",
IF($N52="Long",$O52*$Q52,
IF($N52="Short",$O52*$Q52,
IF($N52="Options",$O52*$Q52*100,””))))</f>
        <v/>
      </c>
      <c r="Z52" s="33" t="str">
        <f t="shared" si="5"/>
        <v/>
      </c>
      <c r="AA52" s="33" t="str">
        <f t="shared" si="6"/>
        <v/>
      </c>
    </row>
    <row r="53" spans="1:27" x14ac:dyDescent="0.2">
      <c r="A53" s="36"/>
      <c r="B53" s="20"/>
      <c r="C53" s="21"/>
      <c r="D53" s="21"/>
      <c r="E53" s="21"/>
      <c r="F53" s="21"/>
      <c r="G53" s="21"/>
      <c r="H53" s="21"/>
      <c r="I53" s="21"/>
      <c r="J53" s="21"/>
      <c r="K53" s="21"/>
      <c r="L53" s="22"/>
      <c r="M53" s="21"/>
      <c r="N53" s="23" t="s">
        <v>47</v>
      </c>
      <c r="O53" s="23"/>
      <c r="P53" s="24"/>
      <c r="Q53" s="25"/>
      <c r="R53" s="26" t="str">
        <f>IF(OR($N53="-",$W53="",$Y53=""),"",
IF($N53="Long",$Y53-$W53,
IF($N53="Short",$W53-$Y53-$X53-$X53,
IF($N53="Options",$Y53-$W53,””))))</f>
        <v/>
      </c>
      <c r="S53" s="27" t="str">
        <f t="shared" si="0"/>
        <v/>
      </c>
      <c r="T53" s="28" t="str">
        <f t="shared" si="1"/>
        <v/>
      </c>
      <c r="U53" s="29" t="str">
        <f t="shared" si="2"/>
        <v/>
      </c>
      <c r="V53" s="30" t="str">
        <f t="shared" si="3"/>
        <v/>
      </c>
      <c r="W53" s="31" t="str">
        <f t="shared" si="4"/>
        <v/>
      </c>
      <c r="X53" s="31">
        <v>0</v>
      </c>
      <c r="Y53" s="32" t="str">
        <f>IF(OR($N53="-",$O53="",$Q53=""),"",
IF($N53="Long",$O53*$Q53,
IF($N53="Short",$O53*$Q53,
IF($N53="Options",$O53*$Q53*100,””))))</f>
        <v/>
      </c>
      <c r="Z53" s="33" t="str">
        <f t="shared" si="5"/>
        <v/>
      </c>
      <c r="AA53" s="33" t="str">
        <f t="shared" si="6"/>
        <v/>
      </c>
    </row>
    <row r="54" spans="1:27" x14ac:dyDescent="0.2">
      <c r="A54" s="36"/>
      <c r="B54" s="20"/>
      <c r="C54" s="21"/>
      <c r="D54" s="21"/>
      <c r="E54" s="21"/>
      <c r="F54" s="21"/>
      <c r="G54" s="21"/>
      <c r="H54" s="21"/>
      <c r="I54" s="21"/>
      <c r="J54" s="21"/>
      <c r="K54" s="21"/>
      <c r="L54" s="22"/>
      <c r="M54" s="21"/>
      <c r="N54" s="23" t="s">
        <v>47</v>
      </c>
      <c r="O54" s="23"/>
      <c r="P54" s="24"/>
      <c r="Q54" s="25"/>
      <c r="R54" s="26" t="str">
        <f>IF(OR($N54="-",$W54="",$Y54=""),"",
IF($N54="Long",$Y54-$W54,
IF($N54="Short",$W54-$Y54-$X54-$X54,
IF($N54="Options",$Y54-$W54,””))))</f>
        <v/>
      </c>
      <c r="S54" s="27" t="str">
        <f t="shared" si="0"/>
        <v/>
      </c>
      <c r="T54" s="28" t="str">
        <f t="shared" si="1"/>
        <v/>
      </c>
      <c r="U54" s="29" t="str">
        <f t="shared" si="2"/>
        <v/>
      </c>
      <c r="V54" s="30" t="str">
        <f t="shared" si="3"/>
        <v/>
      </c>
      <c r="W54" s="31" t="str">
        <f t="shared" si="4"/>
        <v/>
      </c>
      <c r="X54" s="31">
        <v>0</v>
      </c>
      <c r="Y54" s="32" t="str">
        <f>IF(OR($N54="-",$O54="",$Q54=""),"",
IF($N54="Long",$O54*$Q54,
IF($N54="Short",$O54*$Q54,
IF($N54="Options",$O54*$Q54*100,””))))</f>
        <v/>
      </c>
      <c r="Z54" s="33" t="str">
        <f t="shared" si="5"/>
        <v/>
      </c>
      <c r="AA54" s="33" t="str">
        <f t="shared" si="6"/>
        <v/>
      </c>
    </row>
    <row r="55" spans="1:27" x14ac:dyDescent="0.2">
      <c r="A55" s="36"/>
      <c r="B55" s="20"/>
      <c r="C55" s="21"/>
      <c r="D55" s="21"/>
      <c r="E55" s="21"/>
      <c r="F55" s="21"/>
      <c r="G55" s="21"/>
      <c r="H55" s="21"/>
      <c r="I55" s="21"/>
      <c r="J55" s="21"/>
      <c r="K55" s="21"/>
      <c r="L55" s="22"/>
      <c r="M55" s="21"/>
      <c r="N55" s="23" t="s">
        <v>47</v>
      </c>
      <c r="O55" s="23"/>
      <c r="P55" s="24"/>
      <c r="Q55" s="25"/>
      <c r="R55" s="26" t="str">
        <f>IF(OR($N55="-",$W55="",$Y55=""),"",
IF($N55="Long",$Y55-$W55,
IF($N55="Short",$W55-$Y55-$X55-$X55,
IF($N55="Options",$Y55-$W55,””))))</f>
        <v/>
      </c>
      <c r="S55" s="27" t="str">
        <f t="shared" si="0"/>
        <v/>
      </c>
      <c r="T55" s="28" t="str">
        <f t="shared" si="1"/>
        <v/>
      </c>
      <c r="U55" s="29" t="str">
        <f t="shared" si="2"/>
        <v/>
      </c>
      <c r="V55" s="30" t="str">
        <f t="shared" si="3"/>
        <v/>
      </c>
      <c r="W55" s="31" t="str">
        <f t="shared" si="4"/>
        <v/>
      </c>
      <c r="X55" s="31">
        <v>0</v>
      </c>
      <c r="Y55" s="32" t="str">
        <f>IF(OR($N55="-",$O55="",$Q55=""),"",
IF($N55="Long",$O55*$Q55,
IF($N55="Short",$O55*$Q55,
IF($N55="Options",$O55*$Q55*100,””))))</f>
        <v/>
      </c>
      <c r="Z55" s="33" t="str">
        <f t="shared" si="5"/>
        <v/>
      </c>
      <c r="AA55" s="33" t="str">
        <f t="shared" si="6"/>
        <v/>
      </c>
    </row>
    <row r="56" spans="1:27" x14ac:dyDescent="0.2">
      <c r="A56" s="36"/>
      <c r="B56" s="20"/>
      <c r="C56" s="21"/>
      <c r="D56" s="21"/>
      <c r="E56" s="21"/>
      <c r="F56" s="21"/>
      <c r="G56" s="21"/>
      <c r="H56" s="21"/>
      <c r="I56" s="21"/>
      <c r="J56" s="21"/>
      <c r="K56" s="21"/>
      <c r="L56" s="22"/>
      <c r="M56" s="21"/>
      <c r="N56" s="23" t="s">
        <v>47</v>
      </c>
      <c r="O56" s="23"/>
      <c r="P56" s="24"/>
      <c r="Q56" s="25"/>
      <c r="R56" s="26" t="str">
        <f>IF(OR($N56="-",$W56="",$Y56=""),"",
IF($N56="Long",$Y56-$W56,
IF($N56="Short",$W56-$Y56-$X56-$X56,
IF($N56="Options",$Y56-$W56,””))))</f>
        <v/>
      </c>
      <c r="S56" s="27" t="str">
        <f t="shared" si="0"/>
        <v/>
      </c>
      <c r="T56" s="28" t="str">
        <f t="shared" si="1"/>
        <v/>
      </c>
      <c r="U56" s="29" t="str">
        <f t="shared" si="2"/>
        <v/>
      </c>
      <c r="V56" s="30" t="str">
        <f t="shared" si="3"/>
        <v/>
      </c>
      <c r="W56" s="31" t="str">
        <f t="shared" si="4"/>
        <v/>
      </c>
      <c r="X56" s="31">
        <v>0</v>
      </c>
      <c r="Y56" s="32" t="str">
        <f>IF(OR($N56="-",$O56="",$Q56=""),"",
IF($N56="Long",$O56*$Q56,
IF($N56="Short",$O56*$Q56,
IF($N56="Options",$O56*$Q56*100,””))))</f>
        <v/>
      </c>
      <c r="Z56" s="33" t="str">
        <f t="shared" si="5"/>
        <v/>
      </c>
      <c r="AA56" s="33" t="str">
        <f t="shared" si="6"/>
        <v/>
      </c>
    </row>
    <row r="57" spans="1:27" x14ac:dyDescent="0.2">
      <c r="A57" s="36"/>
      <c r="B57" s="20"/>
      <c r="C57" s="21"/>
      <c r="D57" s="21"/>
      <c r="E57" s="21"/>
      <c r="F57" s="21"/>
      <c r="G57" s="21"/>
      <c r="H57" s="21"/>
      <c r="I57" s="21"/>
      <c r="J57" s="21"/>
      <c r="K57" s="21"/>
      <c r="L57" s="22"/>
      <c r="M57" s="21"/>
      <c r="N57" s="23" t="s">
        <v>47</v>
      </c>
      <c r="O57" s="23"/>
      <c r="P57" s="24"/>
      <c r="Q57" s="25"/>
      <c r="R57" s="26" t="str">
        <f>IF(OR($N57="-",$W57="",$Y57=""),"",
IF($N57="Long",$Y57-$W57,
IF($N57="Short",$W57-$Y57-$X57-$X57,
IF($N57="Options",$Y57-$W57,””))))</f>
        <v/>
      </c>
      <c r="S57" s="27" t="str">
        <f t="shared" si="0"/>
        <v/>
      </c>
      <c r="T57" s="28" t="str">
        <f t="shared" si="1"/>
        <v/>
      </c>
      <c r="U57" s="29" t="str">
        <f t="shared" si="2"/>
        <v/>
      </c>
      <c r="V57" s="30" t="str">
        <f t="shared" si="3"/>
        <v/>
      </c>
      <c r="W57" s="31" t="str">
        <f t="shared" si="4"/>
        <v/>
      </c>
      <c r="X57" s="31">
        <v>0</v>
      </c>
      <c r="Y57" s="32" t="str">
        <f>IF(OR($N57="-",$O57="",$Q57=""),"",
IF($N57="Long",$O57*$Q57,
IF($N57="Short",$O57*$Q57,
IF($N57="Options",$O57*$Q57*100,””))))</f>
        <v/>
      </c>
      <c r="Z57" s="33" t="str">
        <f t="shared" si="5"/>
        <v/>
      </c>
      <c r="AA57" s="33" t="str">
        <f t="shared" si="6"/>
        <v/>
      </c>
    </row>
    <row r="58" spans="1:27" x14ac:dyDescent="0.2">
      <c r="A58" s="36"/>
      <c r="B58" s="20"/>
      <c r="C58" s="21"/>
      <c r="D58" s="21"/>
      <c r="E58" s="21"/>
      <c r="F58" s="21"/>
      <c r="G58" s="21"/>
      <c r="H58" s="21"/>
      <c r="I58" s="21"/>
      <c r="J58" s="21"/>
      <c r="K58" s="21"/>
      <c r="L58" s="22"/>
      <c r="M58" s="21"/>
      <c r="N58" s="23" t="s">
        <v>47</v>
      </c>
      <c r="O58" s="23"/>
      <c r="P58" s="24"/>
      <c r="Q58" s="25"/>
      <c r="R58" s="26" t="str">
        <f>IF(OR($N58="-",$W58="",$Y58=""),"",
IF($N58="Long",$Y58-$W58,
IF($N58="Short",$W58-$Y58-$X58-$X58,
IF($N58="Options",$Y58-$W58,””))))</f>
        <v/>
      </c>
      <c r="S58" s="27" t="str">
        <f t="shared" si="0"/>
        <v/>
      </c>
      <c r="T58" s="28" t="str">
        <f t="shared" si="1"/>
        <v/>
      </c>
      <c r="U58" s="29" t="str">
        <f t="shared" si="2"/>
        <v/>
      </c>
      <c r="V58" s="30" t="str">
        <f t="shared" si="3"/>
        <v/>
      </c>
      <c r="W58" s="31" t="str">
        <f t="shared" si="4"/>
        <v/>
      </c>
      <c r="X58" s="31">
        <v>0</v>
      </c>
      <c r="Y58" s="32" t="str">
        <f>IF(OR($N58="-",$O58="",$Q58=""),"",
IF($N58="Long",$O58*$Q58,
IF($N58="Short",$O58*$Q58,
IF($N58="Options",$O58*$Q58*100,””))))</f>
        <v/>
      </c>
      <c r="Z58" s="33" t="str">
        <f t="shared" si="5"/>
        <v/>
      </c>
      <c r="AA58" s="33" t="str">
        <f t="shared" si="6"/>
        <v/>
      </c>
    </row>
    <row r="59" spans="1:27" x14ac:dyDescent="0.2">
      <c r="A59" s="36"/>
      <c r="B59" s="20"/>
      <c r="C59" s="21"/>
      <c r="D59" s="21"/>
      <c r="E59" s="21"/>
      <c r="F59" s="21"/>
      <c r="G59" s="21"/>
      <c r="H59" s="21"/>
      <c r="I59" s="21"/>
      <c r="J59" s="21"/>
      <c r="K59" s="21"/>
      <c r="L59" s="22"/>
      <c r="M59" s="21"/>
      <c r="N59" s="23" t="s">
        <v>47</v>
      </c>
      <c r="O59" s="23"/>
      <c r="P59" s="24"/>
      <c r="Q59" s="25"/>
      <c r="R59" s="26" t="str">
        <f>IF(OR($N59="-",$W59="",$Y59=""),"",
IF($N59="Long",$Y59-$W59,
IF($N59="Short",$W59-$Y59-$X59-$X59,
IF($N59="Options",$Y59-$W59,””))))</f>
        <v/>
      </c>
      <c r="S59" s="27" t="str">
        <f t="shared" si="0"/>
        <v/>
      </c>
      <c r="T59" s="28" t="str">
        <f t="shared" si="1"/>
        <v/>
      </c>
      <c r="U59" s="29" t="str">
        <f t="shared" si="2"/>
        <v/>
      </c>
      <c r="V59" s="30" t="str">
        <f t="shared" si="3"/>
        <v/>
      </c>
      <c r="W59" s="31" t="str">
        <f t="shared" si="4"/>
        <v/>
      </c>
      <c r="X59" s="31">
        <v>0</v>
      </c>
      <c r="Y59" s="32" t="str">
        <f>IF(OR($N59="-",$O59="",$Q59=""),"",
IF($N59="Long",$O59*$Q59,
IF($N59="Short",$O59*$Q59,
IF($N59="Options",$O59*$Q59*100,””))))</f>
        <v/>
      </c>
      <c r="Z59" s="33" t="str">
        <f t="shared" si="5"/>
        <v/>
      </c>
      <c r="AA59" s="33" t="str">
        <f t="shared" si="6"/>
        <v/>
      </c>
    </row>
    <row r="60" spans="1:27" x14ac:dyDescent="0.2">
      <c r="A60" s="36"/>
      <c r="B60" s="20"/>
      <c r="C60" s="21"/>
      <c r="D60" s="21"/>
      <c r="E60" s="21"/>
      <c r="F60" s="21"/>
      <c r="G60" s="21"/>
      <c r="H60" s="21"/>
      <c r="I60" s="21"/>
      <c r="J60" s="21"/>
      <c r="K60" s="21"/>
      <c r="L60" s="22"/>
      <c r="M60" s="21"/>
      <c r="N60" s="23" t="s">
        <v>47</v>
      </c>
      <c r="O60" s="23"/>
      <c r="P60" s="24"/>
      <c r="Q60" s="25"/>
      <c r="R60" s="26" t="str">
        <f>IF(OR($N60="-",$W60="",$Y60=""),"",
IF($N60="Long",$Y60-$W60,
IF($N60="Short",$W60-$Y60-$X60-$X60,
IF($N60="Options",$Y60-$W60,””))))</f>
        <v/>
      </c>
      <c r="S60" s="27" t="str">
        <f t="shared" si="0"/>
        <v/>
      </c>
      <c r="T60" s="28" t="str">
        <f t="shared" si="1"/>
        <v/>
      </c>
      <c r="U60" s="29" t="str">
        <f t="shared" si="2"/>
        <v/>
      </c>
      <c r="V60" s="30" t="str">
        <f t="shared" si="3"/>
        <v/>
      </c>
      <c r="W60" s="31" t="str">
        <f t="shared" si="4"/>
        <v/>
      </c>
      <c r="X60" s="31">
        <v>0</v>
      </c>
      <c r="Y60" s="32" t="str">
        <f>IF(OR($N60="-",$O60="",$Q60=""),"",
IF($N60="Long",$O60*$Q60,
IF($N60="Short",$O60*$Q60,
IF($N60="Options",$O60*$Q60*100,””))))</f>
        <v/>
      </c>
      <c r="Z60" s="33" t="str">
        <f t="shared" si="5"/>
        <v/>
      </c>
      <c r="AA60" s="33" t="str">
        <f t="shared" si="6"/>
        <v/>
      </c>
    </row>
    <row r="61" spans="1:27" x14ac:dyDescent="0.2">
      <c r="A61" s="36"/>
      <c r="B61" s="20"/>
      <c r="C61" s="21"/>
      <c r="D61" s="21"/>
      <c r="E61" s="21"/>
      <c r="F61" s="21"/>
      <c r="G61" s="21"/>
      <c r="H61" s="21"/>
      <c r="I61" s="21"/>
      <c r="J61" s="21"/>
      <c r="K61" s="21"/>
      <c r="L61" s="22"/>
      <c r="M61" s="21"/>
      <c r="N61" s="23" t="s">
        <v>47</v>
      </c>
      <c r="O61" s="23"/>
      <c r="P61" s="24"/>
      <c r="Q61" s="25"/>
      <c r="R61" s="26" t="str">
        <f>IF(OR($N61="-",$W61="",$Y61=""),"",
IF($N61="Long",$Y61-$W61,
IF($N61="Short",$W61-$Y61-$X61-$X61,
IF($N61="Options",$Y61-$W61,””))))</f>
        <v/>
      </c>
      <c r="S61" s="27" t="str">
        <f t="shared" si="0"/>
        <v/>
      </c>
      <c r="T61" s="28" t="str">
        <f t="shared" si="1"/>
        <v/>
      </c>
      <c r="U61" s="29" t="str">
        <f t="shared" si="2"/>
        <v/>
      </c>
      <c r="V61" s="30" t="str">
        <f t="shared" si="3"/>
        <v/>
      </c>
      <c r="W61" s="31" t="str">
        <f t="shared" si="4"/>
        <v/>
      </c>
      <c r="X61" s="31">
        <v>0</v>
      </c>
      <c r="Y61" s="32" t="str">
        <f>IF(OR($N61="-",$O61="",$Q61=""),"",
IF($N61="Long",$O61*$Q61,
IF($N61="Short",$O61*$Q61,
IF($N61="Options",$O61*$Q61*100,””))))</f>
        <v/>
      </c>
      <c r="Z61" s="33" t="str">
        <f t="shared" si="5"/>
        <v/>
      </c>
      <c r="AA61" s="33" t="str">
        <f t="shared" si="6"/>
        <v/>
      </c>
    </row>
    <row r="62" spans="1:27" x14ac:dyDescent="0.2">
      <c r="A62" s="36"/>
      <c r="B62" s="20"/>
      <c r="C62" s="21"/>
      <c r="D62" s="21"/>
      <c r="E62" s="21"/>
      <c r="F62" s="21"/>
      <c r="G62" s="21"/>
      <c r="H62" s="21"/>
      <c r="I62" s="21"/>
      <c r="J62" s="21"/>
      <c r="K62" s="21"/>
      <c r="L62" s="22"/>
      <c r="M62" s="21"/>
      <c r="N62" s="23" t="s">
        <v>47</v>
      </c>
      <c r="O62" s="23"/>
      <c r="P62" s="24"/>
      <c r="Q62" s="25"/>
      <c r="R62" s="26" t="str">
        <f>IF(OR($N62="-",$W62="",$Y62=""),"",
IF($N62="Long",$Y62-$W62,
IF($N62="Short",$W62-$Y62-$X62-$X62,
IF($N62="Options",$Y62-$W62,””))))</f>
        <v/>
      </c>
      <c r="S62" s="27" t="str">
        <f t="shared" si="0"/>
        <v/>
      </c>
      <c r="T62" s="28" t="str">
        <f t="shared" si="1"/>
        <v/>
      </c>
      <c r="U62" s="29" t="str">
        <f t="shared" si="2"/>
        <v/>
      </c>
      <c r="V62" s="30" t="str">
        <f t="shared" si="3"/>
        <v/>
      </c>
      <c r="W62" s="31" t="str">
        <f t="shared" si="4"/>
        <v/>
      </c>
      <c r="X62" s="31">
        <v>0</v>
      </c>
      <c r="Y62" s="32" t="str">
        <f>IF(OR($N62="-",$O62="",$Q62=""),"",
IF($N62="Long",$O62*$Q62,
IF($N62="Short",$O62*$Q62,
IF($N62="Options",$O62*$Q62*100,””))))</f>
        <v/>
      </c>
      <c r="Z62" s="33" t="str">
        <f t="shared" si="5"/>
        <v/>
      </c>
      <c r="AA62" s="33" t="str">
        <f t="shared" si="6"/>
        <v/>
      </c>
    </row>
    <row r="63" spans="1:27" x14ac:dyDescent="0.2">
      <c r="A63" s="36"/>
      <c r="B63" s="20"/>
      <c r="C63" s="21"/>
      <c r="D63" s="21"/>
      <c r="E63" s="21"/>
      <c r="F63" s="21"/>
      <c r="G63" s="21"/>
      <c r="H63" s="21"/>
      <c r="I63" s="21"/>
      <c r="J63" s="21"/>
      <c r="K63" s="21"/>
      <c r="L63" s="22"/>
      <c r="M63" s="21"/>
      <c r="N63" s="23" t="s">
        <v>47</v>
      </c>
      <c r="O63" s="23"/>
      <c r="P63" s="24"/>
      <c r="Q63" s="25"/>
      <c r="R63" s="26" t="str">
        <f>IF(OR($N63="-",$W63="",$Y63=""),"",
IF($N63="Long",$Y63-$W63,
IF($N63="Short",$W63-$Y63-$X63-$X63,
IF($N63="Options",$Y63-$W63,””))))</f>
        <v/>
      </c>
      <c r="S63" s="27" t="str">
        <f t="shared" si="0"/>
        <v/>
      </c>
      <c r="T63" s="28" t="str">
        <f t="shared" si="1"/>
        <v/>
      </c>
      <c r="U63" s="29" t="str">
        <f t="shared" si="2"/>
        <v/>
      </c>
      <c r="V63" s="30" t="str">
        <f t="shared" si="3"/>
        <v/>
      </c>
      <c r="W63" s="31" t="str">
        <f t="shared" si="4"/>
        <v/>
      </c>
      <c r="X63" s="31">
        <v>0</v>
      </c>
      <c r="Y63" s="32" t="str">
        <f>IF(OR($N63="-",$O63="",$Q63=""),"",
IF($N63="Long",$O63*$Q63,
IF($N63="Short",$O63*$Q63,
IF($N63="Options",$O63*$Q63*100,””))))</f>
        <v/>
      </c>
      <c r="Z63" s="33" t="str">
        <f t="shared" si="5"/>
        <v/>
      </c>
      <c r="AA63" s="33" t="str">
        <f t="shared" si="6"/>
        <v/>
      </c>
    </row>
    <row r="64" spans="1:27" x14ac:dyDescent="0.2">
      <c r="A64" s="36"/>
      <c r="B64" s="20"/>
      <c r="C64" s="21"/>
      <c r="D64" s="21"/>
      <c r="E64" s="21"/>
      <c r="F64" s="21"/>
      <c r="G64" s="21"/>
      <c r="H64" s="21"/>
      <c r="I64" s="21"/>
      <c r="J64" s="21"/>
      <c r="K64" s="21"/>
      <c r="L64" s="22"/>
      <c r="M64" s="21"/>
      <c r="N64" s="23" t="s">
        <v>47</v>
      </c>
      <c r="O64" s="23"/>
      <c r="P64" s="24"/>
      <c r="Q64" s="25"/>
      <c r="R64" s="26" t="str">
        <f>IF(OR($N64="-",$W64="",$Y64=""),"",
IF($N64="Long",$Y64-$W64,
IF($N64="Short",$W64-$Y64-$X64-$X64,
IF($N64="Options",$Y64-$W64,””))))</f>
        <v/>
      </c>
      <c r="S64" s="27" t="str">
        <f t="shared" si="0"/>
        <v/>
      </c>
      <c r="T64" s="28" t="str">
        <f t="shared" si="1"/>
        <v/>
      </c>
      <c r="U64" s="29" t="str">
        <f t="shared" si="2"/>
        <v/>
      </c>
      <c r="V64" s="30" t="str">
        <f t="shared" si="3"/>
        <v/>
      </c>
      <c r="W64" s="31" t="str">
        <f t="shared" si="4"/>
        <v/>
      </c>
      <c r="X64" s="31">
        <v>0</v>
      </c>
      <c r="Y64" s="32" t="str">
        <f>IF(OR($N64="-",$O64="",$Q64=""),"",
IF($N64="Long",$O64*$Q64,
IF($N64="Short",$O64*$Q64,
IF($N64="Options",$O64*$Q64*100,””))))</f>
        <v/>
      </c>
      <c r="Z64" s="33" t="str">
        <f t="shared" si="5"/>
        <v/>
      </c>
      <c r="AA64" s="33" t="str">
        <f t="shared" si="6"/>
        <v/>
      </c>
    </row>
    <row r="65" spans="1:27" x14ac:dyDescent="0.2">
      <c r="A65" s="36"/>
      <c r="B65" s="20"/>
      <c r="C65" s="21"/>
      <c r="D65" s="21"/>
      <c r="E65" s="21"/>
      <c r="F65" s="21"/>
      <c r="G65" s="21"/>
      <c r="H65" s="21"/>
      <c r="I65" s="21"/>
      <c r="J65" s="21"/>
      <c r="K65" s="21"/>
      <c r="L65" s="22"/>
      <c r="M65" s="21"/>
      <c r="N65" s="23" t="s">
        <v>47</v>
      </c>
      <c r="O65" s="23"/>
      <c r="P65" s="24"/>
      <c r="Q65" s="25"/>
      <c r="R65" s="26" t="str">
        <f>IF(OR($N65="-",$W65="",$Y65=""),"",
IF($N65="Long",$Y65-$W65,
IF($N65="Short",$W65-$Y65-$X65-$X65,
IF($N65="Options",$Y65-$W65,””))))</f>
        <v/>
      </c>
      <c r="S65" s="27" t="str">
        <f t="shared" si="0"/>
        <v/>
      </c>
      <c r="T65" s="28" t="str">
        <f t="shared" si="1"/>
        <v/>
      </c>
      <c r="U65" s="29" t="str">
        <f t="shared" si="2"/>
        <v/>
      </c>
      <c r="V65" s="30" t="str">
        <f t="shared" si="3"/>
        <v/>
      </c>
      <c r="W65" s="31" t="str">
        <f t="shared" si="4"/>
        <v/>
      </c>
      <c r="X65" s="31">
        <v>0</v>
      </c>
      <c r="Y65" s="32" t="str">
        <f>IF(OR($N65="-",$O65="",$Q65=""),"",
IF($N65="Long",$O65*$Q65,
IF($N65="Short",$O65*$Q65,
IF($N65="Options",$O65*$Q65*100,””))))</f>
        <v/>
      </c>
      <c r="Z65" s="33" t="str">
        <f t="shared" si="5"/>
        <v/>
      </c>
      <c r="AA65" s="33" t="str">
        <f t="shared" si="6"/>
        <v/>
      </c>
    </row>
    <row r="66" spans="1:27" x14ac:dyDescent="0.2">
      <c r="A66" s="36"/>
      <c r="B66" s="20"/>
      <c r="C66" s="21"/>
      <c r="D66" s="21"/>
      <c r="E66" s="21"/>
      <c r="F66" s="21"/>
      <c r="G66" s="21"/>
      <c r="H66" s="21"/>
      <c r="I66" s="21"/>
      <c r="J66" s="21"/>
      <c r="K66" s="21"/>
      <c r="L66" s="22"/>
      <c r="M66" s="21"/>
      <c r="N66" s="23" t="s">
        <v>47</v>
      </c>
      <c r="O66" s="23"/>
      <c r="P66" s="24"/>
      <c r="Q66" s="25"/>
      <c r="R66" s="26" t="str">
        <f>IF(OR($N66="-",$W66="",$Y66=""),"",
IF($N66="Long",$Y66-$W66,
IF($N66="Short",$W66-$Y66-$X66-$X66,
IF($N66="Options",$Y66-$W66,””))))</f>
        <v/>
      </c>
      <c r="S66" s="27" t="str">
        <f t="shared" si="0"/>
        <v/>
      </c>
      <c r="T66" s="28" t="str">
        <f t="shared" si="1"/>
        <v/>
      </c>
      <c r="U66" s="29" t="str">
        <f t="shared" si="2"/>
        <v/>
      </c>
      <c r="V66" s="30" t="str">
        <f t="shared" si="3"/>
        <v/>
      </c>
      <c r="W66" s="31" t="str">
        <f t="shared" si="4"/>
        <v/>
      </c>
      <c r="X66" s="31">
        <v>0</v>
      </c>
      <c r="Y66" s="32" t="str">
        <f>IF(OR($N66="-",$O66="",$Q66=""),"",
IF($N66="Long",$O66*$Q66,
IF($N66="Short",$O66*$Q66,
IF($N66="Options",$O66*$Q66*100,””))))</f>
        <v/>
      </c>
      <c r="Z66" s="33" t="str">
        <f t="shared" si="5"/>
        <v/>
      </c>
      <c r="AA66" s="33" t="str">
        <f t="shared" si="6"/>
        <v/>
      </c>
    </row>
    <row r="67" spans="1:27" x14ac:dyDescent="0.2">
      <c r="A67" s="36"/>
      <c r="B67" s="20"/>
      <c r="C67" s="21"/>
      <c r="D67" s="21"/>
      <c r="E67" s="21"/>
      <c r="F67" s="21"/>
      <c r="G67" s="21"/>
      <c r="H67" s="21"/>
      <c r="I67" s="21"/>
      <c r="J67" s="21"/>
      <c r="K67" s="21"/>
      <c r="L67" s="22"/>
      <c r="M67" s="21"/>
      <c r="N67" s="23" t="s">
        <v>47</v>
      </c>
      <c r="O67" s="23"/>
      <c r="P67" s="24"/>
      <c r="Q67" s="25"/>
      <c r="R67" s="26" t="str">
        <f>IF(OR($N67="-",$W67="",$Y67=""),"",
IF($N67="Long",$Y67-$W67,
IF($N67="Short",$W67-$Y67-$X67-$X67,
IF($N67="Options",$Y67-$W67,””))))</f>
        <v/>
      </c>
      <c r="S67" s="27" t="str">
        <f t="shared" ref="S67:S130" si="7">IF(OR($R67="-",$W67="",$Y67=""),"",
IF($R67&lt;=-0.01,"", IF($N67="Long",(Q67-P67),
IF($N67="Short",(P67-Q67),
IF($N67="Options",(Q67-P67))))))</f>
        <v/>
      </c>
      <c r="T67" s="28" t="str">
        <f t="shared" ref="T67:T130" si="8">IF(OR($R67="-",$W67="",$Y67=""),"",
IF($R67&gt;=0.01,"", IF($N67="Long",(Q67-P67),
IF($N67="Short",(P67-Q67),
IF($N67="Options",(Q67-P67))))))</f>
        <v/>
      </c>
      <c r="U67" s="29" t="str">
        <f t="shared" ref="U67:U130" si="9">IF(OR($N67="-",$Y67="",$W67=""),"",IF($R67&lt;=-0.01,"",
IF($N67="Long",(($Y67-$W67)/$Y67),
IF($N67="Short",(($W67-$Y67)/$Y67),
IF($N67="Options",(($Y67-$W67)/$Y67))))))</f>
        <v/>
      </c>
      <c r="V67" s="30" t="str">
        <f t="shared" ref="V67:V130" si="10">IF(OR($N67="-",$Y67="",$W67=""),"",IF($R67&gt;=0.01,"",IF($N67="Long",(($Y67-$W67)/$Y67),
IF($N67="Short",(($W67-$Y67)/$Y67),
IF($N67="Options",(($Y67-$W67)/$Y67))))))</f>
        <v/>
      </c>
      <c r="W67" s="31" t="str">
        <f t="shared" ref="W67:W130" si="11">IF(OR($N67="-",$O67="",$P67="",$X67=""),"",
IF($N67="Long",($O67*$P67)+$X67,
IF($N67="Short",($O67*$P67)+$X67,
IF($N67="Options",($O67*$P67*100)+$X67,""))))</f>
        <v/>
      </c>
      <c r="X67" s="31">
        <v>0</v>
      </c>
      <c r="Y67" s="32" t="str">
        <f>IF(OR($N67="-",$O67="",$Q67=""),"",
IF($N67="Long",$O67*$Q67,
IF($N67="Short",$O67*$Q67,
IF($N67="Options",$O67*$Q67*100,””))))</f>
        <v/>
      </c>
      <c r="Z67" s="33" t="str">
        <f t="shared" ref="Z67:Z130" si="12">IF(R67="","",IF(R67&gt;0,0,1))</f>
        <v/>
      </c>
      <c r="AA67" s="33" t="str">
        <f t="shared" ref="AA67:AA130" si="13">IF(R67="","",IF(R67&lt;0,0,1))</f>
        <v/>
      </c>
    </row>
    <row r="68" spans="1:27" x14ac:dyDescent="0.2">
      <c r="A68" s="36"/>
      <c r="B68" s="20"/>
      <c r="C68" s="21"/>
      <c r="D68" s="21"/>
      <c r="E68" s="21"/>
      <c r="F68" s="21"/>
      <c r="G68" s="21"/>
      <c r="H68" s="21"/>
      <c r="I68" s="21"/>
      <c r="J68" s="21"/>
      <c r="K68" s="21"/>
      <c r="L68" s="22"/>
      <c r="M68" s="21"/>
      <c r="N68" s="23" t="s">
        <v>47</v>
      </c>
      <c r="O68" s="23"/>
      <c r="P68" s="24"/>
      <c r="Q68" s="25"/>
      <c r="R68" s="26" t="str">
        <f>IF(OR($N68="-",$W68="",$Y68=""),"",
IF($N68="Long",$Y68-$W68,
IF($N68="Short",$W68-$Y68-$X68-$X68,
IF($N68="Options",$Y68-$W68,””))))</f>
        <v/>
      </c>
      <c r="S68" s="27" t="str">
        <f t="shared" si="7"/>
        <v/>
      </c>
      <c r="T68" s="28" t="str">
        <f t="shared" si="8"/>
        <v/>
      </c>
      <c r="U68" s="29" t="str">
        <f t="shared" si="9"/>
        <v/>
      </c>
      <c r="V68" s="30" t="str">
        <f t="shared" si="10"/>
        <v/>
      </c>
      <c r="W68" s="31" t="str">
        <f t="shared" si="11"/>
        <v/>
      </c>
      <c r="X68" s="31">
        <v>0</v>
      </c>
      <c r="Y68" s="32" t="str">
        <f>IF(OR($N68="-",$O68="",$Q68=""),"",
IF($N68="Long",$O68*$Q68,
IF($N68="Short",$O68*$Q68,
IF($N68="Options",$O68*$Q68*100,””))))</f>
        <v/>
      </c>
      <c r="Z68" s="33" t="str">
        <f t="shared" si="12"/>
        <v/>
      </c>
      <c r="AA68" s="33" t="str">
        <f t="shared" si="13"/>
        <v/>
      </c>
    </row>
    <row r="69" spans="1:27" x14ac:dyDescent="0.2">
      <c r="A69" s="36"/>
      <c r="B69" s="20"/>
      <c r="C69" s="21"/>
      <c r="D69" s="21"/>
      <c r="E69" s="21"/>
      <c r="F69" s="21"/>
      <c r="G69" s="21"/>
      <c r="H69" s="21"/>
      <c r="I69" s="21"/>
      <c r="J69" s="21"/>
      <c r="K69" s="21"/>
      <c r="L69" s="22"/>
      <c r="M69" s="21"/>
      <c r="N69" s="23" t="s">
        <v>47</v>
      </c>
      <c r="O69" s="23"/>
      <c r="P69" s="24"/>
      <c r="Q69" s="25"/>
      <c r="R69" s="26" t="str">
        <f>IF(OR($N69="-",$W69="",$Y69=""),"",
IF($N69="Long",$Y69-$W69,
IF($N69="Short",$W69-$Y69-$X69-$X69,
IF($N69="Options",$Y69-$W69,””))))</f>
        <v/>
      </c>
      <c r="S69" s="27" t="str">
        <f t="shared" si="7"/>
        <v/>
      </c>
      <c r="T69" s="28" t="str">
        <f t="shared" si="8"/>
        <v/>
      </c>
      <c r="U69" s="29" t="str">
        <f t="shared" si="9"/>
        <v/>
      </c>
      <c r="V69" s="30" t="str">
        <f t="shared" si="10"/>
        <v/>
      </c>
      <c r="W69" s="31" t="str">
        <f t="shared" si="11"/>
        <v/>
      </c>
      <c r="X69" s="31">
        <v>0</v>
      </c>
      <c r="Y69" s="32" t="str">
        <f>IF(OR($N69="-",$O69="",$Q69=""),"",
IF($N69="Long",$O69*$Q69,
IF($N69="Short",$O69*$Q69,
IF($N69="Options",$O69*$Q69*100,””))))</f>
        <v/>
      </c>
      <c r="Z69" s="33" t="str">
        <f t="shared" si="12"/>
        <v/>
      </c>
      <c r="AA69" s="33" t="str">
        <f t="shared" si="13"/>
        <v/>
      </c>
    </row>
    <row r="70" spans="1:27" x14ac:dyDescent="0.2">
      <c r="A70" s="36"/>
      <c r="B70" s="20"/>
      <c r="C70" s="21"/>
      <c r="D70" s="21"/>
      <c r="E70" s="21"/>
      <c r="F70" s="21"/>
      <c r="G70" s="21"/>
      <c r="H70" s="21"/>
      <c r="I70" s="21"/>
      <c r="J70" s="21"/>
      <c r="K70" s="21"/>
      <c r="L70" s="22"/>
      <c r="M70" s="21"/>
      <c r="N70" s="23" t="s">
        <v>47</v>
      </c>
      <c r="O70" s="23"/>
      <c r="P70" s="24"/>
      <c r="Q70" s="25"/>
      <c r="R70" s="26" t="str">
        <f>IF(OR($N70="-",$W70="",$Y70=""),"",
IF($N70="Long",$Y70-$W70,
IF($N70="Short",$W70-$Y70-$X70-$X70,
IF($N70="Options",$Y70-$W70,””))))</f>
        <v/>
      </c>
      <c r="S70" s="27" t="str">
        <f t="shared" si="7"/>
        <v/>
      </c>
      <c r="T70" s="28" t="str">
        <f t="shared" si="8"/>
        <v/>
      </c>
      <c r="U70" s="29" t="str">
        <f t="shared" si="9"/>
        <v/>
      </c>
      <c r="V70" s="30" t="str">
        <f t="shared" si="10"/>
        <v/>
      </c>
      <c r="W70" s="31" t="str">
        <f t="shared" si="11"/>
        <v/>
      </c>
      <c r="X70" s="31">
        <v>0</v>
      </c>
      <c r="Y70" s="32" t="str">
        <f>IF(OR($N70="-",$O70="",$Q70=""),"",
IF($N70="Long",$O70*$Q70,
IF($N70="Short",$O70*$Q70,
IF($N70="Options",$O70*$Q70*100,””))))</f>
        <v/>
      </c>
      <c r="Z70" s="33" t="str">
        <f t="shared" si="12"/>
        <v/>
      </c>
      <c r="AA70" s="33" t="str">
        <f t="shared" si="13"/>
        <v/>
      </c>
    </row>
    <row r="71" spans="1:27" x14ac:dyDescent="0.2">
      <c r="A71" s="36"/>
      <c r="B71" s="20"/>
      <c r="C71" s="21"/>
      <c r="D71" s="21"/>
      <c r="E71" s="21"/>
      <c r="F71" s="21"/>
      <c r="G71" s="21"/>
      <c r="H71" s="21"/>
      <c r="I71" s="21"/>
      <c r="J71" s="21"/>
      <c r="K71" s="21"/>
      <c r="L71" s="22"/>
      <c r="M71" s="21"/>
      <c r="N71" s="23" t="s">
        <v>47</v>
      </c>
      <c r="O71" s="23"/>
      <c r="P71" s="24"/>
      <c r="Q71" s="25"/>
      <c r="R71" s="26" t="str">
        <f>IF(OR($N71="-",$W71="",$Y71=""),"",
IF($N71="Long",$Y71-$W71,
IF($N71="Short",$W71-$Y71-$X71-$X71,
IF($N71="Options",$Y71-$W71,””))))</f>
        <v/>
      </c>
      <c r="S71" s="27" t="str">
        <f t="shared" si="7"/>
        <v/>
      </c>
      <c r="T71" s="28" t="str">
        <f t="shared" si="8"/>
        <v/>
      </c>
      <c r="U71" s="29" t="str">
        <f t="shared" si="9"/>
        <v/>
      </c>
      <c r="V71" s="30" t="str">
        <f t="shared" si="10"/>
        <v/>
      </c>
      <c r="W71" s="31" t="str">
        <f t="shared" si="11"/>
        <v/>
      </c>
      <c r="X71" s="31">
        <v>0</v>
      </c>
      <c r="Y71" s="32" t="str">
        <f>IF(OR($N71="-",$O71="",$Q71=""),"",
IF($N71="Long",$O71*$Q71,
IF($N71="Short",$O71*$Q71,
IF($N71="Options",$O71*$Q71*100,””))))</f>
        <v/>
      </c>
      <c r="Z71" s="33" t="str">
        <f t="shared" si="12"/>
        <v/>
      </c>
      <c r="AA71" s="33" t="str">
        <f t="shared" si="13"/>
        <v/>
      </c>
    </row>
    <row r="72" spans="1:27" x14ac:dyDescent="0.2">
      <c r="A72" s="36"/>
      <c r="B72" s="20"/>
      <c r="C72" s="21"/>
      <c r="D72" s="21"/>
      <c r="E72" s="21"/>
      <c r="F72" s="21"/>
      <c r="G72" s="21"/>
      <c r="H72" s="21"/>
      <c r="I72" s="21"/>
      <c r="J72" s="21"/>
      <c r="K72" s="21"/>
      <c r="L72" s="22"/>
      <c r="M72" s="21"/>
      <c r="N72" s="23" t="s">
        <v>47</v>
      </c>
      <c r="O72" s="23"/>
      <c r="P72" s="24"/>
      <c r="Q72" s="25"/>
      <c r="R72" s="26" t="str">
        <f>IF(OR($N72="-",$W72="",$Y72=""),"",
IF($N72="Long",$Y72-$W72,
IF($N72="Short",$W72-$Y72-$X72-$X72,
IF($N72="Options",$Y72-$W72,””))))</f>
        <v/>
      </c>
      <c r="S72" s="27" t="str">
        <f t="shared" si="7"/>
        <v/>
      </c>
      <c r="T72" s="28" t="str">
        <f t="shared" si="8"/>
        <v/>
      </c>
      <c r="U72" s="29" t="str">
        <f t="shared" si="9"/>
        <v/>
      </c>
      <c r="V72" s="30" t="str">
        <f t="shared" si="10"/>
        <v/>
      </c>
      <c r="W72" s="31" t="str">
        <f t="shared" si="11"/>
        <v/>
      </c>
      <c r="X72" s="31">
        <v>0</v>
      </c>
      <c r="Y72" s="32" t="str">
        <f>IF(OR($N72="-",$O72="",$Q72=""),"",
IF($N72="Long",$O72*$Q72,
IF($N72="Short",$O72*$Q72,
IF($N72="Options",$O72*$Q72*100,””))))</f>
        <v/>
      </c>
      <c r="Z72" s="33" t="str">
        <f t="shared" si="12"/>
        <v/>
      </c>
      <c r="AA72" s="33" t="str">
        <f t="shared" si="13"/>
        <v/>
      </c>
    </row>
    <row r="73" spans="1:27" x14ac:dyDescent="0.2">
      <c r="A73" s="36"/>
      <c r="B73" s="20"/>
      <c r="C73" s="21"/>
      <c r="D73" s="21"/>
      <c r="E73" s="21"/>
      <c r="F73" s="21"/>
      <c r="G73" s="21"/>
      <c r="H73" s="21"/>
      <c r="I73" s="21"/>
      <c r="J73" s="21"/>
      <c r="K73" s="21"/>
      <c r="L73" s="22"/>
      <c r="M73" s="21"/>
      <c r="N73" s="23" t="s">
        <v>47</v>
      </c>
      <c r="O73" s="23"/>
      <c r="P73" s="24"/>
      <c r="Q73" s="25"/>
      <c r="R73" s="26" t="str">
        <f>IF(OR($N73="-",$W73="",$Y73=""),"",
IF($N73="Long",$Y73-$W73,
IF($N73="Short",$W73-$Y73-$X73-$X73,
IF($N73="Options",$Y73-$W73,””))))</f>
        <v/>
      </c>
      <c r="S73" s="27" t="str">
        <f t="shared" si="7"/>
        <v/>
      </c>
      <c r="T73" s="28" t="str">
        <f t="shared" si="8"/>
        <v/>
      </c>
      <c r="U73" s="29" t="str">
        <f t="shared" si="9"/>
        <v/>
      </c>
      <c r="V73" s="30" t="str">
        <f t="shared" si="10"/>
        <v/>
      </c>
      <c r="W73" s="31" t="str">
        <f t="shared" si="11"/>
        <v/>
      </c>
      <c r="X73" s="31">
        <v>0</v>
      </c>
      <c r="Y73" s="32" t="str">
        <f>IF(OR($N73="-",$O73="",$Q73=""),"",
IF($N73="Long",$O73*$Q73,
IF($N73="Short",$O73*$Q73,
IF($N73="Options",$O73*$Q73*100,””))))</f>
        <v/>
      </c>
      <c r="Z73" s="33" t="str">
        <f t="shared" si="12"/>
        <v/>
      </c>
      <c r="AA73" s="33" t="str">
        <f t="shared" si="13"/>
        <v/>
      </c>
    </row>
    <row r="74" spans="1:27" x14ac:dyDescent="0.2">
      <c r="A74" s="36"/>
      <c r="B74" s="20"/>
      <c r="C74" s="21"/>
      <c r="D74" s="21"/>
      <c r="E74" s="21"/>
      <c r="F74" s="21"/>
      <c r="G74" s="21"/>
      <c r="H74" s="21"/>
      <c r="I74" s="21"/>
      <c r="J74" s="21"/>
      <c r="K74" s="21"/>
      <c r="L74" s="22"/>
      <c r="M74" s="21"/>
      <c r="N74" s="23" t="s">
        <v>47</v>
      </c>
      <c r="O74" s="23"/>
      <c r="P74" s="24"/>
      <c r="Q74" s="25"/>
      <c r="R74" s="26" t="str">
        <f>IF(OR($N74="-",$W74="",$Y74=""),"",
IF($N74="Long",$Y74-$W74,
IF($N74="Short",$W74-$Y74-$X74-$X74,
IF($N74="Options",$Y74-$W74,””))))</f>
        <v/>
      </c>
      <c r="S74" s="27" t="str">
        <f t="shared" si="7"/>
        <v/>
      </c>
      <c r="T74" s="28" t="str">
        <f t="shared" si="8"/>
        <v/>
      </c>
      <c r="U74" s="29" t="str">
        <f t="shared" si="9"/>
        <v/>
      </c>
      <c r="V74" s="30" t="str">
        <f t="shared" si="10"/>
        <v/>
      </c>
      <c r="W74" s="31" t="str">
        <f t="shared" si="11"/>
        <v/>
      </c>
      <c r="X74" s="31">
        <v>0</v>
      </c>
      <c r="Y74" s="32" t="str">
        <f>IF(OR($N74="-",$O74="",$Q74=""),"",
IF($N74="Long",$O74*$Q74,
IF($N74="Short",$O74*$Q74,
IF($N74="Options",$O74*$Q74*100,””))))</f>
        <v/>
      </c>
      <c r="Z74" s="33" t="str">
        <f t="shared" si="12"/>
        <v/>
      </c>
      <c r="AA74" s="33" t="str">
        <f t="shared" si="13"/>
        <v/>
      </c>
    </row>
    <row r="75" spans="1:27" x14ac:dyDescent="0.2">
      <c r="A75" s="36"/>
      <c r="B75" s="20"/>
      <c r="C75" s="21"/>
      <c r="D75" s="21"/>
      <c r="E75" s="21"/>
      <c r="F75" s="21"/>
      <c r="G75" s="21"/>
      <c r="H75" s="21"/>
      <c r="I75" s="21"/>
      <c r="J75" s="21"/>
      <c r="K75" s="21"/>
      <c r="L75" s="22"/>
      <c r="M75" s="21"/>
      <c r="N75" s="23" t="s">
        <v>47</v>
      </c>
      <c r="O75" s="23"/>
      <c r="P75" s="24"/>
      <c r="Q75" s="25"/>
      <c r="R75" s="26" t="str">
        <f>IF(OR($N75="-",$W75="",$Y75=""),"",
IF($N75="Long",$Y75-$W75,
IF($N75="Short",$W75-$Y75-$X75-$X75,
IF($N75="Options",$Y75-$W75,””))))</f>
        <v/>
      </c>
      <c r="S75" s="27" t="str">
        <f t="shared" si="7"/>
        <v/>
      </c>
      <c r="T75" s="28" t="str">
        <f t="shared" si="8"/>
        <v/>
      </c>
      <c r="U75" s="29" t="str">
        <f t="shared" si="9"/>
        <v/>
      </c>
      <c r="V75" s="30" t="str">
        <f t="shared" si="10"/>
        <v/>
      </c>
      <c r="W75" s="31" t="str">
        <f t="shared" si="11"/>
        <v/>
      </c>
      <c r="X75" s="31">
        <v>0</v>
      </c>
      <c r="Y75" s="32" t="str">
        <f>IF(OR($N75="-",$O75="",$Q75=""),"",
IF($N75="Long",$O75*$Q75,
IF($N75="Short",$O75*$Q75,
IF($N75="Options",$O75*$Q75*100,””))))</f>
        <v/>
      </c>
      <c r="Z75" s="33" t="str">
        <f t="shared" si="12"/>
        <v/>
      </c>
      <c r="AA75" s="33" t="str">
        <f t="shared" si="13"/>
        <v/>
      </c>
    </row>
    <row r="76" spans="1:27" x14ac:dyDescent="0.2">
      <c r="A76" s="36"/>
      <c r="B76" s="20"/>
      <c r="C76" s="21"/>
      <c r="D76" s="21"/>
      <c r="E76" s="21"/>
      <c r="F76" s="21"/>
      <c r="G76" s="21"/>
      <c r="H76" s="21"/>
      <c r="I76" s="21"/>
      <c r="J76" s="21"/>
      <c r="K76" s="21"/>
      <c r="L76" s="22"/>
      <c r="M76" s="21"/>
      <c r="N76" s="23" t="s">
        <v>47</v>
      </c>
      <c r="O76" s="23"/>
      <c r="P76" s="24"/>
      <c r="Q76" s="25"/>
      <c r="R76" s="26" t="str">
        <f>IF(OR($N76="-",$W76="",$Y76=""),"",
IF($N76="Long",$Y76-$W76,
IF($N76="Short",$W76-$Y76-$X76-$X76,
IF($N76="Options",$Y76-$W76,””))))</f>
        <v/>
      </c>
      <c r="S76" s="27" t="str">
        <f t="shared" si="7"/>
        <v/>
      </c>
      <c r="T76" s="28" t="str">
        <f t="shared" si="8"/>
        <v/>
      </c>
      <c r="U76" s="29" t="str">
        <f t="shared" si="9"/>
        <v/>
      </c>
      <c r="V76" s="30" t="str">
        <f t="shared" si="10"/>
        <v/>
      </c>
      <c r="W76" s="31" t="str">
        <f t="shared" si="11"/>
        <v/>
      </c>
      <c r="X76" s="31">
        <v>0</v>
      </c>
      <c r="Y76" s="32" t="str">
        <f>IF(OR($N76="-",$O76="",$Q76=""),"",
IF($N76="Long",$O76*$Q76,
IF($N76="Short",$O76*$Q76,
IF($N76="Options",$O76*$Q76*100,””))))</f>
        <v/>
      </c>
      <c r="Z76" s="33" t="str">
        <f t="shared" si="12"/>
        <v/>
      </c>
      <c r="AA76" s="33" t="str">
        <f t="shared" si="13"/>
        <v/>
      </c>
    </row>
    <row r="77" spans="1:27" x14ac:dyDescent="0.2">
      <c r="A77" s="36"/>
      <c r="B77" s="20"/>
      <c r="C77" s="21"/>
      <c r="D77" s="21"/>
      <c r="E77" s="21"/>
      <c r="F77" s="21"/>
      <c r="G77" s="21"/>
      <c r="H77" s="21"/>
      <c r="I77" s="21"/>
      <c r="J77" s="21"/>
      <c r="K77" s="21"/>
      <c r="L77" s="22"/>
      <c r="M77" s="21"/>
      <c r="N77" s="23" t="s">
        <v>47</v>
      </c>
      <c r="O77" s="23"/>
      <c r="P77" s="24"/>
      <c r="Q77" s="25"/>
      <c r="R77" s="26" t="str">
        <f>IF(OR($N77="-",$W77="",$Y77=""),"",
IF($N77="Long",$Y77-$W77,
IF($N77="Short",$W77-$Y77-$X77-$X77,
IF($N77="Options",$Y77-$W77,””))))</f>
        <v/>
      </c>
      <c r="S77" s="27" t="str">
        <f t="shared" si="7"/>
        <v/>
      </c>
      <c r="T77" s="28" t="str">
        <f t="shared" si="8"/>
        <v/>
      </c>
      <c r="U77" s="29" t="str">
        <f t="shared" si="9"/>
        <v/>
      </c>
      <c r="V77" s="30" t="str">
        <f t="shared" si="10"/>
        <v/>
      </c>
      <c r="W77" s="31" t="str">
        <f t="shared" si="11"/>
        <v/>
      </c>
      <c r="X77" s="31">
        <v>0</v>
      </c>
      <c r="Y77" s="32" t="str">
        <f>IF(OR($N77="-",$O77="",$Q77=""),"",
IF($N77="Long",$O77*$Q77,
IF($N77="Short",$O77*$Q77,
IF($N77="Options",$O77*$Q77*100,””))))</f>
        <v/>
      </c>
      <c r="Z77" s="33" t="str">
        <f t="shared" si="12"/>
        <v/>
      </c>
      <c r="AA77" s="33" t="str">
        <f t="shared" si="13"/>
        <v/>
      </c>
    </row>
    <row r="78" spans="1:27" x14ac:dyDescent="0.2">
      <c r="A78" s="36"/>
      <c r="B78" s="20"/>
      <c r="C78" s="21"/>
      <c r="D78" s="21"/>
      <c r="E78" s="21"/>
      <c r="F78" s="21"/>
      <c r="G78" s="21"/>
      <c r="H78" s="21"/>
      <c r="I78" s="21"/>
      <c r="J78" s="21"/>
      <c r="K78" s="21"/>
      <c r="L78" s="22"/>
      <c r="M78" s="21"/>
      <c r="N78" s="23" t="s">
        <v>47</v>
      </c>
      <c r="O78" s="23"/>
      <c r="P78" s="24"/>
      <c r="Q78" s="25"/>
      <c r="R78" s="26" t="str">
        <f>IF(OR($N78="-",$W78="",$Y78=""),"",
IF($N78="Long",$Y78-$W78,
IF($N78="Short",$W78-$Y78-$X78-$X78,
IF($N78="Options",$Y78-$W78,””))))</f>
        <v/>
      </c>
      <c r="S78" s="27" t="str">
        <f t="shared" si="7"/>
        <v/>
      </c>
      <c r="T78" s="28" t="str">
        <f t="shared" si="8"/>
        <v/>
      </c>
      <c r="U78" s="29" t="str">
        <f t="shared" si="9"/>
        <v/>
      </c>
      <c r="V78" s="30" t="str">
        <f t="shared" si="10"/>
        <v/>
      </c>
      <c r="W78" s="31" t="str">
        <f t="shared" si="11"/>
        <v/>
      </c>
      <c r="X78" s="31">
        <v>0</v>
      </c>
      <c r="Y78" s="32" t="str">
        <f>IF(OR($N78="-",$O78="",$Q78=""),"",
IF($N78="Long",$O78*$Q78,
IF($N78="Short",$O78*$Q78,
IF($N78="Options",$O78*$Q78*100,””))))</f>
        <v/>
      </c>
      <c r="Z78" s="33" t="str">
        <f t="shared" si="12"/>
        <v/>
      </c>
      <c r="AA78" s="33" t="str">
        <f t="shared" si="13"/>
        <v/>
      </c>
    </row>
    <row r="79" spans="1:27" x14ac:dyDescent="0.2">
      <c r="A79" s="36"/>
      <c r="B79" s="20"/>
      <c r="C79" s="21"/>
      <c r="D79" s="21"/>
      <c r="E79" s="21"/>
      <c r="F79" s="21"/>
      <c r="G79" s="21"/>
      <c r="H79" s="21"/>
      <c r="I79" s="21"/>
      <c r="J79" s="21"/>
      <c r="K79" s="21"/>
      <c r="L79" s="22"/>
      <c r="M79" s="21"/>
      <c r="N79" s="23" t="s">
        <v>47</v>
      </c>
      <c r="O79" s="23"/>
      <c r="P79" s="24"/>
      <c r="Q79" s="25"/>
      <c r="R79" s="26" t="str">
        <f>IF(OR($N79="-",$W79="",$Y79=""),"",
IF($N79="Long",$Y79-$W79,
IF($N79="Short",$W79-$Y79-$X79-$X79,
IF($N79="Options",$Y79-$W79,””))))</f>
        <v/>
      </c>
      <c r="S79" s="27" t="str">
        <f t="shared" si="7"/>
        <v/>
      </c>
      <c r="T79" s="28" t="str">
        <f t="shared" si="8"/>
        <v/>
      </c>
      <c r="U79" s="29" t="str">
        <f t="shared" si="9"/>
        <v/>
      </c>
      <c r="V79" s="30" t="str">
        <f t="shared" si="10"/>
        <v/>
      </c>
      <c r="W79" s="31" t="str">
        <f t="shared" si="11"/>
        <v/>
      </c>
      <c r="X79" s="31">
        <v>0</v>
      </c>
      <c r="Y79" s="32" t="str">
        <f>IF(OR($N79="-",$O79="",$Q79=""),"",
IF($N79="Long",$O79*$Q79,
IF($N79="Short",$O79*$Q79,
IF($N79="Options",$O79*$Q79*100,””))))</f>
        <v/>
      </c>
      <c r="Z79" s="33" t="str">
        <f t="shared" si="12"/>
        <v/>
      </c>
      <c r="AA79" s="33" t="str">
        <f t="shared" si="13"/>
        <v/>
      </c>
    </row>
    <row r="80" spans="1:27" x14ac:dyDescent="0.2">
      <c r="A80" s="36"/>
      <c r="B80" s="20"/>
      <c r="C80" s="21"/>
      <c r="D80" s="21"/>
      <c r="E80" s="21"/>
      <c r="F80" s="21"/>
      <c r="G80" s="21"/>
      <c r="H80" s="21"/>
      <c r="I80" s="21"/>
      <c r="J80" s="21"/>
      <c r="K80" s="21"/>
      <c r="L80" s="22"/>
      <c r="M80" s="21"/>
      <c r="N80" s="23" t="s">
        <v>47</v>
      </c>
      <c r="O80" s="23"/>
      <c r="P80" s="24"/>
      <c r="Q80" s="25"/>
      <c r="R80" s="26" t="str">
        <f>IF(OR($N80="-",$W80="",$Y80=""),"",
IF($N80="Long",$Y80-$W80,
IF($N80="Short",$W80-$Y80-$X80-$X80,
IF($N80="Options",$Y80-$W80,””))))</f>
        <v/>
      </c>
      <c r="S80" s="27" t="str">
        <f t="shared" si="7"/>
        <v/>
      </c>
      <c r="T80" s="28" t="str">
        <f t="shared" si="8"/>
        <v/>
      </c>
      <c r="U80" s="29" t="str">
        <f t="shared" si="9"/>
        <v/>
      </c>
      <c r="V80" s="30" t="str">
        <f t="shared" si="10"/>
        <v/>
      </c>
      <c r="W80" s="31" t="str">
        <f t="shared" si="11"/>
        <v/>
      </c>
      <c r="X80" s="31">
        <v>0</v>
      </c>
      <c r="Y80" s="32" t="str">
        <f>IF(OR($N80="-",$O80="",$Q80=""),"",
IF($N80="Long",$O80*$Q80,
IF($N80="Short",$O80*$Q80,
IF($N80="Options",$O80*$Q80*100,””))))</f>
        <v/>
      </c>
      <c r="Z80" s="33" t="str">
        <f t="shared" si="12"/>
        <v/>
      </c>
      <c r="AA80" s="33" t="str">
        <f t="shared" si="13"/>
        <v/>
      </c>
    </row>
    <row r="81" spans="1:27" x14ac:dyDescent="0.2">
      <c r="A81" s="36"/>
      <c r="B81" s="20"/>
      <c r="C81" s="21"/>
      <c r="D81" s="21"/>
      <c r="E81" s="21"/>
      <c r="F81" s="21"/>
      <c r="G81" s="21"/>
      <c r="H81" s="21"/>
      <c r="I81" s="21"/>
      <c r="J81" s="21"/>
      <c r="K81" s="21"/>
      <c r="L81" s="22"/>
      <c r="M81" s="21"/>
      <c r="N81" s="23" t="s">
        <v>47</v>
      </c>
      <c r="O81" s="23"/>
      <c r="P81" s="24"/>
      <c r="Q81" s="25"/>
      <c r="R81" s="26" t="str">
        <f>IF(OR($N81="-",$W81="",$Y81=""),"",
IF($N81="Long",$Y81-$W81,
IF($N81="Short",$W81-$Y81-$X81-$X81,
IF($N81="Options",$Y81-$W81,””))))</f>
        <v/>
      </c>
      <c r="S81" s="27" t="str">
        <f t="shared" si="7"/>
        <v/>
      </c>
      <c r="T81" s="28" t="str">
        <f t="shared" si="8"/>
        <v/>
      </c>
      <c r="U81" s="29" t="str">
        <f t="shared" si="9"/>
        <v/>
      </c>
      <c r="V81" s="30" t="str">
        <f t="shared" si="10"/>
        <v/>
      </c>
      <c r="W81" s="31" t="str">
        <f t="shared" si="11"/>
        <v/>
      </c>
      <c r="X81" s="31">
        <v>0</v>
      </c>
      <c r="Y81" s="32" t="str">
        <f>IF(OR($N81="-",$O81="",$Q81=""),"",
IF($N81="Long",$O81*$Q81,
IF($N81="Short",$O81*$Q81,
IF($N81="Options",$O81*$Q81*100,””))))</f>
        <v/>
      </c>
      <c r="Z81" s="33" t="str">
        <f t="shared" si="12"/>
        <v/>
      </c>
      <c r="AA81" s="33" t="str">
        <f t="shared" si="13"/>
        <v/>
      </c>
    </row>
    <row r="82" spans="1:27" x14ac:dyDescent="0.2">
      <c r="A82" s="36"/>
      <c r="B82" s="20"/>
      <c r="C82" s="21"/>
      <c r="D82" s="21"/>
      <c r="E82" s="21"/>
      <c r="F82" s="21"/>
      <c r="G82" s="21"/>
      <c r="H82" s="21"/>
      <c r="I82" s="21"/>
      <c r="J82" s="21"/>
      <c r="K82" s="21"/>
      <c r="L82" s="22"/>
      <c r="M82" s="21"/>
      <c r="N82" s="23" t="s">
        <v>47</v>
      </c>
      <c r="O82" s="23"/>
      <c r="P82" s="24"/>
      <c r="Q82" s="25"/>
      <c r="R82" s="26" t="str">
        <f>IF(OR($N82="-",$W82="",$Y82=""),"",
IF($N82="Long",$Y82-$W82,
IF($N82="Short",$W82-$Y82-$X82-$X82,
IF($N82="Options",$Y82-$W82,””))))</f>
        <v/>
      </c>
      <c r="S82" s="27" t="str">
        <f t="shared" si="7"/>
        <v/>
      </c>
      <c r="T82" s="28" t="str">
        <f t="shared" si="8"/>
        <v/>
      </c>
      <c r="U82" s="29" t="str">
        <f t="shared" si="9"/>
        <v/>
      </c>
      <c r="V82" s="30" t="str">
        <f t="shared" si="10"/>
        <v/>
      </c>
      <c r="W82" s="31" t="str">
        <f t="shared" si="11"/>
        <v/>
      </c>
      <c r="X82" s="31">
        <v>0</v>
      </c>
      <c r="Y82" s="32" t="str">
        <f>IF(OR($N82="-",$O82="",$Q82=""),"",
IF($N82="Long",$O82*$Q82,
IF($N82="Short",$O82*$Q82,
IF($N82="Options",$O82*$Q82*100,””))))</f>
        <v/>
      </c>
      <c r="Z82" s="33" t="str">
        <f t="shared" si="12"/>
        <v/>
      </c>
      <c r="AA82" s="33" t="str">
        <f t="shared" si="13"/>
        <v/>
      </c>
    </row>
    <row r="83" spans="1:27" x14ac:dyDescent="0.2">
      <c r="A83" s="36"/>
      <c r="B83" s="20"/>
      <c r="C83" s="21"/>
      <c r="D83" s="21"/>
      <c r="E83" s="21"/>
      <c r="F83" s="21"/>
      <c r="G83" s="21"/>
      <c r="H83" s="21"/>
      <c r="I83" s="21"/>
      <c r="J83" s="21"/>
      <c r="K83" s="21"/>
      <c r="L83" s="22"/>
      <c r="M83" s="21"/>
      <c r="N83" s="23" t="s">
        <v>47</v>
      </c>
      <c r="O83" s="23"/>
      <c r="P83" s="24"/>
      <c r="Q83" s="25"/>
      <c r="R83" s="26" t="str">
        <f>IF(OR($N83="-",$W83="",$Y83=""),"",
IF($N83="Long",$Y83-$W83,
IF($N83="Short",$W83-$Y83-$X83-$X83,
IF($N83="Options",$Y83-$W83,””))))</f>
        <v/>
      </c>
      <c r="S83" s="27" t="str">
        <f t="shared" si="7"/>
        <v/>
      </c>
      <c r="T83" s="28" t="str">
        <f t="shared" si="8"/>
        <v/>
      </c>
      <c r="U83" s="29" t="str">
        <f t="shared" si="9"/>
        <v/>
      </c>
      <c r="V83" s="30" t="str">
        <f t="shared" si="10"/>
        <v/>
      </c>
      <c r="W83" s="31" t="str">
        <f t="shared" si="11"/>
        <v/>
      </c>
      <c r="X83" s="31">
        <v>0</v>
      </c>
      <c r="Y83" s="32" t="str">
        <f>IF(OR($N83="-",$O83="",$Q83=""),"",
IF($N83="Long",$O83*$Q83,
IF($N83="Short",$O83*$Q83,
IF($N83="Options",$O83*$Q83*100,””))))</f>
        <v/>
      </c>
      <c r="Z83" s="33" t="str">
        <f t="shared" si="12"/>
        <v/>
      </c>
      <c r="AA83" s="33" t="str">
        <f t="shared" si="13"/>
        <v/>
      </c>
    </row>
    <row r="84" spans="1:27" x14ac:dyDescent="0.2">
      <c r="A84" s="36"/>
      <c r="B84" s="20"/>
      <c r="C84" s="21"/>
      <c r="D84" s="21"/>
      <c r="E84" s="21"/>
      <c r="F84" s="21"/>
      <c r="G84" s="21"/>
      <c r="H84" s="21"/>
      <c r="I84" s="21"/>
      <c r="J84" s="21"/>
      <c r="K84" s="21"/>
      <c r="L84" s="22"/>
      <c r="M84" s="21"/>
      <c r="N84" s="23" t="s">
        <v>47</v>
      </c>
      <c r="O84" s="23"/>
      <c r="P84" s="24"/>
      <c r="Q84" s="25"/>
      <c r="R84" s="26" t="str">
        <f>IF(OR($N84="-",$W84="",$Y84=""),"",
IF($N84="Long",$Y84-$W84,
IF($N84="Short",$W84-$Y84-$X84-$X84,
IF($N84="Options",$Y84-$W84,””))))</f>
        <v/>
      </c>
      <c r="S84" s="27" t="str">
        <f t="shared" si="7"/>
        <v/>
      </c>
      <c r="T84" s="28" t="str">
        <f t="shared" si="8"/>
        <v/>
      </c>
      <c r="U84" s="29" t="str">
        <f t="shared" si="9"/>
        <v/>
      </c>
      <c r="V84" s="30" t="str">
        <f t="shared" si="10"/>
        <v/>
      </c>
      <c r="W84" s="31" t="str">
        <f t="shared" si="11"/>
        <v/>
      </c>
      <c r="X84" s="31">
        <v>0</v>
      </c>
      <c r="Y84" s="32" t="str">
        <f>IF(OR($N84="-",$O84="",$Q84=""),"",
IF($N84="Long",$O84*$Q84,
IF($N84="Short",$O84*$Q84,
IF($N84="Options",$O84*$Q84*100,””))))</f>
        <v/>
      </c>
      <c r="Z84" s="33" t="str">
        <f t="shared" si="12"/>
        <v/>
      </c>
      <c r="AA84" s="33" t="str">
        <f t="shared" si="13"/>
        <v/>
      </c>
    </row>
    <row r="85" spans="1:27" x14ac:dyDescent="0.2">
      <c r="A85" s="36"/>
      <c r="B85" s="20"/>
      <c r="C85" s="21"/>
      <c r="D85" s="21"/>
      <c r="E85" s="21"/>
      <c r="F85" s="21"/>
      <c r="G85" s="21"/>
      <c r="H85" s="21"/>
      <c r="I85" s="21"/>
      <c r="J85" s="21"/>
      <c r="K85" s="21"/>
      <c r="L85" s="22"/>
      <c r="M85" s="21"/>
      <c r="N85" s="23" t="s">
        <v>47</v>
      </c>
      <c r="O85" s="23"/>
      <c r="P85" s="24"/>
      <c r="Q85" s="25"/>
      <c r="R85" s="26" t="str">
        <f>IF(OR($N85="-",$W85="",$Y85=""),"",
IF($N85="Long",$Y85-$W85,
IF($N85="Short",$W85-$Y85-$X85-$X85,
IF($N85="Options",$Y85-$W85,””))))</f>
        <v/>
      </c>
      <c r="S85" s="27" t="str">
        <f t="shared" si="7"/>
        <v/>
      </c>
      <c r="T85" s="28" t="str">
        <f t="shared" si="8"/>
        <v/>
      </c>
      <c r="U85" s="29" t="str">
        <f t="shared" si="9"/>
        <v/>
      </c>
      <c r="V85" s="30" t="str">
        <f t="shared" si="10"/>
        <v/>
      </c>
      <c r="W85" s="31" t="str">
        <f t="shared" si="11"/>
        <v/>
      </c>
      <c r="X85" s="31">
        <v>0</v>
      </c>
      <c r="Y85" s="32" t="str">
        <f>IF(OR($N85="-",$O85="",$Q85=""),"",
IF($N85="Long",$O85*$Q85,
IF($N85="Short",$O85*$Q85,
IF($N85="Options",$O85*$Q85*100,””))))</f>
        <v/>
      </c>
      <c r="Z85" s="33" t="str">
        <f t="shared" si="12"/>
        <v/>
      </c>
      <c r="AA85" s="33" t="str">
        <f t="shared" si="13"/>
        <v/>
      </c>
    </row>
    <row r="86" spans="1:27" x14ac:dyDescent="0.2">
      <c r="A86" s="36"/>
      <c r="B86" s="20"/>
      <c r="C86" s="21"/>
      <c r="D86" s="21"/>
      <c r="E86" s="21"/>
      <c r="F86" s="21"/>
      <c r="G86" s="21"/>
      <c r="H86" s="21"/>
      <c r="I86" s="21"/>
      <c r="J86" s="21"/>
      <c r="K86" s="21"/>
      <c r="L86" s="22"/>
      <c r="M86" s="21"/>
      <c r="N86" s="23" t="s">
        <v>47</v>
      </c>
      <c r="O86" s="23"/>
      <c r="P86" s="24"/>
      <c r="Q86" s="25"/>
      <c r="R86" s="26" t="str">
        <f>IF(OR($N86="-",$W86="",$Y86=""),"",
IF($N86="Long",$Y86-$W86,
IF($N86="Short",$W86-$Y86-$X86-$X86,
IF($N86="Options",$Y86-$W86,””))))</f>
        <v/>
      </c>
      <c r="S86" s="27" t="str">
        <f t="shared" si="7"/>
        <v/>
      </c>
      <c r="T86" s="28" t="str">
        <f t="shared" si="8"/>
        <v/>
      </c>
      <c r="U86" s="29" t="str">
        <f t="shared" si="9"/>
        <v/>
      </c>
      <c r="V86" s="30" t="str">
        <f t="shared" si="10"/>
        <v/>
      </c>
      <c r="W86" s="31" t="str">
        <f t="shared" si="11"/>
        <v/>
      </c>
      <c r="X86" s="31">
        <v>0</v>
      </c>
      <c r="Y86" s="32" t="str">
        <f>IF(OR($N86="-",$O86="",$Q86=""),"",
IF($N86="Long",$O86*$Q86,
IF($N86="Short",$O86*$Q86,
IF($N86="Options",$O86*$Q86*100,””))))</f>
        <v/>
      </c>
      <c r="Z86" s="33" t="str">
        <f t="shared" si="12"/>
        <v/>
      </c>
      <c r="AA86" s="33" t="str">
        <f t="shared" si="13"/>
        <v/>
      </c>
    </row>
    <row r="87" spans="1:27" x14ac:dyDescent="0.2">
      <c r="A87" s="36"/>
      <c r="B87" s="20"/>
      <c r="C87" s="21"/>
      <c r="D87" s="21"/>
      <c r="E87" s="21"/>
      <c r="F87" s="21"/>
      <c r="G87" s="21"/>
      <c r="H87" s="21"/>
      <c r="I87" s="21"/>
      <c r="J87" s="21"/>
      <c r="K87" s="21"/>
      <c r="L87" s="22"/>
      <c r="M87" s="21"/>
      <c r="N87" s="23" t="s">
        <v>47</v>
      </c>
      <c r="O87" s="23"/>
      <c r="P87" s="24"/>
      <c r="Q87" s="25"/>
      <c r="R87" s="26" t="str">
        <f>IF(OR($N87="-",$W87="",$Y87=""),"",
IF($N87="Long",$Y87-$W87,
IF($N87="Short",$W87-$Y87-$X87-$X87,
IF($N87="Options",$Y87-$W87,””))))</f>
        <v/>
      </c>
      <c r="S87" s="27" t="str">
        <f t="shared" si="7"/>
        <v/>
      </c>
      <c r="T87" s="28" t="str">
        <f t="shared" si="8"/>
        <v/>
      </c>
      <c r="U87" s="29" t="str">
        <f t="shared" si="9"/>
        <v/>
      </c>
      <c r="V87" s="30" t="str">
        <f t="shared" si="10"/>
        <v/>
      </c>
      <c r="W87" s="31" t="str">
        <f t="shared" si="11"/>
        <v/>
      </c>
      <c r="X87" s="31">
        <v>0</v>
      </c>
      <c r="Y87" s="32" t="str">
        <f>IF(OR($N87="-",$O87="",$Q87=""),"",
IF($N87="Long",$O87*$Q87,
IF($N87="Short",$O87*$Q87,
IF($N87="Options",$O87*$Q87*100,””))))</f>
        <v/>
      </c>
      <c r="Z87" s="33" t="str">
        <f t="shared" si="12"/>
        <v/>
      </c>
      <c r="AA87" s="33" t="str">
        <f t="shared" si="13"/>
        <v/>
      </c>
    </row>
    <row r="88" spans="1:27" x14ac:dyDescent="0.2">
      <c r="A88" s="36"/>
      <c r="B88" s="20"/>
      <c r="C88" s="21"/>
      <c r="D88" s="21"/>
      <c r="E88" s="21"/>
      <c r="F88" s="21"/>
      <c r="G88" s="21"/>
      <c r="H88" s="21"/>
      <c r="I88" s="21"/>
      <c r="J88" s="21"/>
      <c r="K88" s="21"/>
      <c r="L88" s="22"/>
      <c r="M88" s="21"/>
      <c r="N88" s="23" t="s">
        <v>47</v>
      </c>
      <c r="O88" s="23"/>
      <c r="P88" s="24"/>
      <c r="Q88" s="25"/>
      <c r="R88" s="26" t="str">
        <f>IF(OR($N88="-",$W88="",$Y88=""),"",
IF($N88="Long",$Y88-$W88,
IF($N88="Short",$W88-$Y88-$X88-$X88,
IF($N88="Options",$Y88-$W88,””))))</f>
        <v/>
      </c>
      <c r="S88" s="27" t="str">
        <f t="shared" si="7"/>
        <v/>
      </c>
      <c r="T88" s="28" t="str">
        <f t="shared" si="8"/>
        <v/>
      </c>
      <c r="U88" s="29" t="str">
        <f t="shared" si="9"/>
        <v/>
      </c>
      <c r="V88" s="30" t="str">
        <f t="shared" si="10"/>
        <v/>
      </c>
      <c r="W88" s="31" t="str">
        <f t="shared" si="11"/>
        <v/>
      </c>
      <c r="X88" s="31">
        <v>0</v>
      </c>
      <c r="Y88" s="32" t="str">
        <f>IF(OR($N88="-",$O88="",$Q88=""),"",
IF($N88="Long",$O88*$Q88,
IF($N88="Short",$O88*$Q88,
IF($N88="Options",$O88*$Q88*100,””))))</f>
        <v/>
      </c>
      <c r="Z88" s="33" t="str">
        <f t="shared" si="12"/>
        <v/>
      </c>
      <c r="AA88" s="33" t="str">
        <f t="shared" si="13"/>
        <v/>
      </c>
    </row>
    <row r="89" spans="1:27" x14ac:dyDescent="0.2">
      <c r="A89" s="36"/>
      <c r="B89" s="20"/>
      <c r="C89" s="21"/>
      <c r="D89" s="21"/>
      <c r="E89" s="21"/>
      <c r="F89" s="21"/>
      <c r="G89" s="21"/>
      <c r="H89" s="21"/>
      <c r="I89" s="21"/>
      <c r="J89" s="21"/>
      <c r="K89" s="21"/>
      <c r="L89" s="22"/>
      <c r="M89" s="21"/>
      <c r="N89" s="23" t="s">
        <v>47</v>
      </c>
      <c r="O89" s="23"/>
      <c r="P89" s="24"/>
      <c r="Q89" s="25"/>
      <c r="R89" s="26" t="str">
        <f>IF(OR($N89="-",$W89="",$Y89=""),"",
IF($N89="Long",$Y89-$W89,
IF($N89="Short",$W89-$Y89-$X89-$X89,
IF($N89="Options",$Y89-$W89,””))))</f>
        <v/>
      </c>
      <c r="S89" s="27" t="str">
        <f t="shared" si="7"/>
        <v/>
      </c>
      <c r="T89" s="28" t="str">
        <f t="shared" si="8"/>
        <v/>
      </c>
      <c r="U89" s="29" t="str">
        <f t="shared" si="9"/>
        <v/>
      </c>
      <c r="V89" s="30" t="str">
        <f t="shared" si="10"/>
        <v/>
      </c>
      <c r="W89" s="31" t="str">
        <f t="shared" si="11"/>
        <v/>
      </c>
      <c r="X89" s="31">
        <v>0</v>
      </c>
      <c r="Y89" s="32" t="str">
        <f>IF(OR($N89="-",$O89="",$Q89=""),"",
IF($N89="Long",$O89*$Q89,
IF($N89="Short",$O89*$Q89,
IF($N89="Options",$O89*$Q89*100,””))))</f>
        <v/>
      </c>
      <c r="Z89" s="33" t="str">
        <f t="shared" si="12"/>
        <v/>
      </c>
      <c r="AA89" s="33" t="str">
        <f t="shared" si="13"/>
        <v/>
      </c>
    </row>
    <row r="90" spans="1:27" x14ac:dyDescent="0.2">
      <c r="A90" s="36"/>
      <c r="B90" s="20"/>
      <c r="C90" s="21"/>
      <c r="D90" s="21"/>
      <c r="E90" s="21"/>
      <c r="F90" s="21"/>
      <c r="G90" s="21"/>
      <c r="H90" s="21"/>
      <c r="I90" s="21"/>
      <c r="J90" s="21"/>
      <c r="K90" s="21"/>
      <c r="L90" s="22"/>
      <c r="M90" s="21"/>
      <c r="N90" s="23" t="s">
        <v>47</v>
      </c>
      <c r="O90" s="23"/>
      <c r="P90" s="24"/>
      <c r="Q90" s="25"/>
      <c r="R90" s="26" t="str">
        <f>IF(OR($N90="-",$W90="",$Y90=""),"",
IF($N90="Long",$Y90-$W90,
IF($N90="Short",$W90-$Y90-$X90-$X90,
IF($N90="Options",$Y90-$W90,””))))</f>
        <v/>
      </c>
      <c r="S90" s="27" t="str">
        <f t="shared" si="7"/>
        <v/>
      </c>
      <c r="T90" s="28" t="str">
        <f t="shared" si="8"/>
        <v/>
      </c>
      <c r="U90" s="29" t="str">
        <f t="shared" si="9"/>
        <v/>
      </c>
      <c r="V90" s="30" t="str">
        <f t="shared" si="10"/>
        <v/>
      </c>
      <c r="W90" s="31" t="str">
        <f t="shared" si="11"/>
        <v/>
      </c>
      <c r="X90" s="31">
        <v>0</v>
      </c>
      <c r="Y90" s="32" t="str">
        <f>IF(OR($N90="-",$O90="",$Q90=""),"",
IF($N90="Long",$O90*$Q90,
IF($N90="Short",$O90*$Q90,
IF($N90="Options",$O90*$Q90*100,””))))</f>
        <v/>
      </c>
      <c r="Z90" s="33" t="str">
        <f t="shared" si="12"/>
        <v/>
      </c>
      <c r="AA90" s="33" t="str">
        <f t="shared" si="13"/>
        <v/>
      </c>
    </row>
    <row r="91" spans="1:27" x14ac:dyDescent="0.2">
      <c r="A91" s="36"/>
      <c r="B91" s="20"/>
      <c r="C91" s="21"/>
      <c r="D91" s="21"/>
      <c r="E91" s="21"/>
      <c r="F91" s="21"/>
      <c r="G91" s="21"/>
      <c r="H91" s="21"/>
      <c r="I91" s="21"/>
      <c r="J91" s="21"/>
      <c r="K91" s="21"/>
      <c r="L91" s="22"/>
      <c r="M91" s="21"/>
      <c r="N91" s="23" t="s">
        <v>47</v>
      </c>
      <c r="O91" s="23"/>
      <c r="P91" s="24"/>
      <c r="Q91" s="25"/>
      <c r="R91" s="26" t="str">
        <f>IF(OR($N91="-",$W91="",$Y91=""),"",
IF($N91="Long",$Y91-$W91,
IF($N91="Short",$W91-$Y91-$X91-$X91,
IF($N91="Options",$Y91-$W91,””))))</f>
        <v/>
      </c>
      <c r="S91" s="27" t="str">
        <f t="shared" si="7"/>
        <v/>
      </c>
      <c r="T91" s="28" t="str">
        <f t="shared" si="8"/>
        <v/>
      </c>
      <c r="U91" s="29" t="str">
        <f t="shared" si="9"/>
        <v/>
      </c>
      <c r="V91" s="30" t="str">
        <f t="shared" si="10"/>
        <v/>
      </c>
      <c r="W91" s="31" t="str">
        <f t="shared" si="11"/>
        <v/>
      </c>
      <c r="X91" s="31">
        <v>0</v>
      </c>
      <c r="Y91" s="32" t="str">
        <f>IF(OR($N91="-",$O91="",$Q91=""),"",
IF($N91="Long",$O91*$Q91,
IF($N91="Short",$O91*$Q91,
IF($N91="Options",$O91*$Q91*100,””))))</f>
        <v/>
      </c>
      <c r="Z91" s="33" t="str">
        <f t="shared" si="12"/>
        <v/>
      </c>
      <c r="AA91" s="33" t="str">
        <f t="shared" si="13"/>
        <v/>
      </c>
    </row>
    <row r="92" spans="1:27" x14ac:dyDescent="0.2">
      <c r="A92" s="36"/>
      <c r="B92" s="20"/>
      <c r="C92" s="21"/>
      <c r="D92" s="21"/>
      <c r="E92" s="21"/>
      <c r="F92" s="21"/>
      <c r="G92" s="21"/>
      <c r="H92" s="21"/>
      <c r="I92" s="21"/>
      <c r="J92" s="21"/>
      <c r="K92" s="21"/>
      <c r="L92" s="22"/>
      <c r="M92" s="21"/>
      <c r="N92" s="23" t="s">
        <v>47</v>
      </c>
      <c r="O92" s="23"/>
      <c r="P92" s="24"/>
      <c r="Q92" s="25"/>
      <c r="R92" s="26" t="str">
        <f>IF(OR($N92="-",$W92="",$Y92=""),"",
IF($N92="Long",$Y92-$W92,
IF($N92="Short",$W92-$Y92-$X92-$X92,
IF($N92="Options",$Y92-$W92,””))))</f>
        <v/>
      </c>
      <c r="S92" s="27" t="str">
        <f t="shared" si="7"/>
        <v/>
      </c>
      <c r="T92" s="28" t="str">
        <f t="shared" si="8"/>
        <v/>
      </c>
      <c r="U92" s="29" t="str">
        <f t="shared" si="9"/>
        <v/>
      </c>
      <c r="V92" s="30" t="str">
        <f t="shared" si="10"/>
        <v/>
      </c>
      <c r="W92" s="31" t="str">
        <f t="shared" si="11"/>
        <v/>
      </c>
      <c r="X92" s="31">
        <v>0</v>
      </c>
      <c r="Y92" s="32" t="str">
        <f>IF(OR($N92="-",$O92="",$Q92=""),"",
IF($N92="Long",$O92*$Q92,
IF($N92="Short",$O92*$Q92,
IF($N92="Options",$O92*$Q92*100,””))))</f>
        <v/>
      </c>
      <c r="Z92" s="33" t="str">
        <f t="shared" si="12"/>
        <v/>
      </c>
      <c r="AA92" s="33" t="str">
        <f t="shared" si="13"/>
        <v/>
      </c>
    </row>
    <row r="93" spans="1:27" x14ac:dyDescent="0.2">
      <c r="A93" s="36"/>
      <c r="B93" s="20"/>
      <c r="C93" s="21"/>
      <c r="D93" s="21"/>
      <c r="E93" s="21"/>
      <c r="F93" s="21"/>
      <c r="G93" s="21"/>
      <c r="H93" s="21"/>
      <c r="I93" s="21"/>
      <c r="J93" s="21"/>
      <c r="K93" s="21"/>
      <c r="L93" s="22"/>
      <c r="M93" s="21"/>
      <c r="N93" s="23" t="s">
        <v>47</v>
      </c>
      <c r="O93" s="23"/>
      <c r="P93" s="24"/>
      <c r="Q93" s="25"/>
      <c r="R93" s="26" t="str">
        <f>IF(OR($N93="-",$W93="",$Y93=""),"",
IF($N93="Long",$Y93-$W93,
IF($N93="Short",$W93-$Y93-$X93-$X93,
IF($N93="Options",$Y93-$W93,””))))</f>
        <v/>
      </c>
      <c r="S93" s="27" t="str">
        <f t="shared" si="7"/>
        <v/>
      </c>
      <c r="T93" s="28" t="str">
        <f t="shared" si="8"/>
        <v/>
      </c>
      <c r="U93" s="29" t="str">
        <f t="shared" si="9"/>
        <v/>
      </c>
      <c r="V93" s="30" t="str">
        <f t="shared" si="10"/>
        <v/>
      </c>
      <c r="W93" s="31" t="str">
        <f t="shared" si="11"/>
        <v/>
      </c>
      <c r="X93" s="31">
        <v>0</v>
      </c>
      <c r="Y93" s="32" t="str">
        <f>IF(OR($N93="-",$O93="",$Q93=""),"",
IF($N93="Long",$O93*$Q93,
IF($N93="Short",$O93*$Q93,
IF($N93="Options",$O93*$Q93*100,””))))</f>
        <v/>
      </c>
      <c r="Z93" s="33" t="str">
        <f t="shared" si="12"/>
        <v/>
      </c>
      <c r="AA93" s="33" t="str">
        <f t="shared" si="13"/>
        <v/>
      </c>
    </row>
    <row r="94" spans="1:27" x14ac:dyDescent="0.2">
      <c r="A94" s="36"/>
      <c r="B94" s="20"/>
      <c r="C94" s="21"/>
      <c r="D94" s="21"/>
      <c r="E94" s="21"/>
      <c r="F94" s="21"/>
      <c r="G94" s="21"/>
      <c r="H94" s="21"/>
      <c r="I94" s="21"/>
      <c r="J94" s="21"/>
      <c r="K94" s="21"/>
      <c r="L94" s="22"/>
      <c r="M94" s="21"/>
      <c r="N94" s="23" t="s">
        <v>47</v>
      </c>
      <c r="O94" s="23"/>
      <c r="P94" s="24"/>
      <c r="Q94" s="25"/>
      <c r="R94" s="26" t="str">
        <f>IF(OR($N94="-",$W94="",$Y94=""),"",
IF($N94="Long",$Y94-$W94,
IF($N94="Short",$W94-$Y94-$X94-$X94,
IF($N94="Options",$Y94-$W94,””))))</f>
        <v/>
      </c>
      <c r="S94" s="27" t="str">
        <f t="shared" si="7"/>
        <v/>
      </c>
      <c r="T94" s="28" t="str">
        <f t="shared" si="8"/>
        <v/>
      </c>
      <c r="U94" s="29" t="str">
        <f t="shared" si="9"/>
        <v/>
      </c>
      <c r="V94" s="30" t="str">
        <f t="shared" si="10"/>
        <v/>
      </c>
      <c r="W94" s="31" t="str">
        <f t="shared" si="11"/>
        <v/>
      </c>
      <c r="X94" s="31">
        <v>0</v>
      </c>
      <c r="Y94" s="32" t="str">
        <f>IF(OR($N94="-",$O94="",$Q94=""),"",
IF($N94="Long",$O94*$Q94,
IF($N94="Short",$O94*$Q94,
IF($N94="Options",$O94*$Q94*100,””))))</f>
        <v/>
      </c>
      <c r="Z94" s="33" t="str">
        <f t="shared" si="12"/>
        <v/>
      </c>
      <c r="AA94" s="33" t="str">
        <f t="shared" si="13"/>
        <v/>
      </c>
    </row>
    <row r="95" spans="1:27" x14ac:dyDescent="0.2">
      <c r="A95" s="36"/>
      <c r="B95" s="20"/>
      <c r="C95" s="21"/>
      <c r="D95" s="21"/>
      <c r="E95" s="21"/>
      <c r="F95" s="21"/>
      <c r="G95" s="21"/>
      <c r="H95" s="21"/>
      <c r="I95" s="21"/>
      <c r="J95" s="21"/>
      <c r="K95" s="21"/>
      <c r="L95" s="22"/>
      <c r="M95" s="21"/>
      <c r="N95" s="23" t="s">
        <v>47</v>
      </c>
      <c r="O95" s="23"/>
      <c r="P95" s="24"/>
      <c r="Q95" s="25"/>
      <c r="R95" s="26" t="str">
        <f>IF(OR($N95="-",$W95="",$Y95=""),"",
IF($N95="Long",$Y95-$W95,
IF($N95="Short",$W95-$Y95-$X95-$X95,
IF($N95="Options",$Y95-$W95,””))))</f>
        <v/>
      </c>
      <c r="S95" s="27" t="str">
        <f t="shared" si="7"/>
        <v/>
      </c>
      <c r="T95" s="28" t="str">
        <f t="shared" si="8"/>
        <v/>
      </c>
      <c r="U95" s="29" t="str">
        <f t="shared" si="9"/>
        <v/>
      </c>
      <c r="V95" s="30" t="str">
        <f t="shared" si="10"/>
        <v/>
      </c>
      <c r="W95" s="31" t="str">
        <f t="shared" si="11"/>
        <v/>
      </c>
      <c r="X95" s="31">
        <v>0</v>
      </c>
      <c r="Y95" s="32" t="str">
        <f>IF(OR($N95="-",$O95="",$Q95=""),"",
IF($N95="Long",$O95*$Q95,
IF($N95="Short",$O95*$Q95,
IF($N95="Options",$O95*$Q95*100,””))))</f>
        <v/>
      </c>
      <c r="Z95" s="33" t="str">
        <f t="shared" si="12"/>
        <v/>
      </c>
      <c r="AA95" s="33" t="str">
        <f t="shared" si="13"/>
        <v/>
      </c>
    </row>
    <row r="96" spans="1:27" x14ac:dyDescent="0.2">
      <c r="A96" s="36"/>
      <c r="B96" s="20"/>
      <c r="C96" s="21"/>
      <c r="D96" s="21"/>
      <c r="E96" s="21"/>
      <c r="F96" s="21"/>
      <c r="G96" s="21"/>
      <c r="H96" s="21"/>
      <c r="I96" s="21"/>
      <c r="J96" s="21"/>
      <c r="K96" s="21"/>
      <c r="L96" s="22"/>
      <c r="M96" s="21"/>
      <c r="N96" s="23" t="s">
        <v>47</v>
      </c>
      <c r="O96" s="23"/>
      <c r="P96" s="24"/>
      <c r="Q96" s="25"/>
      <c r="R96" s="26" t="str">
        <f>IF(OR($N96="-",$W96="",$Y96=""),"",
IF($N96="Long",$Y96-$W96,
IF($N96="Short",$W96-$Y96-$X96-$X96,
IF($N96="Options",$Y96-$W96,””))))</f>
        <v/>
      </c>
      <c r="S96" s="27" t="str">
        <f t="shared" si="7"/>
        <v/>
      </c>
      <c r="T96" s="28" t="str">
        <f t="shared" si="8"/>
        <v/>
      </c>
      <c r="U96" s="29" t="str">
        <f t="shared" si="9"/>
        <v/>
      </c>
      <c r="V96" s="30" t="str">
        <f t="shared" si="10"/>
        <v/>
      </c>
      <c r="W96" s="31" t="str">
        <f t="shared" si="11"/>
        <v/>
      </c>
      <c r="X96" s="31">
        <v>0</v>
      </c>
      <c r="Y96" s="32" t="str">
        <f>IF(OR($N96="-",$O96="",$Q96=""),"",
IF($N96="Long",$O96*$Q96,
IF($N96="Short",$O96*$Q96,
IF($N96="Options",$O96*$Q96*100,””))))</f>
        <v/>
      </c>
      <c r="Z96" s="33" t="str">
        <f t="shared" si="12"/>
        <v/>
      </c>
      <c r="AA96" s="33" t="str">
        <f t="shared" si="13"/>
        <v/>
      </c>
    </row>
    <row r="97" spans="1:27" x14ac:dyDescent="0.2">
      <c r="A97" s="36"/>
      <c r="B97" s="20"/>
      <c r="C97" s="21"/>
      <c r="D97" s="21"/>
      <c r="E97" s="21"/>
      <c r="F97" s="21"/>
      <c r="G97" s="21"/>
      <c r="H97" s="21"/>
      <c r="I97" s="21"/>
      <c r="J97" s="21"/>
      <c r="K97" s="21"/>
      <c r="L97" s="22"/>
      <c r="M97" s="21"/>
      <c r="N97" s="23" t="s">
        <v>47</v>
      </c>
      <c r="O97" s="23"/>
      <c r="P97" s="24"/>
      <c r="Q97" s="25"/>
      <c r="R97" s="26" t="str">
        <f>IF(OR($N97="-",$W97="",$Y97=""),"",
IF($N97="Long",$Y97-$W97,
IF($N97="Short",$W97-$Y97-$X97-$X97,
IF($N97="Options",$Y97-$W97,””))))</f>
        <v/>
      </c>
      <c r="S97" s="27" t="str">
        <f t="shared" si="7"/>
        <v/>
      </c>
      <c r="T97" s="28" t="str">
        <f t="shared" si="8"/>
        <v/>
      </c>
      <c r="U97" s="29" t="str">
        <f t="shared" si="9"/>
        <v/>
      </c>
      <c r="V97" s="30" t="str">
        <f t="shared" si="10"/>
        <v/>
      </c>
      <c r="W97" s="31" t="str">
        <f t="shared" si="11"/>
        <v/>
      </c>
      <c r="X97" s="31">
        <v>0</v>
      </c>
      <c r="Y97" s="32" t="str">
        <f>IF(OR($N97="-",$O97="",$Q97=""),"",
IF($N97="Long",$O97*$Q97,
IF($N97="Short",$O97*$Q97,
IF($N97="Options",$O97*$Q97*100,””))))</f>
        <v/>
      </c>
      <c r="Z97" s="33" t="str">
        <f t="shared" si="12"/>
        <v/>
      </c>
      <c r="AA97" s="33" t="str">
        <f t="shared" si="13"/>
        <v/>
      </c>
    </row>
    <row r="98" spans="1:27" x14ac:dyDescent="0.2">
      <c r="A98" s="36"/>
      <c r="B98" s="20"/>
      <c r="C98" s="21"/>
      <c r="D98" s="21"/>
      <c r="E98" s="21"/>
      <c r="F98" s="21"/>
      <c r="G98" s="21"/>
      <c r="H98" s="21"/>
      <c r="I98" s="21"/>
      <c r="J98" s="21"/>
      <c r="K98" s="21"/>
      <c r="L98" s="22"/>
      <c r="M98" s="21"/>
      <c r="N98" s="23" t="s">
        <v>47</v>
      </c>
      <c r="O98" s="23"/>
      <c r="P98" s="24"/>
      <c r="Q98" s="25"/>
      <c r="R98" s="26" t="str">
        <f>IF(OR($N98="-",$W98="",$Y98=""),"",
IF($N98="Long",$Y98-$W98,
IF($N98="Short",$W98-$Y98-$X98-$X98,
IF($N98="Options",$Y98-$W98,””))))</f>
        <v/>
      </c>
      <c r="S98" s="27" t="str">
        <f t="shared" si="7"/>
        <v/>
      </c>
      <c r="T98" s="28" t="str">
        <f t="shared" si="8"/>
        <v/>
      </c>
      <c r="U98" s="29" t="str">
        <f t="shared" si="9"/>
        <v/>
      </c>
      <c r="V98" s="30" t="str">
        <f t="shared" si="10"/>
        <v/>
      </c>
      <c r="W98" s="31" t="str">
        <f t="shared" si="11"/>
        <v/>
      </c>
      <c r="X98" s="31">
        <v>0</v>
      </c>
      <c r="Y98" s="32" t="str">
        <f>IF(OR($N98="-",$O98="",$Q98=""),"",
IF($N98="Long",$O98*$Q98,
IF($N98="Short",$O98*$Q98,
IF($N98="Options",$O98*$Q98*100,””))))</f>
        <v/>
      </c>
      <c r="Z98" s="33" t="str">
        <f t="shared" si="12"/>
        <v/>
      </c>
      <c r="AA98" s="33" t="str">
        <f t="shared" si="13"/>
        <v/>
      </c>
    </row>
    <row r="99" spans="1:27" x14ac:dyDescent="0.2">
      <c r="A99" s="36"/>
      <c r="B99" s="20"/>
      <c r="C99" s="21"/>
      <c r="D99" s="21"/>
      <c r="E99" s="21"/>
      <c r="F99" s="21"/>
      <c r="G99" s="21"/>
      <c r="H99" s="21"/>
      <c r="I99" s="21"/>
      <c r="J99" s="21"/>
      <c r="K99" s="21"/>
      <c r="L99" s="22"/>
      <c r="M99" s="21"/>
      <c r="N99" s="23" t="s">
        <v>47</v>
      </c>
      <c r="O99" s="23"/>
      <c r="P99" s="24"/>
      <c r="Q99" s="25"/>
      <c r="R99" s="26" t="str">
        <f>IF(OR($N99="-",$W99="",$Y99=""),"",
IF($N99="Long",$Y99-$W99,
IF($N99="Short",$W99-$Y99-$X99-$X99,
IF($N99="Options",$Y99-$W99,””))))</f>
        <v/>
      </c>
      <c r="S99" s="27" t="str">
        <f t="shared" si="7"/>
        <v/>
      </c>
      <c r="T99" s="28" t="str">
        <f t="shared" si="8"/>
        <v/>
      </c>
      <c r="U99" s="29" t="str">
        <f t="shared" si="9"/>
        <v/>
      </c>
      <c r="V99" s="30" t="str">
        <f t="shared" si="10"/>
        <v/>
      </c>
      <c r="W99" s="31" t="str">
        <f t="shared" si="11"/>
        <v/>
      </c>
      <c r="X99" s="31">
        <v>0</v>
      </c>
      <c r="Y99" s="32" t="str">
        <f>IF(OR($N99="-",$O99="",$Q99=""),"",
IF($N99="Long",$O99*$Q99,
IF($N99="Short",$O99*$Q99,
IF($N99="Options",$O99*$Q99*100,””))))</f>
        <v/>
      </c>
      <c r="Z99" s="33" t="str">
        <f t="shared" si="12"/>
        <v/>
      </c>
      <c r="AA99" s="33" t="str">
        <f t="shared" si="13"/>
        <v/>
      </c>
    </row>
    <row r="100" spans="1:27" x14ac:dyDescent="0.2">
      <c r="A100" s="36"/>
      <c r="B100" s="20"/>
      <c r="C100" s="21"/>
      <c r="D100" s="21"/>
      <c r="E100" s="21"/>
      <c r="F100" s="21"/>
      <c r="G100" s="21"/>
      <c r="H100" s="21"/>
      <c r="I100" s="21"/>
      <c r="J100" s="21"/>
      <c r="K100" s="21"/>
      <c r="L100" s="22"/>
      <c r="M100" s="21"/>
      <c r="N100" s="23" t="s">
        <v>47</v>
      </c>
      <c r="O100" s="23"/>
      <c r="P100" s="24"/>
      <c r="Q100" s="25"/>
      <c r="R100" s="26" t="str">
        <f>IF(OR($N100="-",$W100="",$Y100=""),"",
IF($N100="Long",$Y100-$W100,
IF($N100="Short",$W100-$Y100-$X100-$X100,
IF($N100="Options",$Y100-$W100,””))))</f>
        <v/>
      </c>
      <c r="S100" s="27" t="str">
        <f t="shared" si="7"/>
        <v/>
      </c>
      <c r="T100" s="28" t="str">
        <f t="shared" si="8"/>
        <v/>
      </c>
      <c r="U100" s="29" t="str">
        <f t="shared" si="9"/>
        <v/>
      </c>
      <c r="V100" s="30" t="str">
        <f t="shared" si="10"/>
        <v/>
      </c>
      <c r="W100" s="31" t="str">
        <f t="shared" si="11"/>
        <v/>
      </c>
      <c r="X100" s="31">
        <v>0</v>
      </c>
      <c r="Y100" s="32" t="str">
        <f>IF(OR($N100="-",$O100="",$Q100=""),"",
IF($N100="Long",$O100*$Q100,
IF($N100="Short",$O100*$Q100,
IF($N100="Options",$O100*$Q100*100,””))))</f>
        <v/>
      </c>
      <c r="Z100" s="33" t="str">
        <f t="shared" si="12"/>
        <v/>
      </c>
      <c r="AA100" s="33" t="str">
        <f t="shared" si="13"/>
        <v/>
      </c>
    </row>
    <row r="101" spans="1:27" x14ac:dyDescent="0.2">
      <c r="A101" s="36"/>
      <c r="B101" s="20"/>
      <c r="C101" s="21"/>
      <c r="D101" s="21"/>
      <c r="E101" s="21"/>
      <c r="F101" s="21"/>
      <c r="G101" s="21"/>
      <c r="H101" s="21"/>
      <c r="I101" s="21"/>
      <c r="J101" s="21"/>
      <c r="K101" s="21"/>
      <c r="L101" s="22"/>
      <c r="M101" s="21"/>
      <c r="N101" s="23" t="s">
        <v>47</v>
      </c>
      <c r="O101" s="23"/>
      <c r="P101" s="24"/>
      <c r="Q101" s="25"/>
      <c r="R101" s="26" t="str">
        <f>IF(OR($N101="-",$W101="",$Y101=""),"",
IF($N101="Long",$Y101-$W101,
IF($N101="Short",$W101-$Y101-$X101-$X101,
IF($N101="Options",$Y101-$W101,””))))</f>
        <v/>
      </c>
      <c r="S101" s="27" t="str">
        <f t="shared" si="7"/>
        <v/>
      </c>
      <c r="T101" s="28" t="str">
        <f t="shared" si="8"/>
        <v/>
      </c>
      <c r="U101" s="29" t="str">
        <f t="shared" si="9"/>
        <v/>
      </c>
      <c r="V101" s="30" t="str">
        <f t="shared" si="10"/>
        <v/>
      </c>
      <c r="W101" s="31" t="str">
        <f t="shared" si="11"/>
        <v/>
      </c>
      <c r="X101" s="31">
        <v>0</v>
      </c>
      <c r="Y101" s="32" t="str">
        <f>IF(OR($N101="-",$O101="",$Q101=""),"",
IF($N101="Long",$O101*$Q101,
IF($N101="Short",$O101*$Q101,
IF($N101="Options",$O101*$Q101*100,””))))</f>
        <v/>
      </c>
      <c r="Z101" s="33" t="str">
        <f t="shared" si="12"/>
        <v/>
      </c>
      <c r="AA101" s="33" t="str">
        <f t="shared" si="13"/>
        <v/>
      </c>
    </row>
    <row r="102" spans="1:27" x14ac:dyDescent="0.2">
      <c r="A102" s="36"/>
      <c r="B102" s="20"/>
      <c r="C102" s="21"/>
      <c r="D102" s="21"/>
      <c r="E102" s="21"/>
      <c r="F102" s="21"/>
      <c r="G102" s="21"/>
      <c r="H102" s="21"/>
      <c r="I102" s="21"/>
      <c r="J102" s="21"/>
      <c r="K102" s="21"/>
      <c r="L102" s="22"/>
      <c r="M102" s="21"/>
      <c r="N102" s="23" t="s">
        <v>47</v>
      </c>
      <c r="O102" s="23"/>
      <c r="P102" s="24"/>
      <c r="Q102" s="25"/>
      <c r="R102" s="26" t="str">
        <f>IF(OR($N102="-",$W102="",$Y102=""),"",
IF($N102="Long",$Y102-$W102,
IF($N102="Short",$W102-$Y102-$X102-$X102,
IF($N102="Options",$Y102-$W102,””))))</f>
        <v/>
      </c>
      <c r="S102" s="27" t="str">
        <f t="shared" si="7"/>
        <v/>
      </c>
      <c r="T102" s="28" t="str">
        <f t="shared" si="8"/>
        <v/>
      </c>
      <c r="U102" s="29" t="str">
        <f t="shared" si="9"/>
        <v/>
      </c>
      <c r="V102" s="30" t="str">
        <f t="shared" si="10"/>
        <v/>
      </c>
      <c r="W102" s="31" t="str">
        <f t="shared" si="11"/>
        <v/>
      </c>
      <c r="X102" s="31">
        <v>0</v>
      </c>
      <c r="Y102" s="32" t="str">
        <f>IF(OR($N102="-",$O102="",$Q102=""),"",
IF($N102="Long",$O102*$Q102,
IF($N102="Short",$O102*$Q102,
IF($N102="Options",$O102*$Q102*100,””))))</f>
        <v/>
      </c>
      <c r="Z102" s="33" t="str">
        <f t="shared" si="12"/>
        <v/>
      </c>
      <c r="AA102" s="33" t="str">
        <f t="shared" si="13"/>
        <v/>
      </c>
    </row>
    <row r="103" spans="1:27" x14ac:dyDescent="0.2">
      <c r="A103" s="36"/>
      <c r="B103" s="20"/>
      <c r="C103" s="21"/>
      <c r="D103" s="21"/>
      <c r="E103" s="21"/>
      <c r="F103" s="21"/>
      <c r="G103" s="21"/>
      <c r="H103" s="21"/>
      <c r="I103" s="21"/>
      <c r="J103" s="21"/>
      <c r="K103" s="21"/>
      <c r="L103" s="22"/>
      <c r="M103" s="21"/>
      <c r="N103" s="23" t="s">
        <v>47</v>
      </c>
      <c r="O103" s="23"/>
      <c r="P103" s="24"/>
      <c r="Q103" s="25"/>
      <c r="R103" s="26" t="str">
        <f>IF(OR($N103="-",$W103="",$Y103=""),"",
IF($N103="Long",$Y103-$W103,
IF($N103="Short",$W103-$Y103-$X103-$X103,
IF($N103="Options",$Y103-$W103,””))))</f>
        <v/>
      </c>
      <c r="S103" s="27" t="str">
        <f t="shared" si="7"/>
        <v/>
      </c>
      <c r="T103" s="28" t="str">
        <f t="shared" si="8"/>
        <v/>
      </c>
      <c r="U103" s="29" t="str">
        <f t="shared" si="9"/>
        <v/>
      </c>
      <c r="V103" s="30" t="str">
        <f t="shared" si="10"/>
        <v/>
      </c>
      <c r="W103" s="31" t="str">
        <f t="shared" si="11"/>
        <v/>
      </c>
      <c r="X103" s="31">
        <v>0</v>
      </c>
      <c r="Y103" s="32" t="str">
        <f>IF(OR($N103="-",$O103="",$Q103=""),"",
IF($N103="Long",$O103*$Q103,
IF($N103="Short",$O103*$Q103,
IF($N103="Options",$O103*$Q103*100,””))))</f>
        <v/>
      </c>
      <c r="Z103" s="33" t="str">
        <f t="shared" si="12"/>
        <v/>
      </c>
      <c r="AA103" s="33" t="str">
        <f t="shared" si="13"/>
        <v/>
      </c>
    </row>
    <row r="104" spans="1:27" x14ac:dyDescent="0.2">
      <c r="A104" s="36"/>
      <c r="B104" s="20"/>
      <c r="C104" s="21"/>
      <c r="D104" s="21"/>
      <c r="E104" s="21"/>
      <c r="F104" s="21"/>
      <c r="G104" s="21"/>
      <c r="H104" s="21"/>
      <c r="I104" s="21"/>
      <c r="J104" s="21"/>
      <c r="K104" s="21"/>
      <c r="L104" s="22"/>
      <c r="M104" s="21"/>
      <c r="N104" s="23" t="s">
        <v>47</v>
      </c>
      <c r="O104" s="23"/>
      <c r="P104" s="24"/>
      <c r="Q104" s="25"/>
      <c r="R104" s="26" t="str">
        <f>IF(OR($N104="-",$W104="",$Y104=""),"",
IF($N104="Long",$Y104-$W104,
IF($N104="Short",$W104-$Y104-$X104-$X104,
IF($N104="Options",$Y104-$W104,””))))</f>
        <v/>
      </c>
      <c r="S104" s="27" t="str">
        <f t="shared" si="7"/>
        <v/>
      </c>
      <c r="T104" s="28" t="str">
        <f t="shared" si="8"/>
        <v/>
      </c>
      <c r="U104" s="29" t="str">
        <f t="shared" si="9"/>
        <v/>
      </c>
      <c r="V104" s="30" t="str">
        <f t="shared" si="10"/>
        <v/>
      </c>
      <c r="W104" s="31" t="str">
        <f t="shared" si="11"/>
        <v/>
      </c>
      <c r="X104" s="31">
        <v>0</v>
      </c>
      <c r="Y104" s="32" t="str">
        <f>IF(OR($N104="-",$O104="",$Q104=""),"",
IF($N104="Long",$O104*$Q104,
IF($N104="Short",$O104*$Q104,
IF($N104="Options",$O104*$Q104*100,””))))</f>
        <v/>
      </c>
      <c r="Z104" s="33" t="str">
        <f t="shared" si="12"/>
        <v/>
      </c>
      <c r="AA104" s="33" t="str">
        <f t="shared" si="13"/>
        <v/>
      </c>
    </row>
    <row r="105" spans="1:27" x14ac:dyDescent="0.2">
      <c r="A105" s="36"/>
      <c r="B105" s="20"/>
      <c r="C105" s="21"/>
      <c r="D105" s="21"/>
      <c r="E105" s="21"/>
      <c r="F105" s="21"/>
      <c r="G105" s="21"/>
      <c r="H105" s="21"/>
      <c r="I105" s="21"/>
      <c r="J105" s="21"/>
      <c r="K105" s="21"/>
      <c r="L105" s="22"/>
      <c r="M105" s="21"/>
      <c r="N105" s="23" t="s">
        <v>47</v>
      </c>
      <c r="O105" s="23"/>
      <c r="P105" s="24"/>
      <c r="Q105" s="25"/>
      <c r="R105" s="26" t="str">
        <f>IF(OR($N105="-",$W105="",$Y105=""),"",
IF($N105="Long",$Y105-$W105,
IF($N105="Short",$W105-$Y105-$X105-$X105,
IF($N105="Options",$Y105-$W105,””))))</f>
        <v/>
      </c>
      <c r="S105" s="27" t="str">
        <f t="shared" si="7"/>
        <v/>
      </c>
      <c r="T105" s="28" t="str">
        <f t="shared" si="8"/>
        <v/>
      </c>
      <c r="U105" s="29" t="str">
        <f t="shared" si="9"/>
        <v/>
      </c>
      <c r="V105" s="30" t="str">
        <f t="shared" si="10"/>
        <v/>
      </c>
      <c r="W105" s="31" t="str">
        <f t="shared" si="11"/>
        <v/>
      </c>
      <c r="X105" s="31">
        <v>0</v>
      </c>
      <c r="Y105" s="32" t="str">
        <f>IF(OR($N105="-",$O105="",$Q105=""),"",
IF($N105="Long",$O105*$Q105,
IF($N105="Short",$O105*$Q105,
IF($N105="Options",$O105*$Q105*100,””))))</f>
        <v/>
      </c>
      <c r="Z105" s="33" t="str">
        <f t="shared" si="12"/>
        <v/>
      </c>
      <c r="AA105" s="33" t="str">
        <f t="shared" si="13"/>
        <v/>
      </c>
    </row>
    <row r="106" spans="1:27" x14ac:dyDescent="0.2">
      <c r="A106" s="36"/>
      <c r="B106" s="20"/>
      <c r="C106" s="21"/>
      <c r="D106" s="21"/>
      <c r="E106" s="21"/>
      <c r="F106" s="21"/>
      <c r="G106" s="21"/>
      <c r="H106" s="21"/>
      <c r="I106" s="21"/>
      <c r="J106" s="21"/>
      <c r="K106" s="21"/>
      <c r="L106" s="22"/>
      <c r="M106" s="21"/>
      <c r="N106" s="23" t="s">
        <v>47</v>
      </c>
      <c r="O106" s="23"/>
      <c r="P106" s="24"/>
      <c r="Q106" s="25"/>
      <c r="R106" s="26" t="str">
        <f>IF(OR($N106="-",$W106="",$Y106=""),"",
IF($N106="Long",$Y106-$W106,
IF($N106="Short",$W106-$Y106-$X106-$X106,
IF($N106="Options",$Y106-$W106,””))))</f>
        <v/>
      </c>
      <c r="S106" s="27" t="str">
        <f t="shared" si="7"/>
        <v/>
      </c>
      <c r="T106" s="28" t="str">
        <f t="shared" si="8"/>
        <v/>
      </c>
      <c r="U106" s="29" t="str">
        <f t="shared" si="9"/>
        <v/>
      </c>
      <c r="V106" s="30" t="str">
        <f t="shared" si="10"/>
        <v/>
      </c>
      <c r="W106" s="31" t="str">
        <f t="shared" si="11"/>
        <v/>
      </c>
      <c r="X106" s="31">
        <v>0</v>
      </c>
      <c r="Y106" s="32" t="str">
        <f>IF(OR($N106="-",$O106="",$Q106=""),"",
IF($N106="Long",$O106*$Q106,
IF($N106="Short",$O106*$Q106,
IF($N106="Options",$O106*$Q106*100,””))))</f>
        <v/>
      </c>
      <c r="Z106" s="33" t="str">
        <f t="shared" si="12"/>
        <v/>
      </c>
      <c r="AA106" s="33" t="str">
        <f t="shared" si="13"/>
        <v/>
      </c>
    </row>
    <row r="107" spans="1:27" x14ac:dyDescent="0.2">
      <c r="A107" s="36"/>
      <c r="B107" s="20"/>
      <c r="C107" s="21"/>
      <c r="D107" s="21"/>
      <c r="E107" s="21"/>
      <c r="F107" s="21"/>
      <c r="G107" s="21"/>
      <c r="H107" s="21"/>
      <c r="I107" s="21"/>
      <c r="J107" s="21"/>
      <c r="K107" s="21"/>
      <c r="L107" s="22"/>
      <c r="M107" s="21"/>
      <c r="N107" s="23" t="s">
        <v>47</v>
      </c>
      <c r="O107" s="23"/>
      <c r="P107" s="24"/>
      <c r="Q107" s="25"/>
      <c r="R107" s="26" t="str">
        <f>IF(OR($N107="-",$W107="",$Y107=""),"",
IF($N107="Long",$Y107-$W107,
IF($N107="Short",$W107-$Y107-$X107-$X107,
IF($N107="Options",$Y107-$W107,””))))</f>
        <v/>
      </c>
      <c r="S107" s="27" t="str">
        <f t="shared" si="7"/>
        <v/>
      </c>
      <c r="T107" s="28" t="str">
        <f t="shared" si="8"/>
        <v/>
      </c>
      <c r="U107" s="29" t="str">
        <f t="shared" si="9"/>
        <v/>
      </c>
      <c r="V107" s="30" t="str">
        <f t="shared" si="10"/>
        <v/>
      </c>
      <c r="W107" s="31" t="str">
        <f t="shared" si="11"/>
        <v/>
      </c>
      <c r="X107" s="31">
        <v>0</v>
      </c>
      <c r="Y107" s="32" t="str">
        <f>IF(OR($N107="-",$O107="",$Q107=""),"",
IF($N107="Long",$O107*$Q107,
IF($N107="Short",$O107*$Q107,
IF($N107="Options",$O107*$Q107*100,””))))</f>
        <v/>
      </c>
      <c r="Z107" s="33" t="str">
        <f t="shared" si="12"/>
        <v/>
      </c>
      <c r="AA107" s="33" t="str">
        <f t="shared" si="13"/>
        <v/>
      </c>
    </row>
    <row r="108" spans="1:27" x14ac:dyDescent="0.2">
      <c r="A108" s="36"/>
      <c r="B108" s="20"/>
      <c r="C108" s="21"/>
      <c r="D108" s="21"/>
      <c r="E108" s="21"/>
      <c r="F108" s="21"/>
      <c r="G108" s="21"/>
      <c r="H108" s="21"/>
      <c r="I108" s="21"/>
      <c r="J108" s="21"/>
      <c r="K108" s="21"/>
      <c r="L108" s="22"/>
      <c r="M108" s="21"/>
      <c r="N108" s="23" t="s">
        <v>47</v>
      </c>
      <c r="O108" s="23"/>
      <c r="P108" s="24"/>
      <c r="Q108" s="25"/>
      <c r="R108" s="26" t="str">
        <f>IF(OR($N108="-",$W108="",$Y108=""),"",
IF($N108="Long",$Y108-$W108,
IF($N108="Short",$W108-$Y108-$X108-$X108,
IF($N108="Options",$Y108-$W108,””))))</f>
        <v/>
      </c>
      <c r="S108" s="27" t="str">
        <f t="shared" si="7"/>
        <v/>
      </c>
      <c r="T108" s="28" t="str">
        <f t="shared" si="8"/>
        <v/>
      </c>
      <c r="U108" s="29" t="str">
        <f t="shared" si="9"/>
        <v/>
      </c>
      <c r="V108" s="30" t="str">
        <f t="shared" si="10"/>
        <v/>
      </c>
      <c r="W108" s="31" t="str">
        <f t="shared" si="11"/>
        <v/>
      </c>
      <c r="X108" s="31">
        <v>0</v>
      </c>
      <c r="Y108" s="32" t="str">
        <f>IF(OR($N108="-",$O108="",$Q108=""),"",
IF($N108="Long",$O108*$Q108,
IF($N108="Short",$O108*$Q108,
IF($N108="Options",$O108*$Q108*100,””))))</f>
        <v/>
      </c>
      <c r="Z108" s="33" t="str">
        <f t="shared" si="12"/>
        <v/>
      </c>
      <c r="AA108" s="33" t="str">
        <f t="shared" si="13"/>
        <v/>
      </c>
    </row>
    <row r="109" spans="1:27" x14ac:dyDescent="0.2">
      <c r="A109" s="36"/>
      <c r="B109" s="20"/>
      <c r="C109" s="21"/>
      <c r="D109" s="21"/>
      <c r="E109" s="21"/>
      <c r="F109" s="21"/>
      <c r="G109" s="21"/>
      <c r="H109" s="21"/>
      <c r="I109" s="21"/>
      <c r="J109" s="21"/>
      <c r="K109" s="21"/>
      <c r="L109" s="22"/>
      <c r="M109" s="21"/>
      <c r="N109" s="23" t="s">
        <v>47</v>
      </c>
      <c r="O109" s="23"/>
      <c r="P109" s="24"/>
      <c r="Q109" s="25"/>
      <c r="R109" s="26" t="str">
        <f>IF(OR($N109="-",$W109="",$Y109=""),"",
IF($N109="Long",$Y109-$W109,
IF($N109="Short",$W109-$Y109-$X109-$X109,
IF($N109="Options",$Y109-$W109,””))))</f>
        <v/>
      </c>
      <c r="S109" s="27" t="str">
        <f t="shared" si="7"/>
        <v/>
      </c>
      <c r="T109" s="28" t="str">
        <f t="shared" si="8"/>
        <v/>
      </c>
      <c r="U109" s="29" t="str">
        <f t="shared" si="9"/>
        <v/>
      </c>
      <c r="V109" s="30" t="str">
        <f t="shared" si="10"/>
        <v/>
      </c>
      <c r="W109" s="31" t="str">
        <f t="shared" si="11"/>
        <v/>
      </c>
      <c r="X109" s="31">
        <v>0</v>
      </c>
      <c r="Y109" s="32" t="str">
        <f>IF(OR($N109="-",$O109="",$Q109=""),"",
IF($N109="Long",$O109*$Q109,
IF($N109="Short",$O109*$Q109,
IF($N109="Options",$O109*$Q109*100,””))))</f>
        <v/>
      </c>
      <c r="Z109" s="33" t="str">
        <f t="shared" si="12"/>
        <v/>
      </c>
      <c r="AA109" s="33" t="str">
        <f t="shared" si="13"/>
        <v/>
      </c>
    </row>
    <row r="110" spans="1:27" x14ac:dyDescent="0.2">
      <c r="A110" s="36"/>
      <c r="B110" s="20"/>
      <c r="C110" s="21"/>
      <c r="D110" s="21"/>
      <c r="E110" s="21"/>
      <c r="F110" s="21"/>
      <c r="G110" s="21"/>
      <c r="H110" s="21"/>
      <c r="I110" s="21"/>
      <c r="J110" s="21"/>
      <c r="K110" s="21"/>
      <c r="L110" s="22"/>
      <c r="M110" s="21"/>
      <c r="N110" s="23" t="s">
        <v>47</v>
      </c>
      <c r="O110" s="23"/>
      <c r="P110" s="24"/>
      <c r="Q110" s="25"/>
      <c r="R110" s="26" t="str">
        <f>IF(OR($N110="-",$W110="",$Y110=""),"",
IF($N110="Long",$Y110-$W110,
IF($N110="Short",$W110-$Y110-$X110-$X110,
IF($N110="Options",$Y110-$W110,””))))</f>
        <v/>
      </c>
      <c r="S110" s="27" t="str">
        <f t="shared" si="7"/>
        <v/>
      </c>
      <c r="T110" s="28" t="str">
        <f t="shared" si="8"/>
        <v/>
      </c>
      <c r="U110" s="29" t="str">
        <f t="shared" si="9"/>
        <v/>
      </c>
      <c r="V110" s="30" t="str">
        <f t="shared" si="10"/>
        <v/>
      </c>
      <c r="W110" s="31" t="str">
        <f t="shared" si="11"/>
        <v/>
      </c>
      <c r="X110" s="31">
        <v>0</v>
      </c>
      <c r="Y110" s="32" t="str">
        <f>IF(OR($N110="-",$O110="",$Q110=""),"",
IF($N110="Long",$O110*$Q110,
IF($N110="Short",$O110*$Q110,
IF($N110="Options",$O110*$Q110*100,””))))</f>
        <v/>
      </c>
      <c r="Z110" s="33" t="str">
        <f t="shared" si="12"/>
        <v/>
      </c>
      <c r="AA110" s="33" t="str">
        <f t="shared" si="13"/>
        <v/>
      </c>
    </row>
    <row r="111" spans="1:27" x14ac:dyDescent="0.2">
      <c r="A111" s="36"/>
      <c r="B111" s="20"/>
      <c r="C111" s="21"/>
      <c r="D111" s="21"/>
      <c r="E111" s="21"/>
      <c r="F111" s="21"/>
      <c r="G111" s="21"/>
      <c r="H111" s="21"/>
      <c r="I111" s="21"/>
      <c r="J111" s="21"/>
      <c r="K111" s="21"/>
      <c r="L111" s="22"/>
      <c r="M111" s="21"/>
      <c r="N111" s="23" t="s">
        <v>47</v>
      </c>
      <c r="O111" s="23"/>
      <c r="P111" s="24"/>
      <c r="Q111" s="25"/>
      <c r="R111" s="26" t="str">
        <f>IF(OR($N111="-",$W111="",$Y111=""),"",
IF($N111="Long",$Y111-$W111,
IF($N111="Short",$W111-$Y111-$X111-$X111,
IF($N111="Options",$Y111-$W111,””))))</f>
        <v/>
      </c>
      <c r="S111" s="27" t="str">
        <f t="shared" si="7"/>
        <v/>
      </c>
      <c r="T111" s="28" t="str">
        <f t="shared" si="8"/>
        <v/>
      </c>
      <c r="U111" s="29" t="str">
        <f t="shared" si="9"/>
        <v/>
      </c>
      <c r="V111" s="30" t="str">
        <f t="shared" si="10"/>
        <v/>
      </c>
      <c r="W111" s="31" t="str">
        <f t="shared" si="11"/>
        <v/>
      </c>
      <c r="X111" s="31">
        <v>0</v>
      </c>
      <c r="Y111" s="32" t="str">
        <f>IF(OR($N111="-",$O111="",$Q111=""),"",
IF($N111="Long",$O111*$Q111,
IF($N111="Short",$O111*$Q111,
IF($N111="Options",$O111*$Q111*100,””))))</f>
        <v/>
      </c>
      <c r="Z111" s="33" t="str">
        <f t="shared" si="12"/>
        <v/>
      </c>
      <c r="AA111" s="33" t="str">
        <f t="shared" si="13"/>
        <v/>
      </c>
    </row>
    <row r="112" spans="1:27" x14ac:dyDescent="0.2">
      <c r="A112" s="36"/>
      <c r="B112" s="20"/>
      <c r="C112" s="21"/>
      <c r="D112" s="21"/>
      <c r="E112" s="21"/>
      <c r="F112" s="21"/>
      <c r="G112" s="21"/>
      <c r="H112" s="21"/>
      <c r="I112" s="21"/>
      <c r="J112" s="21"/>
      <c r="K112" s="21"/>
      <c r="L112" s="22"/>
      <c r="M112" s="21"/>
      <c r="N112" s="23" t="s">
        <v>47</v>
      </c>
      <c r="O112" s="23"/>
      <c r="P112" s="24"/>
      <c r="Q112" s="25"/>
      <c r="R112" s="26" t="str">
        <f>IF(OR($N112="-",$W112="",$Y112=""),"",
IF($N112="Long",$Y112-$W112,
IF($N112="Short",$W112-$Y112-$X112-$X112,
IF($N112="Options",$Y112-$W112,””))))</f>
        <v/>
      </c>
      <c r="S112" s="27" t="str">
        <f t="shared" si="7"/>
        <v/>
      </c>
      <c r="T112" s="28" t="str">
        <f t="shared" si="8"/>
        <v/>
      </c>
      <c r="U112" s="29" t="str">
        <f t="shared" si="9"/>
        <v/>
      </c>
      <c r="V112" s="30" t="str">
        <f t="shared" si="10"/>
        <v/>
      </c>
      <c r="W112" s="31" t="str">
        <f t="shared" si="11"/>
        <v/>
      </c>
      <c r="X112" s="31">
        <v>0</v>
      </c>
      <c r="Y112" s="32" t="str">
        <f>IF(OR($N112="-",$O112="",$Q112=""),"",
IF($N112="Long",$O112*$Q112,
IF($N112="Short",$O112*$Q112,
IF($N112="Options",$O112*$Q112*100,””))))</f>
        <v/>
      </c>
      <c r="Z112" s="33" t="str">
        <f t="shared" si="12"/>
        <v/>
      </c>
      <c r="AA112" s="33" t="str">
        <f t="shared" si="13"/>
        <v/>
      </c>
    </row>
    <row r="113" spans="1:27" x14ac:dyDescent="0.2">
      <c r="A113" s="36"/>
      <c r="B113" s="20"/>
      <c r="C113" s="21"/>
      <c r="D113" s="21"/>
      <c r="E113" s="21"/>
      <c r="F113" s="21"/>
      <c r="G113" s="21"/>
      <c r="H113" s="21"/>
      <c r="I113" s="21"/>
      <c r="J113" s="21"/>
      <c r="K113" s="21"/>
      <c r="L113" s="22"/>
      <c r="M113" s="21"/>
      <c r="N113" s="23" t="s">
        <v>47</v>
      </c>
      <c r="O113" s="23"/>
      <c r="P113" s="24"/>
      <c r="Q113" s="25"/>
      <c r="R113" s="26" t="str">
        <f>IF(OR($N113="-",$W113="",$Y113=""),"",
IF($N113="Long",$Y113-$W113,
IF($N113="Short",$W113-$Y113-$X113-$X113,
IF($N113="Options",$Y113-$W113,””))))</f>
        <v/>
      </c>
      <c r="S113" s="27" t="str">
        <f t="shared" si="7"/>
        <v/>
      </c>
      <c r="T113" s="28" t="str">
        <f t="shared" si="8"/>
        <v/>
      </c>
      <c r="U113" s="29" t="str">
        <f t="shared" si="9"/>
        <v/>
      </c>
      <c r="V113" s="30" t="str">
        <f t="shared" si="10"/>
        <v/>
      </c>
      <c r="W113" s="31" t="str">
        <f t="shared" si="11"/>
        <v/>
      </c>
      <c r="X113" s="31">
        <v>0</v>
      </c>
      <c r="Y113" s="32" t="str">
        <f>IF(OR($N113="-",$O113="",$Q113=""),"",
IF($N113="Long",$O113*$Q113,
IF($N113="Short",$O113*$Q113,
IF($N113="Options",$O113*$Q113*100,””))))</f>
        <v/>
      </c>
      <c r="Z113" s="33" t="str">
        <f t="shared" si="12"/>
        <v/>
      </c>
      <c r="AA113" s="33" t="str">
        <f t="shared" si="13"/>
        <v/>
      </c>
    </row>
    <row r="114" spans="1:27" x14ac:dyDescent="0.2">
      <c r="A114" s="36"/>
      <c r="B114" s="20"/>
      <c r="C114" s="21"/>
      <c r="D114" s="21"/>
      <c r="E114" s="21"/>
      <c r="F114" s="21"/>
      <c r="G114" s="21"/>
      <c r="H114" s="21"/>
      <c r="I114" s="21"/>
      <c r="J114" s="21"/>
      <c r="K114" s="21"/>
      <c r="L114" s="22"/>
      <c r="M114" s="21"/>
      <c r="N114" s="23" t="s">
        <v>47</v>
      </c>
      <c r="O114" s="23"/>
      <c r="P114" s="24"/>
      <c r="Q114" s="25"/>
      <c r="R114" s="26" t="str">
        <f>IF(OR($N114="-",$W114="",$Y114=""),"",
IF($N114="Long",$Y114-$W114,
IF($N114="Short",$W114-$Y114-$X114-$X114,
IF($N114="Options",$Y114-$W114,””))))</f>
        <v/>
      </c>
      <c r="S114" s="27" t="str">
        <f t="shared" si="7"/>
        <v/>
      </c>
      <c r="T114" s="28" t="str">
        <f t="shared" si="8"/>
        <v/>
      </c>
      <c r="U114" s="29" t="str">
        <f t="shared" si="9"/>
        <v/>
      </c>
      <c r="V114" s="30" t="str">
        <f t="shared" si="10"/>
        <v/>
      </c>
      <c r="W114" s="31" t="str">
        <f t="shared" si="11"/>
        <v/>
      </c>
      <c r="X114" s="31">
        <v>0</v>
      </c>
      <c r="Y114" s="32" t="str">
        <f>IF(OR($N114="-",$O114="",$Q114=""),"",
IF($N114="Long",$O114*$Q114,
IF($N114="Short",$O114*$Q114,
IF($N114="Options",$O114*$Q114*100,””))))</f>
        <v/>
      </c>
      <c r="Z114" s="33" t="str">
        <f t="shared" si="12"/>
        <v/>
      </c>
      <c r="AA114" s="33" t="str">
        <f t="shared" si="13"/>
        <v/>
      </c>
    </row>
    <row r="115" spans="1:27" x14ac:dyDescent="0.2">
      <c r="A115" s="36"/>
      <c r="B115" s="20"/>
      <c r="C115" s="21"/>
      <c r="D115" s="21"/>
      <c r="E115" s="21"/>
      <c r="F115" s="21"/>
      <c r="G115" s="21"/>
      <c r="H115" s="21"/>
      <c r="I115" s="21"/>
      <c r="J115" s="21"/>
      <c r="K115" s="21"/>
      <c r="L115" s="22"/>
      <c r="M115" s="21"/>
      <c r="N115" s="23" t="s">
        <v>47</v>
      </c>
      <c r="O115" s="23"/>
      <c r="P115" s="24"/>
      <c r="Q115" s="25"/>
      <c r="R115" s="26" t="str">
        <f>IF(OR($N115="-",$W115="",$Y115=""),"",
IF($N115="Long",$Y115-$W115,
IF($N115="Short",$W115-$Y115-$X115-$X115,
IF($N115="Options",$Y115-$W115,””))))</f>
        <v/>
      </c>
      <c r="S115" s="27" t="str">
        <f t="shared" si="7"/>
        <v/>
      </c>
      <c r="T115" s="28" t="str">
        <f t="shared" si="8"/>
        <v/>
      </c>
      <c r="U115" s="29" t="str">
        <f t="shared" si="9"/>
        <v/>
      </c>
      <c r="V115" s="30" t="str">
        <f t="shared" si="10"/>
        <v/>
      </c>
      <c r="W115" s="31" t="str">
        <f t="shared" si="11"/>
        <v/>
      </c>
      <c r="X115" s="31">
        <v>0</v>
      </c>
      <c r="Y115" s="32" t="str">
        <f>IF(OR($N115="-",$O115="",$Q115=""),"",
IF($N115="Long",$O115*$Q115,
IF($N115="Short",$O115*$Q115,
IF($N115="Options",$O115*$Q115*100,””))))</f>
        <v/>
      </c>
      <c r="Z115" s="33" t="str">
        <f t="shared" si="12"/>
        <v/>
      </c>
      <c r="AA115" s="33" t="str">
        <f t="shared" si="13"/>
        <v/>
      </c>
    </row>
    <row r="116" spans="1:27" x14ac:dyDescent="0.2">
      <c r="A116" s="36"/>
      <c r="B116" s="20"/>
      <c r="C116" s="21"/>
      <c r="D116" s="21"/>
      <c r="E116" s="21"/>
      <c r="F116" s="21"/>
      <c r="G116" s="21"/>
      <c r="H116" s="21"/>
      <c r="I116" s="21"/>
      <c r="J116" s="21"/>
      <c r="K116" s="21"/>
      <c r="L116" s="22"/>
      <c r="M116" s="21"/>
      <c r="N116" s="23" t="s">
        <v>47</v>
      </c>
      <c r="O116" s="23"/>
      <c r="P116" s="24"/>
      <c r="Q116" s="25"/>
      <c r="R116" s="26" t="str">
        <f>IF(OR($N116="-",$W116="",$Y116=""),"",
IF($N116="Long",$Y116-$W116,
IF($N116="Short",$W116-$Y116-$X116-$X116,
IF($N116="Options",$Y116-$W116,””))))</f>
        <v/>
      </c>
      <c r="S116" s="27" t="str">
        <f t="shared" si="7"/>
        <v/>
      </c>
      <c r="T116" s="28" t="str">
        <f t="shared" si="8"/>
        <v/>
      </c>
      <c r="U116" s="29" t="str">
        <f t="shared" si="9"/>
        <v/>
      </c>
      <c r="V116" s="30" t="str">
        <f t="shared" si="10"/>
        <v/>
      </c>
      <c r="W116" s="31" t="str">
        <f t="shared" si="11"/>
        <v/>
      </c>
      <c r="X116" s="31">
        <v>0</v>
      </c>
      <c r="Y116" s="32" t="str">
        <f>IF(OR($N116="-",$O116="",$Q116=""),"",
IF($N116="Long",$O116*$Q116,
IF($N116="Short",$O116*$Q116,
IF($N116="Options",$O116*$Q116*100,””))))</f>
        <v/>
      </c>
      <c r="Z116" s="33" t="str">
        <f t="shared" si="12"/>
        <v/>
      </c>
      <c r="AA116" s="33" t="str">
        <f t="shared" si="13"/>
        <v/>
      </c>
    </row>
    <row r="117" spans="1:27" x14ac:dyDescent="0.2">
      <c r="A117" s="36"/>
      <c r="B117" s="20"/>
      <c r="C117" s="21"/>
      <c r="D117" s="21"/>
      <c r="E117" s="21"/>
      <c r="F117" s="21"/>
      <c r="G117" s="21"/>
      <c r="H117" s="21"/>
      <c r="I117" s="21"/>
      <c r="J117" s="21"/>
      <c r="K117" s="21"/>
      <c r="L117" s="22"/>
      <c r="M117" s="21"/>
      <c r="N117" s="23" t="s">
        <v>47</v>
      </c>
      <c r="O117" s="23"/>
      <c r="P117" s="24"/>
      <c r="Q117" s="25"/>
      <c r="R117" s="26" t="str">
        <f>IF(OR($N117="-",$W117="",$Y117=""),"",
IF($N117="Long",$Y117-$W117,
IF($N117="Short",$W117-$Y117-$X117-$X117,
IF($N117="Options",$Y117-$W117,””))))</f>
        <v/>
      </c>
      <c r="S117" s="27" t="str">
        <f t="shared" si="7"/>
        <v/>
      </c>
      <c r="T117" s="28" t="str">
        <f t="shared" si="8"/>
        <v/>
      </c>
      <c r="U117" s="29" t="str">
        <f t="shared" si="9"/>
        <v/>
      </c>
      <c r="V117" s="30" t="str">
        <f t="shared" si="10"/>
        <v/>
      </c>
      <c r="W117" s="31" t="str">
        <f t="shared" si="11"/>
        <v/>
      </c>
      <c r="X117" s="31">
        <v>0</v>
      </c>
      <c r="Y117" s="32" t="str">
        <f>IF(OR($N117="-",$O117="",$Q117=""),"",
IF($N117="Long",$O117*$Q117,
IF($N117="Short",$O117*$Q117,
IF($N117="Options",$O117*$Q117*100,””))))</f>
        <v/>
      </c>
      <c r="Z117" s="33" t="str">
        <f t="shared" si="12"/>
        <v/>
      </c>
      <c r="AA117" s="33" t="str">
        <f t="shared" si="13"/>
        <v/>
      </c>
    </row>
    <row r="118" spans="1:27" x14ac:dyDescent="0.2">
      <c r="A118" s="36"/>
      <c r="B118" s="20"/>
      <c r="C118" s="21"/>
      <c r="D118" s="21"/>
      <c r="E118" s="21"/>
      <c r="F118" s="21"/>
      <c r="G118" s="21"/>
      <c r="H118" s="21"/>
      <c r="I118" s="21"/>
      <c r="J118" s="21"/>
      <c r="K118" s="21"/>
      <c r="L118" s="22"/>
      <c r="M118" s="21"/>
      <c r="N118" s="23" t="s">
        <v>47</v>
      </c>
      <c r="O118" s="23"/>
      <c r="P118" s="24"/>
      <c r="Q118" s="25"/>
      <c r="R118" s="26" t="str">
        <f>IF(OR($N118="-",$W118="",$Y118=""),"",
IF($N118="Long",$Y118-$W118,
IF($N118="Short",$W118-$Y118-$X118-$X118,
IF($N118="Options",$Y118-$W118,””))))</f>
        <v/>
      </c>
      <c r="S118" s="27" t="str">
        <f t="shared" si="7"/>
        <v/>
      </c>
      <c r="T118" s="28" t="str">
        <f t="shared" si="8"/>
        <v/>
      </c>
      <c r="U118" s="29" t="str">
        <f t="shared" si="9"/>
        <v/>
      </c>
      <c r="V118" s="30" t="str">
        <f t="shared" si="10"/>
        <v/>
      </c>
      <c r="W118" s="31" t="str">
        <f t="shared" si="11"/>
        <v/>
      </c>
      <c r="X118" s="31">
        <v>0</v>
      </c>
      <c r="Y118" s="32" t="str">
        <f>IF(OR($N118="-",$O118="",$Q118=""),"",
IF($N118="Long",$O118*$Q118,
IF($N118="Short",$O118*$Q118,
IF($N118="Options",$O118*$Q118*100,””))))</f>
        <v/>
      </c>
      <c r="Z118" s="33" t="str">
        <f t="shared" si="12"/>
        <v/>
      </c>
      <c r="AA118" s="33" t="str">
        <f t="shared" si="13"/>
        <v/>
      </c>
    </row>
    <row r="119" spans="1:27" x14ac:dyDescent="0.2">
      <c r="A119" s="36"/>
      <c r="B119" s="20"/>
      <c r="C119" s="21"/>
      <c r="D119" s="21"/>
      <c r="E119" s="21"/>
      <c r="F119" s="21"/>
      <c r="G119" s="21"/>
      <c r="H119" s="21"/>
      <c r="I119" s="21"/>
      <c r="J119" s="21"/>
      <c r="K119" s="21"/>
      <c r="L119" s="22"/>
      <c r="M119" s="21"/>
      <c r="N119" s="23" t="s">
        <v>47</v>
      </c>
      <c r="O119" s="23"/>
      <c r="P119" s="24"/>
      <c r="Q119" s="25"/>
      <c r="R119" s="26" t="str">
        <f>IF(OR($N119="-",$W119="",$Y119=""),"",
IF($N119="Long",$Y119-$W119,
IF($N119="Short",$W119-$Y119-$X119-$X119,
IF($N119="Options",$Y119-$W119,””))))</f>
        <v/>
      </c>
      <c r="S119" s="27" t="str">
        <f t="shared" si="7"/>
        <v/>
      </c>
      <c r="T119" s="28" t="str">
        <f t="shared" si="8"/>
        <v/>
      </c>
      <c r="U119" s="29" t="str">
        <f t="shared" si="9"/>
        <v/>
      </c>
      <c r="V119" s="30" t="str">
        <f t="shared" si="10"/>
        <v/>
      </c>
      <c r="W119" s="31" t="str">
        <f t="shared" si="11"/>
        <v/>
      </c>
      <c r="X119" s="31">
        <v>0</v>
      </c>
      <c r="Y119" s="32" t="str">
        <f>IF(OR($N119="-",$O119="",$Q119=""),"",
IF($N119="Long",$O119*$Q119,
IF($N119="Short",$O119*$Q119,
IF($N119="Options",$O119*$Q119*100,””))))</f>
        <v/>
      </c>
      <c r="Z119" s="33" t="str">
        <f t="shared" si="12"/>
        <v/>
      </c>
      <c r="AA119" s="33" t="str">
        <f t="shared" si="13"/>
        <v/>
      </c>
    </row>
    <row r="120" spans="1:27" x14ac:dyDescent="0.2">
      <c r="A120" s="36"/>
      <c r="B120" s="20"/>
      <c r="C120" s="21"/>
      <c r="D120" s="21"/>
      <c r="E120" s="21"/>
      <c r="F120" s="21"/>
      <c r="G120" s="21"/>
      <c r="H120" s="21"/>
      <c r="I120" s="21"/>
      <c r="J120" s="21"/>
      <c r="K120" s="21"/>
      <c r="L120" s="22"/>
      <c r="M120" s="21"/>
      <c r="N120" s="23" t="s">
        <v>47</v>
      </c>
      <c r="O120" s="23"/>
      <c r="P120" s="24"/>
      <c r="Q120" s="25"/>
      <c r="R120" s="26" t="str">
        <f>IF(OR($N120="-",$W120="",$Y120=""),"",
IF($N120="Long",$Y120-$W120,
IF($N120="Short",$W120-$Y120-$X120-$X120,
IF($N120="Options",$Y120-$W120,””))))</f>
        <v/>
      </c>
      <c r="S120" s="27" t="str">
        <f t="shared" si="7"/>
        <v/>
      </c>
      <c r="T120" s="28" t="str">
        <f t="shared" si="8"/>
        <v/>
      </c>
      <c r="U120" s="29" t="str">
        <f t="shared" si="9"/>
        <v/>
      </c>
      <c r="V120" s="30" t="str">
        <f t="shared" si="10"/>
        <v/>
      </c>
      <c r="W120" s="31" t="str">
        <f t="shared" si="11"/>
        <v/>
      </c>
      <c r="X120" s="31">
        <v>0</v>
      </c>
      <c r="Y120" s="32" t="str">
        <f>IF(OR($N120="-",$O120="",$Q120=""),"",
IF($N120="Long",$O120*$Q120,
IF($N120="Short",$O120*$Q120,
IF($N120="Options",$O120*$Q120*100,””))))</f>
        <v/>
      </c>
      <c r="Z120" s="33" t="str">
        <f t="shared" si="12"/>
        <v/>
      </c>
      <c r="AA120" s="33" t="str">
        <f t="shared" si="13"/>
        <v/>
      </c>
    </row>
    <row r="121" spans="1:27" x14ac:dyDescent="0.2">
      <c r="A121" s="36"/>
      <c r="B121" s="20"/>
      <c r="C121" s="21"/>
      <c r="D121" s="21"/>
      <c r="E121" s="21"/>
      <c r="F121" s="21"/>
      <c r="G121" s="21"/>
      <c r="H121" s="21"/>
      <c r="I121" s="21"/>
      <c r="J121" s="21"/>
      <c r="K121" s="21"/>
      <c r="L121" s="22"/>
      <c r="M121" s="21"/>
      <c r="N121" s="23" t="s">
        <v>47</v>
      </c>
      <c r="O121" s="23"/>
      <c r="P121" s="24"/>
      <c r="Q121" s="25"/>
      <c r="R121" s="26" t="str">
        <f>IF(OR($N121="-",$W121="",$Y121=""),"",
IF($N121="Long",$Y121-$W121,
IF($N121="Short",$W121-$Y121-$X121-$X121,
IF($N121="Options",$Y121-$W121,””))))</f>
        <v/>
      </c>
      <c r="S121" s="27" t="str">
        <f t="shared" si="7"/>
        <v/>
      </c>
      <c r="T121" s="28" t="str">
        <f t="shared" si="8"/>
        <v/>
      </c>
      <c r="U121" s="29" t="str">
        <f t="shared" si="9"/>
        <v/>
      </c>
      <c r="V121" s="30" t="str">
        <f t="shared" si="10"/>
        <v/>
      </c>
      <c r="W121" s="31" t="str">
        <f t="shared" si="11"/>
        <v/>
      </c>
      <c r="X121" s="31">
        <v>0</v>
      </c>
      <c r="Y121" s="32" t="str">
        <f>IF(OR($N121="-",$O121="",$Q121=""),"",
IF($N121="Long",$O121*$Q121,
IF($N121="Short",$O121*$Q121,
IF($N121="Options",$O121*$Q121*100,””))))</f>
        <v/>
      </c>
      <c r="Z121" s="33" t="str">
        <f t="shared" si="12"/>
        <v/>
      </c>
      <c r="AA121" s="33" t="str">
        <f t="shared" si="13"/>
        <v/>
      </c>
    </row>
    <row r="122" spans="1:27" x14ac:dyDescent="0.2">
      <c r="A122" s="36"/>
      <c r="B122" s="20"/>
      <c r="C122" s="21"/>
      <c r="D122" s="21"/>
      <c r="E122" s="21"/>
      <c r="F122" s="21"/>
      <c r="G122" s="21"/>
      <c r="H122" s="21"/>
      <c r="I122" s="21"/>
      <c r="J122" s="21"/>
      <c r="K122" s="21"/>
      <c r="L122" s="22"/>
      <c r="M122" s="21"/>
      <c r="N122" s="23" t="s">
        <v>47</v>
      </c>
      <c r="O122" s="23"/>
      <c r="P122" s="24"/>
      <c r="Q122" s="25"/>
      <c r="R122" s="26" t="str">
        <f>IF(OR($N122="-",$W122="",$Y122=""),"",
IF($N122="Long",$Y122-$W122,
IF($N122="Short",$W122-$Y122-$X122-$X122,
IF($N122="Options",$Y122-$W122,””))))</f>
        <v/>
      </c>
      <c r="S122" s="27" t="str">
        <f t="shared" si="7"/>
        <v/>
      </c>
      <c r="T122" s="28" t="str">
        <f t="shared" si="8"/>
        <v/>
      </c>
      <c r="U122" s="29" t="str">
        <f t="shared" si="9"/>
        <v/>
      </c>
      <c r="V122" s="30" t="str">
        <f t="shared" si="10"/>
        <v/>
      </c>
      <c r="W122" s="31" t="str">
        <f t="shared" si="11"/>
        <v/>
      </c>
      <c r="X122" s="31">
        <v>0</v>
      </c>
      <c r="Y122" s="32" t="str">
        <f>IF(OR($N122="-",$O122="",$Q122=""),"",
IF($N122="Long",$O122*$Q122,
IF($N122="Short",$O122*$Q122,
IF($N122="Options",$O122*$Q122*100,””))))</f>
        <v/>
      </c>
      <c r="Z122" s="33" t="str">
        <f t="shared" si="12"/>
        <v/>
      </c>
      <c r="AA122" s="33" t="str">
        <f t="shared" si="13"/>
        <v/>
      </c>
    </row>
    <row r="123" spans="1:27" x14ac:dyDescent="0.2">
      <c r="A123" s="36"/>
      <c r="B123" s="20"/>
      <c r="C123" s="21"/>
      <c r="D123" s="21"/>
      <c r="E123" s="21"/>
      <c r="F123" s="21"/>
      <c r="G123" s="21"/>
      <c r="H123" s="21"/>
      <c r="I123" s="21"/>
      <c r="J123" s="21"/>
      <c r="K123" s="21"/>
      <c r="L123" s="22"/>
      <c r="M123" s="21"/>
      <c r="N123" s="23" t="s">
        <v>47</v>
      </c>
      <c r="O123" s="23"/>
      <c r="P123" s="24"/>
      <c r="Q123" s="25"/>
      <c r="R123" s="26" t="str">
        <f>IF(OR($N123="-",$W123="",$Y123=""),"",
IF($N123="Long",$Y123-$W123,
IF($N123="Short",$W123-$Y123-$X123-$X123,
IF($N123="Options",$Y123-$W123,””))))</f>
        <v/>
      </c>
      <c r="S123" s="27" t="str">
        <f t="shared" si="7"/>
        <v/>
      </c>
      <c r="T123" s="28" t="str">
        <f t="shared" si="8"/>
        <v/>
      </c>
      <c r="U123" s="29" t="str">
        <f t="shared" si="9"/>
        <v/>
      </c>
      <c r="V123" s="30" t="str">
        <f t="shared" si="10"/>
        <v/>
      </c>
      <c r="W123" s="31" t="str">
        <f t="shared" si="11"/>
        <v/>
      </c>
      <c r="X123" s="31">
        <v>0</v>
      </c>
      <c r="Y123" s="32" t="str">
        <f>IF(OR($N123="-",$O123="",$Q123=""),"",
IF($N123="Long",$O123*$Q123,
IF($N123="Short",$O123*$Q123,
IF($N123="Options",$O123*$Q123*100,””))))</f>
        <v/>
      </c>
      <c r="Z123" s="33" t="str">
        <f t="shared" si="12"/>
        <v/>
      </c>
      <c r="AA123" s="33" t="str">
        <f t="shared" si="13"/>
        <v/>
      </c>
    </row>
    <row r="124" spans="1:27" x14ac:dyDescent="0.2">
      <c r="A124" s="36"/>
      <c r="B124" s="20"/>
      <c r="C124" s="21"/>
      <c r="D124" s="21"/>
      <c r="E124" s="21"/>
      <c r="F124" s="21"/>
      <c r="G124" s="21"/>
      <c r="H124" s="21"/>
      <c r="I124" s="21"/>
      <c r="J124" s="21"/>
      <c r="K124" s="21"/>
      <c r="L124" s="22"/>
      <c r="M124" s="21"/>
      <c r="N124" s="23" t="s">
        <v>47</v>
      </c>
      <c r="O124" s="23"/>
      <c r="P124" s="24"/>
      <c r="Q124" s="25"/>
      <c r="R124" s="26" t="str">
        <f>IF(OR($N124="-",$W124="",$Y124=""),"",
IF($N124="Long",$Y124-$W124,
IF($N124="Short",$W124-$Y124-$X124-$X124,
IF($N124="Options",$Y124-$W124,””))))</f>
        <v/>
      </c>
      <c r="S124" s="27" t="str">
        <f t="shared" si="7"/>
        <v/>
      </c>
      <c r="T124" s="28" t="str">
        <f t="shared" si="8"/>
        <v/>
      </c>
      <c r="U124" s="29" t="str">
        <f t="shared" si="9"/>
        <v/>
      </c>
      <c r="V124" s="30" t="str">
        <f t="shared" si="10"/>
        <v/>
      </c>
      <c r="W124" s="31" t="str">
        <f t="shared" si="11"/>
        <v/>
      </c>
      <c r="X124" s="31">
        <v>0</v>
      </c>
      <c r="Y124" s="32" t="str">
        <f>IF(OR($N124="-",$O124="",$Q124=""),"",
IF($N124="Long",$O124*$Q124,
IF($N124="Short",$O124*$Q124,
IF($N124="Options",$O124*$Q124*100,””))))</f>
        <v/>
      </c>
      <c r="Z124" s="33" t="str">
        <f t="shared" si="12"/>
        <v/>
      </c>
      <c r="AA124" s="33" t="str">
        <f t="shared" si="13"/>
        <v/>
      </c>
    </row>
    <row r="125" spans="1:27" x14ac:dyDescent="0.2">
      <c r="A125" s="36"/>
      <c r="B125" s="20"/>
      <c r="C125" s="21"/>
      <c r="D125" s="21"/>
      <c r="E125" s="21"/>
      <c r="F125" s="21"/>
      <c r="G125" s="21"/>
      <c r="H125" s="21"/>
      <c r="I125" s="21"/>
      <c r="J125" s="21"/>
      <c r="K125" s="21"/>
      <c r="L125" s="22"/>
      <c r="M125" s="21"/>
      <c r="N125" s="23" t="s">
        <v>47</v>
      </c>
      <c r="O125" s="23"/>
      <c r="P125" s="24"/>
      <c r="Q125" s="25"/>
      <c r="R125" s="26" t="str">
        <f>IF(OR($N125="-",$W125="",$Y125=""),"",
IF($N125="Long",$Y125-$W125,
IF($N125="Short",$W125-$Y125-$X125-$X125,
IF($N125="Options",$Y125-$W125,””))))</f>
        <v/>
      </c>
      <c r="S125" s="27" t="str">
        <f t="shared" si="7"/>
        <v/>
      </c>
      <c r="T125" s="28" t="str">
        <f t="shared" si="8"/>
        <v/>
      </c>
      <c r="U125" s="29" t="str">
        <f t="shared" si="9"/>
        <v/>
      </c>
      <c r="V125" s="30" t="str">
        <f t="shared" si="10"/>
        <v/>
      </c>
      <c r="W125" s="31" t="str">
        <f t="shared" si="11"/>
        <v/>
      </c>
      <c r="X125" s="31">
        <v>0</v>
      </c>
      <c r="Y125" s="32" t="str">
        <f>IF(OR($N125="-",$O125="",$Q125=""),"",
IF($N125="Long",$O125*$Q125,
IF($N125="Short",$O125*$Q125,
IF($N125="Options",$O125*$Q125*100,””))))</f>
        <v/>
      </c>
      <c r="Z125" s="33" t="str">
        <f t="shared" si="12"/>
        <v/>
      </c>
      <c r="AA125" s="33" t="str">
        <f t="shared" si="13"/>
        <v/>
      </c>
    </row>
    <row r="126" spans="1:27" x14ac:dyDescent="0.2">
      <c r="A126" s="36"/>
      <c r="B126" s="20"/>
      <c r="C126" s="21"/>
      <c r="D126" s="21"/>
      <c r="E126" s="21"/>
      <c r="F126" s="21"/>
      <c r="G126" s="21"/>
      <c r="H126" s="21"/>
      <c r="I126" s="21"/>
      <c r="J126" s="21"/>
      <c r="K126" s="21"/>
      <c r="L126" s="22"/>
      <c r="M126" s="21"/>
      <c r="N126" s="23" t="s">
        <v>47</v>
      </c>
      <c r="O126" s="23"/>
      <c r="P126" s="24"/>
      <c r="Q126" s="25"/>
      <c r="R126" s="26" t="str">
        <f>IF(OR($N126="-",$W126="",$Y126=""),"",
IF($N126="Long",$Y126-$W126,
IF($N126="Short",$W126-$Y126-$X126-$X126,
IF($N126="Options",$Y126-$W126,””))))</f>
        <v/>
      </c>
      <c r="S126" s="27" t="str">
        <f t="shared" si="7"/>
        <v/>
      </c>
      <c r="T126" s="28" t="str">
        <f t="shared" si="8"/>
        <v/>
      </c>
      <c r="U126" s="29" t="str">
        <f t="shared" si="9"/>
        <v/>
      </c>
      <c r="V126" s="30" t="str">
        <f t="shared" si="10"/>
        <v/>
      </c>
      <c r="W126" s="31" t="str">
        <f t="shared" si="11"/>
        <v/>
      </c>
      <c r="X126" s="31">
        <v>0</v>
      </c>
      <c r="Y126" s="32" t="str">
        <f>IF(OR($N126="-",$O126="",$Q126=""),"",
IF($N126="Long",$O126*$Q126,
IF($N126="Short",$O126*$Q126,
IF($N126="Options",$O126*$Q126*100,””))))</f>
        <v/>
      </c>
      <c r="Z126" s="33" t="str">
        <f t="shared" si="12"/>
        <v/>
      </c>
      <c r="AA126" s="33" t="str">
        <f t="shared" si="13"/>
        <v/>
      </c>
    </row>
    <row r="127" spans="1:27" x14ac:dyDescent="0.2">
      <c r="A127" s="36"/>
      <c r="B127" s="20"/>
      <c r="C127" s="21"/>
      <c r="D127" s="21"/>
      <c r="E127" s="21"/>
      <c r="F127" s="21"/>
      <c r="G127" s="21"/>
      <c r="H127" s="21"/>
      <c r="I127" s="21"/>
      <c r="J127" s="21"/>
      <c r="K127" s="21"/>
      <c r="L127" s="22"/>
      <c r="M127" s="21"/>
      <c r="N127" s="23" t="s">
        <v>47</v>
      </c>
      <c r="O127" s="23"/>
      <c r="P127" s="24"/>
      <c r="Q127" s="25"/>
      <c r="R127" s="26" t="str">
        <f>IF(OR($N127="-",$W127="",$Y127=""),"",
IF($N127="Long",$Y127-$W127,
IF($N127="Short",$W127-$Y127-$X127-$X127,
IF($N127="Options",$Y127-$W127,””))))</f>
        <v/>
      </c>
      <c r="S127" s="27" t="str">
        <f t="shared" si="7"/>
        <v/>
      </c>
      <c r="T127" s="28" t="str">
        <f t="shared" si="8"/>
        <v/>
      </c>
      <c r="U127" s="29" t="str">
        <f t="shared" si="9"/>
        <v/>
      </c>
      <c r="V127" s="30" t="str">
        <f t="shared" si="10"/>
        <v/>
      </c>
      <c r="W127" s="31" t="str">
        <f t="shared" si="11"/>
        <v/>
      </c>
      <c r="X127" s="31">
        <v>0</v>
      </c>
      <c r="Y127" s="32" t="str">
        <f>IF(OR($N127="-",$O127="",$Q127=""),"",
IF($N127="Long",$O127*$Q127,
IF($N127="Short",$O127*$Q127,
IF($N127="Options",$O127*$Q127*100,””))))</f>
        <v/>
      </c>
      <c r="Z127" s="33" t="str">
        <f t="shared" si="12"/>
        <v/>
      </c>
      <c r="AA127" s="33" t="str">
        <f t="shared" si="13"/>
        <v/>
      </c>
    </row>
    <row r="128" spans="1:27" x14ac:dyDescent="0.2">
      <c r="A128" s="36"/>
      <c r="B128" s="20"/>
      <c r="C128" s="21"/>
      <c r="D128" s="21"/>
      <c r="E128" s="21"/>
      <c r="F128" s="21"/>
      <c r="G128" s="21"/>
      <c r="H128" s="21"/>
      <c r="I128" s="21"/>
      <c r="J128" s="21"/>
      <c r="K128" s="21"/>
      <c r="L128" s="22"/>
      <c r="M128" s="21"/>
      <c r="N128" s="23" t="s">
        <v>47</v>
      </c>
      <c r="O128" s="23"/>
      <c r="P128" s="24"/>
      <c r="Q128" s="25"/>
      <c r="R128" s="26" t="str">
        <f>IF(OR($N128="-",$W128="",$Y128=""),"",
IF($N128="Long",$Y128-$W128,
IF($N128="Short",$W128-$Y128-$X128-$X128,
IF($N128="Options",$Y128-$W128,””))))</f>
        <v/>
      </c>
      <c r="S128" s="27" t="str">
        <f t="shared" si="7"/>
        <v/>
      </c>
      <c r="T128" s="28" t="str">
        <f t="shared" si="8"/>
        <v/>
      </c>
      <c r="U128" s="29" t="str">
        <f t="shared" si="9"/>
        <v/>
      </c>
      <c r="V128" s="30" t="str">
        <f t="shared" si="10"/>
        <v/>
      </c>
      <c r="W128" s="31" t="str">
        <f t="shared" si="11"/>
        <v/>
      </c>
      <c r="X128" s="31">
        <v>0</v>
      </c>
      <c r="Y128" s="32" t="str">
        <f>IF(OR($N128="-",$O128="",$Q128=""),"",
IF($N128="Long",$O128*$Q128,
IF($N128="Short",$O128*$Q128,
IF($N128="Options",$O128*$Q128*100,””))))</f>
        <v/>
      </c>
      <c r="Z128" s="33" t="str">
        <f t="shared" si="12"/>
        <v/>
      </c>
      <c r="AA128" s="33" t="str">
        <f t="shared" si="13"/>
        <v/>
      </c>
    </row>
    <row r="129" spans="1:27" x14ac:dyDescent="0.2">
      <c r="A129" s="36"/>
      <c r="B129" s="20"/>
      <c r="C129" s="21"/>
      <c r="D129" s="21"/>
      <c r="E129" s="21"/>
      <c r="F129" s="21"/>
      <c r="G129" s="21"/>
      <c r="H129" s="21"/>
      <c r="I129" s="21"/>
      <c r="J129" s="21"/>
      <c r="K129" s="21"/>
      <c r="L129" s="22"/>
      <c r="M129" s="21"/>
      <c r="N129" s="23" t="s">
        <v>47</v>
      </c>
      <c r="O129" s="23"/>
      <c r="P129" s="24"/>
      <c r="Q129" s="25"/>
      <c r="R129" s="26" t="str">
        <f>IF(OR($N129="-",$W129="",$Y129=""),"",
IF($N129="Long",$Y129-$W129,
IF($N129="Short",$W129-$Y129-$X129-$X129,
IF($N129="Options",$Y129-$W129,””))))</f>
        <v/>
      </c>
      <c r="S129" s="27" t="str">
        <f t="shared" si="7"/>
        <v/>
      </c>
      <c r="T129" s="28" t="str">
        <f t="shared" si="8"/>
        <v/>
      </c>
      <c r="U129" s="29" t="str">
        <f t="shared" si="9"/>
        <v/>
      </c>
      <c r="V129" s="30" t="str">
        <f t="shared" si="10"/>
        <v/>
      </c>
      <c r="W129" s="31" t="str">
        <f t="shared" si="11"/>
        <v/>
      </c>
      <c r="X129" s="31">
        <v>0</v>
      </c>
      <c r="Y129" s="32" t="str">
        <f>IF(OR($N129="-",$O129="",$Q129=""),"",
IF($N129="Long",$O129*$Q129,
IF($N129="Short",$O129*$Q129,
IF($N129="Options",$O129*$Q129*100,””))))</f>
        <v/>
      </c>
      <c r="Z129" s="33" t="str">
        <f t="shared" si="12"/>
        <v/>
      </c>
      <c r="AA129" s="33" t="str">
        <f t="shared" si="13"/>
        <v/>
      </c>
    </row>
    <row r="130" spans="1:27" x14ac:dyDescent="0.2">
      <c r="A130" s="36"/>
      <c r="B130" s="20"/>
      <c r="C130" s="21"/>
      <c r="D130" s="21"/>
      <c r="E130" s="21"/>
      <c r="F130" s="21"/>
      <c r="G130" s="21"/>
      <c r="H130" s="21"/>
      <c r="I130" s="21"/>
      <c r="J130" s="21"/>
      <c r="K130" s="21"/>
      <c r="L130" s="22"/>
      <c r="M130" s="21"/>
      <c r="N130" s="23" t="s">
        <v>47</v>
      </c>
      <c r="O130" s="23"/>
      <c r="P130" s="24"/>
      <c r="Q130" s="25"/>
      <c r="R130" s="26" t="str">
        <f>IF(OR($N130="-",$W130="",$Y130=""),"",
IF($N130="Long",$Y130-$W130,
IF($N130="Short",$W130-$Y130-$X130-$X130,
IF($N130="Options",$Y130-$W130,””))))</f>
        <v/>
      </c>
      <c r="S130" s="27" t="str">
        <f t="shared" si="7"/>
        <v/>
      </c>
      <c r="T130" s="28" t="str">
        <f t="shared" si="8"/>
        <v/>
      </c>
      <c r="U130" s="29" t="str">
        <f t="shared" si="9"/>
        <v/>
      </c>
      <c r="V130" s="30" t="str">
        <f t="shared" si="10"/>
        <v/>
      </c>
      <c r="W130" s="31" t="str">
        <f t="shared" si="11"/>
        <v/>
      </c>
      <c r="X130" s="31">
        <v>0</v>
      </c>
      <c r="Y130" s="32" t="str">
        <f>IF(OR($N130="-",$O130="",$Q130=""),"",
IF($N130="Long",$O130*$Q130,
IF($N130="Short",$O130*$Q130,
IF($N130="Options",$O130*$Q130*100,””))))</f>
        <v/>
      </c>
      <c r="Z130" s="33" t="str">
        <f t="shared" si="12"/>
        <v/>
      </c>
      <c r="AA130" s="33" t="str">
        <f t="shared" si="13"/>
        <v/>
      </c>
    </row>
    <row r="131" spans="1:27" x14ac:dyDescent="0.2">
      <c r="A131" s="36"/>
      <c r="B131" s="20"/>
      <c r="C131" s="21"/>
      <c r="D131" s="21"/>
      <c r="E131" s="21"/>
      <c r="F131" s="21"/>
      <c r="G131" s="21"/>
      <c r="H131" s="21"/>
      <c r="I131" s="21"/>
      <c r="J131" s="21"/>
      <c r="K131" s="21"/>
      <c r="L131" s="22"/>
      <c r="M131" s="21"/>
      <c r="N131" s="23" t="s">
        <v>47</v>
      </c>
      <c r="O131" s="23"/>
      <c r="P131" s="24"/>
      <c r="Q131" s="25"/>
      <c r="R131" s="26" t="str">
        <f>IF(OR($N131="-",$W131="",$Y131=""),"",
IF($N131="Long",$Y131-$W131,
IF($N131="Short",$W131-$Y131-$X131-$X131,
IF($N131="Options",$Y131-$W131,””))))</f>
        <v/>
      </c>
      <c r="S131" s="27" t="str">
        <f t="shared" ref="S131:S188" si="14">IF(OR($R131="-",$W131="",$Y131=""),"",
IF($R131&lt;=-0.01,"", IF($N131="Long",(Q131-P131),
IF($N131="Short",(P131-Q131),
IF($N131="Options",(Q131-P131))))))</f>
        <v/>
      </c>
      <c r="T131" s="28" t="str">
        <f t="shared" ref="T131:T188" si="15">IF(OR($R131="-",$W131="",$Y131=""),"",
IF($R131&gt;=0.01,"", IF($N131="Long",(Q131-P131),
IF($N131="Short",(P131-Q131),
IF($N131="Options",(Q131-P131))))))</f>
        <v/>
      </c>
      <c r="U131" s="29" t="str">
        <f t="shared" ref="U131:U188" si="16">IF(OR($N131="-",$Y131="",$W131=""),"",IF($R131&lt;=-0.01,"",
IF($N131="Long",(($Y131-$W131)/$Y131),
IF($N131="Short",(($W131-$Y131)/$Y131),
IF($N131="Options",(($Y131-$W131)/$Y131))))))</f>
        <v/>
      </c>
      <c r="V131" s="30" t="str">
        <f t="shared" ref="V131:V188" si="17">IF(OR($N131="-",$Y131="",$W131=""),"",IF($R131&gt;=0.01,"",IF($N131="Long",(($Y131-$W131)/$Y131),
IF($N131="Short",(($W131-$Y131)/$Y131),
IF($N131="Options",(($Y131-$W131)/$Y131))))))</f>
        <v/>
      </c>
      <c r="W131" s="31" t="str">
        <f t="shared" ref="W131:W188" si="18">IF(OR($N131="-",$O131="",$P131="",$X131=""),"",
IF($N131="Long",($O131*$P131)+$X131,
IF($N131="Short",($O131*$P131)+$X131,
IF($N131="Options",($O131*$P131*100)+$X131,""))))</f>
        <v/>
      </c>
      <c r="X131" s="31">
        <v>0</v>
      </c>
      <c r="Y131" s="32" t="str">
        <f>IF(OR($N131="-",$O131="",$Q131=""),"",
IF($N131="Long",$O131*$Q131,
IF($N131="Short",$O131*$Q131,
IF($N131="Options",$O131*$Q131*100,””))))</f>
        <v/>
      </c>
      <c r="Z131" s="33" t="str">
        <f t="shared" ref="Z131:Z188" si="19">IF(R131="","",IF(R131&gt;0,0,1))</f>
        <v/>
      </c>
      <c r="AA131" s="33" t="str">
        <f t="shared" ref="AA131:AA188" si="20">IF(R131="","",IF(R131&lt;0,0,1))</f>
        <v/>
      </c>
    </row>
    <row r="132" spans="1:27" x14ac:dyDescent="0.2">
      <c r="A132" s="36"/>
      <c r="B132" s="20"/>
      <c r="C132" s="21"/>
      <c r="D132" s="21"/>
      <c r="E132" s="21"/>
      <c r="F132" s="21"/>
      <c r="G132" s="21"/>
      <c r="H132" s="21"/>
      <c r="I132" s="21"/>
      <c r="J132" s="21"/>
      <c r="K132" s="21"/>
      <c r="L132" s="22"/>
      <c r="M132" s="21"/>
      <c r="N132" s="23" t="s">
        <v>47</v>
      </c>
      <c r="O132" s="23"/>
      <c r="P132" s="24"/>
      <c r="Q132" s="25"/>
      <c r="R132" s="26" t="str">
        <f>IF(OR($N132="-",$W132="",$Y132=""),"",
IF($N132="Long",$Y132-$W132,
IF($N132="Short",$W132-$Y132-$X132-$X132,
IF($N132="Options",$Y132-$W132,””))))</f>
        <v/>
      </c>
      <c r="S132" s="27" t="str">
        <f t="shared" si="14"/>
        <v/>
      </c>
      <c r="T132" s="28" t="str">
        <f t="shared" si="15"/>
        <v/>
      </c>
      <c r="U132" s="29" t="str">
        <f t="shared" si="16"/>
        <v/>
      </c>
      <c r="V132" s="30" t="str">
        <f t="shared" si="17"/>
        <v/>
      </c>
      <c r="W132" s="31" t="str">
        <f t="shared" si="18"/>
        <v/>
      </c>
      <c r="X132" s="31">
        <v>0</v>
      </c>
      <c r="Y132" s="32" t="str">
        <f>IF(OR($N132="-",$O132="",$Q132=""),"",
IF($N132="Long",$O132*$Q132,
IF($N132="Short",$O132*$Q132,
IF($N132="Options",$O132*$Q132*100,””))))</f>
        <v/>
      </c>
      <c r="Z132" s="33" t="str">
        <f t="shared" si="19"/>
        <v/>
      </c>
      <c r="AA132" s="33" t="str">
        <f t="shared" si="20"/>
        <v/>
      </c>
    </row>
    <row r="133" spans="1:27" x14ac:dyDescent="0.2">
      <c r="A133" s="36"/>
      <c r="B133" s="20"/>
      <c r="C133" s="21"/>
      <c r="D133" s="21"/>
      <c r="E133" s="21"/>
      <c r="F133" s="21"/>
      <c r="G133" s="21"/>
      <c r="H133" s="21"/>
      <c r="I133" s="21"/>
      <c r="J133" s="21"/>
      <c r="K133" s="21"/>
      <c r="L133" s="22"/>
      <c r="M133" s="21"/>
      <c r="N133" s="23" t="s">
        <v>47</v>
      </c>
      <c r="O133" s="23"/>
      <c r="P133" s="24"/>
      <c r="Q133" s="25"/>
      <c r="R133" s="26" t="str">
        <f>IF(OR($N133="-",$W133="",$Y133=""),"",
IF($N133="Long",$Y133-$W133,
IF($N133="Short",$W133-$Y133-$X133-$X133,
IF($N133="Options",$Y133-$W133,””))))</f>
        <v/>
      </c>
      <c r="S133" s="27" t="str">
        <f t="shared" si="14"/>
        <v/>
      </c>
      <c r="T133" s="28" t="str">
        <f t="shared" si="15"/>
        <v/>
      </c>
      <c r="U133" s="29" t="str">
        <f t="shared" si="16"/>
        <v/>
      </c>
      <c r="V133" s="30" t="str">
        <f t="shared" si="17"/>
        <v/>
      </c>
      <c r="W133" s="31" t="str">
        <f t="shared" si="18"/>
        <v/>
      </c>
      <c r="X133" s="31">
        <v>0</v>
      </c>
      <c r="Y133" s="32" t="str">
        <f>IF(OR($N133="-",$O133="",$Q133=""),"",
IF($N133="Long",$O133*$Q133,
IF($N133="Short",$O133*$Q133,
IF($N133="Options",$O133*$Q133*100,””))))</f>
        <v/>
      </c>
      <c r="Z133" s="33" t="str">
        <f t="shared" si="19"/>
        <v/>
      </c>
      <c r="AA133" s="33" t="str">
        <f t="shared" si="20"/>
        <v/>
      </c>
    </row>
    <row r="134" spans="1:27" x14ac:dyDescent="0.2">
      <c r="A134" s="36"/>
      <c r="B134" s="20"/>
      <c r="C134" s="21"/>
      <c r="D134" s="21"/>
      <c r="E134" s="21"/>
      <c r="F134" s="21"/>
      <c r="G134" s="21"/>
      <c r="H134" s="21"/>
      <c r="I134" s="21"/>
      <c r="J134" s="21"/>
      <c r="K134" s="21"/>
      <c r="L134" s="22"/>
      <c r="M134" s="21"/>
      <c r="N134" s="23" t="s">
        <v>47</v>
      </c>
      <c r="O134" s="23"/>
      <c r="P134" s="24"/>
      <c r="Q134" s="25"/>
      <c r="R134" s="26" t="str">
        <f>IF(OR($N134="-",$W134="",$Y134=""),"",
IF($N134="Long",$Y134-$W134,
IF($N134="Short",$W134-$Y134-$X134-$X134,
IF($N134="Options",$Y134-$W134,””))))</f>
        <v/>
      </c>
      <c r="S134" s="27" t="str">
        <f t="shared" si="14"/>
        <v/>
      </c>
      <c r="T134" s="28" t="str">
        <f t="shared" si="15"/>
        <v/>
      </c>
      <c r="U134" s="29" t="str">
        <f t="shared" si="16"/>
        <v/>
      </c>
      <c r="V134" s="30" t="str">
        <f t="shared" si="17"/>
        <v/>
      </c>
      <c r="W134" s="31" t="str">
        <f t="shared" si="18"/>
        <v/>
      </c>
      <c r="X134" s="31">
        <v>0</v>
      </c>
      <c r="Y134" s="32" t="str">
        <f>IF(OR($N134="-",$O134="",$Q134=""),"",
IF($N134="Long",$O134*$Q134,
IF($N134="Short",$O134*$Q134,
IF($N134="Options",$O134*$Q134*100,””))))</f>
        <v/>
      </c>
      <c r="Z134" s="33" t="str">
        <f t="shared" si="19"/>
        <v/>
      </c>
      <c r="AA134" s="33" t="str">
        <f t="shared" si="20"/>
        <v/>
      </c>
    </row>
    <row r="135" spans="1:27" x14ac:dyDescent="0.2">
      <c r="A135" s="36"/>
      <c r="B135" s="20"/>
      <c r="C135" s="21"/>
      <c r="D135" s="21"/>
      <c r="E135" s="21"/>
      <c r="F135" s="21"/>
      <c r="G135" s="21"/>
      <c r="H135" s="21"/>
      <c r="I135" s="21"/>
      <c r="J135" s="21"/>
      <c r="K135" s="21"/>
      <c r="L135" s="22"/>
      <c r="M135" s="21"/>
      <c r="N135" s="23" t="s">
        <v>47</v>
      </c>
      <c r="O135" s="23"/>
      <c r="P135" s="24"/>
      <c r="Q135" s="25"/>
      <c r="R135" s="26" t="str">
        <f>IF(OR($N135="-",$W135="",$Y135=""),"",
IF($N135="Long",$Y135-$W135,
IF($N135="Short",$W135-$Y135-$X135-$X135,
IF($N135="Options",$Y135-$W135,””))))</f>
        <v/>
      </c>
      <c r="S135" s="27" t="str">
        <f t="shared" si="14"/>
        <v/>
      </c>
      <c r="T135" s="28" t="str">
        <f t="shared" si="15"/>
        <v/>
      </c>
      <c r="U135" s="29" t="str">
        <f t="shared" si="16"/>
        <v/>
      </c>
      <c r="V135" s="30" t="str">
        <f t="shared" si="17"/>
        <v/>
      </c>
      <c r="W135" s="31" t="str">
        <f t="shared" si="18"/>
        <v/>
      </c>
      <c r="X135" s="31">
        <v>0</v>
      </c>
      <c r="Y135" s="32" t="str">
        <f>IF(OR($N135="-",$O135="",$Q135=""),"",
IF($N135="Long",$O135*$Q135,
IF($N135="Short",$O135*$Q135,
IF($N135="Options",$O135*$Q135*100,””))))</f>
        <v/>
      </c>
      <c r="Z135" s="33" t="str">
        <f t="shared" si="19"/>
        <v/>
      </c>
      <c r="AA135" s="33" t="str">
        <f t="shared" si="20"/>
        <v/>
      </c>
    </row>
    <row r="136" spans="1:27" x14ac:dyDescent="0.2">
      <c r="A136" s="36"/>
      <c r="B136" s="20"/>
      <c r="C136" s="21"/>
      <c r="D136" s="21"/>
      <c r="E136" s="21"/>
      <c r="F136" s="21"/>
      <c r="G136" s="21"/>
      <c r="H136" s="21"/>
      <c r="I136" s="21"/>
      <c r="J136" s="21"/>
      <c r="K136" s="21"/>
      <c r="L136" s="22"/>
      <c r="M136" s="21"/>
      <c r="N136" s="23" t="s">
        <v>47</v>
      </c>
      <c r="O136" s="23"/>
      <c r="P136" s="24"/>
      <c r="Q136" s="25"/>
      <c r="R136" s="26" t="str">
        <f>IF(OR($N136="-",$W136="",$Y136=""),"",
IF($N136="Long",$Y136-$W136,
IF($N136="Short",$W136-$Y136-$X136-$X136,
IF($N136="Options",$Y136-$W136,””))))</f>
        <v/>
      </c>
      <c r="S136" s="27" t="str">
        <f t="shared" si="14"/>
        <v/>
      </c>
      <c r="T136" s="28" t="str">
        <f t="shared" si="15"/>
        <v/>
      </c>
      <c r="U136" s="29" t="str">
        <f t="shared" si="16"/>
        <v/>
      </c>
      <c r="V136" s="30" t="str">
        <f t="shared" si="17"/>
        <v/>
      </c>
      <c r="W136" s="31" t="str">
        <f t="shared" si="18"/>
        <v/>
      </c>
      <c r="X136" s="31">
        <v>0</v>
      </c>
      <c r="Y136" s="32" t="str">
        <f>IF(OR($N136="-",$O136="",$Q136=""),"",
IF($N136="Long",$O136*$Q136,
IF($N136="Short",$O136*$Q136,
IF($N136="Options",$O136*$Q136*100,””))))</f>
        <v/>
      </c>
      <c r="Z136" s="33" t="str">
        <f t="shared" si="19"/>
        <v/>
      </c>
      <c r="AA136" s="33" t="str">
        <f t="shared" si="20"/>
        <v/>
      </c>
    </row>
    <row r="137" spans="1:27" x14ac:dyDescent="0.2">
      <c r="A137" s="36"/>
      <c r="B137" s="20"/>
      <c r="C137" s="21"/>
      <c r="D137" s="21"/>
      <c r="E137" s="21"/>
      <c r="F137" s="21"/>
      <c r="G137" s="21"/>
      <c r="H137" s="21"/>
      <c r="I137" s="21"/>
      <c r="J137" s="21"/>
      <c r="K137" s="21"/>
      <c r="L137" s="22"/>
      <c r="M137" s="21"/>
      <c r="N137" s="23" t="s">
        <v>47</v>
      </c>
      <c r="O137" s="23"/>
      <c r="P137" s="24"/>
      <c r="Q137" s="25"/>
      <c r="R137" s="26" t="str">
        <f>IF(OR($N137="-",$W137="",$Y137=""),"",
IF($N137="Long",$Y137-$W137,
IF($N137="Short",$W137-$Y137-$X137-$X137,
IF($N137="Options",$Y137-$W137,””))))</f>
        <v/>
      </c>
      <c r="S137" s="27" t="str">
        <f t="shared" si="14"/>
        <v/>
      </c>
      <c r="T137" s="28" t="str">
        <f t="shared" si="15"/>
        <v/>
      </c>
      <c r="U137" s="29" t="str">
        <f t="shared" si="16"/>
        <v/>
      </c>
      <c r="V137" s="30" t="str">
        <f t="shared" si="17"/>
        <v/>
      </c>
      <c r="W137" s="31" t="str">
        <f t="shared" si="18"/>
        <v/>
      </c>
      <c r="X137" s="31">
        <v>0</v>
      </c>
      <c r="Y137" s="32" t="str">
        <f>IF(OR($N137="-",$O137="",$Q137=""),"",
IF($N137="Long",$O137*$Q137,
IF($N137="Short",$O137*$Q137,
IF($N137="Options",$O137*$Q137*100,””))))</f>
        <v/>
      </c>
      <c r="Z137" s="33" t="str">
        <f t="shared" si="19"/>
        <v/>
      </c>
      <c r="AA137" s="33" t="str">
        <f t="shared" si="20"/>
        <v/>
      </c>
    </row>
    <row r="138" spans="1:27" x14ac:dyDescent="0.2">
      <c r="A138" s="36"/>
      <c r="B138" s="20"/>
      <c r="C138" s="21"/>
      <c r="D138" s="21"/>
      <c r="E138" s="21"/>
      <c r="F138" s="21"/>
      <c r="G138" s="21"/>
      <c r="H138" s="21"/>
      <c r="I138" s="21"/>
      <c r="J138" s="21"/>
      <c r="K138" s="21"/>
      <c r="L138" s="22"/>
      <c r="M138" s="21"/>
      <c r="N138" s="23" t="s">
        <v>47</v>
      </c>
      <c r="O138" s="23"/>
      <c r="P138" s="24"/>
      <c r="Q138" s="25"/>
      <c r="R138" s="26" t="str">
        <f>IF(OR($N138="-",$W138="",$Y138=""),"",
IF($N138="Long",$Y138-$W138,
IF($N138="Short",$W138-$Y138-$X138-$X138,
IF($N138="Options",$Y138-$W138,””))))</f>
        <v/>
      </c>
      <c r="S138" s="27" t="str">
        <f t="shared" si="14"/>
        <v/>
      </c>
      <c r="T138" s="28" t="str">
        <f t="shared" si="15"/>
        <v/>
      </c>
      <c r="U138" s="29" t="str">
        <f t="shared" si="16"/>
        <v/>
      </c>
      <c r="V138" s="30" t="str">
        <f t="shared" si="17"/>
        <v/>
      </c>
      <c r="W138" s="31" t="str">
        <f t="shared" si="18"/>
        <v/>
      </c>
      <c r="X138" s="31">
        <v>0</v>
      </c>
      <c r="Y138" s="32" t="str">
        <f>IF(OR($N138="-",$O138="",$Q138=""),"",
IF($N138="Long",$O138*$Q138,
IF($N138="Short",$O138*$Q138,
IF($N138="Options",$O138*$Q138*100,””))))</f>
        <v/>
      </c>
      <c r="Z138" s="33" t="str">
        <f t="shared" si="19"/>
        <v/>
      </c>
      <c r="AA138" s="33" t="str">
        <f t="shared" si="20"/>
        <v/>
      </c>
    </row>
    <row r="139" spans="1:27" x14ac:dyDescent="0.2">
      <c r="A139" s="36"/>
      <c r="B139" s="20"/>
      <c r="C139" s="21"/>
      <c r="D139" s="21"/>
      <c r="E139" s="21"/>
      <c r="F139" s="21"/>
      <c r="G139" s="21"/>
      <c r="H139" s="21"/>
      <c r="I139" s="21"/>
      <c r="J139" s="21"/>
      <c r="K139" s="21"/>
      <c r="L139" s="22"/>
      <c r="M139" s="21"/>
      <c r="N139" s="23" t="s">
        <v>47</v>
      </c>
      <c r="O139" s="23"/>
      <c r="P139" s="24"/>
      <c r="Q139" s="25"/>
      <c r="R139" s="26" t="str">
        <f>IF(OR($N139="-",$W139="",$Y139=""),"",
IF($N139="Long",$Y139-$W139,
IF($N139="Short",$W139-$Y139-$X139-$X139,
IF($N139="Options",$Y139-$W139,””))))</f>
        <v/>
      </c>
      <c r="S139" s="27" t="str">
        <f t="shared" si="14"/>
        <v/>
      </c>
      <c r="T139" s="28" t="str">
        <f t="shared" si="15"/>
        <v/>
      </c>
      <c r="U139" s="29" t="str">
        <f t="shared" si="16"/>
        <v/>
      </c>
      <c r="V139" s="30" t="str">
        <f t="shared" si="17"/>
        <v/>
      </c>
      <c r="W139" s="31" t="str">
        <f t="shared" si="18"/>
        <v/>
      </c>
      <c r="X139" s="31">
        <v>0</v>
      </c>
      <c r="Y139" s="32" t="str">
        <f>IF(OR($N139="-",$O139="",$Q139=""),"",
IF($N139="Long",$O139*$Q139,
IF($N139="Short",$O139*$Q139,
IF($N139="Options",$O139*$Q139*100,””))))</f>
        <v/>
      </c>
      <c r="Z139" s="33" t="str">
        <f t="shared" si="19"/>
        <v/>
      </c>
      <c r="AA139" s="33" t="str">
        <f t="shared" si="20"/>
        <v/>
      </c>
    </row>
    <row r="140" spans="1:27" x14ac:dyDescent="0.2">
      <c r="A140" s="36"/>
      <c r="B140" s="20"/>
      <c r="C140" s="21"/>
      <c r="D140" s="21"/>
      <c r="E140" s="21"/>
      <c r="F140" s="21"/>
      <c r="G140" s="21"/>
      <c r="H140" s="21"/>
      <c r="I140" s="21"/>
      <c r="J140" s="21"/>
      <c r="K140" s="21"/>
      <c r="L140" s="22"/>
      <c r="M140" s="21"/>
      <c r="N140" s="23" t="s">
        <v>47</v>
      </c>
      <c r="O140" s="23"/>
      <c r="P140" s="24"/>
      <c r="Q140" s="25"/>
      <c r="R140" s="26" t="str">
        <f>IF(OR($N140="-",$W140="",$Y140=""),"",
IF($N140="Long",$Y140-$W140,
IF($N140="Short",$W140-$Y140-$X140-$X140,
IF($N140="Options",$Y140-$W140,””))))</f>
        <v/>
      </c>
      <c r="S140" s="27" t="str">
        <f t="shared" si="14"/>
        <v/>
      </c>
      <c r="T140" s="28" t="str">
        <f t="shared" si="15"/>
        <v/>
      </c>
      <c r="U140" s="29" t="str">
        <f t="shared" si="16"/>
        <v/>
      </c>
      <c r="V140" s="30" t="str">
        <f t="shared" si="17"/>
        <v/>
      </c>
      <c r="W140" s="31" t="str">
        <f t="shared" si="18"/>
        <v/>
      </c>
      <c r="X140" s="31">
        <v>0</v>
      </c>
      <c r="Y140" s="32" t="str">
        <f>IF(OR($N140="-",$O140="",$Q140=""),"",
IF($N140="Long",$O140*$Q140,
IF($N140="Short",$O140*$Q140,
IF($N140="Options",$O140*$Q140*100,””))))</f>
        <v/>
      </c>
      <c r="Z140" s="33" t="str">
        <f t="shared" si="19"/>
        <v/>
      </c>
      <c r="AA140" s="33" t="str">
        <f t="shared" si="20"/>
        <v/>
      </c>
    </row>
    <row r="141" spans="1:27" x14ac:dyDescent="0.2">
      <c r="A141" s="36"/>
      <c r="B141" s="20"/>
      <c r="C141" s="21"/>
      <c r="D141" s="21"/>
      <c r="E141" s="21"/>
      <c r="F141" s="21"/>
      <c r="G141" s="21"/>
      <c r="H141" s="21"/>
      <c r="I141" s="21"/>
      <c r="J141" s="21"/>
      <c r="K141" s="21"/>
      <c r="L141" s="22"/>
      <c r="M141" s="21"/>
      <c r="N141" s="23" t="s">
        <v>47</v>
      </c>
      <c r="O141" s="23"/>
      <c r="P141" s="24"/>
      <c r="Q141" s="25"/>
      <c r="R141" s="26" t="str">
        <f>IF(OR($N141="-",$W141="",$Y141=""),"",
IF($N141="Long",$Y141-$W141,
IF($N141="Short",$W141-$Y141-$X141-$X141,
IF($N141="Options",$Y141-$W141,””))))</f>
        <v/>
      </c>
      <c r="S141" s="27" t="str">
        <f t="shared" si="14"/>
        <v/>
      </c>
      <c r="T141" s="28" t="str">
        <f t="shared" si="15"/>
        <v/>
      </c>
      <c r="U141" s="29" t="str">
        <f t="shared" si="16"/>
        <v/>
      </c>
      <c r="V141" s="30" t="str">
        <f t="shared" si="17"/>
        <v/>
      </c>
      <c r="W141" s="31" t="str">
        <f t="shared" si="18"/>
        <v/>
      </c>
      <c r="X141" s="31">
        <v>0</v>
      </c>
      <c r="Y141" s="32" t="str">
        <f>IF(OR($N141="-",$O141="",$Q141=""),"",
IF($N141="Long",$O141*$Q141,
IF($N141="Short",$O141*$Q141,
IF($N141="Options",$O141*$Q141*100,””))))</f>
        <v/>
      </c>
      <c r="Z141" s="33" t="str">
        <f t="shared" si="19"/>
        <v/>
      </c>
      <c r="AA141" s="33" t="str">
        <f t="shared" si="20"/>
        <v/>
      </c>
    </row>
    <row r="142" spans="1:27" x14ac:dyDescent="0.2">
      <c r="A142" s="36"/>
      <c r="B142" s="20"/>
      <c r="C142" s="21"/>
      <c r="D142" s="21"/>
      <c r="E142" s="21"/>
      <c r="F142" s="21"/>
      <c r="G142" s="21"/>
      <c r="H142" s="21"/>
      <c r="I142" s="21"/>
      <c r="J142" s="21"/>
      <c r="K142" s="21"/>
      <c r="L142" s="22"/>
      <c r="M142" s="21"/>
      <c r="N142" s="23" t="s">
        <v>47</v>
      </c>
      <c r="O142" s="23"/>
      <c r="P142" s="24"/>
      <c r="Q142" s="25"/>
      <c r="R142" s="26" t="str">
        <f>IF(OR($N142="-",$W142="",$Y142=""),"",
IF($N142="Long",$Y142-$W142,
IF($N142="Short",$W142-$Y142-$X142-$X142,
IF($N142="Options",$Y142-$W142,””))))</f>
        <v/>
      </c>
      <c r="S142" s="27" t="str">
        <f t="shared" si="14"/>
        <v/>
      </c>
      <c r="T142" s="28" t="str">
        <f t="shared" si="15"/>
        <v/>
      </c>
      <c r="U142" s="29" t="str">
        <f t="shared" si="16"/>
        <v/>
      </c>
      <c r="V142" s="30" t="str">
        <f t="shared" si="17"/>
        <v/>
      </c>
      <c r="W142" s="31" t="str">
        <f t="shared" si="18"/>
        <v/>
      </c>
      <c r="X142" s="31">
        <v>0</v>
      </c>
      <c r="Y142" s="32" t="str">
        <f>IF(OR($N142="-",$O142="",$Q142=""),"",
IF($N142="Long",$O142*$Q142,
IF($N142="Short",$O142*$Q142,
IF($N142="Options",$O142*$Q142*100,””))))</f>
        <v/>
      </c>
      <c r="Z142" s="33" t="str">
        <f t="shared" si="19"/>
        <v/>
      </c>
      <c r="AA142" s="33" t="str">
        <f t="shared" si="20"/>
        <v/>
      </c>
    </row>
    <row r="143" spans="1:27" x14ac:dyDescent="0.2">
      <c r="A143" s="36"/>
      <c r="B143" s="20"/>
      <c r="C143" s="21"/>
      <c r="D143" s="21"/>
      <c r="E143" s="21"/>
      <c r="F143" s="21"/>
      <c r="G143" s="21"/>
      <c r="H143" s="21"/>
      <c r="I143" s="21"/>
      <c r="J143" s="21"/>
      <c r="K143" s="21"/>
      <c r="L143" s="22"/>
      <c r="M143" s="21"/>
      <c r="N143" s="23" t="s">
        <v>47</v>
      </c>
      <c r="O143" s="23"/>
      <c r="P143" s="24"/>
      <c r="Q143" s="25"/>
      <c r="R143" s="26" t="str">
        <f>IF(OR($N143="-",$W143="",$Y143=""),"",
IF($N143="Long",$Y143-$W143,
IF($N143="Short",$W143-$Y143-$X143-$X143,
IF($N143="Options",$Y143-$W143,””))))</f>
        <v/>
      </c>
      <c r="S143" s="27" t="str">
        <f t="shared" si="14"/>
        <v/>
      </c>
      <c r="T143" s="28" t="str">
        <f t="shared" si="15"/>
        <v/>
      </c>
      <c r="U143" s="29" t="str">
        <f t="shared" si="16"/>
        <v/>
      </c>
      <c r="V143" s="30" t="str">
        <f t="shared" si="17"/>
        <v/>
      </c>
      <c r="W143" s="31" t="str">
        <f t="shared" si="18"/>
        <v/>
      </c>
      <c r="X143" s="31">
        <v>0</v>
      </c>
      <c r="Y143" s="32" t="str">
        <f>IF(OR($N143="-",$O143="",$Q143=""),"",
IF($N143="Long",$O143*$Q143,
IF($N143="Short",$O143*$Q143,
IF($N143="Options",$O143*$Q143*100,””))))</f>
        <v/>
      </c>
      <c r="Z143" s="33" t="str">
        <f t="shared" si="19"/>
        <v/>
      </c>
      <c r="AA143" s="33" t="str">
        <f t="shared" si="20"/>
        <v/>
      </c>
    </row>
    <row r="144" spans="1:27" x14ac:dyDescent="0.2">
      <c r="A144" s="36"/>
      <c r="B144" s="20"/>
      <c r="C144" s="21"/>
      <c r="D144" s="21"/>
      <c r="E144" s="21"/>
      <c r="F144" s="21"/>
      <c r="G144" s="21"/>
      <c r="H144" s="21"/>
      <c r="I144" s="21"/>
      <c r="J144" s="21"/>
      <c r="K144" s="21"/>
      <c r="L144" s="22"/>
      <c r="M144" s="21"/>
      <c r="N144" s="23" t="s">
        <v>47</v>
      </c>
      <c r="O144" s="23"/>
      <c r="P144" s="24"/>
      <c r="Q144" s="25"/>
      <c r="R144" s="26" t="str">
        <f>IF(OR($N144="-",$W144="",$Y144=""),"",
IF($N144="Long",$Y144-$W144,
IF($N144="Short",$W144-$Y144-$X144-$X144,
IF($N144="Options",$Y144-$W144,””))))</f>
        <v/>
      </c>
      <c r="S144" s="27" t="str">
        <f t="shared" si="14"/>
        <v/>
      </c>
      <c r="T144" s="28" t="str">
        <f t="shared" si="15"/>
        <v/>
      </c>
      <c r="U144" s="29" t="str">
        <f t="shared" si="16"/>
        <v/>
      </c>
      <c r="V144" s="30" t="str">
        <f t="shared" si="17"/>
        <v/>
      </c>
      <c r="W144" s="31" t="str">
        <f t="shared" si="18"/>
        <v/>
      </c>
      <c r="X144" s="31">
        <v>0</v>
      </c>
      <c r="Y144" s="32" t="str">
        <f>IF(OR($N144="-",$O144="",$Q144=""),"",
IF($N144="Long",$O144*$Q144,
IF($N144="Short",$O144*$Q144,
IF($N144="Options",$O144*$Q144*100,””))))</f>
        <v/>
      </c>
      <c r="Z144" s="33" t="str">
        <f t="shared" si="19"/>
        <v/>
      </c>
      <c r="AA144" s="33" t="str">
        <f t="shared" si="20"/>
        <v/>
      </c>
    </row>
    <row r="145" spans="1:27" x14ac:dyDescent="0.2">
      <c r="A145" s="36"/>
      <c r="B145" s="20"/>
      <c r="C145" s="21"/>
      <c r="D145" s="21"/>
      <c r="E145" s="21"/>
      <c r="F145" s="21"/>
      <c r="G145" s="21"/>
      <c r="H145" s="21"/>
      <c r="I145" s="21"/>
      <c r="J145" s="21"/>
      <c r="K145" s="21"/>
      <c r="L145" s="22"/>
      <c r="M145" s="21"/>
      <c r="N145" s="23" t="s">
        <v>47</v>
      </c>
      <c r="O145" s="23"/>
      <c r="P145" s="24"/>
      <c r="Q145" s="25"/>
      <c r="R145" s="26" t="str">
        <f>IF(OR($N145="-",$W145="",$Y145=""),"",
IF($N145="Long",$Y145-$W145,
IF($N145="Short",$W145-$Y145-$X145-$X145,
IF($N145="Options",$Y145-$W145,””))))</f>
        <v/>
      </c>
      <c r="S145" s="27" t="str">
        <f t="shared" si="14"/>
        <v/>
      </c>
      <c r="T145" s="28" t="str">
        <f t="shared" si="15"/>
        <v/>
      </c>
      <c r="U145" s="29" t="str">
        <f t="shared" si="16"/>
        <v/>
      </c>
      <c r="V145" s="30" t="str">
        <f t="shared" si="17"/>
        <v/>
      </c>
      <c r="W145" s="31" t="str">
        <f t="shared" si="18"/>
        <v/>
      </c>
      <c r="X145" s="31">
        <v>0</v>
      </c>
      <c r="Y145" s="32" t="str">
        <f>IF(OR($N145="-",$O145="",$Q145=""),"",
IF($N145="Long",$O145*$Q145,
IF($N145="Short",$O145*$Q145,
IF($N145="Options",$O145*$Q145*100,””))))</f>
        <v/>
      </c>
      <c r="Z145" s="33" t="str">
        <f t="shared" si="19"/>
        <v/>
      </c>
      <c r="AA145" s="33" t="str">
        <f t="shared" si="20"/>
        <v/>
      </c>
    </row>
    <row r="146" spans="1:27" x14ac:dyDescent="0.2">
      <c r="A146" s="36"/>
      <c r="B146" s="20"/>
      <c r="C146" s="21"/>
      <c r="D146" s="21"/>
      <c r="E146" s="21"/>
      <c r="F146" s="21"/>
      <c r="G146" s="21"/>
      <c r="H146" s="21"/>
      <c r="I146" s="21"/>
      <c r="J146" s="21"/>
      <c r="K146" s="21"/>
      <c r="L146" s="22"/>
      <c r="M146" s="21"/>
      <c r="N146" s="23" t="s">
        <v>47</v>
      </c>
      <c r="O146" s="23"/>
      <c r="P146" s="24"/>
      <c r="Q146" s="25"/>
      <c r="R146" s="26" t="str">
        <f>IF(OR($N146="-",$W146="",$Y146=""),"",
IF($N146="Long",$Y146-$W146,
IF($N146="Short",$W146-$Y146-$X146-$X146,
IF($N146="Options",$Y146-$W146,””))))</f>
        <v/>
      </c>
      <c r="S146" s="27" t="str">
        <f t="shared" si="14"/>
        <v/>
      </c>
      <c r="T146" s="28" t="str">
        <f t="shared" si="15"/>
        <v/>
      </c>
      <c r="U146" s="29" t="str">
        <f t="shared" si="16"/>
        <v/>
      </c>
      <c r="V146" s="30" t="str">
        <f t="shared" si="17"/>
        <v/>
      </c>
      <c r="W146" s="31" t="str">
        <f t="shared" si="18"/>
        <v/>
      </c>
      <c r="X146" s="31">
        <v>0</v>
      </c>
      <c r="Y146" s="32" t="str">
        <f>IF(OR($N146="-",$O146="",$Q146=""),"",
IF($N146="Long",$O146*$Q146,
IF($N146="Short",$O146*$Q146,
IF($N146="Options",$O146*$Q146*100,””))))</f>
        <v/>
      </c>
      <c r="Z146" s="33" t="str">
        <f t="shared" si="19"/>
        <v/>
      </c>
      <c r="AA146" s="33" t="str">
        <f t="shared" si="20"/>
        <v/>
      </c>
    </row>
    <row r="147" spans="1:27" x14ac:dyDescent="0.2">
      <c r="A147" s="36"/>
      <c r="B147" s="20"/>
      <c r="C147" s="21"/>
      <c r="D147" s="21"/>
      <c r="E147" s="21"/>
      <c r="F147" s="21"/>
      <c r="G147" s="21"/>
      <c r="H147" s="21"/>
      <c r="I147" s="21"/>
      <c r="J147" s="21"/>
      <c r="K147" s="21"/>
      <c r="L147" s="22"/>
      <c r="M147" s="21"/>
      <c r="N147" s="23" t="s">
        <v>47</v>
      </c>
      <c r="O147" s="23"/>
      <c r="P147" s="24"/>
      <c r="Q147" s="25"/>
      <c r="R147" s="26" t="str">
        <f>IF(OR($N147="-",$W147="",$Y147=""),"",
IF($N147="Long",$Y147-$W147,
IF($N147="Short",$W147-$Y147-$X147-$X147,
IF($N147="Options",$Y147-$W147,””))))</f>
        <v/>
      </c>
      <c r="S147" s="27" t="str">
        <f t="shared" si="14"/>
        <v/>
      </c>
      <c r="T147" s="28" t="str">
        <f t="shared" si="15"/>
        <v/>
      </c>
      <c r="U147" s="29" t="str">
        <f t="shared" si="16"/>
        <v/>
      </c>
      <c r="V147" s="30" t="str">
        <f t="shared" si="17"/>
        <v/>
      </c>
      <c r="W147" s="31" t="str">
        <f t="shared" si="18"/>
        <v/>
      </c>
      <c r="X147" s="31">
        <v>0</v>
      </c>
      <c r="Y147" s="32" t="str">
        <f>IF(OR($N147="-",$O147="",$Q147=""),"",
IF($N147="Long",$O147*$Q147,
IF($N147="Short",$O147*$Q147,
IF($N147="Options",$O147*$Q147*100,””))))</f>
        <v/>
      </c>
      <c r="Z147" s="33" t="str">
        <f t="shared" si="19"/>
        <v/>
      </c>
      <c r="AA147" s="33" t="str">
        <f t="shared" si="20"/>
        <v/>
      </c>
    </row>
    <row r="148" spans="1:27" x14ac:dyDescent="0.2">
      <c r="A148" s="36"/>
      <c r="B148" s="20"/>
      <c r="C148" s="21"/>
      <c r="D148" s="21"/>
      <c r="E148" s="21"/>
      <c r="F148" s="21"/>
      <c r="G148" s="21"/>
      <c r="H148" s="21"/>
      <c r="I148" s="21"/>
      <c r="J148" s="21"/>
      <c r="K148" s="21"/>
      <c r="L148" s="22"/>
      <c r="M148" s="21"/>
      <c r="N148" s="23" t="s">
        <v>47</v>
      </c>
      <c r="O148" s="23"/>
      <c r="P148" s="24"/>
      <c r="Q148" s="25"/>
      <c r="R148" s="26" t="str">
        <f>IF(OR($N148="-",$W148="",$Y148=""),"",
IF($N148="Long",$Y148-$W148,
IF($N148="Short",$W148-$Y148-$X148-$X148,
IF($N148="Options",$Y148-$W148,””))))</f>
        <v/>
      </c>
      <c r="S148" s="27" t="str">
        <f t="shared" si="14"/>
        <v/>
      </c>
      <c r="T148" s="28" t="str">
        <f t="shared" si="15"/>
        <v/>
      </c>
      <c r="U148" s="29" t="str">
        <f t="shared" si="16"/>
        <v/>
      </c>
      <c r="V148" s="30" t="str">
        <f t="shared" si="17"/>
        <v/>
      </c>
      <c r="W148" s="31" t="str">
        <f t="shared" si="18"/>
        <v/>
      </c>
      <c r="X148" s="31">
        <v>0</v>
      </c>
      <c r="Y148" s="32" t="str">
        <f>IF(OR($N148="-",$O148="",$Q148=""),"",
IF($N148="Long",$O148*$Q148,
IF($N148="Short",$O148*$Q148,
IF($N148="Options",$O148*$Q148*100,””))))</f>
        <v/>
      </c>
      <c r="Z148" s="33" t="str">
        <f t="shared" si="19"/>
        <v/>
      </c>
      <c r="AA148" s="33" t="str">
        <f t="shared" si="20"/>
        <v/>
      </c>
    </row>
    <row r="149" spans="1:27" x14ac:dyDescent="0.2">
      <c r="A149" s="36"/>
      <c r="B149" s="20"/>
      <c r="C149" s="21"/>
      <c r="D149" s="21"/>
      <c r="E149" s="21"/>
      <c r="F149" s="21"/>
      <c r="G149" s="21"/>
      <c r="H149" s="21"/>
      <c r="I149" s="21"/>
      <c r="J149" s="21"/>
      <c r="K149" s="21"/>
      <c r="L149" s="22"/>
      <c r="M149" s="21"/>
      <c r="N149" s="23" t="s">
        <v>47</v>
      </c>
      <c r="O149" s="23"/>
      <c r="P149" s="24"/>
      <c r="Q149" s="25"/>
      <c r="R149" s="26" t="str">
        <f>IF(OR($N149="-",$W149="",$Y149=""),"",
IF($N149="Long",$Y149-$W149,
IF($N149="Short",$W149-$Y149-$X149-$X149,
IF($N149="Options",$Y149-$W149,””))))</f>
        <v/>
      </c>
      <c r="S149" s="27" t="str">
        <f t="shared" si="14"/>
        <v/>
      </c>
      <c r="T149" s="28" t="str">
        <f t="shared" si="15"/>
        <v/>
      </c>
      <c r="U149" s="29" t="str">
        <f t="shared" si="16"/>
        <v/>
      </c>
      <c r="V149" s="30" t="str">
        <f t="shared" si="17"/>
        <v/>
      </c>
      <c r="W149" s="31" t="str">
        <f t="shared" si="18"/>
        <v/>
      </c>
      <c r="X149" s="31">
        <v>0</v>
      </c>
      <c r="Y149" s="32" t="str">
        <f>IF(OR($N149="-",$O149="",$Q149=""),"",
IF($N149="Long",$O149*$Q149,
IF($N149="Short",$O149*$Q149,
IF($N149="Options",$O149*$Q149*100,””))))</f>
        <v/>
      </c>
      <c r="Z149" s="33" t="str">
        <f t="shared" si="19"/>
        <v/>
      </c>
      <c r="AA149" s="33" t="str">
        <f t="shared" si="20"/>
        <v/>
      </c>
    </row>
    <row r="150" spans="1:27" x14ac:dyDescent="0.2">
      <c r="A150" s="36"/>
      <c r="B150" s="20"/>
      <c r="C150" s="21"/>
      <c r="D150" s="21"/>
      <c r="E150" s="21"/>
      <c r="F150" s="21"/>
      <c r="G150" s="21"/>
      <c r="H150" s="21"/>
      <c r="I150" s="21"/>
      <c r="J150" s="21"/>
      <c r="K150" s="21"/>
      <c r="L150" s="22"/>
      <c r="M150" s="21"/>
      <c r="N150" s="23" t="s">
        <v>47</v>
      </c>
      <c r="O150" s="23"/>
      <c r="P150" s="24"/>
      <c r="Q150" s="25"/>
      <c r="R150" s="26" t="str">
        <f>IF(OR($N150="-",$W150="",$Y150=""),"",
IF($N150="Long",$Y150-$W150,
IF($N150="Short",$W150-$Y150-$X150-$X150,
IF($N150="Options",$Y150-$W150,””))))</f>
        <v/>
      </c>
      <c r="S150" s="27" t="str">
        <f t="shared" si="14"/>
        <v/>
      </c>
      <c r="T150" s="28" t="str">
        <f t="shared" si="15"/>
        <v/>
      </c>
      <c r="U150" s="29" t="str">
        <f t="shared" si="16"/>
        <v/>
      </c>
      <c r="V150" s="30" t="str">
        <f t="shared" si="17"/>
        <v/>
      </c>
      <c r="W150" s="31" t="str">
        <f t="shared" si="18"/>
        <v/>
      </c>
      <c r="X150" s="31">
        <v>0</v>
      </c>
      <c r="Y150" s="32" t="str">
        <f>IF(OR($N150="-",$O150="",$Q150=""),"",
IF($N150="Long",$O150*$Q150,
IF($N150="Short",$O150*$Q150,
IF($N150="Options",$O150*$Q150*100,””))))</f>
        <v/>
      </c>
      <c r="Z150" s="33" t="str">
        <f t="shared" si="19"/>
        <v/>
      </c>
      <c r="AA150" s="33" t="str">
        <f t="shared" si="20"/>
        <v/>
      </c>
    </row>
    <row r="151" spans="1:27" x14ac:dyDescent="0.2">
      <c r="A151" s="36"/>
      <c r="B151" s="20"/>
      <c r="C151" s="21"/>
      <c r="D151" s="21"/>
      <c r="E151" s="21"/>
      <c r="F151" s="21"/>
      <c r="G151" s="21"/>
      <c r="H151" s="21"/>
      <c r="I151" s="21"/>
      <c r="J151" s="21"/>
      <c r="K151" s="21"/>
      <c r="L151" s="22"/>
      <c r="M151" s="21"/>
      <c r="N151" s="23" t="s">
        <v>47</v>
      </c>
      <c r="O151" s="23"/>
      <c r="P151" s="24"/>
      <c r="Q151" s="25"/>
      <c r="R151" s="26" t="str">
        <f>IF(OR($N151="-",$W151="",$Y151=""),"",
IF($N151="Long",$Y151-$W151,
IF($N151="Short",$W151-$Y151-$X151-$X151,
IF($N151="Options",$Y151-$W151,””))))</f>
        <v/>
      </c>
      <c r="S151" s="27" t="str">
        <f t="shared" si="14"/>
        <v/>
      </c>
      <c r="T151" s="28" t="str">
        <f t="shared" si="15"/>
        <v/>
      </c>
      <c r="U151" s="29" t="str">
        <f t="shared" si="16"/>
        <v/>
      </c>
      <c r="V151" s="30" t="str">
        <f t="shared" si="17"/>
        <v/>
      </c>
      <c r="W151" s="31" t="str">
        <f t="shared" si="18"/>
        <v/>
      </c>
      <c r="X151" s="31">
        <v>0</v>
      </c>
      <c r="Y151" s="32" t="str">
        <f>IF(OR($N151="-",$O151="",$Q151=""),"",
IF($N151="Long",$O151*$Q151,
IF($N151="Short",$O151*$Q151,
IF($N151="Options",$O151*$Q151*100,””))))</f>
        <v/>
      </c>
      <c r="Z151" s="33" t="str">
        <f t="shared" si="19"/>
        <v/>
      </c>
      <c r="AA151" s="33" t="str">
        <f t="shared" si="20"/>
        <v/>
      </c>
    </row>
    <row r="152" spans="1:27" x14ac:dyDescent="0.2">
      <c r="A152" s="36"/>
      <c r="B152" s="20"/>
      <c r="C152" s="21"/>
      <c r="D152" s="21"/>
      <c r="E152" s="21"/>
      <c r="F152" s="21"/>
      <c r="G152" s="21"/>
      <c r="H152" s="21"/>
      <c r="I152" s="21"/>
      <c r="J152" s="21"/>
      <c r="K152" s="21"/>
      <c r="L152" s="22"/>
      <c r="M152" s="21"/>
      <c r="N152" s="23" t="s">
        <v>47</v>
      </c>
      <c r="O152" s="23"/>
      <c r="P152" s="24"/>
      <c r="Q152" s="25"/>
      <c r="R152" s="26" t="str">
        <f>IF(OR($N152="-",$W152="",$Y152=""),"",
IF($N152="Long",$Y152-$W152,
IF($N152="Short",$W152-$Y152-$X152-$X152,
IF($N152="Options",$Y152-$W152,””))))</f>
        <v/>
      </c>
      <c r="S152" s="27" t="str">
        <f t="shared" si="14"/>
        <v/>
      </c>
      <c r="T152" s="28" t="str">
        <f t="shared" si="15"/>
        <v/>
      </c>
      <c r="U152" s="29" t="str">
        <f t="shared" si="16"/>
        <v/>
      </c>
      <c r="V152" s="30" t="str">
        <f t="shared" si="17"/>
        <v/>
      </c>
      <c r="W152" s="31" t="str">
        <f t="shared" si="18"/>
        <v/>
      </c>
      <c r="X152" s="31">
        <v>0</v>
      </c>
      <c r="Y152" s="32" t="str">
        <f>IF(OR($N152="-",$O152="",$Q152=""),"",
IF($N152="Long",$O152*$Q152,
IF($N152="Short",$O152*$Q152,
IF($N152="Options",$O152*$Q152*100,””))))</f>
        <v/>
      </c>
      <c r="Z152" s="33" t="str">
        <f t="shared" si="19"/>
        <v/>
      </c>
      <c r="AA152" s="33" t="str">
        <f t="shared" si="20"/>
        <v/>
      </c>
    </row>
    <row r="153" spans="1:27" x14ac:dyDescent="0.2">
      <c r="A153" s="36"/>
      <c r="B153" s="20"/>
      <c r="C153" s="21"/>
      <c r="D153" s="21"/>
      <c r="E153" s="21"/>
      <c r="F153" s="21"/>
      <c r="G153" s="21"/>
      <c r="H153" s="21"/>
      <c r="I153" s="21"/>
      <c r="J153" s="21"/>
      <c r="K153" s="21"/>
      <c r="L153" s="22"/>
      <c r="M153" s="21"/>
      <c r="N153" s="23" t="s">
        <v>47</v>
      </c>
      <c r="O153" s="23"/>
      <c r="P153" s="24"/>
      <c r="Q153" s="25"/>
      <c r="R153" s="26" t="str">
        <f>IF(OR($N153="-",$W153="",$Y153=""),"",
IF($N153="Long",$Y153-$W153,
IF($N153="Short",$W153-$Y153-$X153-$X153,
IF($N153="Options",$Y153-$W153,””))))</f>
        <v/>
      </c>
      <c r="S153" s="27" t="str">
        <f t="shared" si="14"/>
        <v/>
      </c>
      <c r="T153" s="28" t="str">
        <f t="shared" si="15"/>
        <v/>
      </c>
      <c r="U153" s="29" t="str">
        <f t="shared" si="16"/>
        <v/>
      </c>
      <c r="V153" s="30" t="str">
        <f t="shared" si="17"/>
        <v/>
      </c>
      <c r="W153" s="31" t="str">
        <f t="shared" si="18"/>
        <v/>
      </c>
      <c r="X153" s="31">
        <v>0</v>
      </c>
      <c r="Y153" s="32" t="str">
        <f>IF(OR($N153="-",$O153="",$Q153=""),"",
IF($N153="Long",$O153*$Q153,
IF($N153="Short",$O153*$Q153,
IF($N153="Options",$O153*$Q153*100,””))))</f>
        <v/>
      </c>
      <c r="Z153" s="33" t="str">
        <f t="shared" si="19"/>
        <v/>
      </c>
      <c r="AA153" s="33" t="str">
        <f t="shared" si="20"/>
        <v/>
      </c>
    </row>
    <row r="154" spans="1:27" x14ac:dyDescent="0.2">
      <c r="A154" s="36"/>
      <c r="B154" s="20"/>
      <c r="C154" s="21"/>
      <c r="D154" s="21"/>
      <c r="E154" s="21"/>
      <c r="F154" s="21"/>
      <c r="G154" s="21"/>
      <c r="H154" s="21"/>
      <c r="I154" s="21"/>
      <c r="J154" s="21"/>
      <c r="K154" s="21"/>
      <c r="L154" s="22"/>
      <c r="M154" s="21"/>
      <c r="N154" s="23" t="s">
        <v>47</v>
      </c>
      <c r="O154" s="23"/>
      <c r="P154" s="24"/>
      <c r="Q154" s="25"/>
      <c r="R154" s="26" t="str">
        <f>IF(OR($N154="-",$W154="",$Y154=""),"",
IF($N154="Long",$Y154-$W154,
IF($N154="Short",$W154-$Y154-$X154-$X154,
IF($N154="Options",$Y154-$W154,””))))</f>
        <v/>
      </c>
      <c r="S154" s="27" t="str">
        <f t="shared" si="14"/>
        <v/>
      </c>
      <c r="T154" s="28" t="str">
        <f t="shared" si="15"/>
        <v/>
      </c>
      <c r="U154" s="29" t="str">
        <f t="shared" si="16"/>
        <v/>
      </c>
      <c r="V154" s="30" t="str">
        <f t="shared" si="17"/>
        <v/>
      </c>
      <c r="W154" s="31" t="str">
        <f t="shared" si="18"/>
        <v/>
      </c>
      <c r="X154" s="31">
        <v>0</v>
      </c>
      <c r="Y154" s="32" t="str">
        <f>IF(OR($N154="-",$O154="",$Q154=""),"",
IF($N154="Long",$O154*$Q154,
IF($N154="Short",$O154*$Q154,
IF($N154="Options",$O154*$Q154*100,””))))</f>
        <v/>
      </c>
      <c r="Z154" s="33" t="str">
        <f t="shared" si="19"/>
        <v/>
      </c>
      <c r="AA154" s="33" t="str">
        <f t="shared" si="20"/>
        <v/>
      </c>
    </row>
    <row r="155" spans="1:27" x14ac:dyDescent="0.2">
      <c r="A155" s="36"/>
      <c r="B155" s="20"/>
      <c r="C155" s="21"/>
      <c r="D155" s="21"/>
      <c r="E155" s="21"/>
      <c r="F155" s="21"/>
      <c r="G155" s="21"/>
      <c r="H155" s="21"/>
      <c r="I155" s="21"/>
      <c r="J155" s="21"/>
      <c r="K155" s="21"/>
      <c r="L155" s="22"/>
      <c r="M155" s="21"/>
      <c r="N155" s="23" t="s">
        <v>47</v>
      </c>
      <c r="O155" s="23"/>
      <c r="P155" s="24"/>
      <c r="Q155" s="25"/>
      <c r="R155" s="26" t="str">
        <f>IF(OR($N155="-",$W155="",$Y155=""),"",
IF($N155="Long",$Y155-$W155,
IF($N155="Short",$W155-$Y155-$X155-$X155,
IF($N155="Options",$Y155-$W155,””))))</f>
        <v/>
      </c>
      <c r="S155" s="27" t="str">
        <f t="shared" si="14"/>
        <v/>
      </c>
      <c r="T155" s="28" t="str">
        <f t="shared" si="15"/>
        <v/>
      </c>
      <c r="U155" s="29" t="str">
        <f t="shared" si="16"/>
        <v/>
      </c>
      <c r="V155" s="30" t="str">
        <f t="shared" si="17"/>
        <v/>
      </c>
      <c r="W155" s="31" t="str">
        <f t="shared" si="18"/>
        <v/>
      </c>
      <c r="X155" s="31">
        <v>0</v>
      </c>
      <c r="Y155" s="32" t="str">
        <f>IF(OR($N155="-",$O155="",$Q155=""),"",
IF($N155="Long",$O155*$Q155,
IF($N155="Short",$O155*$Q155,
IF($N155="Options",$O155*$Q155*100,””))))</f>
        <v/>
      </c>
      <c r="Z155" s="33" t="str">
        <f t="shared" si="19"/>
        <v/>
      </c>
      <c r="AA155" s="33" t="str">
        <f t="shared" si="20"/>
        <v/>
      </c>
    </row>
    <row r="156" spans="1:27" x14ac:dyDescent="0.2">
      <c r="A156" s="36"/>
      <c r="B156" s="20"/>
      <c r="C156" s="21"/>
      <c r="D156" s="21"/>
      <c r="E156" s="21"/>
      <c r="F156" s="21"/>
      <c r="G156" s="21"/>
      <c r="H156" s="21"/>
      <c r="I156" s="21"/>
      <c r="J156" s="21"/>
      <c r="K156" s="21"/>
      <c r="L156" s="22"/>
      <c r="M156" s="21"/>
      <c r="N156" s="23" t="s">
        <v>47</v>
      </c>
      <c r="O156" s="23"/>
      <c r="P156" s="24"/>
      <c r="Q156" s="25"/>
      <c r="R156" s="26" t="str">
        <f>IF(OR($N156="-",$W156="",$Y156=""),"",
IF($N156="Long",$Y156-$W156,
IF($N156="Short",$W156-$Y156-$X156-$X156,
IF($N156="Options",$Y156-$W156,””))))</f>
        <v/>
      </c>
      <c r="S156" s="27" t="str">
        <f t="shared" si="14"/>
        <v/>
      </c>
      <c r="T156" s="28" t="str">
        <f t="shared" si="15"/>
        <v/>
      </c>
      <c r="U156" s="29" t="str">
        <f t="shared" si="16"/>
        <v/>
      </c>
      <c r="V156" s="30" t="str">
        <f t="shared" si="17"/>
        <v/>
      </c>
      <c r="W156" s="31" t="str">
        <f t="shared" si="18"/>
        <v/>
      </c>
      <c r="X156" s="31">
        <v>0</v>
      </c>
      <c r="Y156" s="32" t="str">
        <f>IF(OR($N156="-",$O156="",$Q156=""),"",
IF($N156="Long",$O156*$Q156,
IF($N156="Short",$O156*$Q156,
IF($N156="Options",$O156*$Q156*100,””))))</f>
        <v/>
      </c>
      <c r="Z156" s="33" t="str">
        <f t="shared" si="19"/>
        <v/>
      </c>
      <c r="AA156" s="33" t="str">
        <f t="shared" si="20"/>
        <v/>
      </c>
    </row>
    <row r="157" spans="1:27" x14ac:dyDescent="0.2">
      <c r="A157" s="36"/>
      <c r="B157" s="20"/>
      <c r="C157" s="21"/>
      <c r="D157" s="21"/>
      <c r="E157" s="21"/>
      <c r="F157" s="21"/>
      <c r="G157" s="21"/>
      <c r="H157" s="21"/>
      <c r="I157" s="21"/>
      <c r="J157" s="21"/>
      <c r="K157" s="21"/>
      <c r="L157" s="22"/>
      <c r="M157" s="21"/>
      <c r="N157" s="23" t="s">
        <v>47</v>
      </c>
      <c r="O157" s="23"/>
      <c r="P157" s="24"/>
      <c r="Q157" s="25"/>
      <c r="R157" s="26" t="str">
        <f>IF(OR($N157="-",$W157="",$Y157=""),"",
IF($N157="Long",$Y157-$W157,
IF($N157="Short",$W157-$Y157-$X157-$X157,
IF($N157="Options",$Y157-$W157,””))))</f>
        <v/>
      </c>
      <c r="S157" s="27" t="str">
        <f t="shared" si="14"/>
        <v/>
      </c>
      <c r="T157" s="28" t="str">
        <f t="shared" si="15"/>
        <v/>
      </c>
      <c r="U157" s="29" t="str">
        <f t="shared" si="16"/>
        <v/>
      </c>
      <c r="V157" s="30" t="str">
        <f t="shared" si="17"/>
        <v/>
      </c>
      <c r="W157" s="31" t="str">
        <f t="shared" si="18"/>
        <v/>
      </c>
      <c r="X157" s="31">
        <v>0</v>
      </c>
      <c r="Y157" s="32" t="str">
        <f>IF(OR($N157="-",$O157="",$Q157=""),"",
IF($N157="Long",$O157*$Q157,
IF($N157="Short",$O157*$Q157,
IF($N157="Options",$O157*$Q157*100,””))))</f>
        <v/>
      </c>
      <c r="Z157" s="33" t="str">
        <f t="shared" si="19"/>
        <v/>
      </c>
      <c r="AA157" s="33" t="str">
        <f t="shared" si="20"/>
        <v/>
      </c>
    </row>
    <row r="158" spans="1:27" x14ac:dyDescent="0.2">
      <c r="A158" s="36"/>
      <c r="B158" s="20"/>
      <c r="C158" s="21"/>
      <c r="D158" s="21"/>
      <c r="E158" s="21"/>
      <c r="F158" s="21"/>
      <c r="G158" s="21"/>
      <c r="H158" s="21"/>
      <c r="I158" s="21"/>
      <c r="J158" s="21"/>
      <c r="K158" s="21"/>
      <c r="L158" s="22"/>
      <c r="M158" s="21"/>
      <c r="N158" s="23" t="s">
        <v>47</v>
      </c>
      <c r="O158" s="23"/>
      <c r="P158" s="24"/>
      <c r="Q158" s="25"/>
      <c r="R158" s="26" t="str">
        <f>IF(OR($N158="-",$W158="",$Y158=""),"",
IF($N158="Long",$Y158-$W158,
IF($N158="Short",$W158-$Y158-$X158-$X158,
IF($N158="Options",$Y158-$W158,””))))</f>
        <v/>
      </c>
      <c r="S158" s="27" t="str">
        <f t="shared" si="14"/>
        <v/>
      </c>
      <c r="T158" s="28" t="str">
        <f t="shared" si="15"/>
        <v/>
      </c>
      <c r="U158" s="29" t="str">
        <f t="shared" si="16"/>
        <v/>
      </c>
      <c r="V158" s="30" t="str">
        <f t="shared" si="17"/>
        <v/>
      </c>
      <c r="W158" s="31" t="str">
        <f t="shared" si="18"/>
        <v/>
      </c>
      <c r="X158" s="31">
        <v>0</v>
      </c>
      <c r="Y158" s="32" t="str">
        <f>IF(OR($N158="-",$O158="",$Q158=""),"",
IF($N158="Long",$O158*$Q158,
IF($N158="Short",$O158*$Q158,
IF($N158="Options",$O158*$Q158*100,””))))</f>
        <v/>
      </c>
      <c r="Z158" s="33" t="str">
        <f t="shared" si="19"/>
        <v/>
      </c>
      <c r="AA158" s="33" t="str">
        <f t="shared" si="20"/>
        <v/>
      </c>
    </row>
    <row r="159" spans="1:27" x14ac:dyDescent="0.2">
      <c r="A159" s="36"/>
      <c r="B159" s="20"/>
      <c r="C159" s="21"/>
      <c r="D159" s="21"/>
      <c r="E159" s="21"/>
      <c r="F159" s="21"/>
      <c r="G159" s="21"/>
      <c r="H159" s="21"/>
      <c r="I159" s="21"/>
      <c r="J159" s="21"/>
      <c r="K159" s="21"/>
      <c r="L159" s="22"/>
      <c r="M159" s="21"/>
      <c r="N159" s="23" t="s">
        <v>47</v>
      </c>
      <c r="O159" s="23"/>
      <c r="P159" s="24"/>
      <c r="Q159" s="25"/>
      <c r="R159" s="26" t="str">
        <f>IF(OR($N159="-",$W159="",$Y159=""),"",
IF($N159="Long",$Y159-$W159,
IF($N159="Short",$W159-$Y159-$X159-$X159,
IF($N159="Options",$Y159-$W159,””))))</f>
        <v/>
      </c>
      <c r="S159" s="27" t="str">
        <f t="shared" si="14"/>
        <v/>
      </c>
      <c r="T159" s="28" t="str">
        <f t="shared" si="15"/>
        <v/>
      </c>
      <c r="U159" s="29" t="str">
        <f t="shared" si="16"/>
        <v/>
      </c>
      <c r="V159" s="30" t="str">
        <f t="shared" si="17"/>
        <v/>
      </c>
      <c r="W159" s="31" t="str">
        <f t="shared" si="18"/>
        <v/>
      </c>
      <c r="X159" s="31">
        <v>0</v>
      </c>
      <c r="Y159" s="32" t="str">
        <f>IF(OR($N159="-",$O159="",$Q159=""),"",
IF($N159="Long",$O159*$Q159,
IF($N159="Short",$O159*$Q159,
IF($N159="Options",$O159*$Q159*100,””))))</f>
        <v/>
      </c>
      <c r="Z159" s="33" t="str">
        <f t="shared" si="19"/>
        <v/>
      </c>
      <c r="AA159" s="33" t="str">
        <f t="shared" si="20"/>
        <v/>
      </c>
    </row>
    <row r="160" spans="1:27" x14ac:dyDescent="0.2">
      <c r="A160" s="36"/>
      <c r="B160" s="20"/>
      <c r="C160" s="21"/>
      <c r="D160" s="21"/>
      <c r="E160" s="21"/>
      <c r="F160" s="21"/>
      <c r="G160" s="21"/>
      <c r="H160" s="21"/>
      <c r="I160" s="21"/>
      <c r="J160" s="21"/>
      <c r="K160" s="21"/>
      <c r="L160" s="22"/>
      <c r="M160" s="21"/>
      <c r="N160" s="23" t="s">
        <v>47</v>
      </c>
      <c r="O160" s="23"/>
      <c r="P160" s="24"/>
      <c r="Q160" s="25"/>
      <c r="R160" s="26" t="str">
        <f>IF(OR($N160="-",$W160="",$Y160=""),"",
IF($N160="Long",$Y160-$W160,
IF($N160="Short",$W160-$Y160-$X160-$X160,
IF($N160="Options",$Y160-$W160,””))))</f>
        <v/>
      </c>
      <c r="S160" s="27" t="str">
        <f t="shared" si="14"/>
        <v/>
      </c>
      <c r="T160" s="28" t="str">
        <f t="shared" si="15"/>
        <v/>
      </c>
      <c r="U160" s="29" t="str">
        <f t="shared" si="16"/>
        <v/>
      </c>
      <c r="V160" s="30" t="str">
        <f t="shared" si="17"/>
        <v/>
      </c>
      <c r="W160" s="31" t="str">
        <f t="shared" si="18"/>
        <v/>
      </c>
      <c r="X160" s="31">
        <v>0</v>
      </c>
      <c r="Y160" s="32" t="str">
        <f>IF(OR($N160="-",$O160="",$Q160=""),"",
IF($N160="Long",$O160*$Q160,
IF($N160="Short",$O160*$Q160,
IF($N160="Options",$O160*$Q160*100,””))))</f>
        <v/>
      </c>
      <c r="Z160" s="33" t="str">
        <f t="shared" si="19"/>
        <v/>
      </c>
      <c r="AA160" s="33" t="str">
        <f t="shared" si="20"/>
        <v/>
      </c>
    </row>
    <row r="161" spans="1:27" x14ac:dyDescent="0.2">
      <c r="A161" s="36"/>
      <c r="B161" s="20"/>
      <c r="C161" s="21"/>
      <c r="D161" s="21"/>
      <c r="E161" s="21"/>
      <c r="F161" s="21"/>
      <c r="G161" s="21"/>
      <c r="H161" s="21"/>
      <c r="I161" s="21"/>
      <c r="J161" s="21"/>
      <c r="K161" s="21"/>
      <c r="L161" s="22"/>
      <c r="M161" s="21"/>
      <c r="N161" s="23" t="s">
        <v>47</v>
      </c>
      <c r="O161" s="23"/>
      <c r="P161" s="24"/>
      <c r="Q161" s="25"/>
      <c r="R161" s="26" t="str">
        <f>IF(OR($N161="-",$W161="",$Y161=""),"",
IF($N161="Long",$Y161-$W161,
IF($N161="Short",$W161-$Y161-$X161-$X161,
IF($N161="Options",$Y161-$W161,””))))</f>
        <v/>
      </c>
      <c r="S161" s="27" t="str">
        <f t="shared" si="14"/>
        <v/>
      </c>
      <c r="T161" s="28" t="str">
        <f t="shared" si="15"/>
        <v/>
      </c>
      <c r="U161" s="29" t="str">
        <f t="shared" si="16"/>
        <v/>
      </c>
      <c r="V161" s="30" t="str">
        <f t="shared" si="17"/>
        <v/>
      </c>
      <c r="W161" s="31" t="str">
        <f t="shared" si="18"/>
        <v/>
      </c>
      <c r="X161" s="31">
        <v>0</v>
      </c>
      <c r="Y161" s="32" t="str">
        <f>IF(OR($N161="-",$O161="",$Q161=""),"",
IF($N161="Long",$O161*$Q161,
IF($N161="Short",$O161*$Q161,
IF($N161="Options",$O161*$Q161*100,””))))</f>
        <v/>
      </c>
      <c r="Z161" s="33" t="str">
        <f t="shared" si="19"/>
        <v/>
      </c>
      <c r="AA161" s="33" t="str">
        <f t="shared" si="20"/>
        <v/>
      </c>
    </row>
    <row r="162" spans="1:27" x14ac:dyDescent="0.2">
      <c r="A162" s="36"/>
      <c r="B162" s="20"/>
      <c r="C162" s="21"/>
      <c r="D162" s="21"/>
      <c r="E162" s="21"/>
      <c r="F162" s="21"/>
      <c r="G162" s="21"/>
      <c r="H162" s="21"/>
      <c r="I162" s="21"/>
      <c r="J162" s="21"/>
      <c r="K162" s="21"/>
      <c r="L162" s="22"/>
      <c r="M162" s="21"/>
      <c r="N162" s="23" t="s">
        <v>47</v>
      </c>
      <c r="O162" s="23"/>
      <c r="P162" s="24"/>
      <c r="Q162" s="25"/>
      <c r="R162" s="26" t="str">
        <f>IF(OR($N162="-",$W162="",$Y162=""),"",
IF($N162="Long",$Y162-$W162,
IF($N162="Short",$W162-$Y162-$X162-$X162,
IF($N162="Options",$Y162-$W162,””))))</f>
        <v/>
      </c>
      <c r="S162" s="27" t="str">
        <f t="shared" si="14"/>
        <v/>
      </c>
      <c r="T162" s="28" t="str">
        <f t="shared" si="15"/>
        <v/>
      </c>
      <c r="U162" s="29" t="str">
        <f t="shared" si="16"/>
        <v/>
      </c>
      <c r="V162" s="30" t="str">
        <f t="shared" si="17"/>
        <v/>
      </c>
      <c r="W162" s="31" t="str">
        <f t="shared" si="18"/>
        <v/>
      </c>
      <c r="X162" s="31">
        <v>0</v>
      </c>
      <c r="Y162" s="32" t="str">
        <f>IF(OR($N162="-",$O162="",$Q162=""),"",
IF($N162="Long",$O162*$Q162,
IF($N162="Short",$O162*$Q162,
IF($N162="Options",$O162*$Q162*100,””))))</f>
        <v/>
      </c>
      <c r="Z162" s="33" t="str">
        <f t="shared" si="19"/>
        <v/>
      </c>
      <c r="AA162" s="33" t="str">
        <f t="shared" si="20"/>
        <v/>
      </c>
    </row>
    <row r="163" spans="1:27" x14ac:dyDescent="0.2">
      <c r="A163" s="36"/>
      <c r="B163" s="20"/>
      <c r="C163" s="21"/>
      <c r="D163" s="21"/>
      <c r="E163" s="21"/>
      <c r="F163" s="21"/>
      <c r="G163" s="21"/>
      <c r="H163" s="21"/>
      <c r="I163" s="21"/>
      <c r="J163" s="21"/>
      <c r="K163" s="21"/>
      <c r="L163" s="22"/>
      <c r="M163" s="21"/>
      <c r="N163" s="23" t="s">
        <v>47</v>
      </c>
      <c r="O163" s="23"/>
      <c r="P163" s="24"/>
      <c r="Q163" s="25"/>
      <c r="R163" s="26" t="str">
        <f>IF(OR($N163="-",$W163="",$Y163=""),"",
IF($N163="Long",$Y163-$W163,
IF($N163="Short",$W163-$Y163-$X163-$X163,
IF($N163="Options",$Y163-$W163,””))))</f>
        <v/>
      </c>
      <c r="S163" s="27" t="str">
        <f t="shared" si="14"/>
        <v/>
      </c>
      <c r="T163" s="28" t="str">
        <f t="shared" si="15"/>
        <v/>
      </c>
      <c r="U163" s="29" t="str">
        <f t="shared" si="16"/>
        <v/>
      </c>
      <c r="V163" s="30" t="str">
        <f t="shared" si="17"/>
        <v/>
      </c>
      <c r="W163" s="31" t="str">
        <f t="shared" si="18"/>
        <v/>
      </c>
      <c r="X163" s="31">
        <v>0</v>
      </c>
      <c r="Y163" s="32" t="str">
        <f>IF(OR($N163="-",$O163="",$Q163=""),"",
IF($N163="Long",$O163*$Q163,
IF($N163="Short",$O163*$Q163,
IF($N163="Options",$O163*$Q163*100,””))))</f>
        <v/>
      </c>
      <c r="Z163" s="33" t="str">
        <f t="shared" si="19"/>
        <v/>
      </c>
      <c r="AA163" s="33" t="str">
        <f t="shared" si="20"/>
        <v/>
      </c>
    </row>
    <row r="164" spans="1:27" x14ac:dyDescent="0.2">
      <c r="A164" s="36"/>
      <c r="B164" s="20"/>
      <c r="C164" s="21"/>
      <c r="D164" s="21"/>
      <c r="E164" s="21"/>
      <c r="F164" s="21"/>
      <c r="G164" s="21"/>
      <c r="H164" s="21"/>
      <c r="I164" s="21"/>
      <c r="J164" s="21"/>
      <c r="K164" s="21"/>
      <c r="L164" s="22"/>
      <c r="M164" s="21"/>
      <c r="N164" s="23" t="s">
        <v>47</v>
      </c>
      <c r="O164" s="23"/>
      <c r="P164" s="24"/>
      <c r="Q164" s="25"/>
      <c r="R164" s="26" t="str">
        <f>IF(OR($N164="-",$W164="",$Y164=""),"",
IF($N164="Long",$Y164-$W164,
IF($N164="Short",$W164-$Y164-$X164-$X164,
IF($N164="Options",$Y164-$W164,””))))</f>
        <v/>
      </c>
      <c r="S164" s="27" t="str">
        <f t="shared" si="14"/>
        <v/>
      </c>
      <c r="T164" s="28" t="str">
        <f t="shared" si="15"/>
        <v/>
      </c>
      <c r="U164" s="29" t="str">
        <f t="shared" si="16"/>
        <v/>
      </c>
      <c r="V164" s="30" t="str">
        <f t="shared" si="17"/>
        <v/>
      </c>
      <c r="W164" s="31" t="str">
        <f t="shared" si="18"/>
        <v/>
      </c>
      <c r="X164" s="31">
        <v>0</v>
      </c>
      <c r="Y164" s="32" t="str">
        <f>IF(OR($N164="-",$O164="",$Q164=""),"",
IF($N164="Long",$O164*$Q164,
IF($N164="Short",$O164*$Q164,
IF($N164="Options",$O164*$Q164*100,””))))</f>
        <v/>
      </c>
      <c r="Z164" s="33" t="str">
        <f t="shared" si="19"/>
        <v/>
      </c>
      <c r="AA164" s="33" t="str">
        <f t="shared" si="20"/>
        <v/>
      </c>
    </row>
    <row r="165" spans="1:27" x14ac:dyDescent="0.2">
      <c r="A165" s="36"/>
      <c r="B165" s="20"/>
      <c r="C165" s="21"/>
      <c r="D165" s="21"/>
      <c r="E165" s="21"/>
      <c r="F165" s="21"/>
      <c r="G165" s="21"/>
      <c r="H165" s="21"/>
      <c r="I165" s="21"/>
      <c r="J165" s="21"/>
      <c r="K165" s="21"/>
      <c r="L165" s="22"/>
      <c r="M165" s="21"/>
      <c r="N165" s="23" t="s">
        <v>47</v>
      </c>
      <c r="O165" s="23"/>
      <c r="P165" s="24"/>
      <c r="Q165" s="25"/>
      <c r="R165" s="26" t="str">
        <f>IF(OR($N165="-",$W165="",$Y165=""),"",
IF($N165="Long",$Y165-$W165,
IF($N165="Short",$W165-$Y165-$X165-$X165,
IF($N165="Options",$Y165-$W165,””))))</f>
        <v/>
      </c>
      <c r="S165" s="27" t="str">
        <f t="shared" si="14"/>
        <v/>
      </c>
      <c r="T165" s="28" t="str">
        <f t="shared" si="15"/>
        <v/>
      </c>
      <c r="U165" s="29" t="str">
        <f t="shared" si="16"/>
        <v/>
      </c>
      <c r="V165" s="30" t="str">
        <f t="shared" si="17"/>
        <v/>
      </c>
      <c r="W165" s="31" t="str">
        <f t="shared" si="18"/>
        <v/>
      </c>
      <c r="X165" s="31">
        <v>0</v>
      </c>
      <c r="Y165" s="32" t="str">
        <f>IF(OR($N165="-",$O165="",$Q165=""),"",
IF($N165="Long",$O165*$Q165,
IF($N165="Short",$O165*$Q165,
IF($N165="Options",$O165*$Q165*100,””))))</f>
        <v/>
      </c>
      <c r="Z165" s="33" t="str">
        <f t="shared" si="19"/>
        <v/>
      </c>
      <c r="AA165" s="33" t="str">
        <f t="shared" si="20"/>
        <v/>
      </c>
    </row>
    <row r="166" spans="1:27" x14ac:dyDescent="0.2">
      <c r="A166" s="36"/>
      <c r="B166" s="20"/>
      <c r="C166" s="21"/>
      <c r="D166" s="21"/>
      <c r="E166" s="21"/>
      <c r="F166" s="21"/>
      <c r="G166" s="21"/>
      <c r="H166" s="21"/>
      <c r="I166" s="21"/>
      <c r="J166" s="21"/>
      <c r="K166" s="21"/>
      <c r="L166" s="22"/>
      <c r="M166" s="21"/>
      <c r="N166" s="23" t="s">
        <v>47</v>
      </c>
      <c r="O166" s="23"/>
      <c r="P166" s="24"/>
      <c r="Q166" s="25"/>
      <c r="R166" s="26" t="str">
        <f>IF(OR($N166="-",$W166="",$Y166=""),"",
IF($N166="Long",$Y166-$W166,
IF($N166="Short",$W166-$Y166-$X166-$X166,
IF($N166="Options",$Y166-$W166,””))))</f>
        <v/>
      </c>
      <c r="S166" s="27" t="str">
        <f t="shared" si="14"/>
        <v/>
      </c>
      <c r="T166" s="28" t="str">
        <f t="shared" si="15"/>
        <v/>
      </c>
      <c r="U166" s="29" t="str">
        <f t="shared" si="16"/>
        <v/>
      </c>
      <c r="V166" s="30" t="str">
        <f t="shared" si="17"/>
        <v/>
      </c>
      <c r="W166" s="31" t="str">
        <f t="shared" si="18"/>
        <v/>
      </c>
      <c r="X166" s="31">
        <v>0</v>
      </c>
      <c r="Y166" s="32" t="str">
        <f>IF(OR($N166="-",$O166="",$Q166=""),"",
IF($N166="Long",$O166*$Q166,
IF($N166="Short",$O166*$Q166,
IF($N166="Options",$O166*$Q166*100,””))))</f>
        <v/>
      </c>
      <c r="Z166" s="33" t="str">
        <f t="shared" si="19"/>
        <v/>
      </c>
      <c r="AA166" s="33" t="str">
        <f t="shared" si="20"/>
        <v/>
      </c>
    </row>
    <row r="167" spans="1:27" x14ac:dyDescent="0.2">
      <c r="A167" s="36"/>
      <c r="B167" s="20"/>
      <c r="C167" s="21"/>
      <c r="D167" s="21"/>
      <c r="E167" s="21"/>
      <c r="F167" s="21"/>
      <c r="G167" s="21"/>
      <c r="H167" s="21"/>
      <c r="I167" s="21"/>
      <c r="J167" s="21"/>
      <c r="K167" s="21"/>
      <c r="L167" s="22"/>
      <c r="M167" s="21"/>
      <c r="N167" s="23" t="s">
        <v>47</v>
      </c>
      <c r="O167" s="23"/>
      <c r="P167" s="24"/>
      <c r="Q167" s="25"/>
      <c r="R167" s="26" t="str">
        <f>IF(OR($N167="-",$W167="",$Y167=""),"",
IF($N167="Long",$Y167-$W167,
IF($N167="Short",$W167-$Y167-$X167-$X167,
IF($N167="Options",$Y167-$W167,””))))</f>
        <v/>
      </c>
      <c r="S167" s="27" t="str">
        <f t="shared" si="14"/>
        <v/>
      </c>
      <c r="T167" s="28" t="str">
        <f t="shared" si="15"/>
        <v/>
      </c>
      <c r="U167" s="29" t="str">
        <f t="shared" si="16"/>
        <v/>
      </c>
      <c r="V167" s="30" t="str">
        <f t="shared" si="17"/>
        <v/>
      </c>
      <c r="W167" s="31" t="str">
        <f t="shared" si="18"/>
        <v/>
      </c>
      <c r="X167" s="31">
        <v>0</v>
      </c>
      <c r="Y167" s="32" t="str">
        <f>IF(OR($N167="-",$O167="",$Q167=""),"",
IF($N167="Long",$O167*$Q167,
IF($N167="Short",$O167*$Q167,
IF($N167="Options",$O167*$Q167*100,””))))</f>
        <v/>
      </c>
      <c r="Z167" s="33" t="str">
        <f t="shared" si="19"/>
        <v/>
      </c>
      <c r="AA167" s="33" t="str">
        <f t="shared" si="20"/>
        <v/>
      </c>
    </row>
    <row r="168" spans="1:27" x14ac:dyDescent="0.2">
      <c r="A168" s="36"/>
      <c r="B168" s="20"/>
      <c r="C168" s="21"/>
      <c r="D168" s="21"/>
      <c r="E168" s="21"/>
      <c r="F168" s="21"/>
      <c r="G168" s="21"/>
      <c r="H168" s="21"/>
      <c r="I168" s="21"/>
      <c r="J168" s="21"/>
      <c r="K168" s="21"/>
      <c r="L168" s="22"/>
      <c r="M168" s="21"/>
      <c r="N168" s="23" t="s">
        <v>47</v>
      </c>
      <c r="O168" s="23"/>
      <c r="P168" s="24"/>
      <c r="Q168" s="25"/>
      <c r="R168" s="26" t="str">
        <f>IF(OR($N168="-",$W168="",$Y168=""),"",
IF($N168="Long",$Y168-$W168,
IF($N168="Short",$W168-$Y168-$X168-$X168,
IF($N168="Options",$Y168-$W168,””))))</f>
        <v/>
      </c>
      <c r="S168" s="27" t="str">
        <f t="shared" si="14"/>
        <v/>
      </c>
      <c r="T168" s="28" t="str">
        <f t="shared" si="15"/>
        <v/>
      </c>
      <c r="U168" s="29" t="str">
        <f t="shared" si="16"/>
        <v/>
      </c>
      <c r="V168" s="30" t="str">
        <f t="shared" si="17"/>
        <v/>
      </c>
      <c r="W168" s="31" t="str">
        <f t="shared" si="18"/>
        <v/>
      </c>
      <c r="X168" s="31">
        <v>0</v>
      </c>
      <c r="Y168" s="32" t="str">
        <f>IF(OR($N168="-",$O168="",$Q168=""),"",
IF($N168="Long",$O168*$Q168,
IF($N168="Short",$O168*$Q168,
IF($N168="Options",$O168*$Q168*100,””))))</f>
        <v/>
      </c>
      <c r="Z168" s="33" t="str">
        <f t="shared" si="19"/>
        <v/>
      </c>
      <c r="AA168" s="33" t="str">
        <f t="shared" si="20"/>
        <v/>
      </c>
    </row>
    <row r="169" spans="1:27" x14ac:dyDescent="0.2">
      <c r="A169" s="36"/>
      <c r="B169" s="20"/>
      <c r="C169" s="21"/>
      <c r="D169" s="21"/>
      <c r="E169" s="21"/>
      <c r="F169" s="21"/>
      <c r="G169" s="21"/>
      <c r="H169" s="21"/>
      <c r="I169" s="21"/>
      <c r="J169" s="21"/>
      <c r="K169" s="21"/>
      <c r="L169" s="22"/>
      <c r="M169" s="21"/>
      <c r="N169" s="23" t="s">
        <v>47</v>
      </c>
      <c r="O169" s="23"/>
      <c r="P169" s="24"/>
      <c r="Q169" s="25"/>
      <c r="R169" s="26" t="str">
        <f>IF(OR($N169="-",$W169="",$Y169=""),"",
IF($N169="Long",$Y169-$W169,
IF($N169="Short",$W169-$Y169-$X169-$X169,
IF($N169="Options",$Y169-$W169,””))))</f>
        <v/>
      </c>
      <c r="S169" s="27" t="str">
        <f t="shared" si="14"/>
        <v/>
      </c>
      <c r="T169" s="28" t="str">
        <f t="shared" si="15"/>
        <v/>
      </c>
      <c r="U169" s="29" t="str">
        <f t="shared" si="16"/>
        <v/>
      </c>
      <c r="V169" s="30" t="str">
        <f t="shared" si="17"/>
        <v/>
      </c>
      <c r="W169" s="31" t="str">
        <f t="shared" si="18"/>
        <v/>
      </c>
      <c r="X169" s="31">
        <v>0</v>
      </c>
      <c r="Y169" s="32" t="str">
        <f>IF(OR($N169="-",$O169="",$Q169=""),"",
IF($N169="Long",$O169*$Q169,
IF($N169="Short",$O169*$Q169,
IF($N169="Options",$O169*$Q169*100,””))))</f>
        <v/>
      </c>
      <c r="Z169" s="33" t="str">
        <f t="shared" si="19"/>
        <v/>
      </c>
      <c r="AA169" s="33" t="str">
        <f t="shared" si="20"/>
        <v/>
      </c>
    </row>
    <row r="170" spans="1:27" x14ac:dyDescent="0.2">
      <c r="A170" s="36"/>
      <c r="B170" s="20"/>
      <c r="C170" s="21"/>
      <c r="D170" s="21"/>
      <c r="E170" s="21"/>
      <c r="F170" s="21"/>
      <c r="G170" s="21"/>
      <c r="H170" s="21"/>
      <c r="I170" s="21"/>
      <c r="J170" s="21"/>
      <c r="K170" s="21"/>
      <c r="L170" s="22"/>
      <c r="M170" s="21"/>
      <c r="N170" s="23" t="s">
        <v>47</v>
      </c>
      <c r="O170" s="23"/>
      <c r="P170" s="24"/>
      <c r="Q170" s="25"/>
      <c r="R170" s="26" t="str">
        <f>IF(OR($N170="-",$W170="",$Y170=""),"",
IF($N170="Long",$Y170-$W170,
IF($N170="Short",$W170-$Y170-$X170-$X170,
IF($N170="Options",$Y170-$W170,””))))</f>
        <v/>
      </c>
      <c r="S170" s="27" t="str">
        <f t="shared" si="14"/>
        <v/>
      </c>
      <c r="T170" s="28" t="str">
        <f t="shared" si="15"/>
        <v/>
      </c>
      <c r="U170" s="29" t="str">
        <f t="shared" si="16"/>
        <v/>
      </c>
      <c r="V170" s="30" t="str">
        <f t="shared" si="17"/>
        <v/>
      </c>
      <c r="W170" s="31" t="str">
        <f t="shared" si="18"/>
        <v/>
      </c>
      <c r="X170" s="31">
        <v>0</v>
      </c>
      <c r="Y170" s="32" t="str">
        <f>IF(OR($N170="-",$O170="",$Q170=""),"",
IF($N170="Long",$O170*$Q170,
IF($N170="Short",$O170*$Q170,
IF($N170="Options",$O170*$Q170*100,””))))</f>
        <v/>
      </c>
      <c r="Z170" s="33" t="str">
        <f t="shared" si="19"/>
        <v/>
      </c>
      <c r="AA170" s="33" t="str">
        <f t="shared" si="20"/>
        <v/>
      </c>
    </row>
    <row r="171" spans="1:27" x14ac:dyDescent="0.2">
      <c r="A171" s="36"/>
      <c r="B171" s="20"/>
      <c r="C171" s="21"/>
      <c r="D171" s="21"/>
      <c r="E171" s="21"/>
      <c r="F171" s="21"/>
      <c r="G171" s="21"/>
      <c r="H171" s="21"/>
      <c r="I171" s="21"/>
      <c r="J171" s="21"/>
      <c r="K171" s="21"/>
      <c r="L171" s="22"/>
      <c r="M171" s="21"/>
      <c r="N171" s="23" t="s">
        <v>47</v>
      </c>
      <c r="O171" s="23"/>
      <c r="P171" s="24"/>
      <c r="Q171" s="25"/>
      <c r="R171" s="26" t="str">
        <f>IF(OR($N171="-",$W171="",$Y171=""),"",
IF($N171="Long",$Y171-$W171,
IF($N171="Short",$W171-$Y171-$X171-$X171,
IF($N171="Options",$Y171-$W171,””))))</f>
        <v/>
      </c>
      <c r="S171" s="27" t="str">
        <f t="shared" si="14"/>
        <v/>
      </c>
      <c r="T171" s="28" t="str">
        <f t="shared" si="15"/>
        <v/>
      </c>
      <c r="U171" s="29" t="str">
        <f t="shared" si="16"/>
        <v/>
      </c>
      <c r="V171" s="30" t="str">
        <f t="shared" si="17"/>
        <v/>
      </c>
      <c r="W171" s="31" t="str">
        <f t="shared" si="18"/>
        <v/>
      </c>
      <c r="X171" s="31">
        <v>0</v>
      </c>
      <c r="Y171" s="32" t="str">
        <f>IF(OR($N171="-",$O171="",$Q171=""),"",
IF($N171="Long",$O171*$Q171,
IF($N171="Short",$O171*$Q171,
IF($N171="Options",$O171*$Q171*100,””))))</f>
        <v/>
      </c>
      <c r="Z171" s="33" t="str">
        <f t="shared" si="19"/>
        <v/>
      </c>
      <c r="AA171" s="33" t="str">
        <f t="shared" si="20"/>
        <v/>
      </c>
    </row>
    <row r="172" spans="1:27" x14ac:dyDescent="0.2">
      <c r="A172" s="36"/>
      <c r="B172" s="20"/>
      <c r="C172" s="21"/>
      <c r="D172" s="21"/>
      <c r="E172" s="21"/>
      <c r="F172" s="21"/>
      <c r="G172" s="21"/>
      <c r="H172" s="21"/>
      <c r="I172" s="21"/>
      <c r="J172" s="21"/>
      <c r="K172" s="21"/>
      <c r="L172" s="22"/>
      <c r="M172" s="21"/>
      <c r="N172" s="23" t="s">
        <v>47</v>
      </c>
      <c r="O172" s="23"/>
      <c r="P172" s="24"/>
      <c r="Q172" s="25"/>
      <c r="R172" s="26" t="str">
        <f>IF(OR($N172="-",$W172="",$Y172=""),"",
IF($N172="Long",$Y172-$W172,
IF($N172="Short",$W172-$Y172-$X172-$X172,
IF($N172="Options",$Y172-$W172,””))))</f>
        <v/>
      </c>
      <c r="S172" s="27" t="str">
        <f t="shared" si="14"/>
        <v/>
      </c>
      <c r="T172" s="28" t="str">
        <f t="shared" si="15"/>
        <v/>
      </c>
      <c r="U172" s="29" t="str">
        <f t="shared" si="16"/>
        <v/>
      </c>
      <c r="V172" s="30" t="str">
        <f t="shared" si="17"/>
        <v/>
      </c>
      <c r="W172" s="31" t="str">
        <f t="shared" si="18"/>
        <v/>
      </c>
      <c r="X172" s="31">
        <v>0</v>
      </c>
      <c r="Y172" s="32" t="str">
        <f>IF(OR($N172="-",$O172="",$Q172=""),"",
IF($N172="Long",$O172*$Q172,
IF($N172="Short",$O172*$Q172,
IF($N172="Options",$O172*$Q172*100,””))))</f>
        <v/>
      </c>
      <c r="Z172" s="33" t="str">
        <f t="shared" si="19"/>
        <v/>
      </c>
      <c r="AA172" s="33" t="str">
        <f t="shared" si="20"/>
        <v/>
      </c>
    </row>
    <row r="173" spans="1:27" x14ac:dyDescent="0.2">
      <c r="A173" s="36"/>
      <c r="B173" s="20"/>
      <c r="C173" s="21"/>
      <c r="D173" s="21"/>
      <c r="E173" s="21"/>
      <c r="F173" s="21"/>
      <c r="G173" s="21"/>
      <c r="H173" s="21"/>
      <c r="I173" s="21"/>
      <c r="J173" s="21"/>
      <c r="K173" s="21"/>
      <c r="L173" s="22"/>
      <c r="M173" s="21"/>
      <c r="N173" s="23" t="s">
        <v>47</v>
      </c>
      <c r="O173" s="23"/>
      <c r="P173" s="24"/>
      <c r="Q173" s="25"/>
      <c r="R173" s="26" t="str">
        <f>IF(OR($N173="-",$W173="",$Y173=""),"",
IF($N173="Long",$Y173-$W173,
IF($N173="Short",$W173-$Y173-$X173-$X173,
IF($N173="Options",$Y173-$W173,””))))</f>
        <v/>
      </c>
      <c r="S173" s="27" t="str">
        <f t="shared" si="14"/>
        <v/>
      </c>
      <c r="T173" s="28" t="str">
        <f t="shared" si="15"/>
        <v/>
      </c>
      <c r="U173" s="29" t="str">
        <f t="shared" si="16"/>
        <v/>
      </c>
      <c r="V173" s="30" t="str">
        <f t="shared" si="17"/>
        <v/>
      </c>
      <c r="W173" s="31" t="str">
        <f t="shared" si="18"/>
        <v/>
      </c>
      <c r="X173" s="31">
        <v>0</v>
      </c>
      <c r="Y173" s="32" t="str">
        <f>IF(OR($N173="-",$O173="",$Q173=""),"",
IF($N173="Long",$O173*$Q173,
IF($N173="Short",$O173*$Q173,
IF($N173="Options",$O173*$Q173*100,””))))</f>
        <v/>
      </c>
      <c r="Z173" s="33" t="str">
        <f t="shared" si="19"/>
        <v/>
      </c>
      <c r="AA173" s="33" t="str">
        <f t="shared" si="20"/>
        <v/>
      </c>
    </row>
    <row r="174" spans="1:27" x14ac:dyDescent="0.2">
      <c r="A174" s="36"/>
      <c r="B174" s="20"/>
      <c r="C174" s="21"/>
      <c r="D174" s="21"/>
      <c r="E174" s="21"/>
      <c r="F174" s="21"/>
      <c r="G174" s="21"/>
      <c r="H174" s="21"/>
      <c r="I174" s="21"/>
      <c r="J174" s="21"/>
      <c r="K174" s="21"/>
      <c r="L174" s="22"/>
      <c r="M174" s="21"/>
      <c r="N174" s="23" t="s">
        <v>47</v>
      </c>
      <c r="O174" s="23"/>
      <c r="P174" s="24"/>
      <c r="Q174" s="25"/>
      <c r="R174" s="26" t="str">
        <f>IF(OR($N174="-",$W174="",$Y174=""),"",
IF($N174="Long",$Y174-$W174,
IF($N174="Short",$W174-$Y174-$X174-$X174,
IF($N174="Options",$Y174-$W174,””))))</f>
        <v/>
      </c>
      <c r="S174" s="27" t="str">
        <f t="shared" si="14"/>
        <v/>
      </c>
      <c r="T174" s="28" t="str">
        <f t="shared" si="15"/>
        <v/>
      </c>
      <c r="U174" s="29" t="str">
        <f t="shared" si="16"/>
        <v/>
      </c>
      <c r="V174" s="30" t="str">
        <f t="shared" si="17"/>
        <v/>
      </c>
      <c r="W174" s="31" t="str">
        <f t="shared" si="18"/>
        <v/>
      </c>
      <c r="X174" s="31">
        <v>0</v>
      </c>
      <c r="Y174" s="32" t="str">
        <f>IF(OR($N174="-",$O174="",$Q174=""),"",
IF($N174="Long",$O174*$Q174,
IF($N174="Short",$O174*$Q174,
IF($N174="Options",$O174*$Q174*100,””))))</f>
        <v/>
      </c>
      <c r="Z174" s="33" t="str">
        <f t="shared" si="19"/>
        <v/>
      </c>
      <c r="AA174" s="33" t="str">
        <f t="shared" si="20"/>
        <v/>
      </c>
    </row>
    <row r="175" spans="1:27" x14ac:dyDescent="0.2">
      <c r="A175" s="36"/>
      <c r="B175" s="20"/>
      <c r="C175" s="21"/>
      <c r="D175" s="21"/>
      <c r="E175" s="21"/>
      <c r="F175" s="21"/>
      <c r="G175" s="21"/>
      <c r="H175" s="21"/>
      <c r="I175" s="21"/>
      <c r="J175" s="21"/>
      <c r="K175" s="21"/>
      <c r="L175" s="22"/>
      <c r="M175" s="21"/>
      <c r="N175" s="23" t="s">
        <v>47</v>
      </c>
      <c r="O175" s="23"/>
      <c r="P175" s="24"/>
      <c r="Q175" s="25"/>
      <c r="R175" s="26" t="str">
        <f>IF(OR($N175="-",$W175="",$Y175=""),"",
IF($N175="Long",$Y175-$W175,
IF($N175="Short",$W175-$Y175-$X175-$X175,
IF($N175="Options",$Y175-$W175,””))))</f>
        <v/>
      </c>
      <c r="S175" s="27" t="str">
        <f t="shared" si="14"/>
        <v/>
      </c>
      <c r="T175" s="28" t="str">
        <f t="shared" si="15"/>
        <v/>
      </c>
      <c r="U175" s="29" t="str">
        <f t="shared" si="16"/>
        <v/>
      </c>
      <c r="V175" s="30" t="str">
        <f t="shared" si="17"/>
        <v/>
      </c>
      <c r="W175" s="31" t="str">
        <f t="shared" si="18"/>
        <v/>
      </c>
      <c r="X175" s="31">
        <v>0</v>
      </c>
      <c r="Y175" s="32" t="str">
        <f>IF(OR($N175="-",$O175="",$Q175=""),"",
IF($N175="Long",$O175*$Q175,
IF($N175="Short",$O175*$Q175,
IF($N175="Options",$O175*$Q175*100,””))))</f>
        <v/>
      </c>
      <c r="Z175" s="33" t="str">
        <f t="shared" si="19"/>
        <v/>
      </c>
      <c r="AA175" s="33" t="str">
        <f t="shared" si="20"/>
        <v/>
      </c>
    </row>
    <row r="176" spans="1:27" x14ac:dyDescent="0.2">
      <c r="A176" s="36"/>
      <c r="B176" s="20"/>
      <c r="C176" s="21"/>
      <c r="D176" s="21"/>
      <c r="E176" s="21"/>
      <c r="F176" s="21"/>
      <c r="G176" s="21"/>
      <c r="H176" s="21"/>
      <c r="I176" s="21"/>
      <c r="J176" s="21"/>
      <c r="K176" s="21"/>
      <c r="L176" s="22"/>
      <c r="M176" s="21"/>
      <c r="N176" s="23" t="s">
        <v>47</v>
      </c>
      <c r="O176" s="23"/>
      <c r="P176" s="24"/>
      <c r="Q176" s="25"/>
      <c r="R176" s="26" t="str">
        <f>IF(OR($N176="-",$W176="",$Y176=""),"",
IF($N176="Long",$Y176-$W176,
IF($N176="Short",$W176-$Y176-$X176-$X176,
IF($N176="Options",$Y176-$W176,””))))</f>
        <v/>
      </c>
      <c r="S176" s="27" t="str">
        <f t="shared" si="14"/>
        <v/>
      </c>
      <c r="T176" s="28" t="str">
        <f t="shared" si="15"/>
        <v/>
      </c>
      <c r="U176" s="29" t="str">
        <f t="shared" si="16"/>
        <v/>
      </c>
      <c r="V176" s="30" t="str">
        <f t="shared" si="17"/>
        <v/>
      </c>
      <c r="W176" s="31" t="str">
        <f t="shared" si="18"/>
        <v/>
      </c>
      <c r="X176" s="31">
        <v>0</v>
      </c>
      <c r="Y176" s="32" t="str">
        <f>IF(OR($N176="-",$O176="",$Q176=""),"",
IF($N176="Long",$O176*$Q176,
IF($N176="Short",$O176*$Q176,
IF($N176="Options",$O176*$Q176*100,””))))</f>
        <v/>
      </c>
      <c r="Z176" s="33" t="str">
        <f t="shared" si="19"/>
        <v/>
      </c>
      <c r="AA176" s="33" t="str">
        <f t="shared" si="20"/>
        <v/>
      </c>
    </row>
    <row r="177" spans="1:28" x14ac:dyDescent="0.2">
      <c r="A177" s="36"/>
      <c r="B177" s="20"/>
      <c r="C177" s="21"/>
      <c r="D177" s="21"/>
      <c r="E177" s="21"/>
      <c r="F177" s="21"/>
      <c r="G177" s="21"/>
      <c r="H177" s="21"/>
      <c r="I177" s="21"/>
      <c r="J177" s="21"/>
      <c r="K177" s="21"/>
      <c r="L177" s="22"/>
      <c r="M177" s="21"/>
      <c r="N177" s="23" t="s">
        <v>47</v>
      </c>
      <c r="O177" s="23"/>
      <c r="P177" s="24"/>
      <c r="Q177" s="25"/>
      <c r="R177" s="26" t="str">
        <f>IF(OR($N177="-",$W177="",$Y177=""),"",
IF($N177="Long",$Y177-$W177,
IF($N177="Short",$W177-$Y177-$X177-$X177,
IF($N177="Options",$Y177-$W177,””))))</f>
        <v/>
      </c>
      <c r="S177" s="27" t="str">
        <f t="shared" si="14"/>
        <v/>
      </c>
      <c r="T177" s="28" t="str">
        <f t="shared" si="15"/>
        <v/>
      </c>
      <c r="U177" s="29" t="str">
        <f t="shared" si="16"/>
        <v/>
      </c>
      <c r="V177" s="30" t="str">
        <f t="shared" si="17"/>
        <v/>
      </c>
      <c r="W177" s="31" t="str">
        <f t="shared" si="18"/>
        <v/>
      </c>
      <c r="X177" s="31">
        <v>0</v>
      </c>
      <c r="Y177" s="32" t="str">
        <f>IF(OR($N177="-",$O177="",$Q177=""),"",
IF($N177="Long",$O177*$Q177,
IF($N177="Short",$O177*$Q177,
IF($N177="Options",$O177*$Q177*100,””))))</f>
        <v/>
      </c>
      <c r="Z177" s="33" t="str">
        <f t="shared" si="19"/>
        <v/>
      </c>
      <c r="AA177" s="33" t="str">
        <f t="shared" si="20"/>
        <v/>
      </c>
    </row>
    <row r="178" spans="1:28" x14ac:dyDescent="0.2">
      <c r="A178" s="36"/>
      <c r="B178" s="20"/>
      <c r="C178" s="21"/>
      <c r="D178" s="21"/>
      <c r="E178" s="21"/>
      <c r="F178" s="21"/>
      <c r="G178" s="21"/>
      <c r="H178" s="21"/>
      <c r="I178" s="21"/>
      <c r="J178" s="21"/>
      <c r="K178" s="21"/>
      <c r="L178" s="22"/>
      <c r="M178" s="21"/>
      <c r="N178" s="23" t="s">
        <v>47</v>
      </c>
      <c r="O178" s="23"/>
      <c r="P178" s="24"/>
      <c r="Q178" s="25"/>
      <c r="R178" s="26" t="str">
        <f>IF(OR($N178="-",$W178="",$Y178=""),"",
IF($N178="Long",$Y178-$W178,
IF($N178="Short",$W178-$Y178-$X178-$X178,
IF($N178="Options",$Y178-$W178,””))))</f>
        <v/>
      </c>
      <c r="S178" s="27" t="str">
        <f t="shared" si="14"/>
        <v/>
      </c>
      <c r="T178" s="28" t="str">
        <f t="shared" si="15"/>
        <v/>
      </c>
      <c r="U178" s="29" t="str">
        <f t="shared" si="16"/>
        <v/>
      </c>
      <c r="V178" s="30" t="str">
        <f t="shared" si="17"/>
        <v/>
      </c>
      <c r="W178" s="31" t="str">
        <f t="shared" si="18"/>
        <v/>
      </c>
      <c r="X178" s="31">
        <v>0</v>
      </c>
      <c r="Y178" s="32" t="str">
        <f>IF(OR($N178="-",$O178="",$Q178=""),"",
IF($N178="Long",$O178*$Q178,
IF($N178="Short",$O178*$Q178,
IF($N178="Options",$O178*$Q178*100,””))))</f>
        <v/>
      </c>
      <c r="Z178" s="33" t="str">
        <f t="shared" si="19"/>
        <v/>
      </c>
      <c r="AA178" s="33" t="str">
        <f t="shared" si="20"/>
        <v/>
      </c>
    </row>
    <row r="179" spans="1:28" x14ac:dyDescent="0.2">
      <c r="A179" s="36"/>
      <c r="B179" s="20"/>
      <c r="C179" s="21"/>
      <c r="D179" s="21"/>
      <c r="E179" s="21"/>
      <c r="F179" s="21"/>
      <c r="G179" s="21"/>
      <c r="H179" s="21"/>
      <c r="I179" s="21"/>
      <c r="J179" s="21"/>
      <c r="K179" s="21"/>
      <c r="L179" s="22"/>
      <c r="M179" s="21"/>
      <c r="N179" s="23" t="s">
        <v>47</v>
      </c>
      <c r="O179" s="23"/>
      <c r="P179" s="24"/>
      <c r="Q179" s="25"/>
      <c r="R179" s="26" t="str">
        <f>IF(OR($N179="-",$W179="",$Y179=""),"",
IF($N179="Long",$Y179-$W179,
IF($N179="Short",$W179-$Y179-$X179-$X179,
IF($N179="Options",$Y179-$W179,””))))</f>
        <v/>
      </c>
      <c r="S179" s="27" t="str">
        <f t="shared" si="14"/>
        <v/>
      </c>
      <c r="T179" s="28" t="str">
        <f t="shared" si="15"/>
        <v/>
      </c>
      <c r="U179" s="29" t="str">
        <f t="shared" si="16"/>
        <v/>
      </c>
      <c r="V179" s="30" t="str">
        <f t="shared" si="17"/>
        <v/>
      </c>
      <c r="W179" s="31" t="str">
        <f t="shared" si="18"/>
        <v/>
      </c>
      <c r="X179" s="31">
        <v>0</v>
      </c>
      <c r="Y179" s="32" t="str">
        <f>IF(OR($N179="-",$O179="",$Q179=""),"",
IF($N179="Long",$O179*$Q179,
IF($N179="Short",$O179*$Q179,
IF($N179="Options",$O179*$Q179*100,””))))</f>
        <v/>
      </c>
      <c r="Z179" s="33" t="str">
        <f t="shared" si="19"/>
        <v/>
      </c>
      <c r="AA179" s="33" t="str">
        <f t="shared" si="20"/>
        <v/>
      </c>
    </row>
    <row r="180" spans="1:28" x14ac:dyDescent="0.2">
      <c r="A180" s="36"/>
      <c r="B180" s="20"/>
      <c r="C180" s="21"/>
      <c r="D180" s="21"/>
      <c r="E180" s="21"/>
      <c r="F180" s="21"/>
      <c r="G180" s="21"/>
      <c r="H180" s="21"/>
      <c r="I180" s="21"/>
      <c r="J180" s="21"/>
      <c r="K180" s="21"/>
      <c r="L180" s="22"/>
      <c r="M180" s="21"/>
      <c r="N180" s="23" t="s">
        <v>47</v>
      </c>
      <c r="O180" s="23"/>
      <c r="P180" s="24"/>
      <c r="Q180" s="25"/>
      <c r="R180" s="26" t="str">
        <f>IF(OR($N180="-",$W180="",$Y180=""),"",
IF($N180="Long",$Y180-$W180,
IF($N180="Short",$W180-$Y180-$X180-$X180,
IF($N180="Options",$Y180-$W180,””))))</f>
        <v/>
      </c>
      <c r="S180" s="27" t="str">
        <f t="shared" si="14"/>
        <v/>
      </c>
      <c r="T180" s="28" t="str">
        <f t="shared" si="15"/>
        <v/>
      </c>
      <c r="U180" s="29" t="str">
        <f t="shared" si="16"/>
        <v/>
      </c>
      <c r="V180" s="30" t="str">
        <f t="shared" si="17"/>
        <v/>
      </c>
      <c r="W180" s="31" t="str">
        <f t="shared" si="18"/>
        <v/>
      </c>
      <c r="X180" s="31">
        <v>0</v>
      </c>
      <c r="Y180" s="32" t="str">
        <f>IF(OR($N180="-",$O180="",$Q180=""),"",
IF($N180="Long",$O180*$Q180,
IF($N180="Short",$O180*$Q180,
IF($N180="Options",$O180*$Q180*100,””))))</f>
        <v/>
      </c>
      <c r="Z180" s="33" t="str">
        <f t="shared" si="19"/>
        <v/>
      </c>
      <c r="AA180" s="33" t="str">
        <f t="shared" si="20"/>
        <v/>
      </c>
    </row>
    <row r="181" spans="1:28" x14ac:dyDescent="0.2">
      <c r="A181" s="36"/>
      <c r="B181" s="20"/>
      <c r="C181" s="21"/>
      <c r="D181" s="21"/>
      <c r="E181" s="21"/>
      <c r="F181" s="21"/>
      <c r="G181" s="21"/>
      <c r="H181" s="21"/>
      <c r="I181" s="21"/>
      <c r="J181" s="21"/>
      <c r="K181" s="21"/>
      <c r="L181" s="22"/>
      <c r="M181" s="21"/>
      <c r="N181" s="23" t="s">
        <v>47</v>
      </c>
      <c r="O181" s="23"/>
      <c r="P181" s="24"/>
      <c r="Q181" s="25"/>
      <c r="R181" s="26" t="str">
        <f>IF(OR($N181="-",$W181="",$Y181=""),"",
IF($N181="Long",$Y181-$W181,
IF($N181="Short",$W181-$Y181-$X181-$X181,
IF($N181="Options",$Y181-$W181,””))))</f>
        <v/>
      </c>
      <c r="S181" s="27" t="str">
        <f t="shared" si="14"/>
        <v/>
      </c>
      <c r="T181" s="28" t="str">
        <f t="shared" si="15"/>
        <v/>
      </c>
      <c r="U181" s="29" t="str">
        <f t="shared" si="16"/>
        <v/>
      </c>
      <c r="V181" s="30" t="str">
        <f t="shared" si="17"/>
        <v/>
      </c>
      <c r="W181" s="31" t="str">
        <f t="shared" si="18"/>
        <v/>
      </c>
      <c r="X181" s="31">
        <v>0</v>
      </c>
      <c r="Y181" s="32" t="str">
        <f>IF(OR($N181="-",$O181="",$Q181=""),"",
IF($N181="Long",$O181*$Q181,
IF($N181="Short",$O181*$Q181,
IF($N181="Options",$O181*$Q181*100,””))))</f>
        <v/>
      </c>
      <c r="Z181" s="33" t="str">
        <f t="shared" si="19"/>
        <v/>
      </c>
      <c r="AA181" s="33" t="str">
        <f t="shared" si="20"/>
        <v/>
      </c>
    </row>
    <row r="182" spans="1:28" x14ac:dyDescent="0.2">
      <c r="A182" s="36"/>
      <c r="B182" s="20"/>
      <c r="C182" s="21"/>
      <c r="D182" s="21"/>
      <c r="E182" s="21"/>
      <c r="F182" s="21"/>
      <c r="G182" s="21"/>
      <c r="H182" s="21"/>
      <c r="I182" s="21"/>
      <c r="J182" s="21"/>
      <c r="K182" s="21"/>
      <c r="L182" s="22"/>
      <c r="M182" s="21"/>
      <c r="N182" s="23" t="s">
        <v>47</v>
      </c>
      <c r="O182" s="23"/>
      <c r="P182" s="24"/>
      <c r="Q182" s="25"/>
      <c r="R182" s="26" t="str">
        <f>IF(OR($N182="-",$W182="",$Y182=""),"",
IF($N182="Long",$Y182-$W182,
IF($N182="Short",$W182-$Y182-$X182-$X182,
IF($N182="Options",$Y182-$W182,””))))</f>
        <v/>
      </c>
      <c r="S182" s="27" t="str">
        <f t="shared" si="14"/>
        <v/>
      </c>
      <c r="T182" s="28" t="str">
        <f t="shared" si="15"/>
        <v/>
      </c>
      <c r="U182" s="29" t="str">
        <f t="shared" si="16"/>
        <v/>
      </c>
      <c r="V182" s="30" t="str">
        <f t="shared" si="17"/>
        <v/>
      </c>
      <c r="W182" s="31" t="str">
        <f t="shared" si="18"/>
        <v/>
      </c>
      <c r="X182" s="31">
        <v>0</v>
      </c>
      <c r="Y182" s="32" t="str">
        <f>IF(OR($N182="-",$O182="",$Q182=""),"",
IF($N182="Long",$O182*$Q182,
IF($N182="Short",$O182*$Q182,
IF($N182="Options",$O182*$Q182*100,””))))</f>
        <v/>
      </c>
      <c r="Z182" s="33" t="str">
        <f t="shared" si="19"/>
        <v/>
      </c>
      <c r="AA182" s="33" t="str">
        <f t="shared" si="20"/>
        <v/>
      </c>
    </row>
    <row r="183" spans="1:28" x14ac:dyDescent="0.2">
      <c r="A183" s="36"/>
      <c r="B183" s="20"/>
      <c r="C183" s="21"/>
      <c r="D183" s="21"/>
      <c r="E183" s="21"/>
      <c r="F183" s="21"/>
      <c r="G183" s="21"/>
      <c r="H183" s="21"/>
      <c r="I183" s="21"/>
      <c r="J183" s="21"/>
      <c r="K183" s="21"/>
      <c r="L183" s="22"/>
      <c r="M183" s="21"/>
      <c r="N183" s="23" t="s">
        <v>47</v>
      </c>
      <c r="O183" s="23"/>
      <c r="P183" s="24"/>
      <c r="Q183" s="25"/>
      <c r="R183" s="26" t="str">
        <f>IF(OR($N183="-",$W183="",$Y183=""),"",
IF($N183="Long",$Y183-$W183,
IF($N183="Short",$W183-$Y183-$X183-$X183,
IF($N183="Options",$Y183-$W183,””))))</f>
        <v/>
      </c>
      <c r="S183" s="27" t="str">
        <f t="shared" si="14"/>
        <v/>
      </c>
      <c r="T183" s="28" t="str">
        <f t="shared" si="15"/>
        <v/>
      </c>
      <c r="U183" s="29" t="str">
        <f t="shared" si="16"/>
        <v/>
      </c>
      <c r="V183" s="30" t="str">
        <f t="shared" si="17"/>
        <v/>
      </c>
      <c r="W183" s="31" t="str">
        <f t="shared" si="18"/>
        <v/>
      </c>
      <c r="X183" s="31">
        <v>0</v>
      </c>
      <c r="Y183" s="32" t="str">
        <f>IF(OR($N183="-",$O183="",$Q183=""),"",
IF($N183="Long",$O183*$Q183,
IF($N183="Short",$O183*$Q183,
IF($N183="Options",$O183*$Q183*100,””))))</f>
        <v/>
      </c>
      <c r="Z183" s="33" t="str">
        <f t="shared" si="19"/>
        <v/>
      </c>
      <c r="AA183" s="33" t="str">
        <f t="shared" si="20"/>
        <v/>
      </c>
    </row>
    <row r="184" spans="1:28" x14ac:dyDescent="0.2">
      <c r="A184" s="36"/>
      <c r="B184" s="20"/>
      <c r="C184" s="21"/>
      <c r="D184" s="21"/>
      <c r="E184" s="21"/>
      <c r="F184" s="21"/>
      <c r="G184" s="21"/>
      <c r="H184" s="21"/>
      <c r="I184" s="21"/>
      <c r="J184" s="21"/>
      <c r="K184" s="21"/>
      <c r="L184" s="22"/>
      <c r="M184" s="21"/>
      <c r="N184" s="23" t="s">
        <v>47</v>
      </c>
      <c r="O184" s="23"/>
      <c r="P184" s="24"/>
      <c r="Q184" s="25"/>
      <c r="R184" s="26" t="str">
        <f>IF(OR($N184="-",$W184="",$Y184=""),"",
IF($N184="Long",$Y184-$W184,
IF($N184="Short",$W184-$Y184-$X184-$X184,
IF($N184="Options",$Y184-$W184,””))))</f>
        <v/>
      </c>
      <c r="S184" s="27" t="str">
        <f t="shared" si="14"/>
        <v/>
      </c>
      <c r="T184" s="28" t="str">
        <f t="shared" si="15"/>
        <v/>
      </c>
      <c r="U184" s="29" t="str">
        <f t="shared" si="16"/>
        <v/>
      </c>
      <c r="V184" s="30" t="str">
        <f t="shared" si="17"/>
        <v/>
      </c>
      <c r="W184" s="31" t="str">
        <f t="shared" si="18"/>
        <v/>
      </c>
      <c r="X184" s="31">
        <v>0</v>
      </c>
      <c r="Y184" s="32" t="str">
        <f>IF(OR($N184="-",$O184="",$Q184=""),"",
IF($N184="Long",$O184*$Q184,
IF($N184="Short",$O184*$Q184,
IF($N184="Options",$O184*$Q184*100,””))))</f>
        <v/>
      </c>
      <c r="Z184" s="33" t="str">
        <f t="shared" si="19"/>
        <v/>
      </c>
      <c r="AA184" s="33" t="str">
        <f t="shared" si="20"/>
        <v/>
      </c>
    </row>
    <row r="185" spans="1:28" x14ac:dyDescent="0.2">
      <c r="A185" s="36"/>
      <c r="B185" s="20"/>
      <c r="C185" s="21"/>
      <c r="D185" s="21"/>
      <c r="E185" s="21"/>
      <c r="F185" s="21"/>
      <c r="G185" s="21"/>
      <c r="H185" s="21"/>
      <c r="I185" s="21"/>
      <c r="J185" s="21"/>
      <c r="K185" s="21"/>
      <c r="L185" s="22"/>
      <c r="M185" s="21"/>
      <c r="N185" s="23" t="s">
        <v>47</v>
      </c>
      <c r="O185" s="23"/>
      <c r="P185" s="24"/>
      <c r="Q185" s="25"/>
      <c r="R185" s="26" t="str">
        <f>IF(OR($N185="-",$W185="",$Y185=""),"",
IF($N185="Long",$Y185-$W185,
IF($N185="Short",$W185-$Y185-$X185-$X185,
IF($N185="Options",$Y185-$W185,””))))</f>
        <v/>
      </c>
      <c r="S185" s="27" t="str">
        <f t="shared" si="14"/>
        <v/>
      </c>
      <c r="T185" s="28" t="str">
        <f t="shared" si="15"/>
        <v/>
      </c>
      <c r="U185" s="29" t="str">
        <f t="shared" si="16"/>
        <v/>
      </c>
      <c r="V185" s="30" t="str">
        <f t="shared" si="17"/>
        <v/>
      </c>
      <c r="W185" s="31" t="str">
        <f t="shared" si="18"/>
        <v/>
      </c>
      <c r="X185" s="31">
        <v>0</v>
      </c>
      <c r="Y185" s="32" t="str">
        <f>IF(OR($N185="-",$O185="",$Q185=""),"",
IF($N185="Long",$O185*$Q185,
IF($N185="Short",$O185*$Q185,
IF($N185="Options",$O185*$Q185*100,””))))</f>
        <v/>
      </c>
      <c r="Z185" s="33" t="str">
        <f t="shared" si="19"/>
        <v/>
      </c>
      <c r="AA185" s="33" t="str">
        <f t="shared" si="20"/>
        <v/>
      </c>
    </row>
    <row r="186" spans="1:28" x14ac:dyDescent="0.2">
      <c r="A186" s="36"/>
      <c r="B186" s="20"/>
      <c r="C186" s="21"/>
      <c r="D186" s="21"/>
      <c r="E186" s="21"/>
      <c r="F186" s="21"/>
      <c r="G186" s="21"/>
      <c r="H186" s="21"/>
      <c r="I186" s="21"/>
      <c r="J186" s="21"/>
      <c r="K186" s="21"/>
      <c r="L186" s="22"/>
      <c r="M186" s="21"/>
      <c r="N186" s="23" t="s">
        <v>47</v>
      </c>
      <c r="O186" s="23"/>
      <c r="P186" s="24"/>
      <c r="Q186" s="25"/>
      <c r="R186" s="26" t="str">
        <f>IF(OR($N186="-",$W186="",$Y186=""),"",
IF($N186="Long",$Y186-$W186,
IF($N186="Short",$W186-$Y186-$X186-$X186,
IF($N186="Options",$Y186-$W186,””))))</f>
        <v/>
      </c>
      <c r="S186" s="27" t="str">
        <f t="shared" si="14"/>
        <v/>
      </c>
      <c r="T186" s="28" t="str">
        <f t="shared" si="15"/>
        <v/>
      </c>
      <c r="U186" s="29" t="str">
        <f t="shared" si="16"/>
        <v/>
      </c>
      <c r="V186" s="30" t="str">
        <f t="shared" si="17"/>
        <v/>
      </c>
      <c r="W186" s="31" t="str">
        <f t="shared" si="18"/>
        <v/>
      </c>
      <c r="X186" s="31">
        <v>0</v>
      </c>
      <c r="Y186" s="32" t="str">
        <f>IF(OR($N186="-",$O186="",$Q186=""),"",
IF($N186="Long",$O186*$Q186,
IF($N186="Short",$O186*$Q186,
IF($N186="Options",$O186*$Q186*100,””))))</f>
        <v/>
      </c>
      <c r="Z186" s="33" t="str">
        <f t="shared" si="19"/>
        <v/>
      </c>
      <c r="AA186" s="33" t="str">
        <f t="shared" si="20"/>
        <v/>
      </c>
    </row>
    <row r="187" spans="1:28" x14ac:dyDescent="0.2">
      <c r="A187" s="36"/>
      <c r="B187" s="20"/>
      <c r="C187" s="21"/>
      <c r="D187" s="21"/>
      <c r="E187" s="21"/>
      <c r="F187" s="21"/>
      <c r="G187" s="21"/>
      <c r="H187" s="21"/>
      <c r="I187" s="21"/>
      <c r="J187" s="21"/>
      <c r="K187" s="21"/>
      <c r="L187" s="22"/>
      <c r="M187" s="21"/>
      <c r="N187" s="23" t="s">
        <v>47</v>
      </c>
      <c r="O187" s="23"/>
      <c r="P187" s="24"/>
      <c r="Q187" s="25"/>
      <c r="R187" s="26" t="str">
        <f>IF(OR($N187="-",$W187="",$Y187=""),"",
IF($N187="Long",$Y187-$W187,
IF($N187="Short",$W187-$Y187-$X187-$X187,
IF($N187="Options",$Y187-$W187,””))))</f>
        <v/>
      </c>
      <c r="S187" s="27" t="str">
        <f t="shared" si="14"/>
        <v/>
      </c>
      <c r="T187" s="28" t="str">
        <f t="shared" si="15"/>
        <v/>
      </c>
      <c r="U187" s="29" t="str">
        <f t="shared" si="16"/>
        <v/>
      </c>
      <c r="V187" s="30" t="str">
        <f t="shared" si="17"/>
        <v/>
      </c>
      <c r="W187" s="31" t="str">
        <f t="shared" si="18"/>
        <v/>
      </c>
      <c r="X187" s="31">
        <v>0</v>
      </c>
      <c r="Y187" s="32" t="str">
        <f>IF(OR($N187="-",$O187="",$Q187=""),"",
IF($N187="Long",$O187*$Q187,
IF($N187="Short",$O187*$Q187,
IF($N187="Options",$O187*$Q187*100,””))))</f>
        <v/>
      </c>
      <c r="Z187" s="33" t="str">
        <f t="shared" si="19"/>
        <v/>
      </c>
      <c r="AA187" s="33" t="str">
        <f t="shared" si="20"/>
        <v/>
      </c>
    </row>
    <row r="188" spans="1:28" x14ac:dyDescent="0.2">
      <c r="A188" s="36"/>
      <c r="B188" s="20"/>
      <c r="C188" s="21"/>
      <c r="D188" s="21"/>
      <c r="E188" s="21"/>
      <c r="F188" s="21"/>
      <c r="G188" s="21"/>
      <c r="H188" s="21"/>
      <c r="I188" s="21"/>
      <c r="J188" s="21"/>
      <c r="K188" s="21"/>
      <c r="L188" s="22"/>
      <c r="M188" s="21"/>
      <c r="N188" s="23" t="s">
        <v>47</v>
      </c>
      <c r="O188" s="23"/>
      <c r="P188" s="24"/>
      <c r="Q188" s="25"/>
      <c r="R188" s="26" t="str">
        <f>IF(OR($N188="-",$W188="",$Y188=""),"",
IF($N188="Long",$Y188-$W188,
IF($N188="Short",$W188-$Y188-$X188-$X188,
IF($N188="Options",$Y188-$W188,””))))</f>
        <v/>
      </c>
      <c r="S188" s="27" t="str">
        <f t="shared" si="14"/>
        <v/>
      </c>
      <c r="T188" s="28" t="str">
        <f t="shared" si="15"/>
        <v/>
      </c>
      <c r="U188" s="29" t="str">
        <f t="shared" si="16"/>
        <v/>
      </c>
      <c r="V188" s="30" t="str">
        <f t="shared" si="17"/>
        <v/>
      </c>
      <c r="W188" s="31" t="str">
        <f t="shared" si="18"/>
        <v/>
      </c>
      <c r="X188" s="31">
        <v>0</v>
      </c>
      <c r="Y188" s="32" t="str">
        <f>IF(OR($N188="-",$O188="",$Q188=""),"",
IF($N188="Long",$O188*$Q188,
IF($N188="Short",$O188*$Q188,
IF($N188="Options",$O188*$Q188*100,””))))</f>
        <v/>
      </c>
      <c r="Z188" s="33" t="str">
        <f t="shared" si="19"/>
        <v/>
      </c>
      <c r="AA188" s="33" t="str">
        <f t="shared" si="20"/>
        <v/>
      </c>
    </row>
    <row r="189" spans="1:28" ht="18.75" customHeight="1" x14ac:dyDescent="0.3">
      <c r="A189" s="36"/>
      <c r="B189" s="37"/>
      <c r="C189" s="38"/>
      <c r="D189" s="38"/>
      <c r="E189" s="38"/>
      <c r="F189" s="38"/>
      <c r="G189" s="38"/>
      <c r="H189" s="38"/>
      <c r="I189" s="38"/>
      <c r="J189" s="38"/>
      <c r="K189" s="38"/>
      <c r="L189" s="39"/>
      <c r="M189" s="40" t="s">
        <v>48</v>
      </c>
      <c r="N189" s="41"/>
      <c r="O189" s="42">
        <f>SUM(O3:O188)</f>
        <v>46</v>
      </c>
      <c r="P189" s="43">
        <f>SUM(P3:P188)</f>
        <v>19.41</v>
      </c>
      <c r="Q189" s="44"/>
      <c r="R189" s="45"/>
      <c r="S189" s="43">
        <f t="shared" ref="S189:X189" si="21">SUM(S3:S188)</f>
        <v>1.7999999999999989</v>
      </c>
      <c r="T189" s="43">
        <f t="shared" si="21"/>
        <v>-0.17999999999999972</v>
      </c>
      <c r="U189" s="46">
        <f t="shared" si="21"/>
        <v>0.18695652173913033</v>
      </c>
      <c r="V189" s="46">
        <f t="shared" si="21"/>
        <v>-1.5215553677092142E-2</v>
      </c>
      <c r="W189" s="43">
        <f t="shared" si="21"/>
        <v>439.21000000000004</v>
      </c>
      <c r="X189" s="43">
        <f t="shared" si="21"/>
        <v>2</v>
      </c>
      <c r="Y189" s="43">
        <f>SUM(Y3:Y188)</f>
        <v>478.42999999999995</v>
      </c>
      <c r="Z189" s="37">
        <f>SUM(Z3:Z188)</f>
        <v>1</v>
      </c>
      <c r="AA189" s="37">
        <f>SUM(AA3:AA188)</f>
        <v>1</v>
      </c>
    </row>
    <row r="190" spans="1:28" ht="18.75" customHeight="1" x14ac:dyDescent="0.3">
      <c r="A190" s="36"/>
      <c r="B190" s="47"/>
      <c r="C190" s="38"/>
      <c r="D190" s="38"/>
      <c r="E190" s="38"/>
      <c r="F190" s="38"/>
      <c r="G190" s="38"/>
      <c r="H190" s="38"/>
      <c r="I190" s="38"/>
      <c r="J190" s="38"/>
      <c r="K190" s="38"/>
      <c r="L190" s="39"/>
      <c r="M190" s="40" t="s">
        <v>49</v>
      </c>
      <c r="N190" s="41"/>
      <c r="O190" s="41">
        <f>SUM(O189/Z190)</f>
        <v>23</v>
      </c>
      <c r="P190" s="44">
        <f>SUM(P189/Z190)</f>
        <v>9.7050000000000001</v>
      </c>
      <c r="Q190" s="44"/>
      <c r="R190" s="48"/>
      <c r="S190" s="49">
        <f>SUM(S189/AA189)</f>
        <v>1.7999999999999989</v>
      </c>
      <c r="T190" s="49">
        <f>SUM(T189/Z189)</f>
        <v>-0.17999999999999972</v>
      </c>
      <c r="U190" s="46">
        <f>SUM(U189/AA189)</f>
        <v>0.18695652173913033</v>
      </c>
      <c r="V190" s="46">
        <f>SUM(V189/Z189)</f>
        <v>-1.5215553677092142E-2</v>
      </c>
      <c r="W190" s="50">
        <f>SUM(W189/Z190)</f>
        <v>219.60500000000002</v>
      </c>
      <c r="X190" s="50"/>
      <c r="Y190" s="50" t="s">
        <v>50</v>
      </c>
      <c r="Z190" s="37">
        <f>SUM(Z189+AA189)</f>
        <v>2</v>
      </c>
      <c r="AA190" s="51">
        <f>SUM(AA189/Z190)</f>
        <v>0.5</v>
      </c>
      <c r="AB190" s="52"/>
    </row>
  </sheetData>
  <dataValidations count="1">
    <dataValidation type="list" showInputMessage="1" showErrorMessage="1" sqref="N3:N188" xr:uid="{4241FBB3-49AC-4008-96D7-9F20EEFBAA2B}">
      <formula1>"-,Long,Short,Options"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Hoogendoorn</dc:creator>
  <cp:lastModifiedBy>James Hoogendoorn</cp:lastModifiedBy>
  <dcterms:created xsi:type="dcterms:W3CDTF">2017-12-02T04:33:32Z</dcterms:created>
  <dcterms:modified xsi:type="dcterms:W3CDTF">2017-12-02T04:39:40Z</dcterms:modified>
</cp:coreProperties>
</file>