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z_j_kohnen_student_tue_nl/Documents/Documents/Class/Operating Systems/"/>
    </mc:Choice>
  </mc:AlternateContent>
  <xr:revisionPtr revIDLastSave="409" documentId="8_{1B38347E-1190-4130-8CFB-E7DD8DA29CCD}" xr6:coauthVersionLast="46" xr6:coauthVersionMax="46" xr10:uidLastSave="{534DD02A-F1C5-4918-97A0-E53502501631}"/>
  <bookViews>
    <workbookView xWindow="-108" yWindow="-108" windowWidth="23256" windowHeight="12576" activeTab="1" xr2:uid="{5D36ABEB-D7E4-4FA5-9D19-F62673B580FE}"/>
  </bookViews>
  <sheets>
    <sheet name="New Data (2)" sheetId="3" r:id="rId1"/>
    <sheet name="New Data" sheetId="2" r:id="rId2"/>
    <sheet name="Old 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3" l="1"/>
  <c r="F28" i="3"/>
  <c r="E28" i="3"/>
  <c r="D28" i="3"/>
  <c r="C28" i="3"/>
  <c r="G27" i="3"/>
  <c r="F27" i="3"/>
  <c r="E27" i="3"/>
  <c r="D27" i="3"/>
  <c r="C27" i="3"/>
  <c r="G26" i="3"/>
  <c r="G29" i="3" s="1"/>
  <c r="F26" i="3"/>
  <c r="E26" i="3"/>
  <c r="D26" i="3"/>
  <c r="C2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N15" i="2"/>
  <c r="M15" i="2"/>
  <c r="L15" i="2"/>
  <c r="K15" i="2"/>
  <c r="J15" i="2"/>
  <c r="N14" i="2"/>
  <c r="M14" i="2"/>
  <c r="L14" i="2"/>
  <c r="K14" i="2"/>
  <c r="J14" i="2"/>
  <c r="N13" i="2"/>
  <c r="M13" i="2"/>
  <c r="L13" i="2"/>
  <c r="K13" i="2"/>
  <c r="J13" i="2"/>
  <c r="D13" i="2"/>
  <c r="E13" i="2"/>
  <c r="F13" i="2"/>
  <c r="G13" i="2"/>
  <c r="D14" i="2"/>
  <c r="E14" i="2"/>
  <c r="F14" i="2"/>
  <c r="G14" i="2"/>
  <c r="D15" i="2"/>
  <c r="E15" i="2"/>
  <c r="F15" i="2"/>
  <c r="G15" i="2"/>
  <c r="C15" i="2"/>
  <c r="C14" i="2"/>
  <c r="C13" i="2"/>
  <c r="C24" i="1"/>
  <c r="D24" i="1"/>
  <c r="E24" i="1"/>
  <c r="F24" i="1"/>
  <c r="G24" i="1"/>
  <c r="H24" i="1"/>
  <c r="I24" i="1"/>
  <c r="B24" i="1"/>
  <c r="C23" i="1"/>
  <c r="D23" i="1"/>
  <c r="E23" i="1"/>
  <c r="F23" i="1"/>
  <c r="G23" i="1"/>
  <c r="H23" i="1"/>
  <c r="I23" i="1"/>
  <c r="B23" i="1"/>
  <c r="H21" i="1"/>
  <c r="H20" i="1"/>
  <c r="F21" i="1"/>
  <c r="F20" i="1"/>
  <c r="D21" i="1"/>
  <c r="D20" i="1"/>
  <c r="B21" i="1"/>
  <c r="B20" i="1"/>
  <c r="H19" i="1"/>
  <c r="F19" i="1"/>
  <c r="D19" i="1"/>
  <c r="B19" i="1"/>
  <c r="J16" i="1"/>
  <c r="K16" i="1"/>
  <c r="J17" i="1"/>
  <c r="K17" i="1"/>
  <c r="J18" i="1"/>
  <c r="K18" i="1"/>
  <c r="K23" i="1" s="1"/>
  <c r="K24" i="1" s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C17" i="1"/>
  <c r="C18" i="1"/>
  <c r="B18" i="1"/>
  <c r="B17" i="1"/>
  <c r="C16" i="1"/>
  <c r="B16" i="1"/>
  <c r="G32" i="3" l="1"/>
  <c r="F32" i="3"/>
  <c r="F16" i="3"/>
  <c r="E29" i="3"/>
  <c r="E16" i="3"/>
  <c r="D29" i="3"/>
  <c r="C33" i="3"/>
  <c r="C29" i="3"/>
  <c r="C16" i="3"/>
  <c r="E32" i="3"/>
  <c r="D31" i="3"/>
  <c r="D34" i="3" s="1"/>
  <c r="G16" i="3"/>
  <c r="G33" i="3"/>
  <c r="F31" i="3"/>
  <c r="F34" i="3" s="1"/>
  <c r="E31" i="3"/>
  <c r="E34" i="3" s="1"/>
  <c r="E33" i="3"/>
  <c r="D32" i="3"/>
  <c r="D16" i="3"/>
  <c r="C32" i="3"/>
  <c r="F29" i="3"/>
  <c r="D33" i="3"/>
  <c r="C31" i="3"/>
  <c r="C34" i="3" s="1"/>
  <c r="F33" i="3"/>
  <c r="G31" i="3"/>
  <c r="G34" i="3" s="1"/>
  <c r="N19" i="2"/>
  <c r="N16" i="2"/>
  <c r="L18" i="2"/>
  <c r="L21" i="2" s="1"/>
  <c r="N18" i="2"/>
  <c r="N21" i="2" s="1"/>
  <c r="M19" i="2"/>
  <c r="M18" i="2"/>
  <c r="M21" i="2" s="1"/>
  <c r="M20" i="2"/>
  <c r="M16" i="2"/>
  <c r="L16" i="2"/>
  <c r="L19" i="2"/>
  <c r="K19" i="2"/>
  <c r="K18" i="2"/>
  <c r="K21" i="2" s="1"/>
  <c r="J18" i="2"/>
  <c r="J21" i="2" s="1"/>
  <c r="J19" i="2"/>
  <c r="G16" i="2"/>
  <c r="N20" i="2"/>
  <c r="E16" i="2"/>
  <c r="L20" i="2"/>
  <c r="D16" i="2"/>
  <c r="K20" i="2"/>
  <c r="F16" i="2"/>
  <c r="C16" i="2"/>
  <c r="J20" i="2"/>
  <c r="J16" i="2"/>
  <c r="K16" i="2"/>
  <c r="J21" i="1"/>
  <c r="J20" i="1"/>
  <c r="J19" i="1"/>
  <c r="J23" i="1"/>
  <c r="J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tc={D091BDE7-8F66-4709-ABF4-36F6E2819160}</author>
  </authors>
  <commentList>
    <comment ref="H8" authorId="0" shapeId="0" xr:uid="{D091BDE7-8F66-4709-ABF4-36F6E2819160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TODO: CONFLATED DATA?</t>
      </text>
    </comment>
  </commentList>
</comments>
</file>

<file path=xl/sharedStrings.xml><?xml version="1.0" encoding="utf-8"?>
<sst xmlns="http://schemas.openxmlformats.org/spreadsheetml/2006/main" count="60" uniqueCount="24">
  <si>
    <t>Pieces</t>
  </si>
  <si>
    <t>Threads</t>
  </si>
  <si>
    <t>Average</t>
  </si>
  <si>
    <t>Min</t>
  </si>
  <si>
    <t>Max</t>
  </si>
  <si>
    <t>2 op</t>
  </si>
  <si>
    <t>3 op</t>
  </si>
  <si>
    <t>4 op</t>
  </si>
  <si>
    <t>5 op</t>
  </si>
  <si>
    <t>% Diff</t>
  </si>
  <si>
    <t>Variance</t>
  </si>
  <si>
    <t>% Variance</t>
  </si>
  <si>
    <t>One Mutex</t>
  </si>
  <si>
    <t>Many Mutex</t>
  </si>
  <si>
    <t>Trial #</t>
  </si>
  <si>
    <t>Statistics</t>
  </si>
  <si>
    <t>A Mutex Per Array Index</t>
  </si>
  <si>
    <t>Total Statistics</t>
  </si>
  <si>
    <t>Avg. Diff</t>
  </si>
  <si>
    <t>Min Diff</t>
  </si>
  <si>
    <t>Max Diff</t>
  </si>
  <si>
    <t>Percent Diff</t>
  </si>
  <si>
    <t>- = faster</t>
  </si>
  <si>
    <t>Slight win?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</si>
</sst>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22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</cellStyleXfs>
  <cellXfs count="21">
    <xf numFmtId="0" fontId="0" fillId="0" borderId="0" xfId="0"/>
    <xf numFmtId="9" fontId="0" fillId="0" borderId="0" xfId="1" applyFont="1"/>
    <xf numFmtId="0" fontId="0" fillId="0" borderId="0" xfId="0" applyAlignment="1"/>
    <xf numFmtId="0" fontId="2" fillId="2" borderId="0" xfId="2"/>
    <xf numFmtId="0" fontId="2" fillId="2" borderId="0" xfId="2" applyAlignment="1"/>
    <xf numFmtId="0" fontId="1" fillId="3" borderId="0" xfId="3"/>
    <xf numFmtId="0" fontId="1" fillId="5" borderId="0" xfId="5"/>
    <xf numFmtId="0" fontId="1" fillId="4" borderId="0" xfId="4"/>
    <xf numFmtId="0" fontId="2" fillId="2" borderId="0" xfId="2" applyAlignment="1">
      <alignment vertical="center" textRotation="90"/>
    </xf>
    <xf numFmtId="0" fontId="2" fillId="2" borderId="0" xfId="2" applyAlignment="1">
      <alignment horizontal="center" vertical="center" textRotation="90"/>
    </xf>
    <xf numFmtId="0" fontId="1" fillId="4" borderId="0" xfId="4" applyBorder="1"/>
    <xf numFmtId="0" fontId="2" fillId="2" borderId="0" xfId="2" applyBorder="1"/>
    <xf numFmtId="9" fontId="2" fillId="2" borderId="0" xfId="1" applyFont="1" applyFill="1"/>
    <xf numFmtId="9" fontId="1" fillId="3" borderId="0" xfId="1" applyFill="1"/>
    <xf numFmtId="0" fontId="0" fillId="0" borderId="0" xfId="0" quotePrefix="1"/>
    <xf numFmtId="0" fontId="2" fillId="2" borderId="0" xfId="2" applyAlignment="1">
      <alignment horizontal="center"/>
    </xf>
    <xf numFmtId="0" fontId="1" fillId="5" borderId="0" xfId="5" applyAlignment="1">
      <alignment horizontal="center"/>
    </xf>
    <xf numFmtId="0" fontId="5" fillId="6" borderId="0" xfId="6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2" fillId="2" borderId="0" xfId="2" quotePrefix="1"/>
  </cellXfs>
  <cellStyles count="7">
    <cellStyle name="20% - Accent3" xfId="3" builtinId="38"/>
    <cellStyle name="40% - Accent3" xfId="4" builtinId="39"/>
    <cellStyle name="60% - Accent3" xfId="5" builtinId="40"/>
    <cellStyle name="Accent3" xfId="2" builtinId="37"/>
    <cellStyle name="Neutral" xfId="6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ohnen, Zachary" id="{2ADCA6B8-776B-4762-AD37-13C60D041B8F}" userId="S::z.j.kohnen@student.tue.nl::6c1fe754-db72-4bb0-a134-904fa1cc61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8" dT="2021-12-09T11:21:22.96" personId="{2ADCA6B8-776B-4762-AD37-13C60D041B8F}" id="{D091BDE7-8F66-4709-ABF4-36F6E2819160}">
    <text>TODO: CONFLATED DATA?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774-EB55-4436-9819-BB32FF3282E9}">
  <dimension ref="A1:K38"/>
  <sheetViews>
    <sheetView topLeftCell="A12" zoomScaleNormal="100" workbookViewId="0">
      <selection activeCell="K20" sqref="K20"/>
    </sheetView>
  </sheetViews>
  <sheetFormatPr defaultRowHeight="14.4" x14ac:dyDescent="0.3"/>
  <cols>
    <col min="1" max="1" width="2.6640625" customWidth="1"/>
    <col min="2" max="2" width="10.109375" customWidth="1"/>
    <col min="8" max="8" width="2.6640625" customWidth="1"/>
  </cols>
  <sheetData>
    <row r="1" spans="1:11" x14ac:dyDescent="0.3">
      <c r="A1" s="3"/>
      <c r="B1" s="3"/>
      <c r="C1" s="3"/>
      <c r="D1" s="3"/>
      <c r="E1" s="3"/>
      <c r="F1" s="3"/>
      <c r="G1" s="3"/>
      <c r="H1" s="3"/>
    </row>
    <row r="2" spans="1:11" x14ac:dyDescent="0.3">
      <c r="A2" s="3"/>
      <c r="B2" s="6" t="s">
        <v>0</v>
      </c>
      <c r="C2" s="5">
        <v>3000</v>
      </c>
      <c r="D2" s="5">
        <v>30</v>
      </c>
      <c r="E2" s="5">
        <v>30</v>
      </c>
      <c r="F2" s="5">
        <v>30000</v>
      </c>
      <c r="G2" s="5">
        <v>300000</v>
      </c>
      <c r="H2" s="3"/>
    </row>
    <row r="3" spans="1:11" x14ac:dyDescent="0.3">
      <c r="A3" s="3"/>
      <c r="B3" s="6" t="s">
        <v>1</v>
      </c>
      <c r="C3" s="5">
        <v>10</v>
      </c>
      <c r="D3" s="5">
        <v>1</v>
      </c>
      <c r="E3" s="5">
        <v>100</v>
      </c>
      <c r="F3" s="5">
        <v>100</v>
      </c>
      <c r="G3" s="5">
        <v>100</v>
      </c>
      <c r="H3" s="3"/>
    </row>
    <row r="4" spans="1:11" x14ac:dyDescent="0.3">
      <c r="A4" s="3"/>
      <c r="B4" s="15" t="s">
        <v>12</v>
      </c>
      <c r="C4" s="15"/>
      <c r="D4" s="15"/>
      <c r="E4" s="15"/>
      <c r="F4" s="15"/>
      <c r="G4" s="15"/>
      <c r="H4" s="4"/>
      <c r="I4" s="2"/>
      <c r="J4" s="2"/>
      <c r="K4" s="2"/>
    </row>
    <row r="5" spans="1:11" x14ac:dyDescent="0.3">
      <c r="A5" s="3"/>
      <c r="B5" s="6" t="s">
        <v>14</v>
      </c>
      <c r="C5" s="6">
        <v>1</v>
      </c>
      <c r="D5" s="6">
        <v>2</v>
      </c>
      <c r="E5" s="6">
        <v>3</v>
      </c>
      <c r="F5" s="6">
        <v>4</v>
      </c>
      <c r="G5" s="6">
        <v>5</v>
      </c>
      <c r="H5" s="3"/>
    </row>
    <row r="6" spans="1:11" x14ac:dyDescent="0.3">
      <c r="A6" s="8"/>
      <c r="B6" s="7">
        <v>1</v>
      </c>
      <c r="C6" s="5">
        <v>0.246835</v>
      </c>
      <c r="D6" s="5">
        <v>6.4320000000000002E-3</v>
      </c>
      <c r="E6" s="5">
        <v>1.2112E-2</v>
      </c>
      <c r="F6" s="5">
        <v>3.0613190000000001</v>
      </c>
      <c r="G6" s="5">
        <v>32.497743</v>
      </c>
      <c r="H6" s="3"/>
    </row>
    <row r="7" spans="1:11" x14ac:dyDescent="0.3">
      <c r="A7" s="8"/>
      <c r="B7" s="7">
        <v>2</v>
      </c>
      <c r="C7" s="5">
        <v>0.199457</v>
      </c>
      <c r="D7" s="5">
        <v>8.0149999999999996E-3</v>
      </c>
      <c r="E7" s="5">
        <v>5.4619999999999998E-3</v>
      </c>
      <c r="F7" s="5">
        <v>2.757809</v>
      </c>
      <c r="G7" s="5">
        <v>32.390684</v>
      </c>
      <c r="H7" s="3"/>
    </row>
    <row r="8" spans="1:11" x14ac:dyDescent="0.3">
      <c r="A8" s="8"/>
      <c r="B8" s="7">
        <v>3</v>
      </c>
      <c r="C8" s="5">
        <v>0.19877900000000001</v>
      </c>
      <c r="D8" s="5">
        <v>7.6860000000000001E-3</v>
      </c>
      <c r="E8" s="5">
        <v>4.7019999999999996E-3</v>
      </c>
      <c r="F8" s="5">
        <v>3.2188279999999998</v>
      </c>
      <c r="G8" s="5">
        <v>33.654873000000002</v>
      </c>
      <c r="H8" s="3"/>
    </row>
    <row r="9" spans="1:11" x14ac:dyDescent="0.3">
      <c r="A9" s="8"/>
      <c r="B9" s="7">
        <v>4</v>
      </c>
      <c r="C9" s="5">
        <v>0.192138</v>
      </c>
      <c r="D9" s="5">
        <v>6.5069999999999998E-3</v>
      </c>
      <c r="E9" s="5">
        <v>3.5959999999999998E-3</v>
      </c>
      <c r="F9" s="5">
        <v>4.1441660000000002</v>
      </c>
      <c r="G9" s="5">
        <v>30.968630999999998</v>
      </c>
      <c r="H9" s="3"/>
    </row>
    <row r="10" spans="1:11" x14ac:dyDescent="0.3">
      <c r="A10" s="8"/>
      <c r="B10" s="7">
        <v>5</v>
      </c>
      <c r="C10" s="5">
        <v>0.21707899999999999</v>
      </c>
      <c r="D10" s="5">
        <v>6.2830000000000004E-3</v>
      </c>
      <c r="E10" s="5">
        <v>4.0400000000000002E-3</v>
      </c>
      <c r="F10" s="5">
        <v>3.2059419999999998</v>
      </c>
      <c r="G10" s="5">
        <v>31.995445</v>
      </c>
      <c r="H10" s="3"/>
    </row>
    <row r="11" spans="1:11" x14ac:dyDescent="0.3">
      <c r="A11" s="8"/>
      <c r="B11" s="7">
        <v>6</v>
      </c>
      <c r="C11" s="5">
        <v>0.23727599999999999</v>
      </c>
      <c r="D11" s="5">
        <v>8.711E-3</v>
      </c>
      <c r="E11" s="5">
        <v>4.679E-3</v>
      </c>
      <c r="F11" s="5">
        <v>2.9371299999999998</v>
      </c>
      <c r="G11" s="5">
        <v>29.642171000000001</v>
      </c>
      <c r="H11" s="3"/>
    </row>
    <row r="12" spans="1:11" x14ac:dyDescent="0.3">
      <c r="A12" s="9"/>
      <c r="B12" s="16" t="s">
        <v>15</v>
      </c>
      <c r="C12" s="16"/>
      <c r="D12" s="16"/>
      <c r="E12" s="16"/>
      <c r="F12" s="16"/>
      <c r="G12" s="16"/>
      <c r="H12" s="3"/>
    </row>
    <row r="13" spans="1:11" x14ac:dyDescent="0.3">
      <c r="A13" s="9"/>
      <c r="B13" s="7" t="s">
        <v>2</v>
      </c>
      <c r="C13" s="5">
        <f>AVERAGE(C6:C11)</f>
        <v>0.21526066666666668</v>
      </c>
      <c r="D13" s="5">
        <f t="shared" ref="D13:G13" si="0">AVERAGE(D6:D11)</f>
        <v>7.272333333333332E-3</v>
      </c>
      <c r="E13" s="5">
        <f t="shared" si="0"/>
        <v>5.7651666666666658E-3</v>
      </c>
      <c r="F13" s="5">
        <f t="shared" si="0"/>
        <v>3.2208656666666666</v>
      </c>
      <c r="G13" s="5">
        <f t="shared" si="0"/>
        <v>31.85825783333333</v>
      </c>
      <c r="H13" s="3"/>
    </row>
    <row r="14" spans="1:11" x14ac:dyDescent="0.3">
      <c r="A14" s="9"/>
      <c r="B14" s="7" t="s">
        <v>3</v>
      </c>
      <c r="C14" s="5">
        <f>MIN(C6:C11)</f>
        <v>0.192138</v>
      </c>
      <c r="D14" s="5">
        <f t="shared" ref="D14:G14" si="1">MIN(D6:D11)</f>
        <v>6.2830000000000004E-3</v>
      </c>
      <c r="E14" s="5">
        <f t="shared" si="1"/>
        <v>3.5959999999999998E-3</v>
      </c>
      <c r="F14" s="5">
        <f t="shared" si="1"/>
        <v>2.757809</v>
      </c>
      <c r="G14" s="5">
        <f t="shared" si="1"/>
        <v>29.642171000000001</v>
      </c>
      <c r="H14" s="3"/>
    </row>
    <row r="15" spans="1:11" x14ac:dyDescent="0.3">
      <c r="A15" s="3"/>
      <c r="B15" s="7" t="s">
        <v>4</v>
      </c>
      <c r="C15" s="5">
        <f>MAX(C6:C11)</f>
        <v>0.246835</v>
      </c>
      <c r="D15" s="5">
        <f t="shared" ref="D15:G15" si="2">MAX(D6:D11)</f>
        <v>8.711E-3</v>
      </c>
      <c r="E15" s="5">
        <f t="shared" si="2"/>
        <v>1.2112E-2</v>
      </c>
      <c r="F15" s="5">
        <f t="shared" si="2"/>
        <v>4.1441660000000002</v>
      </c>
      <c r="G15" s="5">
        <f t="shared" si="2"/>
        <v>33.654873000000002</v>
      </c>
      <c r="H15" s="3"/>
    </row>
    <row r="16" spans="1:11" x14ac:dyDescent="0.3">
      <c r="A16" s="3"/>
      <c r="B16" s="7" t="s">
        <v>11</v>
      </c>
      <c r="C16" s="13">
        <f>(C15 - C14)/C13</f>
        <v>0.25409658367684446</v>
      </c>
      <c r="D16" s="13">
        <f t="shared" ref="D16:G16" si="3">(D15 - D14)/D13</f>
        <v>0.33386808452124489</v>
      </c>
      <c r="E16" s="13">
        <f t="shared" si="3"/>
        <v>1.4771472348298691</v>
      </c>
      <c r="F16" s="13">
        <f t="shared" si="3"/>
        <v>0.43042993514062533</v>
      </c>
      <c r="G16" s="13">
        <f t="shared" si="3"/>
        <v>0.12595484727986306</v>
      </c>
      <c r="H16" s="3"/>
    </row>
    <row r="17" spans="1:8" x14ac:dyDescent="0.3">
      <c r="A17" s="3"/>
      <c r="B17" s="15" t="s">
        <v>16</v>
      </c>
      <c r="C17" s="15"/>
      <c r="D17" s="15"/>
      <c r="E17" s="15"/>
      <c r="F17" s="15"/>
      <c r="G17" s="15"/>
      <c r="H17" s="3"/>
    </row>
    <row r="18" spans="1:8" x14ac:dyDescent="0.3">
      <c r="A18" s="3"/>
      <c r="B18" s="6" t="s">
        <v>14</v>
      </c>
      <c r="C18" s="6">
        <v>1</v>
      </c>
      <c r="D18" s="6">
        <v>2</v>
      </c>
      <c r="E18" s="6">
        <v>3</v>
      </c>
      <c r="F18" s="6">
        <v>4</v>
      </c>
      <c r="G18" s="6">
        <v>5</v>
      </c>
      <c r="H18" s="3"/>
    </row>
    <row r="19" spans="1:8" ht="14.4" customHeight="1" x14ac:dyDescent="0.3">
      <c r="A19" s="8"/>
      <c r="B19" s="7">
        <v>1</v>
      </c>
      <c r="C19" s="5">
        <v>0.19681299999999999</v>
      </c>
      <c r="D19" s="5">
        <v>7.195E-3</v>
      </c>
      <c r="E19" s="5">
        <v>5.2440000000000004E-3</v>
      </c>
      <c r="F19" s="5">
        <v>2.835223</v>
      </c>
      <c r="G19" s="5">
        <v>31.62463</v>
      </c>
      <c r="H19" s="3"/>
    </row>
    <row r="20" spans="1:8" x14ac:dyDescent="0.3">
      <c r="A20" s="8"/>
      <c r="B20" s="7">
        <v>2</v>
      </c>
      <c r="C20" s="5">
        <v>0.19175200000000001</v>
      </c>
      <c r="D20" s="5">
        <v>6.5290000000000001E-3</v>
      </c>
      <c r="E20" s="5">
        <v>4.1479999999999998E-3</v>
      </c>
      <c r="F20" s="5">
        <v>3.2138740000000001</v>
      </c>
      <c r="G20" s="5">
        <v>30.401809</v>
      </c>
      <c r="H20" s="3"/>
    </row>
    <row r="21" spans="1:8" x14ac:dyDescent="0.3">
      <c r="A21" s="8"/>
      <c r="B21" s="7">
        <v>3</v>
      </c>
      <c r="C21" s="5">
        <v>0.242371</v>
      </c>
      <c r="D21" s="5">
        <v>8.6119999999999999E-3</v>
      </c>
      <c r="E21" s="5">
        <v>3.7299999999999998E-3</v>
      </c>
      <c r="F21" s="5">
        <v>3.695255</v>
      </c>
      <c r="G21" s="5"/>
      <c r="H21" s="3"/>
    </row>
    <row r="22" spans="1:8" x14ac:dyDescent="0.3">
      <c r="A22" s="8"/>
      <c r="B22" s="7">
        <v>4</v>
      </c>
      <c r="C22" s="5">
        <v>0.18865599999999999</v>
      </c>
      <c r="D22" s="5">
        <v>5.9560000000000004E-3</v>
      </c>
      <c r="E22" s="5">
        <v>4.8089999999999999E-3</v>
      </c>
      <c r="F22" s="5">
        <v>2.4851649999999998</v>
      </c>
      <c r="G22" s="5">
        <v>29.701356000000001</v>
      </c>
      <c r="H22" s="3"/>
    </row>
    <row r="23" spans="1:8" x14ac:dyDescent="0.3">
      <c r="A23" s="8"/>
      <c r="B23" s="7">
        <v>5</v>
      </c>
      <c r="C23" s="5">
        <v>0.21476500000000001</v>
      </c>
      <c r="D23" s="5">
        <v>7.4419999999999998E-3</v>
      </c>
      <c r="E23" s="5">
        <v>3.9269999999999999E-3</v>
      </c>
      <c r="F23" s="5">
        <v>3.3033899999999998</v>
      </c>
      <c r="G23" s="5">
        <v>29.348285000000001</v>
      </c>
      <c r="H23" s="3"/>
    </row>
    <row r="24" spans="1:8" x14ac:dyDescent="0.3">
      <c r="A24" s="8"/>
      <c r="B24" s="7">
        <v>6</v>
      </c>
      <c r="C24" s="5">
        <v>0.18719</v>
      </c>
      <c r="D24" s="5">
        <v>7.0039999999999998E-3</v>
      </c>
      <c r="E24" s="5">
        <v>6.77E-3</v>
      </c>
      <c r="F24" s="5">
        <v>2.6872099999999999</v>
      </c>
      <c r="G24" s="5">
        <v>30.138064</v>
      </c>
      <c r="H24" s="3"/>
    </row>
    <row r="25" spans="1:8" x14ac:dyDescent="0.3">
      <c r="A25" s="9"/>
      <c r="B25" s="16" t="s">
        <v>15</v>
      </c>
      <c r="C25" s="16"/>
      <c r="D25" s="16"/>
      <c r="E25" s="16"/>
      <c r="F25" s="16"/>
      <c r="G25" s="16"/>
      <c r="H25" s="3"/>
    </row>
    <row r="26" spans="1:8" x14ac:dyDescent="0.3">
      <c r="A26" s="9"/>
      <c r="B26" s="7" t="s">
        <v>2</v>
      </c>
      <c r="C26" s="5">
        <f>AVERAGE(C19:C24)</f>
        <v>0.20359116666666666</v>
      </c>
      <c r="D26" s="5">
        <f t="shared" ref="D26:G26" si="4">AVERAGE(D19:D24)</f>
        <v>7.123E-3</v>
      </c>
      <c r="E26" s="5">
        <f t="shared" si="4"/>
        <v>4.7713333333333332E-3</v>
      </c>
      <c r="F26" s="5">
        <f t="shared" si="4"/>
        <v>3.0366861666666662</v>
      </c>
      <c r="G26" s="5">
        <f t="shared" si="4"/>
        <v>30.242828800000002</v>
      </c>
      <c r="H26" s="3"/>
    </row>
    <row r="27" spans="1:8" x14ac:dyDescent="0.3">
      <c r="A27" s="9"/>
      <c r="B27" s="7" t="s">
        <v>3</v>
      </c>
      <c r="C27" s="5">
        <f>MIN(C19:C24)</f>
        <v>0.18719</v>
      </c>
      <c r="D27" s="5">
        <f t="shared" ref="D27:G27" si="5">MIN(D19:D24)</f>
        <v>5.9560000000000004E-3</v>
      </c>
      <c r="E27" s="5">
        <f t="shared" si="5"/>
        <v>3.7299999999999998E-3</v>
      </c>
      <c r="F27" s="5">
        <f t="shared" si="5"/>
        <v>2.4851649999999998</v>
      </c>
      <c r="G27" s="5">
        <f t="shared" si="5"/>
        <v>29.348285000000001</v>
      </c>
      <c r="H27" s="3"/>
    </row>
    <row r="28" spans="1:8" x14ac:dyDescent="0.3">
      <c r="A28" s="3"/>
      <c r="B28" s="7" t="s">
        <v>4</v>
      </c>
      <c r="C28" s="5">
        <f>MAX(C19:C24)</f>
        <v>0.242371</v>
      </c>
      <c r="D28" s="5">
        <f t="shared" ref="D28:G28" si="6">MAX(D19:D24)</f>
        <v>8.6119999999999999E-3</v>
      </c>
      <c r="E28" s="5">
        <f t="shared" si="6"/>
        <v>6.77E-3</v>
      </c>
      <c r="F28" s="5">
        <f t="shared" si="6"/>
        <v>3.695255</v>
      </c>
      <c r="G28" s="5">
        <f t="shared" si="6"/>
        <v>31.62463</v>
      </c>
      <c r="H28" s="3"/>
    </row>
    <row r="29" spans="1:8" x14ac:dyDescent="0.3">
      <c r="A29" s="3"/>
      <c r="B29" s="7" t="s">
        <v>11</v>
      </c>
      <c r="C29" s="13">
        <f>(C28 - C27)/C26</f>
        <v>0.27103828178530998</v>
      </c>
      <c r="D29" s="13">
        <f t="shared" ref="D29:G29" si="7">(D28 - D27)/D26</f>
        <v>0.37287659693949171</v>
      </c>
      <c r="E29" s="13">
        <f t="shared" si="7"/>
        <v>0.63713846583764155</v>
      </c>
      <c r="F29" s="13">
        <f t="shared" si="7"/>
        <v>0.39849030607212904</v>
      </c>
      <c r="G29" s="13">
        <f t="shared" si="7"/>
        <v>7.5268917965769094E-2</v>
      </c>
      <c r="H29" s="3"/>
    </row>
    <row r="30" spans="1:8" x14ac:dyDescent="0.3">
      <c r="A30" s="3"/>
      <c r="B30" s="15" t="s">
        <v>17</v>
      </c>
      <c r="C30" s="15"/>
      <c r="D30" s="15"/>
      <c r="E30" s="15"/>
      <c r="F30" s="15"/>
      <c r="G30" s="15"/>
      <c r="H30" s="3"/>
    </row>
    <row r="31" spans="1:8" x14ac:dyDescent="0.3">
      <c r="A31" s="3"/>
      <c r="B31" s="10" t="s">
        <v>18</v>
      </c>
      <c r="C31" s="5">
        <f>C26-C13</f>
        <v>-1.1669500000000027E-2</v>
      </c>
      <c r="D31" s="5">
        <f t="shared" ref="D31:G33" si="8">D26-D13</f>
        <v>-1.4933333333333205E-4</v>
      </c>
      <c r="E31" s="5">
        <f t="shared" si="8"/>
        <v>-9.9383333333333268E-4</v>
      </c>
      <c r="F31" s="5">
        <f t="shared" si="8"/>
        <v>-0.18417950000000038</v>
      </c>
      <c r="G31" s="5">
        <f t="shared" si="8"/>
        <v>-1.6154290333333279</v>
      </c>
      <c r="H31" s="3"/>
    </row>
    <row r="32" spans="1:8" x14ac:dyDescent="0.3">
      <c r="A32" s="3"/>
      <c r="B32" s="10" t="s">
        <v>19</v>
      </c>
      <c r="C32" s="5">
        <f>C27-C14</f>
        <v>-4.9480000000000079E-3</v>
      </c>
      <c r="D32" s="5">
        <f t="shared" si="8"/>
        <v>-3.2700000000000003E-4</v>
      </c>
      <c r="E32" s="5">
        <f t="shared" si="8"/>
        <v>1.34E-4</v>
      </c>
      <c r="F32" s="5">
        <f t="shared" si="8"/>
        <v>-0.27264400000000011</v>
      </c>
      <c r="G32" s="5">
        <f t="shared" si="8"/>
        <v>-0.29388600000000054</v>
      </c>
      <c r="H32" s="3"/>
    </row>
    <row r="33" spans="1:9" x14ac:dyDescent="0.3">
      <c r="A33" s="3"/>
      <c r="B33" s="10" t="s">
        <v>20</v>
      </c>
      <c r="C33" s="5">
        <f>C28-C15</f>
        <v>-4.4639999999999957E-3</v>
      </c>
      <c r="D33" s="5">
        <f t="shared" si="8"/>
        <v>-9.900000000000013E-5</v>
      </c>
      <c r="E33" s="5">
        <f t="shared" si="8"/>
        <v>-5.3419999999999995E-3</v>
      </c>
      <c r="F33" s="5">
        <f t="shared" si="8"/>
        <v>-0.44891100000000028</v>
      </c>
      <c r="G33" s="5">
        <f t="shared" si="8"/>
        <v>-2.0302430000000022</v>
      </c>
      <c r="H33" s="3"/>
    </row>
    <row r="34" spans="1:9" x14ac:dyDescent="0.3">
      <c r="A34" s="3"/>
      <c r="B34" s="11" t="s">
        <v>21</v>
      </c>
      <c r="C34" s="12">
        <f>C31/C13</f>
        <v>-5.4211018579025244E-2</v>
      </c>
      <c r="D34" s="12">
        <f t="shared" ref="D34:G34" si="9">D31/D13</f>
        <v>-2.0534445615804017E-2</v>
      </c>
      <c r="E34" s="12">
        <f t="shared" si="9"/>
        <v>-0.17238588072041852</v>
      </c>
      <c r="F34" s="12">
        <f t="shared" si="9"/>
        <v>-5.7183229311954249E-2</v>
      </c>
      <c r="G34" s="12">
        <f t="shared" si="9"/>
        <v>-5.0706759979922779E-2</v>
      </c>
      <c r="H34" s="3"/>
      <c r="I34" s="14" t="s">
        <v>22</v>
      </c>
    </row>
    <row r="35" spans="1:9" x14ac:dyDescent="0.3">
      <c r="C35" s="17" t="s">
        <v>23</v>
      </c>
      <c r="D35" s="17"/>
      <c r="E35" s="17"/>
      <c r="F35" s="17"/>
      <c r="G35" s="17"/>
    </row>
    <row r="36" spans="1:9" x14ac:dyDescent="0.3">
      <c r="C36" s="17"/>
      <c r="D36" s="17"/>
      <c r="E36" s="17"/>
      <c r="F36" s="17"/>
      <c r="G36" s="17"/>
    </row>
    <row r="37" spans="1:9" x14ac:dyDescent="0.3">
      <c r="C37" s="17"/>
      <c r="D37" s="17"/>
      <c r="E37" s="17"/>
      <c r="F37" s="17"/>
      <c r="G37" s="17"/>
    </row>
    <row r="38" spans="1:9" x14ac:dyDescent="0.3">
      <c r="C38" s="17"/>
      <c r="D38" s="17"/>
      <c r="E38" s="17"/>
      <c r="F38" s="17"/>
      <c r="G38" s="17"/>
    </row>
  </sheetData>
  <mergeCells count="6">
    <mergeCell ref="C35:G38"/>
    <mergeCell ref="B4:G4"/>
    <mergeCell ref="B12:G12"/>
    <mergeCell ref="B17:G17"/>
    <mergeCell ref="B25:G25"/>
    <mergeCell ref="B30:G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C0B5-4E6F-447D-ABA7-30D3021A4846}">
  <dimension ref="A4:P38"/>
  <sheetViews>
    <sheetView tabSelected="1" zoomScaleNormal="100" workbookViewId="0">
      <selection activeCell="A4" sqref="A4:O21"/>
    </sheetView>
  </sheetViews>
  <sheetFormatPr defaultRowHeight="14.4" x14ac:dyDescent="0.3"/>
  <cols>
    <col min="1" max="1" width="2.6640625" customWidth="1"/>
    <col min="2" max="2" width="10.109375" customWidth="1"/>
    <col min="8" max="8" width="2.6640625" customWidth="1"/>
    <col min="15" max="15" width="2.6640625" customWidth="1"/>
  </cols>
  <sheetData>
    <row r="4" spans="1:15" x14ac:dyDescent="0.3">
      <c r="A4" s="3"/>
      <c r="B4" s="15" t="s">
        <v>12</v>
      </c>
      <c r="C4" s="15"/>
      <c r="D4" s="15"/>
      <c r="E4" s="15"/>
      <c r="F4" s="15"/>
      <c r="G4" s="15"/>
      <c r="H4" s="4"/>
      <c r="I4" s="15" t="s">
        <v>16</v>
      </c>
      <c r="J4" s="15"/>
      <c r="K4" s="15"/>
      <c r="L4" s="15"/>
      <c r="M4" s="15"/>
      <c r="N4" s="15"/>
      <c r="O4" s="3"/>
    </row>
    <row r="5" spans="1:15" x14ac:dyDescent="0.3">
      <c r="A5" s="3"/>
      <c r="B5" s="6" t="s">
        <v>14</v>
      </c>
      <c r="C5" s="6">
        <v>1</v>
      </c>
      <c r="D5" s="6">
        <v>2</v>
      </c>
      <c r="E5" s="6">
        <v>3</v>
      </c>
      <c r="F5" s="6">
        <v>4</v>
      </c>
      <c r="G5" s="6">
        <v>5</v>
      </c>
      <c r="H5" s="3"/>
      <c r="I5" s="6" t="s">
        <v>14</v>
      </c>
      <c r="J5" s="6">
        <v>1</v>
      </c>
      <c r="K5" s="6">
        <v>2</v>
      </c>
      <c r="L5" s="6">
        <v>3</v>
      </c>
      <c r="M5" s="6">
        <v>4</v>
      </c>
      <c r="N5" s="6">
        <v>5</v>
      </c>
      <c r="O5" s="3"/>
    </row>
    <row r="6" spans="1:15" x14ac:dyDescent="0.3">
      <c r="A6" s="8"/>
      <c r="B6" s="7">
        <v>1</v>
      </c>
      <c r="C6" s="5">
        <v>0.20812</v>
      </c>
      <c r="D6" s="5">
        <v>6.9059999999999998E-3</v>
      </c>
      <c r="E6" s="5">
        <v>2.846E-3</v>
      </c>
      <c r="F6" s="5">
        <v>4.5241790000000002</v>
      </c>
      <c r="G6" s="5">
        <v>35.839666000000001</v>
      </c>
      <c r="H6" s="3"/>
      <c r="I6" s="7">
        <v>1</v>
      </c>
      <c r="J6" s="5">
        <v>0.22565399999999999</v>
      </c>
      <c r="K6" s="5">
        <v>6.1310000000000002E-3</v>
      </c>
      <c r="L6" s="5">
        <v>2.8770000000000002E-3</v>
      </c>
      <c r="M6" s="5">
        <v>2.7522229999999999</v>
      </c>
      <c r="N6" s="5">
        <v>37.710920000000002</v>
      </c>
      <c r="O6" s="3"/>
    </row>
    <row r="7" spans="1:15" x14ac:dyDescent="0.3">
      <c r="A7" s="8"/>
      <c r="B7" s="7">
        <v>2</v>
      </c>
      <c r="C7" s="5">
        <v>0.18419099999999999</v>
      </c>
      <c r="D7" s="5">
        <v>8.796E-3</v>
      </c>
      <c r="E7" s="5">
        <v>3.8860000000000001E-3</v>
      </c>
      <c r="F7" s="5">
        <v>3.6357179999999998</v>
      </c>
      <c r="G7" s="5">
        <v>41.871177000000003</v>
      </c>
      <c r="H7" s="3"/>
      <c r="I7" s="7">
        <v>2</v>
      </c>
      <c r="J7" s="5">
        <v>0.188805</v>
      </c>
      <c r="K7" s="5">
        <v>6.4219999999999998E-3</v>
      </c>
      <c r="L7" s="5">
        <v>2.9459999999999998E-3</v>
      </c>
      <c r="M7" s="5">
        <v>3.4539840000000002</v>
      </c>
      <c r="N7" s="5">
        <v>43.530261000000003</v>
      </c>
      <c r="O7" s="3"/>
    </row>
    <row r="8" spans="1:15" x14ac:dyDescent="0.3">
      <c r="A8" s="8"/>
      <c r="B8" s="7">
        <v>3</v>
      </c>
      <c r="C8" s="5">
        <v>0.181086</v>
      </c>
      <c r="D8" s="5">
        <v>5.339E-3</v>
      </c>
      <c r="E8" s="5">
        <v>3.823E-3</v>
      </c>
      <c r="F8" s="5">
        <v>4.082306</v>
      </c>
      <c r="G8" s="5">
        <v>37.225203999999998</v>
      </c>
      <c r="H8" s="3"/>
      <c r="I8" s="7">
        <v>3</v>
      </c>
      <c r="J8" s="5">
        <v>0.24937999999999999</v>
      </c>
      <c r="K8" s="5">
        <v>7.3660000000000002E-3</v>
      </c>
      <c r="L8" s="5">
        <v>3.32E-3</v>
      </c>
      <c r="M8" s="5">
        <v>2.6408070000000001</v>
      </c>
      <c r="N8" s="5">
        <v>33.821468000000003</v>
      </c>
      <c r="O8" s="3"/>
    </row>
    <row r="9" spans="1:15" x14ac:dyDescent="0.3">
      <c r="A9" s="8"/>
      <c r="B9" s="7">
        <v>4</v>
      </c>
      <c r="C9" s="5">
        <v>0.17824200000000001</v>
      </c>
      <c r="D9" s="5">
        <v>6.1729999999999997E-3</v>
      </c>
      <c r="E9" s="5">
        <v>2.5040000000000001E-3</v>
      </c>
      <c r="F9" s="5">
        <v>2.9822730000000002</v>
      </c>
      <c r="G9" s="5">
        <v>36.044246000000001</v>
      </c>
      <c r="H9" s="3"/>
      <c r="I9" s="7">
        <v>4</v>
      </c>
      <c r="J9" s="5">
        <v>0.187944</v>
      </c>
      <c r="K9" s="5">
        <v>6.2129999999999998E-3</v>
      </c>
      <c r="L9" s="5">
        <v>2.7720000000000002E-3</v>
      </c>
      <c r="M9" s="5">
        <v>2.942952</v>
      </c>
      <c r="N9" s="5">
        <v>37.301133</v>
      </c>
      <c r="O9" s="3"/>
    </row>
    <row r="10" spans="1:15" x14ac:dyDescent="0.3">
      <c r="A10" s="8"/>
      <c r="B10" s="7">
        <v>5</v>
      </c>
      <c r="C10" s="5">
        <v>0.170323</v>
      </c>
      <c r="D10" s="5">
        <v>5.4910000000000002E-3</v>
      </c>
      <c r="E10" s="5">
        <v>2.6489999999999999E-3</v>
      </c>
      <c r="F10" s="5">
        <v>3.788837</v>
      </c>
      <c r="G10" s="5">
        <v>35.778647999999997</v>
      </c>
      <c r="H10" s="3"/>
      <c r="I10" s="7">
        <v>5</v>
      </c>
      <c r="J10" s="5">
        <v>0.18160200000000001</v>
      </c>
      <c r="K10" s="5">
        <v>7.2459999999999998E-3</v>
      </c>
      <c r="L10" s="5">
        <v>2.8470000000000001E-3</v>
      </c>
      <c r="M10" s="5">
        <v>3.3588279999999999</v>
      </c>
      <c r="N10" s="5">
        <v>39.935217999999999</v>
      </c>
      <c r="O10" s="3"/>
    </row>
    <row r="11" spans="1:15" x14ac:dyDescent="0.3">
      <c r="A11" s="8"/>
      <c r="B11" s="7">
        <v>6</v>
      </c>
      <c r="C11" s="5">
        <v>0.18217</v>
      </c>
      <c r="D11" s="5">
        <v>5.5620000000000001E-3</v>
      </c>
      <c r="E11" s="5">
        <v>3.068E-3</v>
      </c>
      <c r="F11" s="5">
        <v>4.0132659999999998</v>
      </c>
      <c r="G11" s="5">
        <v>36.651671</v>
      </c>
      <c r="H11" s="3"/>
      <c r="I11" s="7">
        <v>6</v>
      </c>
      <c r="J11" s="5">
        <v>0.18884699999999999</v>
      </c>
      <c r="K11" s="5">
        <v>7.5589999999999997E-3</v>
      </c>
      <c r="L11" s="5">
        <v>3.7320000000000001E-3</v>
      </c>
      <c r="M11" s="5">
        <v>3.8032710000000001</v>
      </c>
      <c r="N11" s="5">
        <v>40.016260000000003</v>
      </c>
      <c r="O11" s="3"/>
    </row>
    <row r="12" spans="1:15" x14ac:dyDescent="0.3">
      <c r="A12" s="9"/>
      <c r="B12" s="16" t="s">
        <v>15</v>
      </c>
      <c r="C12" s="16"/>
      <c r="D12" s="16"/>
      <c r="E12" s="16"/>
      <c r="F12" s="16"/>
      <c r="G12" s="16"/>
      <c r="H12" s="3"/>
      <c r="I12" s="16" t="s">
        <v>15</v>
      </c>
      <c r="J12" s="16"/>
      <c r="K12" s="16"/>
      <c r="L12" s="16"/>
      <c r="M12" s="16"/>
      <c r="N12" s="16"/>
      <c r="O12" s="3"/>
    </row>
    <row r="13" spans="1:15" x14ac:dyDescent="0.3">
      <c r="A13" s="9"/>
      <c r="B13" s="7" t="s">
        <v>2</v>
      </c>
      <c r="C13" s="5">
        <f>AVERAGE(C6:C11)</f>
        <v>0.18402199999999999</v>
      </c>
      <c r="D13" s="5">
        <f t="shared" ref="D13:G13" si="0">AVERAGE(D6:D11)</f>
        <v>6.3778333333333334E-3</v>
      </c>
      <c r="E13" s="5">
        <f t="shared" si="0"/>
        <v>3.1293333333333334E-3</v>
      </c>
      <c r="F13" s="5">
        <f t="shared" si="0"/>
        <v>3.8377631666666665</v>
      </c>
      <c r="G13" s="5">
        <f t="shared" si="0"/>
        <v>37.235102000000005</v>
      </c>
      <c r="H13" s="3"/>
      <c r="I13" s="7" t="s">
        <v>2</v>
      </c>
      <c r="J13" s="5">
        <f>AVERAGE(J6:J11)</f>
        <v>0.20370533333333332</v>
      </c>
      <c r="K13" s="5">
        <f t="shared" ref="K13:N13" si="1">AVERAGE(K6:K11)</f>
        <v>6.8228333333333335E-3</v>
      </c>
      <c r="L13" s="5">
        <f t="shared" si="1"/>
        <v>3.0823333333333332E-3</v>
      </c>
      <c r="M13" s="5">
        <f t="shared" si="1"/>
        <v>3.1586774999999996</v>
      </c>
      <c r="N13" s="5">
        <f t="shared" si="1"/>
        <v>38.719210000000004</v>
      </c>
      <c r="O13" s="3"/>
    </row>
    <row r="14" spans="1:15" x14ac:dyDescent="0.3">
      <c r="A14" s="9"/>
      <c r="B14" s="7" t="s">
        <v>3</v>
      </c>
      <c r="C14" s="5">
        <f>MIN(C6:C11)</f>
        <v>0.170323</v>
      </c>
      <c r="D14" s="5">
        <f t="shared" ref="D14:G14" si="2">MIN(D6:D11)</f>
        <v>5.339E-3</v>
      </c>
      <c r="E14" s="5">
        <f t="shared" si="2"/>
        <v>2.5040000000000001E-3</v>
      </c>
      <c r="F14" s="5">
        <f t="shared" si="2"/>
        <v>2.9822730000000002</v>
      </c>
      <c r="G14" s="5">
        <f t="shared" si="2"/>
        <v>35.778647999999997</v>
      </c>
      <c r="H14" s="3"/>
      <c r="I14" s="7" t="s">
        <v>3</v>
      </c>
      <c r="J14" s="5">
        <f>MIN(J6:J11)</f>
        <v>0.18160200000000001</v>
      </c>
      <c r="K14" s="5">
        <f t="shared" ref="K14:N14" si="3">MIN(K6:K11)</f>
        <v>6.1310000000000002E-3</v>
      </c>
      <c r="L14" s="5">
        <f t="shared" si="3"/>
        <v>2.7720000000000002E-3</v>
      </c>
      <c r="M14" s="5">
        <f t="shared" si="3"/>
        <v>2.6408070000000001</v>
      </c>
      <c r="N14" s="5">
        <f t="shared" si="3"/>
        <v>33.821468000000003</v>
      </c>
      <c r="O14" s="3"/>
    </row>
    <row r="15" spans="1:15" x14ac:dyDescent="0.3">
      <c r="A15" s="3"/>
      <c r="B15" s="7" t="s">
        <v>4</v>
      </c>
      <c r="C15" s="5">
        <f>MAX(C6:C11)</f>
        <v>0.20812</v>
      </c>
      <c r="D15" s="5">
        <f t="shared" ref="D15:G15" si="4">MAX(D6:D11)</f>
        <v>8.796E-3</v>
      </c>
      <c r="E15" s="5">
        <f t="shared" si="4"/>
        <v>3.8860000000000001E-3</v>
      </c>
      <c r="F15" s="5">
        <f t="shared" si="4"/>
        <v>4.5241790000000002</v>
      </c>
      <c r="G15" s="5">
        <f t="shared" si="4"/>
        <v>41.871177000000003</v>
      </c>
      <c r="H15" s="3"/>
      <c r="I15" s="7" t="s">
        <v>4</v>
      </c>
      <c r="J15" s="5">
        <f>MAX(J6:J11)</f>
        <v>0.24937999999999999</v>
      </c>
      <c r="K15" s="5">
        <f t="shared" ref="K15:N15" si="5">MAX(K6:K11)</f>
        <v>7.5589999999999997E-3</v>
      </c>
      <c r="L15" s="5">
        <f t="shared" si="5"/>
        <v>3.7320000000000001E-3</v>
      </c>
      <c r="M15" s="5">
        <f t="shared" si="5"/>
        <v>3.8032710000000001</v>
      </c>
      <c r="N15" s="5">
        <f t="shared" si="5"/>
        <v>43.530261000000003</v>
      </c>
      <c r="O15" s="3"/>
    </row>
    <row r="16" spans="1:15" x14ac:dyDescent="0.3">
      <c r="A16" s="3"/>
      <c r="B16" s="7" t="s">
        <v>11</v>
      </c>
      <c r="C16" s="13">
        <f>(C15 - C14)/C13</f>
        <v>0.20539392029213899</v>
      </c>
      <c r="D16" s="13">
        <f t="shared" ref="D16:G16" si="6">(D15 - D14)/D13</f>
        <v>0.54203360597904193</v>
      </c>
      <c r="E16" s="13">
        <f t="shared" si="6"/>
        <v>0.44162760971452919</v>
      </c>
      <c r="F16" s="13">
        <f t="shared" si="6"/>
        <v>0.40177205654387482</v>
      </c>
      <c r="G16" s="13">
        <f t="shared" si="6"/>
        <v>0.1636232660246239</v>
      </c>
      <c r="H16" s="3"/>
      <c r="I16" s="7" t="s">
        <v>11</v>
      </c>
      <c r="J16" s="13">
        <f>(J15 - J14)/J13</f>
        <v>0.3327257018307489</v>
      </c>
      <c r="K16" s="13">
        <f t="shared" ref="K16" si="7">(K15 - K14)/K13</f>
        <v>0.20929721279038516</v>
      </c>
      <c r="L16" s="13">
        <f t="shared" ref="L16" si="8">(L15 - L14)/L13</f>
        <v>0.31145236292851736</v>
      </c>
      <c r="M16" s="13">
        <f t="shared" ref="M16" si="9">(M15 - M14)/M13</f>
        <v>0.36802237645343666</v>
      </c>
      <c r="N16" s="13">
        <f t="shared" ref="N16" si="10">(N15 - N14)/N13</f>
        <v>0.25074873686730692</v>
      </c>
      <c r="O16" s="3"/>
    </row>
    <row r="17" spans="1:16" x14ac:dyDescent="0.3">
      <c r="A17" s="3"/>
      <c r="B17" s="3"/>
      <c r="C17" s="3"/>
      <c r="D17" s="3"/>
      <c r="E17" s="3"/>
      <c r="F17" s="3"/>
      <c r="G17" s="3"/>
      <c r="H17" s="3"/>
      <c r="I17" s="15" t="s">
        <v>17</v>
      </c>
      <c r="J17" s="15"/>
      <c r="K17" s="15"/>
      <c r="L17" s="15"/>
      <c r="M17" s="15"/>
      <c r="N17" s="15"/>
      <c r="O17" s="3"/>
    </row>
    <row r="18" spans="1:16" x14ac:dyDescent="0.3">
      <c r="A18" s="3"/>
      <c r="B18" s="6" t="s">
        <v>14</v>
      </c>
      <c r="C18" s="6">
        <v>1</v>
      </c>
      <c r="D18" s="6">
        <v>2</v>
      </c>
      <c r="E18" s="6">
        <v>3</v>
      </c>
      <c r="F18" s="6">
        <v>4</v>
      </c>
      <c r="G18" s="6">
        <v>5</v>
      </c>
      <c r="H18" s="3"/>
      <c r="I18" s="10" t="s">
        <v>18</v>
      </c>
      <c r="J18" s="5">
        <f>J13-C13</f>
        <v>1.968333333333333E-2</v>
      </c>
      <c r="K18" s="5">
        <f>K13-D13</f>
        <v>4.4500000000000008E-4</v>
      </c>
      <c r="L18" s="5">
        <f>L13-E13</f>
        <v>-4.7000000000000167E-5</v>
      </c>
      <c r="M18" s="5">
        <f>M13-F13</f>
        <v>-0.67908566666666692</v>
      </c>
      <c r="N18" s="5">
        <f>N13-G13</f>
        <v>1.4841079999999991</v>
      </c>
      <c r="O18" s="3"/>
    </row>
    <row r="19" spans="1:16" ht="14.4" customHeight="1" x14ac:dyDescent="0.3">
      <c r="A19" s="3"/>
      <c r="B19" s="6" t="s">
        <v>0</v>
      </c>
      <c r="C19" s="5">
        <v>3000</v>
      </c>
      <c r="D19" s="5">
        <v>30</v>
      </c>
      <c r="E19" s="5">
        <v>30</v>
      </c>
      <c r="F19" s="5">
        <v>30000</v>
      </c>
      <c r="G19" s="5">
        <v>300000</v>
      </c>
      <c r="H19" s="3"/>
      <c r="I19" s="10" t="s">
        <v>19</v>
      </c>
      <c r="J19" s="5">
        <f>J14-C14</f>
        <v>1.1279000000000011E-2</v>
      </c>
      <c r="K19" s="5">
        <f>K14-D14</f>
        <v>7.9200000000000017E-4</v>
      </c>
      <c r="L19" s="5">
        <f>L14-E14</f>
        <v>2.6800000000000001E-4</v>
      </c>
      <c r="M19" s="5">
        <f>M14-F14</f>
        <v>-0.34146600000000005</v>
      </c>
      <c r="N19" s="5">
        <f>N14-G14</f>
        <v>-1.9571799999999939</v>
      </c>
      <c r="O19" s="3"/>
    </row>
    <row r="20" spans="1:16" x14ac:dyDescent="0.3">
      <c r="A20" s="3"/>
      <c r="B20" s="6" t="s">
        <v>1</v>
      </c>
      <c r="C20" s="5">
        <v>10</v>
      </c>
      <c r="D20" s="5">
        <v>1</v>
      </c>
      <c r="E20" s="5">
        <v>100</v>
      </c>
      <c r="F20" s="5">
        <v>100</v>
      </c>
      <c r="G20" s="5">
        <v>100</v>
      </c>
      <c r="H20" s="3"/>
      <c r="I20" s="10" t="s">
        <v>20</v>
      </c>
      <c r="J20" s="5">
        <f>J15-C15</f>
        <v>4.1259999999999991E-2</v>
      </c>
      <c r="K20" s="5">
        <f>K15-D15</f>
        <v>-1.2370000000000003E-3</v>
      </c>
      <c r="L20" s="5">
        <f>L15-E15</f>
        <v>-1.5400000000000006E-4</v>
      </c>
      <c r="M20" s="5">
        <f>M15-F15</f>
        <v>-0.7209080000000001</v>
      </c>
      <c r="N20" s="5">
        <f>N15-G15</f>
        <v>1.659084</v>
      </c>
      <c r="O20" s="3"/>
    </row>
    <row r="21" spans="1:16" x14ac:dyDescent="0.3">
      <c r="A21" s="3"/>
      <c r="B21" s="3"/>
      <c r="C21" s="3"/>
      <c r="D21" s="3"/>
      <c r="E21" s="3"/>
      <c r="F21" s="3"/>
      <c r="G21" s="20" t="s">
        <v>22</v>
      </c>
      <c r="H21" s="3"/>
      <c r="I21" s="11" t="s">
        <v>9</v>
      </c>
      <c r="J21" s="12">
        <f>J18/C13</f>
        <v>0.10696184876445931</v>
      </c>
      <c r="K21" s="12">
        <f>K18/D13</f>
        <v>6.9772911385789338E-2</v>
      </c>
      <c r="L21" s="12">
        <f>L18/E13</f>
        <v>-1.5019173412867544E-2</v>
      </c>
      <c r="M21" s="12">
        <f>M18/F13</f>
        <v>-0.17694829961497979</v>
      </c>
      <c r="N21" s="12">
        <f>N18/G13</f>
        <v>3.9857766469929341E-2</v>
      </c>
      <c r="O21" s="3"/>
      <c r="P21" s="14"/>
    </row>
    <row r="35" spans="3:7" ht="14.4" customHeight="1" x14ac:dyDescent="0.3">
      <c r="C35" s="19"/>
      <c r="D35" s="19"/>
      <c r="E35" s="19"/>
      <c r="F35" s="19"/>
      <c r="G35" s="19"/>
    </row>
    <row r="36" spans="3:7" ht="14.4" customHeight="1" x14ac:dyDescent="0.3">
      <c r="C36" s="19"/>
      <c r="D36" s="19"/>
      <c r="E36" s="19"/>
      <c r="F36" s="19"/>
      <c r="G36" s="19"/>
    </row>
    <row r="37" spans="3:7" ht="14.4" customHeight="1" x14ac:dyDescent="0.3">
      <c r="C37" s="19"/>
      <c r="D37" s="19"/>
      <c r="E37" s="19"/>
      <c r="F37" s="19"/>
      <c r="G37" s="19"/>
    </row>
    <row r="38" spans="3:7" ht="14.4" customHeight="1" x14ac:dyDescent="0.3">
      <c r="C38" s="19"/>
      <c r="D38" s="19"/>
      <c r="E38" s="19"/>
      <c r="F38" s="19"/>
      <c r="G38" s="19"/>
    </row>
  </sheetData>
  <mergeCells count="5">
    <mergeCell ref="I12:N12"/>
    <mergeCell ref="I17:N17"/>
    <mergeCell ref="B4:G4"/>
    <mergeCell ref="B12:G12"/>
    <mergeCell ref="I4:N4"/>
  </mergeCells>
  <pageMargins left="0.7" right="0.7" top="0.75" bottom="0.75" header="0.3" footer="0.3"/>
  <pageSetup paperSize="9" orientation="portrait" r:id="rId1"/>
  <ignoredErrors>
    <ignoredError sqref="C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15FE-F81A-49F2-BB5F-59BD276FF910}">
  <dimension ref="A1:K24"/>
  <sheetViews>
    <sheetView workbookViewId="0">
      <selection activeCell="J9" sqref="J9"/>
    </sheetView>
  </sheetViews>
  <sheetFormatPr defaultRowHeight="14.4" x14ac:dyDescent="0.3"/>
  <cols>
    <col min="2" max="2" width="10.88671875" customWidth="1"/>
  </cols>
  <sheetData>
    <row r="1" spans="1:11" x14ac:dyDescent="0.3">
      <c r="B1" t="s">
        <v>0</v>
      </c>
      <c r="C1" t="s">
        <v>1</v>
      </c>
    </row>
    <row r="2" spans="1:11" x14ac:dyDescent="0.3">
      <c r="A2">
        <v>1</v>
      </c>
      <c r="B2">
        <v>3000</v>
      </c>
      <c r="C2">
        <v>10</v>
      </c>
    </row>
    <row r="3" spans="1:11" x14ac:dyDescent="0.3">
      <c r="A3">
        <v>2</v>
      </c>
      <c r="B3">
        <v>30</v>
      </c>
      <c r="C3">
        <v>1</v>
      </c>
    </row>
    <row r="4" spans="1:11" x14ac:dyDescent="0.3">
      <c r="A4">
        <v>3</v>
      </c>
      <c r="B4">
        <v>30</v>
      </c>
      <c r="C4">
        <v>100</v>
      </c>
    </row>
    <row r="5" spans="1:11" x14ac:dyDescent="0.3">
      <c r="A5">
        <v>4</v>
      </c>
      <c r="B5">
        <v>30000</v>
      </c>
      <c r="C5">
        <v>100</v>
      </c>
    </row>
    <row r="6" spans="1:11" x14ac:dyDescent="0.3">
      <c r="A6">
        <v>5</v>
      </c>
      <c r="B6">
        <v>300000</v>
      </c>
      <c r="C6">
        <v>100</v>
      </c>
    </row>
    <row r="7" spans="1:11" x14ac:dyDescent="0.3">
      <c r="B7" s="18">
        <v>1</v>
      </c>
      <c r="C7" s="18"/>
      <c r="D7" s="18">
        <v>2</v>
      </c>
      <c r="E7" s="18"/>
      <c r="F7" s="18">
        <v>3</v>
      </c>
      <c r="G7" s="18"/>
      <c r="H7" s="18">
        <v>4</v>
      </c>
      <c r="I7" s="18"/>
      <c r="J7" s="18">
        <v>5</v>
      </c>
      <c r="K7" s="18"/>
    </row>
    <row r="8" spans="1:11" x14ac:dyDescent="0.3">
      <c r="B8" t="s">
        <v>12</v>
      </c>
      <c r="C8" t="s">
        <v>13</v>
      </c>
      <c r="D8">
        <v>2</v>
      </c>
      <c r="E8" t="s">
        <v>5</v>
      </c>
      <c r="F8">
        <v>3</v>
      </c>
      <c r="G8" t="s">
        <v>6</v>
      </c>
      <c r="H8">
        <v>4</v>
      </c>
      <c r="I8" t="s">
        <v>7</v>
      </c>
      <c r="J8">
        <v>5</v>
      </c>
      <c r="K8" t="s">
        <v>8</v>
      </c>
    </row>
    <row r="9" spans="1:11" x14ac:dyDescent="0.3">
      <c r="B9">
        <v>0.73994899999999997</v>
      </c>
      <c r="C9">
        <v>0.87747699999999995</v>
      </c>
      <c r="D9">
        <v>7.5659999999999998E-3</v>
      </c>
      <c r="E9">
        <v>6.6429999999999996E-3</v>
      </c>
      <c r="F9">
        <v>1.2409999999999999E-2</v>
      </c>
      <c r="G9">
        <v>1.7409999999999998E-2</v>
      </c>
      <c r="H9">
        <v>58.091140000000003</v>
      </c>
      <c r="I9">
        <v>28.522424999999998</v>
      </c>
      <c r="J9">
        <v>470.68273599999998</v>
      </c>
      <c r="K9">
        <v>465.443533</v>
      </c>
    </row>
    <row r="10" spans="1:11" x14ac:dyDescent="0.3">
      <c r="B10">
        <v>0.85523899999999997</v>
      </c>
      <c r="C10">
        <v>0.83474499999999996</v>
      </c>
      <c r="D10">
        <v>7.8600000000000007E-3</v>
      </c>
      <c r="E10">
        <v>7.4510000000000002E-3</v>
      </c>
      <c r="F10">
        <v>1.0374E-2</v>
      </c>
      <c r="G10">
        <v>4.7201E-2</v>
      </c>
      <c r="H10">
        <v>36.900467999999996</v>
      </c>
      <c r="I10">
        <v>38.545684000000001</v>
      </c>
      <c r="J10">
        <v>402.85827399999999</v>
      </c>
      <c r="K10">
        <v>421.00582600000001</v>
      </c>
    </row>
    <row r="11" spans="1:11" x14ac:dyDescent="0.3">
      <c r="B11">
        <v>0.67206399999999999</v>
      </c>
      <c r="C11">
        <v>0.89944599999999997</v>
      </c>
      <c r="D11">
        <v>9.9310000000000006E-3</v>
      </c>
      <c r="E11">
        <v>7.0569999999999999E-3</v>
      </c>
      <c r="F11">
        <v>1.9952000000000001E-2</v>
      </c>
      <c r="G11">
        <v>1.5332E-2</v>
      </c>
      <c r="H11">
        <v>50.047230999999996</v>
      </c>
      <c r="I11">
        <v>27.088646000000001</v>
      </c>
      <c r="J11">
        <v>310.30377600000003</v>
      </c>
      <c r="K11">
        <v>433.76203900000002</v>
      </c>
    </row>
    <row r="12" spans="1:11" x14ac:dyDescent="0.3">
      <c r="B12">
        <v>0.65955600000000003</v>
      </c>
      <c r="C12">
        <v>0.53918299999999997</v>
      </c>
      <c r="D12">
        <v>8.3230000000000005E-3</v>
      </c>
      <c r="E12">
        <v>6.1710000000000003E-3</v>
      </c>
      <c r="F12">
        <v>8.6009999999999993E-3</v>
      </c>
      <c r="G12">
        <v>9.7370000000000009E-3</v>
      </c>
      <c r="H12">
        <v>74.373480000000001</v>
      </c>
      <c r="I12">
        <v>53.818575000000003</v>
      </c>
      <c r="J12">
        <v>469.56953399999998</v>
      </c>
      <c r="K12">
        <v>528.3365</v>
      </c>
    </row>
    <row r="13" spans="1:11" x14ac:dyDescent="0.3">
      <c r="B13">
        <v>0.61450700000000003</v>
      </c>
      <c r="C13">
        <v>1.037976</v>
      </c>
      <c r="D13">
        <v>6.13E-3</v>
      </c>
      <c r="E13">
        <v>1.0002E-2</v>
      </c>
      <c r="F13">
        <v>9.7590000000000003E-3</v>
      </c>
      <c r="G13">
        <v>9.724E-3</v>
      </c>
      <c r="H13">
        <v>40.633521999999999</v>
      </c>
      <c r="I13">
        <v>42.169668999999999</v>
      </c>
      <c r="J13">
        <v>357.35295600000001</v>
      </c>
      <c r="K13">
        <v>482.48118199999999</v>
      </c>
    </row>
    <row r="14" spans="1:11" x14ac:dyDescent="0.3">
      <c r="B14">
        <v>1.1014759999999999</v>
      </c>
      <c r="C14">
        <v>0.73870899999999995</v>
      </c>
      <c r="D14">
        <v>6.9829999999999996E-3</v>
      </c>
      <c r="E14">
        <v>8.6239999999999997E-3</v>
      </c>
      <c r="F14">
        <v>9.2090000000000002E-3</v>
      </c>
      <c r="G14">
        <v>8.9259999999999999E-3</v>
      </c>
      <c r="H14">
        <v>48.741841000000001</v>
      </c>
      <c r="I14">
        <v>76.784430999999998</v>
      </c>
      <c r="J14">
        <v>401.81183700000003</v>
      </c>
      <c r="K14">
        <v>384.36066099999999</v>
      </c>
    </row>
    <row r="16" spans="1:11" x14ac:dyDescent="0.3">
      <c r="A16" t="s">
        <v>2</v>
      </c>
      <c r="B16">
        <f>AVERAGE(B9:B14)</f>
        <v>0.77379850000000017</v>
      </c>
      <c r="C16">
        <f>AVERAGE(C9:C14)</f>
        <v>0.82125599999999999</v>
      </c>
      <c r="D16">
        <f t="shared" ref="D16:I16" si="0">AVERAGE(D9:D14)</f>
        <v>7.7988333333333338E-3</v>
      </c>
      <c r="E16">
        <f t="shared" si="0"/>
        <v>7.657999999999999E-3</v>
      </c>
      <c r="F16">
        <f t="shared" si="0"/>
        <v>1.1717499999999999E-2</v>
      </c>
      <c r="G16">
        <f t="shared" si="0"/>
        <v>1.8054999999999998E-2</v>
      </c>
      <c r="H16">
        <f t="shared" si="0"/>
        <v>51.464613666666672</v>
      </c>
      <c r="I16">
        <f t="shared" si="0"/>
        <v>44.488238333333328</v>
      </c>
      <c r="J16">
        <f t="shared" ref="J16:K16" si="1">AVERAGE(J9:J14)</f>
        <v>402.09651883333328</v>
      </c>
      <c r="K16">
        <f t="shared" si="1"/>
        <v>452.56495683333333</v>
      </c>
    </row>
    <row r="17" spans="1:11" x14ac:dyDescent="0.3">
      <c r="A17" t="s">
        <v>3</v>
      </c>
      <c r="B17">
        <f>MIN(B9:B14)</f>
        <v>0.61450700000000003</v>
      </c>
      <c r="C17">
        <f>MIN(C9:C14)</f>
        <v>0.53918299999999997</v>
      </c>
      <c r="D17">
        <f t="shared" ref="D17:I17" si="2">MIN(D9:D14)</f>
        <v>6.13E-3</v>
      </c>
      <c r="E17">
        <f t="shared" si="2"/>
        <v>6.1710000000000003E-3</v>
      </c>
      <c r="F17">
        <f t="shared" si="2"/>
        <v>8.6009999999999993E-3</v>
      </c>
      <c r="G17">
        <f t="shared" si="2"/>
        <v>8.9259999999999999E-3</v>
      </c>
      <c r="H17">
        <f t="shared" si="2"/>
        <v>36.900467999999996</v>
      </c>
      <c r="I17">
        <f t="shared" si="2"/>
        <v>27.088646000000001</v>
      </c>
      <c r="J17">
        <f t="shared" ref="J17:K17" si="3">MIN(J9:J14)</f>
        <v>310.30377600000003</v>
      </c>
      <c r="K17">
        <f t="shared" si="3"/>
        <v>384.36066099999999</v>
      </c>
    </row>
    <row r="18" spans="1:11" x14ac:dyDescent="0.3">
      <c r="A18" t="s">
        <v>4</v>
      </c>
      <c r="B18">
        <f>MAX(B9:B14)</f>
        <v>1.1014759999999999</v>
      </c>
      <c r="C18">
        <f>MAX(C9:C14)</f>
        <v>1.037976</v>
      </c>
      <c r="D18">
        <f t="shared" ref="D18:I18" si="4">MAX(D9:D14)</f>
        <v>9.9310000000000006E-3</v>
      </c>
      <c r="E18">
        <f t="shared" si="4"/>
        <v>1.0002E-2</v>
      </c>
      <c r="F18">
        <f t="shared" si="4"/>
        <v>1.9952000000000001E-2</v>
      </c>
      <c r="G18">
        <f t="shared" si="4"/>
        <v>4.7201E-2</v>
      </c>
      <c r="H18">
        <f t="shared" si="4"/>
        <v>74.373480000000001</v>
      </c>
      <c r="I18">
        <f t="shared" si="4"/>
        <v>76.784430999999998</v>
      </c>
      <c r="J18">
        <f t="shared" ref="J18:K18" si="5">MAX(J9:J14)</f>
        <v>470.68273599999998</v>
      </c>
      <c r="K18">
        <f t="shared" si="5"/>
        <v>528.3365</v>
      </c>
    </row>
    <row r="19" spans="1:11" x14ac:dyDescent="0.3">
      <c r="A19" t="s">
        <v>9</v>
      </c>
      <c r="B19" s="1">
        <f>B16/C16 - 1</f>
        <v>-5.7786488013481518E-2</v>
      </c>
      <c r="D19" s="1">
        <f>D16/E16 - 1</f>
        <v>1.8390354313572166E-2</v>
      </c>
      <c r="F19" s="1">
        <f>F16/G16 - 1</f>
        <v>-0.35101080033231791</v>
      </c>
      <c r="H19" s="1">
        <f>H16/I16 - 1</f>
        <v>0.1568139264374111</v>
      </c>
      <c r="J19" s="1">
        <f>J16/K16 - 1</f>
        <v>-0.11151645136896038</v>
      </c>
    </row>
    <row r="20" spans="1:11" x14ac:dyDescent="0.3">
      <c r="B20" s="1">
        <f>B17/C17 - 1</f>
        <v>0.1397002501933482</v>
      </c>
      <c r="D20" s="1">
        <f>D17/E17 - 1</f>
        <v>-6.6439799060120652E-3</v>
      </c>
      <c r="F20" s="1">
        <f>F17/G17 - 1</f>
        <v>-3.6410486220031402E-2</v>
      </c>
      <c r="H20" s="1">
        <f>H17/I17 - 1</f>
        <v>0.36221160703270283</v>
      </c>
      <c r="J20" s="1">
        <f>J17/K17 - 1</f>
        <v>-0.19267550640412689</v>
      </c>
    </row>
    <row r="21" spans="1:11" x14ac:dyDescent="0.3">
      <c r="B21" s="1">
        <f>B18/C18 - 1</f>
        <v>6.1176751678265973E-2</v>
      </c>
      <c r="D21" s="1">
        <f>D18/E18 - 1</f>
        <v>-7.0985802839431678E-3</v>
      </c>
      <c r="F21" s="1">
        <f>F18/G18 - 1</f>
        <v>-0.57729709116332284</v>
      </c>
      <c r="H21" s="1">
        <f>H18/I18 - 1</f>
        <v>-3.1398956384791066E-2</v>
      </c>
      <c r="J21" s="1">
        <f>J18/K18 - 1</f>
        <v>-0.10912318948246058</v>
      </c>
    </row>
    <row r="23" spans="1:11" x14ac:dyDescent="0.3">
      <c r="A23" t="s">
        <v>10</v>
      </c>
      <c r="B23">
        <f>B18-B17</f>
        <v>0.48696899999999987</v>
      </c>
      <c r="C23">
        <f t="shared" ref="C23:K23" si="6">C18-C17</f>
        <v>0.49879300000000004</v>
      </c>
      <c r="D23">
        <f t="shared" si="6"/>
        <v>3.8010000000000006E-3</v>
      </c>
      <c r="E23">
        <f t="shared" si="6"/>
        <v>3.8310000000000002E-3</v>
      </c>
      <c r="F23">
        <f t="shared" si="6"/>
        <v>1.1351000000000002E-2</v>
      </c>
      <c r="G23">
        <f t="shared" si="6"/>
        <v>3.8275000000000003E-2</v>
      </c>
      <c r="H23">
        <f t="shared" si="6"/>
        <v>37.473012000000004</v>
      </c>
      <c r="I23">
        <f t="shared" si="6"/>
        <v>49.695785000000001</v>
      </c>
      <c r="J23">
        <f t="shared" si="6"/>
        <v>160.37895999999995</v>
      </c>
      <c r="K23">
        <f t="shared" si="6"/>
        <v>143.97583900000001</v>
      </c>
    </row>
    <row r="24" spans="1:11" x14ac:dyDescent="0.3">
      <c r="A24" t="s">
        <v>11</v>
      </c>
      <c r="B24" s="1">
        <f>B23/B16</f>
        <v>0.62932275004410032</v>
      </c>
      <c r="C24" s="1">
        <f t="shared" ref="C24:K24" si="7">C23/C16</f>
        <v>0.6073538579931228</v>
      </c>
      <c r="D24" s="1">
        <f t="shared" si="7"/>
        <v>0.48738059111405557</v>
      </c>
      <c r="E24" s="1">
        <f t="shared" si="7"/>
        <v>0.50026116479498572</v>
      </c>
      <c r="F24" s="1">
        <f t="shared" si="7"/>
        <v>0.96872199701301498</v>
      </c>
      <c r="G24" s="1">
        <f t="shared" si="7"/>
        <v>2.1199113818886741</v>
      </c>
      <c r="H24" s="1">
        <f t="shared" si="7"/>
        <v>0.72813160986130265</v>
      </c>
      <c r="I24" s="1">
        <f t="shared" si="7"/>
        <v>1.117054458925717</v>
      </c>
      <c r="J24" s="1">
        <f t="shared" si="7"/>
        <v>0.39885687263678132</v>
      </c>
      <c r="K24" s="1">
        <f t="shared" si="7"/>
        <v>0.3181329814120411</v>
      </c>
    </row>
  </sheetData>
  <mergeCells count="5">
    <mergeCell ref="B7:C7"/>
    <mergeCell ref="D7:E7"/>
    <mergeCell ref="F7:G7"/>
    <mergeCell ref="H7:I7"/>
    <mergeCell ref="J7:K7"/>
  </mergeCells>
  <pageMargins left="0.7" right="0.7" top="0.75" bottom="0.75" header="0.3" footer="0.3"/>
  <pageSetup paperSize="9" orientation="portrait" r:id="rId1"/>
  <ignoredErrors>
    <ignoredError sqref="B16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Data (2)</vt:lpstr>
      <vt:lpstr>New Data</vt:lpstr>
      <vt:lpstr>Old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Kohnen, Zachary</dc:creator>
  <cp:lastModifiedBy>Kohnen, Zachary</cp:lastModifiedBy>
  <dcterms:created xsi:type="dcterms:W3CDTF">2021-12-09T10:51:56Z</dcterms:created>
  <dcterms:modified xsi:type="dcterms:W3CDTF">2021-12-22T09:09:50Z</dcterms:modified>
</cp:coreProperties>
</file>