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irz\Desktop\Product_analys_hw\"/>
    </mc:Choice>
  </mc:AlternateContent>
  <xr:revisionPtr revIDLastSave="0" documentId="13_ncr:1_{386EE4D8-A1D4-40CF-AED2-5E56EA5393B3}" xr6:coauthVersionLast="45" xr6:coauthVersionMax="45" xr10:uidLastSave="{00000000-0000-0000-0000-000000000000}"/>
  <bookViews>
    <workbookView xWindow="-108" yWindow="-108" windowWidth="23256" windowHeight="12456" activeTab="1" xr2:uid="{834B4BEF-8515-48D6-B9E0-517A2315DB5F}"/>
  </bookViews>
  <sheets>
    <sheet name="Когорты" sheetId="2" r:id="rId1"/>
    <sheet name="Инкрементальная оценка инициати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" l="1"/>
  <c r="I17" i="2" l="1"/>
  <c r="E15" i="1"/>
  <c r="D11" i="2"/>
  <c r="D3" i="2"/>
  <c r="D4" i="2"/>
  <c r="D8" i="2"/>
  <c r="C11" i="1"/>
  <c r="E11" i="1" s="1"/>
  <c r="C5" i="1"/>
  <c r="E5" i="1" s="1"/>
  <c r="C11" i="2"/>
  <c r="I4" i="2"/>
  <c r="I8" i="2"/>
  <c r="I11" i="2"/>
  <c r="I13" i="2"/>
  <c r="F13" i="2"/>
  <c r="F11" i="2"/>
  <c r="I3" i="2"/>
  <c r="H13" i="2"/>
  <c r="H11" i="2"/>
  <c r="G13" i="2"/>
  <c r="G11" i="2"/>
  <c r="E13" i="2"/>
  <c r="C13" i="2"/>
  <c r="I16" i="2" l="1"/>
</calcChain>
</file>

<file path=xl/sharedStrings.xml><?xml version="1.0" encoding="utf-8"?>
<sst xmlns="http://schemas.openxmlformats.org/spreadsheetml/2006/main" count="47" uniqueCount="24">
  <si>
    <t>AS IS</t>
  </si>
  <si>
    <t>Шаг 0 -&gt;  Зашли в приложение</t>
  </si>
  <si>
    <t>USER</t>
  </si>
  <si>
    <t>Относительная конверсия</t>
  </si>
  <si>
    <t>Абсолютная конверсия</t>
  </si>
  <si>
    <t>TO BE</t>
  </si>
  <si>
    <t>dec 2022</t>
  </si>
  <si>
    <r>
      <rPr>
        <b/>
        <sz val="10"/>
        <color rgb="FF000000"/>
        <rFont val="Arial"/>
        <family val="2"/>
        <charset val="204"/>
      </rPr>
      <t>Users</t>
    </r>
    <r>
      <rPr>
        <b/>
        <sz val="10"/>
        <color rgb="FF000000"/>
        <rFont val="Arial"/>
        <family val="2"/>
        <charset val="204"/>
      </rPr>
      <t xml:space="preserve"> 
or Leads Acqusition</t>
    </r>
  </si>
  <si>
    <r>
      <rPr>
        <b/>
        <sz val="10"/>
        <color rgb="FF000000"/>
        <rFont val="Arial"/>
        <family val="2"/>
        <charset val="204"/>
      </rPr>
      <t>Conv.</t>
    </r>
    <r>
      <rPr>
        <b/>
        <sz val="10"/>
        <color rgb="FF000000"/>
        <rFont val="Arial"/>
        <family val="2"/>
        <charset val="204"/>
      </rPr>
      <t xml:space="preserve">
to buyer</t>
    </r>
  </si>
  <si>
    <t>Buyers</t>
  </si>
  <si>
    <t xml:space="preserve">Payments
</t>
  </si>
  <si>
    <t>Avg Payments Count</t>
  </si>
  <si>
    <t>Av. Price</t>
  </si>
  <si>
    <t>GMV</t>
  </si>
  <si>
    <t>jan 2023</t>
  </si>
  <si>
    <t>2.00045</t>
  </si>
  <si>
    <t>1.99824</t>
  </si>
  <si>
    <t>TOTAL</t>
  </si>
  <si>
    <t>dec 2022 - jan 2023</t>
  </si>
  <si>
    <t>REVENUE</t>
  </si>
  <si>
    <t>Conv.
to buyer</t>
  </si>
  <si>
    <t>User DIFF</t>
  </si>
  <si>
    <t>Шаг 1 -&gt;  Сделали заказ</t>
  </si>
  <si>
    <t>Шаг 1 -&gt; Сделали 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</si>
</sst>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0"/>
    <numFmt numFmtId="166" formatCode="#,##0.000000000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b/>
      <sz val="10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6D9EEB"/>
        <bgColor rgb="FF6D9EEB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33">
    <xf numFmtId="0" fontId="0" fillId="0" borderId="0" xfId="0"/>
    <xf numFmtId="0" fontId="2" fillId="0" borderId="0" xfId="0" applyFont="1"/>
    <xf numFmtId="0" fontId="5" fillId="0" borderId="0" xfId="2" applyFont="1" applyAlignment="1"/>
    <xf numFmtId="0" fontId="5" fillId="0" borderId="0" xfId="2" applyFont="1" applyAlignment="1"/>
    <xf numFmtId="164" fontId="0" fillId="0" borderId="0" xfId="1" applyNumberFormat="1" applyFont="1"/>
    <xf numFmtId="0" fontId="4" fillId="2" borderId="0" xfId="2" applyFont="1" applyFill="1" applyAlignment="1">
      <alignment horizontal="right" vertical="top" wrapText="1"/>
    </xf>
    <xf numFmtId="0" fontId="6" fillId="0" borderId="0" xfId="2" applyFont="1" applyAlignment="1"/>
    <xf numFmtId="4" fontId="6" fillId="0" borderId="0" xfId="2" applyNumberFormat="1" applyFont="1" applyAlignment="1">
      <alignment horizontal="right"/>
    </xf>
    <xf numFmtId="4" fontId="7" fillId="0" borderId="0" xfId="2" applyNumberFormat="1" applyFont="1" applyAlignment="1"/>
    <xf numFmtId="2" fontId="7" fillId="0" borderId="0" xfId="2" applyNumberFormat="1" applyFont="1" applyAlignment="1"/>
    <xf numFmtId="0" fontId="7" fillId="0" borderId="0" xfId="2" applyFont="1" applyAlignment="1"/>
    <xf numFmtId="164" fontId="6" fillId="0" borderId="0" xfId="2" applyNumberFormat="1" applyFont="1" applyAlignment="1">
      <alignment horizontal="right"/>
    </xf>
    <xf numFmtId="0" fontId="4" fillId="2" borderId="0" xfId="2" applyFont="1" applyFill="1" applyAlignment="1">
      <alignment horizontal="right" vertical="top" wrapText="1"/>
    </xf>
    <xf numFmtId="0" fontId="6" fillId="0" borderId="0" xfId="2" applyFont="1" applyAlignment="1"/>
    <xf numFmtId="4" fontId="6" fillId="0" borderId="0" xfId="2" applyNumberFormat="1" applyFont="1" applyAlignment="1">
      <alignment horizontal="right"/>
    </xf>
    <xf numFmtId="165" fontId="7" fillId="0" borderId="0" xfId="2" applyNumberFormat="1" applyFont="1" applyAlignment="1"/>
    <xf numFmtId="165" fontId="7" fillId="0" borderId="0" xfId="2" applyNumberFormat="1" applyFont="1" applyAlignment="1">
      <alignment horizontal="left"/>
    </xf>
    <xf numFmtId="166" fontId="7" fillId="0" borderId="0" xfId="2" applyNumberFormat="1" applyFont="1" applyAlignment="1"/>
    <xf numFmtId="166" fontId="6" fillId="0" borderId="0" xfId="2" applyNumberFormat="1" applyFont="1" applyAlignment="1">
      <alignment horizontal="right"/>
    </xf>
    <xf numFmtId="0" fontId="3" fillId="0" borderId="0" xfId="2" applyFont="1" applyAlignment="1"/>
    <xf numFmtId="0" fontId="4" fillId="2" borderId="0" xfId="2" applyFont="1" applyFill="1" applyAlignment="1">
      <alignment horizontal="right" vertical="top" wrapText="1"/>
    </xf>
    <xf numFmtId="0" fontId="5" fillId="2" borderId="0" xfId="2" applyFont="1" applyFill="1" applyAlignment="1">
      <alignment horizontal="right" vertical="top" wrapText="1"/>
    </xf>
    <xf numFmtId="0" fontId="4" fillId="3" borderId="0" xfId="2" applyFont="1" applyFill="1" applyAlignment="1">
      <alignment horizontal="right" vertical="top" wrapText="1"/>
    </xf>
    <xf numFmtId="0" fontId="6" fillId="0" borderId="0" xfId="2" applyFont="1" applyAlignment="1"/>
    <xf numFmtId="4" fontId="6" fillId="0" borderId="0" xfId="2" applyNumberFormat="1" applyFont="1" applyAlignment="1">
      <alignment horizontal="right"/>
    </xf>
    <xf numFmtId="4" fontId="7" fillId="0" borderId="0" xfId="2" applyNumberFormat="1" applyFont="1" applyAlignment="1"/>
    <xf numFmtId="2" fontId="7" fillId="0" borderId="0" xfId="2" applyNumberFormat="1" applyFont="1" applyAlignment="1"/>
    <xf numFmtId="0" fontId="5" fillId="2" borderId="0" xfId="2" applyFont="1" applyFill="1" applyAlignment="1">
      <alignment vertical="top" wrapText="1"/>
    </xf>
    <xf numFmtId="0" fontId="5" fillId="4" borderId="0" xfId="2" applyFont="1" applyFill="1" applyAlignment="1"/>
    <xf numFmtId="4" fontId="4" fillId="0" borderId="0" xfId="2" applyNumberFormat="1" applyFont="1" applyAlignment="1">
      <alignment horizontal="right"/>
    </xf>
    <xf numFmtId="0" fontId="2" fillId="5" borderId="0" xfId="0" applyFont="1" applyFill="1" applyAlignment="1">
      <alignment horizontal="center"/>
    </xf>
    <xf numFmtId="4" fontId="0" fillId="0" borderId="0" xfId="0" applyNumberFormat="1"/>
    <xf numFmtId="10" fontId="0" fillId="0" borderId="0" xfId="0" applyNumberFormat="1"/>
  </cellXfs>
  <cellStyles count="3">
    <cellStyle name="Обычный" xfId="0" builtinId="0"/>
    <cellStyle name="Обычный 2" xfId="2" xr:uid="{BDA16CCC-A52F-4F62-97B7-E2CD461155FD}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F3377-8AA5-4C1F-9A44-3BE37A91F266}">
  <dimension ref="A2:M17"/>
  <sheetViews>
    <sheetView workbookViewId="0">
      <selection activeCell="I19" sqref="I19"/>
    </sheetView>
  </sheetViews>
  <sheetFormatPr defaultRowHeight="14.4" x14ac:dyDescent="0.3"/>
  <cols>
    <col min="2" max="2" width="19.88671875" customWidth="1"/>
    <col min="3" max="3" width="19" customWidth="1"/>
    <col min="5" max="6" width="10.109375" bestFit="1" customWidth="1"/>
    <col min="7" max="7" width="13.6640625" customWidth="1"/>
    <col min="8" max="8" width="21.109375" customWidth="1"/>
    <col min="9" max="9" width="27.21875" customWidth="1"/>
    <col min="10" max="11" width="13.6640625" customWidth="1"/>
    <col min="12" max="12" width="21.109375" customWidth="1"/>
    <col min="13" max="13" width="27.21875" customWidth="1"/>
  </cols>
  <sheetData>
    <row r="2" spans="1:13" ht="27.6" x14ac:dyDescent="0.3">
      <c r="B2" s="5" t="s">
        <v>6</v>
      </c>
      <c r="C2" s="5" t="s">
        <v>7</v>
      </c>
      <c r="D2" s="20" t="s">
        <v>20</v>
      </c>
      <c r="E2" s="20" t="s">
        <v>9</v>
      </c>
      <c r="F2" s="20" t="s">
        <v>10</v>
      </c>
      <c r="G2" s="21" t="s">
        <v>11</v>
      </c>
      <c r="H2" s="22" t="s">
        <v>12</v>
      </c>
      <c r="I2" s="20" t="s">
        <v>13</v>
      </c>
    </row>
    <row r="3" spans="1:13" x14ac:dyDescent="0.3">
      <c r="B3" s="6" t="s">
        <v>6</v>
      </c>
      <c r="C3" s="7">
        <v>1000000</v>
      </c>
      <c r="D3" s="11">
        <f>E3/C3</f>
        <v>0.12</v>
      </c>
      <c r="E3" s="24">
        <v>120000</v>
      </c>
      <c r="F3" s="25">
        <v>240054</v>
      </c>
      <c r="G3" s="26" t="s">
        <v>15</v>
      </c>
      <c r="H3" s="18">
        <v>2499.7765458764402</v>
      </c>
      <c r="I3" s="24">
        <f>H3*F3</f>
        <v>600081358.94382298</v>
      </c>
      <c r="J3" s="26"/>
      <c r="K3" s="9"/>
      <c r="L3" s="18"/>
      <c r="M3" s="7"/>
    </row>
    <row r="4" spans="1:13" x14ac:dyDescent="0.3">
      <c r="B4" s="10" t="s">
        <v>14</v>
      </c>
      <c r="C4" s="8">
        <v>417000</v>
      </c>
      <c r="D4" s="11">
        <f>E4/C4</f>
        <v>0.11990407673860912</v>
      </c>
      <c r="E4" s="24">
        <v>50000</v>
      </c>
      <c r="F4" s="25">
        <v>99912</v>
      </c>
      <c r="G4" s="26" t="s">
        <v>16</v>
      </c>
      <c r="H4" s="17">
        <v>2700.04689424363</v>
      </c>
      <c r="I4" s="24">
        <f>F4*H4</f>
        <v>269767085.29766959</v>
      </c>
      <c r="J4" s="26"/>
      <c r="K4" s="9"/>
      <c r="L4" s="17"/>
      <c r="M4" s="24"/>
    </row>
    <row r="7" spans="1:13" ht="27.6" x14ac:dyDescent="0.3">
      <c r="B7" s="12" t="s">
        <v>14</v>
      </c>
      <c r="C7" s="12" t="s">
        <v>7</v>
      </c>
      <c r="D7" s="20" t="s">
        <v>8</v>
      </c>
      <c r="E7" s="20" t="s">
        <v>9</v>
      </c>
      <c r="F7" s="20" t="s">
        <v>10</v>
      </c>
      <c r="G7" s="27" t="s">
        <v>11</v>
      </c>
      <c r="H7" s="22" t="s">
        <v>12</v>
      </c>
      <c r="I7" s="20" t="s">
        <v>13</v>
      </c>
    </row>
    <row r="8" spans="1:13" x14ac:dyDescent="0.3">
      <c r="B8" s="13" t="s">
        <v>14</v>
      </c>
      <c r="C8" s="14">
        <v>1250000</v>
      </c>
      <c r="D8" s="11">
        <f>E8/C8</f>
        <v>0.12</v>
      </c>
      <c r="E8" s="24">
        <v>150000</v>
      </c>
      <c r="F8" s="24">
        <v>299958</v>
      </c>
      <c r="G8" s="16">
        <v>1.9997199999999999</v>
      </c>
      <c r="H8" s="18">
        <v>2999.3103936139501</v>
      </c>
      <c r="I8" s="24">
        <f>F8*H8</f>
        <v>899667147.0476532</v>
      </c>
      <c r="J8" s="16"/>
      <c r="K8" s="16"/>
      <c r="L8" s="18"/>
      <c r="M8" s="14"/>
    </row>
    <row r="10" spans="1:13" ht="27.6" x14ac:dyDescent="0.3">
      <c r="A10" s="19"/>
      <c r="B10" s="20" t="s">
        <v>17</v>
      </c>
      <c r="C10" s="20" t="s">
        <v>7</v>
      </c>
      <c r="D10" s="20" t="s">
        <v>8</v>
      </c>
      <c r="E10" s="20" t="s">
        <v>9</v>
      </c>
      <c r="F10" s="20" t="s">
        <v>10</v>
      </c>
      <c r="G10" s="27" t="s">
        <v>11</v>
      </c>
      <c r="H10" s="22" t="s">
        <v>12</v>
      </c>
      <c r="I10" s="20" t="s">
        <v>13</v>
      </c>
    </row>
    <row r="11" spans="1:13" x14ac:dyDescent="0.3">
      <c r="A11" s="28" t="s">
        <v>0</v>
      </c>
      <c r="B11" s="23" t="s">
        <v>18</v>
      </c>
      <c r="C11" s="24">
        <f>C8+C4</f>
        <v>1667000</v>
      </c>
      <c r="D11" s="11">
        <f>E11/C11</f>
        <v>0.11997600479904019</v>
      </c>
      <c r="E11" s="24">
        <v>200000</v>
      </c>
      <c r="F11" s="24">
        <f>E11*G11</f>
        <v>399944</v>
      </c>
      <c r="G11" s="15">
        <f>AVERAGE(G8,G4)</f>
        <v>1.9997199999999999</v>
      </c>
      <c r="H11" s="24">
        <f>AVERAGE(H8, H4)</f>
        <v>2849.6786439287898</v>
      </c>
      <c r="I11" s="24">
        <f>F11*H11</f>
        <v>1139711875.567456</v>
      </c>
      <c r="J11" s="15"/>
      <c r="K11" s="15"/>
      <c r="L11" s="24"/>
      <c r="M11" s="24"/>
    </row>
    <row r="13" spans="1:13" x14ac:dyDescent="0.3">
      <c r="A13" s="28" t="s">
        <v>5</v>
      </c>
      <c r="B13" s="23" t="s">
        <v>18</v>
      </c>
      <c r="C13" s="24">
        <f>C8+C4</f>
        <v>1667000</v>
      </c>
      <c r="D13" s="11">
        <v>0.12466000000000001</v>
      </c>
      <c r="E13" s="24">
        <f>C13*D13</f>
        <v>207808.22</v>
      </c>
      <c r="F13" s="24">
        <f>E13*G13</f>
        <v>415558.25369839999</v>
      </c>
      <c r="G13" s="15">
        <f>AVERAGE(G8,G4)</f>
        <v>1.9997199999999999</v>
      </c>
      <c r="H13" s="24">
        <f>AVERAGE(H8, H4)</f>
        <v>2849.6786439287898</v>
      </c>
      <c r="I13" s="29">
        <f>F13*H13</f>
        <v>1184207480.8726726</v>
      </c>
      <c r="J13" s="15"/>
      <c r="K13" s="15"/>
      <c r="L13" s="24"/>
      <c r="M13" s="29"/>
    </row>
    <row r="15" spans="1:13" x14ac:dyDescent="0.3">
      <c r="I15" s="30" t="s">
        <v>19</v>
      </c>
    </row>
    <row r="16" spans="1:13" x14ac:dyDescent="0.3">
      <c r="I16" s="31">
        <f>I13-I11</f>
        <v>44495605.305216551</v>
      </c>
      <c r="M16" s="31"/>
    </row>
    <row r="17" spans="9:9" x14ac:dyDescent="0.3">
      <c r="I17" s="32">
        <f>1-I11/I13</f>
        <v>3.7574163331941302E-2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87EE9-74F0-46E3-A0EC-F43EE7946FCF}">
  <dimension ref="B2:E16"/>
  <sheetViews>
    <sheetView tabSelected="1" workbookViewId="0">
      <selection activeCell="B20" sqref="B20"/>
    </sheetView>
  </sheetViews>
  <sheetFormatPr defaultRowHeight="14.4" x14ac:dyDescent="0.3"/>
  <cols>
    <col min="2" max="2" width="27.77734375" customWidth="1"/>
    <col min="3" max="3" width="20.44140625" customWidth="1"/>
    <col min="4" max="4" width="22.5546875" bestFit="1" customWidth="1"/>
    <col min="5" max="5" width="20" bestFit="1" customWidth="1"/>
  </cols>
  <sheetData>
    <row r="2" spans="2:5" x14ac:dyDescent="0.3">
      <c r="B2" s="1" t="s">
        <v>0</v>
      </c>
    </row>
    <row r="3" spans="2:5" x14ac:dyDescent="0.3">
      <c r="C3" s="1" t="s">
        <v>2</v>
      </c>
      <c r="D3" s="2" t="s">
        <v>3</v>
      </c>
      <c r="E3" s="3" t="s">
        <v>4</v>
      </c>
    </row>
    <row r="4" spans="2:5" x14ac:dyDescent="0.3">
      <c r="B4" t="s">
        <v>1</v>
      </c>
      <c r="C4" s="24">
        <v>1667000</v>
      </c>
    </row>
    <row r="5" spans="2:5" x14ac:dyDescent="0.3">
      <c r="B5" t="s">
        <v>22</v>
      </c>
      <c r="C5">
        <f>C4*D5</f>
        <v>202090.41</v>
      </c>
      <c r="D5" s="4">
        <v>0.12123</v>
      </c>
      <c r="E5" s="4">
        <f>C5/C4</f>
        <v>0.12123</v>
      </c>
    </row>
    <row r="8" spans="2:5" x14ac:dyDescent="0.3">
      <c r="B8" s="1" t="s">
        <v>5</v>
      </c>
    </row>
    <row r="9" spans="2:5" x14ac:dyDescent="0.3">
      <c r="C9" s="1" t="s">
        <v>2</v>
      </c>
      <c r="D9" s="3" t="s">
        <v>3</v>
      </c>
      <c r="E9" s="3" t="s">
        <v>4</v>
      </c>
    </row>
    <row r="10" spans="2:5" x14ac:dyDescent="0.3">
      <c r="B10" t="s">
        <v>1</v>
      </c>
      <c r="C10" s="24">
        <v>1667000</v>
      </c>
    </row>
    <row r="11" spans="2:5" x14ac:dyDescent="0.3">
      <c r="B11" t="s">
        <v>23</v>
      </c>
      <c r="C11">
        <f>C10*D11</f>
        <v>207808.22</v>
      </c>
      <c r="D11" s="4">
        <v>0.12466000000000001</v>
      </c>
      <c r="E11" s="4">
        <f>C11/C10</f>
        <v>0.12466000000000001</v>
      </c>
    </row>
    <row r="14" spans="2:5" x14ac:dyDescent="0.3">
      <c r="E14" s="30" t="s">
        <v>21</v>
      </c>
    </row>
    <row r="15" spans="2:5" x14ac:dyDescent="0.3">
      <c r="E15">
        <f>C11-C5</f>
        <v>5717.8099999999977</v>
      </c>
    </row>
    <row r="16" spans="2:5" x14ac:dyDescent="0.3">
      <c r="E16" s="32">
        <f>1-C5/C11</f>
        <v>2.751484036579499E-2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Когорты</vt:lpstr>
      <vt:lpstr>Инкрементальная оценка инициати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omirz</dc:creator>
  <cp:lastModifiedBy>omirz</cp:lastModifiedBy>
  <dcterms:created xsi:type="dcterms:W3CDTF">2023-05-08T18:54:14Z</dcterms:created>
  <dcterms:modified xsi:type="dcterms:W3CDTF">2023-05-09T11:33:18Z</dcterms:modified>
</cp:coreProperties>
</file>